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04.xml"/>
  <Override ContentType="application/vnd.openxmlformats-officedocument.drawingml.chart+xml" PartName="/xl/charts/chart43.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112.xml"/>
  <Override ContentType="application/vnd.openxmlformats-officedocument.drawingml.chart+xml" PartName="/xl/charts/chart61.xml"/>
  <Override ContentType="application/vnd.openxmlformats-officedocument.drawingml.chart+xml" PartName="/xl/charts/chart94.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86.xml"/>
  <Override ContentType="application/vnd.openxmlformats-officedocument.drawingml.chart+xml" PartName="/xl/charts/chart29.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76.xml"/>
  <Override ContentType="application/vnd.openxmlformats-officedocument.drawingml.chart+xml" PartName="/xl/charts/chart114.xml"/>
  <Override ContentType="application/vnd.openxmlformats-officedocument.drawingml.chart+xml" PartName="/xl/charts/chart58.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102.xml"/>
  <Override ContentType="application/vnd.openxmlformats-officedocument.drawingml.chart+xml" PartName="/xl/charts/chart92.xml"/>
  <Override ContentType="application/vnd.openxmlformats-officedocument.drawingml.chart+xml" PartName="/xl/charts/chart5.xml"/>
  <Override ContentType="application/vnd.openxmlformats-officedocument.drawingml.chart+xml" PartName="/xl/charts/chart88.xml"/>
  <Override ContentType="application/vnd.openxmlformats-officedocument.drawingml.chart+xml" PartName="/xl/charts/chart57.xml"/>
  <Override ContentType="application/vnd.openxmlformats-officedocument.drawingml.chart+xml" PartName="/xl/charts/chart109.xml"/>
  <Override ContentType="application/vnd.openxmlformats-officedocument.drawingml.chart+xml" PartName="/xl/charts/chart14.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116.xml"/>
  <Override ContentType="application/vnd.openxmlformats-officedocument.drawingml.chart+xml" PartName="/xl/charts/chart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91.xml"/>
  <Override ContentType="application/vnd.openxmlformats-officedocument.drawingml.chart+xml" PartName="/xl/charts/chart55.xml"/>
  <Override ContentType="application/vnd.openxmlformats-officedocument.drawingml.chart+xml" PartName="/xl/charts/chart81.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8.xml"/>
  <Override ContentType="application/vnd.openxmlformats-officedocument.drawingml.chart+xml" PartName="/xl/charts/chart100.xml"/>
  <Override ContentType="application/vnd.openxmlformats-officedocument.drawingml.chart+xml" PartName="/xl/charts/chart98.xml"/>
  <Override ContentType="application/vnd.openxmlformats-officedocument.drawingml.chart+xml" PartName="/xl/charts/chart85.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111.xml"/>
  <Override ContentType="application/vnd.openxmlformats-officedocument.drawingml.chart+xml" PartName="/xl/charts/chart66.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96.xml"/>
  <Override ContentType="application/vnd.openxmlformats-officedocument.drawingml.chart+xml" PartName="/xl/charts/chart107.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95.xml"/>
  <Override ContentType="application/vnd.openxmlformats-officedocument.drawingml.chart+xml" PartName="/xl/charts/chart44.xml"/>
  <Override ContentType="application/vnd.openxmlformats-officedocument.drawingml.chart+xml" PartName="/xl/charts/chart87.xml"/>
  <Override ContentType="application/vnd.openxmlformats-officedocument.drawingml.chart+xml" PartName="/xl/charts/chart103.xml"/>
  <Override ContentType="application/vnd.openxmlformats-officedocument.drawingml.chart+xml" PartName="/xl/charts/chart26.xml"/>
  <Override ContentType="application/vnd.openxmlformats-officedocument.drawingml.chart+xml" PartName="/xl/charts/chart77.xml"/>
  <Override ContentType="application/vnd.openxmlformats-officedocument.drawingml.chart+xml" PartName="/xl/charts/chart10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42.xml"/>
  <Override ContentType="application/vnd.openxmlformats-officedocument.drawingml.chart+xml" PartName="/xl/charts/chart113.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89.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93.xml"/>
  <Override ContentType="application/vnd.openxmlformats-officedocument.drawingml.chart+xml" PartName="/xl/charts/chart101.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80.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75.xml"/>
  <Override ContentType="application/vnd.openxmlformats-officedocument.drawingml.chart+xml" PartName="/xl/charts/chart115.xml"/>
  <Override ContentType="application/vnd.openxmlformats-officedocument.drawingml.chart+xml" PartName="/xl/charts/chart65.xml"/>
  <Override ContentType="application/vnd.openxmlformats-officedocument.drawingml.chart+xml" PartName="/xl/charts/chart90.xml"/>
  <Override ContentType="application/vnd.openxmlformats-officedocument.drawingml.chart+xml" PartName="/xl/charts/chart117.xml"/>
  <Override ContentType="application/vnd.openxmlformats-officedocument.drawingml.chart+xml" PartName="/xl/charts/chart82.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2.xml"/>
  <Override ContentType="application/vnd.openxmlformats-officedocument.drawingml.chart+xml" PartName="/xl/charts/chart56.xml"/>
  <Override ContentType="application/vnd.openxmlformats-officedocument.drawingml.chart+xml" PartName="/xl/charts/chart108.xml"/>
  <Override ContentType="application/vnd.openxmlformats-officedocument.drawingml.chart+xml" PartName="/xl/charts/chart99.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54.xml"/>
  <Override ContentType="application/vnd.openxmlformats-officedocument.drawingml.chart+xml" PartName="/xl/charts/chart97.xml"/>
  <Override ContentType="application/vnd.openxmlformats-officedocument.drawingml.chart+xml" PartName="/xl/charts/chart106.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11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s" sheetId="2" r:id="rId5"/>
    <sheet state="visible" name="Burndown Charts" sheetId="3" r:id="rId6"/>
    <sheet state="visible" name="Team Charts" sheetId="4" r:id="rId7"/>
    <sheet state="visible" name="Scrum Meeting Logs" sheetId="5" r:id="rId8"/>
    <sheet state="visible" name="Availability" sheetId="6" r:id="rId9"/>
    <sheet state="hidden" name="Check"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1">
      <text>
        <t xml:space="preserve">Stories should be told from the perspective of the User or Actor
Stories could be subdivided into tasks that will be done in sprints by the team</t>
      </text>
    </comment>
    <comment authorId="0" ref="D21">
      <text>
        <t xml:space="preserve">Stories should be told from the perspective of the User or Actor
Stories could be subdivided into tasks that will be done in sprints by the team</t>
      </text>
    </comment>
    <comment authorId="0" ref="D16">
      <text>
        <t xml:space="preserve">Split milestone into separate components
	-Michael</t>
      </text>
    </comment>
  </commentList>
</comments>
</file>

<file path=xl/comments2.xml><?xml version="1.0" encoding="utf-8"?>
<comments xmlns:r="http://schemas.openxmlformats.org/officeDocument/2006/relationships" xmlns="http://schemas.openxmlformats.org/spreadsheetml/2006/main">
  <authors>
    <author/>
  </authors>
  <commentList>
    <comment authorId="0" ref="E4">
      <text>
        <t xml:space="preserve">Tasks should follow SMART:
Specific
Measurable
Attainable
Relevant
Time-bound</t>
      </text>
    </comment>
    <comment authorId="0" ref="K57">
      <text>
        <t xml:space="preserve">Measure of how productive you were during your time.</t>
      </text>
    </comment>
    <comment authorId="0" ref="S57">
      <text>
        <t xml:space="preserve">Fill out actual hours spent on the task</t>
      </text>
    </comment>
    <comment authorId="0" ref="AB57">
      <text>
        <t xml:space="preserve">Sprint meeting work item, fill out at beginning of sprint meeting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21">
      <text>
        <t xml:space="preserve">Did both review and planning meetings on same day b/c Thanksgiving on 25th.
	-Michael</t>
      </text>
    </comment>
  </commentList>
</comments>
</file>

<file path=xl/sharedStrings.xml><?xml version="1.0" encoding="utf-8"?>
<sst xmlns="http://schemas.openxmlformats.org/spreadsheetml/2006/main" count="2305" uniqueCount="405">
  <si>
    <t>HomeView</t>
  </si>
  <si>
    <t>Team</t>
  </si>
  <si>
    <t>Unite</t>
  </si>
  <si>
    <t>Client</t>
  </si>
  <si>
    <t>Team Leader</t>
  </si>
  <si>
    <t>Eric Truong</t>
  </si>
  <si>
    <t>V. Vong</t>
  </si>
  <si>
    <t>Daniel Monge</t>
  </si>
  <si>
    <t>Christian Lam</t>
  </si>
  <si>
    <t>Availability</t>
  </si>
  <si>
    <t>Erina Lara</t>
  </si>
  <si>
    <t>https://lettucemeet.com/l/AWMa7</t>
  </si>
  <si>
    <t>Michael Lamera</t>
  </si>
  <si>
    <t>Product BackLog</t>
  </si>
  <si>
    <t>ID</t>
  </si>
  <si>
    <t>State</t>
  </si>
  <si>
    <t>Story Name</t>
  </si>
  <si>
    <t>Definition of Done</t>
  </si>
  <si>
    <t>Effort Points</t>
  </si>
  <si>
    <t>Priority</t>
  </si>
  <si>
    <t>Responsible Party</t>
  </si>
  <si>
    <t>Internal Due Date</t>
  </si>
  <si>
    <t>External Due Date</t>
  </si>
  <si>
    <t>Ongoing</t>
  </si>
  <si>
    <t>Authorization / Authentication / 
Log out / UAD</t>
  </si>
  <si>
    <t>Authorization, Authentication, Log out, UAD implementation is finished and can run with no errors.</t>
  </si>
  <si>
    <t xml:space="preserve">Registration / Log In - Log Out Implementation, UM/Logging Debugging, HomeView API Implementation
</t>
  </si>
  <si>
    <t>Connect Registration and Log In Front Ends to Back End, UM and Logging able to run without errors, be able to use API to fetch or send data</t>
  </si>
  <si>
    <t>Planned</t>
  </si>
  <si>
    <t>Central Media Library, Playlists, Blacklist Front and Back End Implementations</t>
  </si>
  <si>
    <t>Central Media Library, Playlists, Blacklist
 implementations can be run with no errors</t>
  </si>
  <si>
    <t>Central Media Library, News, ActWiki, Ratings and
 Reviews Front and Back End implementations</t>
  </si>
  <si>
    <t>Central Media Library, News, ActWiki, Ratings/Reviews
 implementations can be run with no errors</t>
  </si>
  <si>
    <t>Done Pile</t>
  </si>
  <si>
    <t>Done!</t>
  </si>
  <si>
    <t>Get Proposal Approved</t>
  </si>
  <si>
    <t>Vong sends email confirmation of our approved proposal.</t>
  </si>
  <si>
    <t>Milestone 1
Complete BRD
Complete HL Design
Complete Tech Spec
Complete Site Map</t>
  </si>
  <si>
    <t>Vong sends email confirmation of our approved BRD.</t>
  </si>
  <si>
    <t>Milestone 2
Complete Network Diagram
Complete Project Plan
Complete Test Plan</t>
  </si>
  <si>
    <t>Vong sends email confirmation of our approved Milestone 2 documents.</t>
  </si>
  <si>
    <t>Milestone 3 - Complete LL Design</t>
  </si>
  <si>
    <t>Vong sends email confirmation of our approved Milestone 3 documents.</t>
  </si>
  <si>
    <t>4.1.1</t>
  </si>
  <si>
    <t>User Administration LLD</t>
  </si>
  <si>
    <t>Low Level Design / Error Handling Completed</t>
  </si>
  <si>
    <t>4.1.2</t>
  </si>
  <si>
    <t>User Management LLD</t>
  </si>
  <si>
    <t>4.1.3</t>
  </si>
  <si>
    <t>System Observability LLD</t>
  </si>
  <si>
    <t>4.1.4</t>
  </si>
  <si>
    <t>Central Media Library LLD</t>
  </si>
  <si>
    <t>4.1.5</t>
  </si>
  <si>
    <t>Playlists LLD</t>
  </si>
  <si>
    <t>4.1.6</t>
  </si>
  <si>
    <t>Blacklists LLD</t>
  </si>
  <si>
    <t>4.1.7</t>
  </si>
  <si>
    <t>Ratings and Reviews LLD</t>
  </si>
  <si>
    <t>4.1.8</t>
  </si>
  <si>
    <t>ActWiki LLD</t>
  </si>
  <si>
    <t>4.1.9</t>
  </si>
  <si>
    <t>News LLD</t>
  </si>
  <si>
    <t>Milestone 3 - Complete UM (User Management)</t>
  </si>
  <si>
    <t>UM implementation is finished and can run with no errors.</t>
  </si>
  <si>
    <t>4.2.1</t>
  </si>
  <si>
    <t>User Management Testing</t>
  </si>
  <si>
    <t>All user management tests pass successfully.</t>
  </si>
  <si>
    <t>Milestone 3 - Complete Logging/Archiving</t>
  </si>
  <si>
    <t>Logging/Archiving implementation is finished and can run with no errors.</t>
  </si>
  <si>
    <t>4.3.1</t>
  </si>
  <si>
    <t>Logging / Archiving Testing</t>
  </si>
  <si>
    <t>All logging / archiving tests pass successfully.</t>
  </si>
  <si>
    <t>User Management</t>
  </si>
  <si>
    <t>Usage Analysis Dashboard</t>
  </si>
  <si>
    <t>UAD implementation is finished and can run with no errors.</t>
  </si>
  <si>
    <t xml:space="preserve">Registration
</t>
  </si>
  <si>
    <t>Registration implementation is finished and can run with no errors.</t>
  </si>
  <si>
    <t>UI</t>
  </si>
  <si>
    <t>UI implementations can be run with no errors.</t>
  </si>
  <si>
    <t>Project DAR Reports, Registration LLs, Log In Log Out LLs, Project Restructure, AWS Research</t>
  </si>
  <si>
    <t>Get technologies approved, edit project structure to fit WebAPI standard, fix all errors on LLs</t>
  </si>
  <si>
    <t>AWS RDS and Server set up, Registration and Log in Front Ends</t>
  </si>
  <si>
    <t>Deploy and be able to connect to databse on RDS server, webpages able to render and run with no errors</t>
  </si>
  <si>
    <t>Sprint Cycle Time</t>
  </si>
  <si>
    <t>7 Days</t>
  </si>
  <si>
    <t>Sat</t>
  </si>
  <si>
    <t>Sun</t>
  </si>
  <si>
    <t>Mon</t>
  </si>
  <si>
    <t>Tue</t>
  </si>
  <si>
    <t>Wed</t>
  </si>
  <si>
    <t>Thur</t>
  </si>
  <si>
    <t>Fri</t>
  </si>
  <si>
    <t>Sprint</t>
  </si>
  <si>
    <t>Story</t>
  </si>
  <si>
    <t>Sprint Start Date</t>
  </si>
  <si>
    <t>Tasks</t>
  </si>
  <si>
    <t>Category</t>
  </si>
  <si>
    <t>Who</t>
  </si>
  <si>
    <t>Estimate</t>
  </si>
  <si>
    <t>Edit Proposal</t>
  </si>
  <si>
    <t>Specify scope of web project</t>
  </si>
  <si>
    <t>Changes reflect on master proposal document</t>
  </si>
  <si>
    <t>Documentation</t>
  </si>
  <si>
    <t>Support claim of streaming services losing revenue</t>
  </si>
  <si>
    <t>Provide more detail on application features</t>
  </si>
  <si>
    <t>Support statement our service allowing users to save money</t>
  </si>
  <si>
    <t>Specify supported browser and version</t>
  </si>
  <si>
    <t>Feedback from client (Confirmation)</t>
  </si>
  <si>
    <t>ALL</t>
  </si>
  <si>
    <t>Estimated effort</t>
  </si>
  <si>
    <t xml:space="preserve"> </t>
  </si>
  <si>
    <t>Actual effort</t>
  </si>
  <si>
    <t>Application Restrictions own section</t>
  </si>
  <si>
    <t>Specify how data will be fetched</t>
  </si>
  <si>
    <t>How will playlists be shared</t>
  </si>
  <si>
    <t>How will users know if playlist updated, removed, etc</t>
  </si>
  <si>
    <t>VPN Feature (confusing)</t>
  </si>
  <si>
    <t>How will users be notified of changes to titles</t>
  </si>
  <si>
    <t>Reformat proposal to appear more professional</t>
  </si>
  <si>
    <t>Add table of contents</t>
  </si>
  <si>
    <t xml:space="preserve">Explicitly specify browser version restriction and support </t>
  </si>
  <si>
    <t>Add user option to opt out of email notifications</t>
  </si>
  <si>
    <t>Add article age order</t>
  </si>
  <si>
    <t>Add an Expansion section</t>
  </si>
  <si>
    <t>Remove implementation details</t>
  </si>
  <si>
    <t>BRD, Tech Spec, HL Design, Site Map</t>
  </si>
  <si>
    <t>BRD - Include project overview</t>
  </si>
  <si>
    <t>Changes reflect on master BRD</t>
  </si>
  <si>
    <t>BRD - Glossary of terms</t>
  </si>
  <si>
    <t>BRD - Business Requirements</t>
  </si>
  <si>
    <t>BRD - Use cases</t>
  </si>
  <si>
    <t>BRD - Complete project details</t>
  </si>
  <si>
    <t>Site Map - Create list of pages</t>
  </si>
  <si>
    <t>Changes reflect on master Site Map</t>
  </si>
  <si>
    <t>Site Map - Create errors for pages</t>
  </si>
  <si>
    <t>HL Design - Design Diagrams</t>
  </si>
  <si>
    <t>Changes reflect on master HL Design</t>
  </si>
  <si>
    <t>HL Design - Create decriptions</t>
  </si>
  <si>
    <t>Tech Spec - Hardware Requirements</t>
  </si>
  <si>
    <t>Changes reflect on master Tech Spec</t>
  </si>
  <si>
    <t>Tech Spec - General Technology Specifications</t>
  </si>
  <si>
    <t>Tech Spec - Product Technology Specifications</t>
  </si>
  <si>
    <t>Tech Spec - Security Specifications</t>
  </si>
  <si>
    <t>3. Productive Hours</t>
  </si>
  <si>
    <t>2. Total Hours Spent</t>
  </si>
  <si>
    <t>1. Weeks Capacity</t>
  </si>
  <si>
    <t>Total</t>
  </si>
  <si>
    <t>Estimated Effort</t>
  </si>
  <si>
    <t>Network Diagram</t>
  </si>
  <si>
    <t>Network Diagram - Network Diagram</t>
  </si>
  <si>
    <t>Changes reflect on master Network Diagram</t>
  </si>
  <si>
    <t>Current Done</t>
  </si>
  <si>
    <t>Network Diagram - Technologies</t>
  </si>
  <si>
    <t>Network Diagram - Protocol</t>
  </si>
  <si>
    <t>Network Diagram - Network Flow</t>
  </si>
  <si>
    <t>Work Left</t>
  </si>
  <si>
    <t>Project Plan</t>
  </si>
  <si>
    <t>Project Plan - Overview</t>
  </si>
  <si>
    <t>Changes reflect on master Project Plan</t>
  </si>
  <si>
    <t>Project Plan - Resources</t>
  </si>
  <si>
    <t>Project Plan - Risk Assessment Risks</t>
  </si>
  <si>
    <t>Project Plan - Risk Assessment Mitigations</t>
  </si>
  <si>
    <t>Project Plan - Timeline</t>
  </si>
  <si>
    <t>Project Plan - Roadmap</t>
  </si>
  <si>
    <t>Project Plan - Hour Sprint Distribution</t>
  </si>
  <si>
    <t>Project Plan - Project Maintenance and Control</t>
  </si>
  <si>
    <t>Project Plan - References</t>
  </si>
  <si>
    <t>Test Plan</t>
  </si>
  <si>
    <t>Test Plan - Test Policy, Overview</t>
  </si>
  <si>
    <t>Changes reflect on master Test Plan</t>
  </si>
  <si>
    <t>Test Plan - Feature Level Scenarios - Logging/Archiving, Datastore,
User Interface (UI) Testing</t>
  </si>
  <si>
    <t>Test Plan - Feature Level Scenarios - Central Media Library, Playlists
Testing</t>
  </si>
  <si>
    <t xml:space="preserve">Test Plan - Feature Level Scenarios - Registration, User 
Management, Login, Logout Testing </t>
  </si>
  <si>
    <t>Test Plan - Feature Level Scenarios - Blacklist, Ratings and Reviews
Testing</t>
  </si>
  <si>
    <t>Test Plan - Feature Level Scenarios - ActWiki, News Testing</t>
  </si>
  <si>
    <t>Test Plan - Document Resources</t>
  </si>
  <si>
    <t>LL Design - User Administration &amp; User Management</t>
  </si>
  <si>
    <t>User Admin - Registration</t>
  </si>
  <si>
    <t>User Admin - Account Deletion</t>
  </si>
  <si>
    <t>User Management - Creating New User Records</t>
  </si>
  <si>
    <t>User Management - Modify User Records</t>
  </si>
  <si>
    <t>LL Design - System Observability &amp; Central Media Library</t>
  </si>
  <si>
    <t>System Observability - Usage Analysis Dashboard</t>
  </si>
  <si>
    <t>System Observability - Logging</t>
  </si>
  <si>
    <t>System Observability - Archiving</t>
  </si>
  <si>
    <t>Central Media Library - Recommended Movies/TV shows</t>
  </si>
  <si>
    <t>Central Media Library - Popular Movies/TV Shows</t>
  </si>
  <si>
    <t>Central Media Library - Genres</t>
  </si>
  <si>
    <t>Central Media Library - Only Movies</t>
  </si>
  <si>
    <t>Central Media Library - Only TV shows</t>
  </si>
  <si>
    <t>LL Design - Playlists</t>
  </si>
  <si>
    <t>Playlist - Playlist Creation</t>
  </si>
  <si>
    <t>Playlist - Playlist Deletion</t>
  </si>
  <si>
    <t>Playlist - Adding Playlist Contributor</t>
  </si>
  <si>
    <t>Playlist - Removing Playlist Contributor</t>
  </si>
  <si>
    <t>Playlist - Inserting Media into Playlist</t>
  </si>
  <si>
    <t>Playlist - Removing Media from Playlist</t>
  </si>
  <si>
    <t>Playlist - Change User's Permissions</t>
  </si>
  <si>
    <t>Playlist - Opt-in/out of Playlist Notifications</t>
  </si>
  <si>
    <t>Playlist - Access Playlists</t>
  </si>
  <si>
    <t>Note: Thanks Giving break 11/20 - 11/28</t>
  </si>
  <si>
    <t>LL Design - Blacklists</t>
  </si>
  <si>
    <t>Blacklist - View Blacklist</t>
  </si>
  <si>
    <t>Blacklist - Add actor/actress to Blacklist</t>
  </si>
  <si>
    <t>Blacklist - Remove actor/actress from blacklist</t>
  </si>
  <si>
    <t>Blacklist - Add a genre to blacklist</t>
  </si>
  <si>
    <t>Blacklist - Remove genre from blacklist</t>
  </si>
  <si>
    <t>Blacklist - Enable/Disable user's blacklist</t>
  </si>
  <si>
    <t>LL Design - Ratings and Reviews</t>
  </si>
  <si>
    <t>Ratings and Reviews - Select a Rating</t>
  </si>
  <si>
    <t>Ratings and Reviews - Write a Review</t>
  </si>
  <si>
    <t>Ratings and Reviews - Delete a Review</t>
  </si>
  <si>
    <t>Ratings and Reviews - Error Handling</t>
  </si>
  <si>
    <t>LL Design - ActWiki &amp; News</t>
  </si>
  <si>
    <t>ActWiki - Show ActWiki</t>
  </si>
  <si>
    <t>ActWiki - Search for Actor/Actress</t>
  </si>
  <si>
    <t>News - Publish Article</t>
  </si>
  <si>
    <t>News - Delete an Article</t>
  </si>
  <si>
    <t>News - Show Article Information</t>
  </si>
  <si>
    <t>News - Show News Page</t>
  </si>
  <si>
    <t>Low Level Design Diagrams editing</t>
  </si>
  <si>
    <t>UM / Logging / Archiving / Testing Implementation</t>
  </si>
  <si>
    <t>User Management classes implementation</t>
  </si>
  <si>
    <t>User Management Unit Testing</t>
  </si>
  <si>
    <t>Logging and Archiving Unit Testing</t>
  </si>
  <si>
    <t>Logging implementation</t>
  </si>
  <si>
    <t>Archiving implementation</t>
  </si>
  <si>
    <t xml:space="preserve">Project Setup </t>
  </si>
  <si>
    <t>5.1</t>
  </si>
  <si>
    <t>User Management / ORM</t>
  </si>
  <si>
    <t>Archiving Compression</t>
  </si>
  <si>
    <t>User Management Coding Standardization</t>
  </si>
  <si>
    <t>User Management DAO implementation</t>
  </si>
  <si>
    <t>Logging/Archiving Implementation Revisions</t>
  </si>
  <si>
    <t>ORM DAR</t>
  </si>
  <si>
    <t>Logging Coding Standardization</t>
  </si>
  <si>
    <t>Archiving Coding Standardization</t>
  </si>
  <si>
    <t>5.2</t>
  </si>
  <si>
    <t>User Analysis Dashboard / ORM</t>
  </si>
  <si>
    <t>User Analysis Dashboard Research</t>
  </si>
  <si>
    <t>ORM DAR Research</t>
  </si>
  <si>
    <t>User Analysis Dashboard UI Testing</t>
  </si>
  <si>
    <t>5.3</t>
  </si>
  <si>
    <t>Registration / ORM</t>
  </si>
  <si>
    <t>Registration Coding Standardization</t>
  </si>
  <si>
    <t>Registration Coding</t>
  </si>
  <si>
    <t>Registration Testing</t>
  </si>
  <si>
    <t>Logging/Archiving Implementation with Registration</t>
  </si>
  <si>
    <t>5.4</t>
  </si>
  <si>
    <t>Homepage UI</t>
  </si>
  <si>
    <t>Registration UI</t>
  </si>
  <si>
    <t>Connect UI to Registration</t>
  </si>
  <si>
    <t>Validation</t>
  </si>
  <si>
    <t>6.1</t>
  </si>
  <si>
    <t>Registration / Authorization / Authentication / Log out / UAD</t>
  </si>
  <si>
    <t>Registration</t>
  </si>
  <si>
    <t>Authorization</t>
  </si>
  <si>
    <t>Authentication</t>
  </si>
  <si>
    <t>Log in</t>
  </si>
  <si>
    <t>UAD</t>
  </si>
  <si>
    <t>6.2</t>
  </si>
  <si>
    <t>Tues</t>
  </si>
  <si>
    <t>Registration LLs</t>
  </si>
  <si>
    <t>Log In / Log Out LLs</t>
  </si>
  <si>
    <t>AWS Research - EC2</t>
  </si>
  <si>
    <t>AWS Research - RDS</t>
  </si>
  <si>
    <t>Streaming API DAR</t>
  </si>
  <si>
    <t>Web Host DAR</t>
  </si>
  <si>
    <t>Front End Framework DAR</t>
  </si>
  <si>
    <t>Project Restructuring</t>
  </si>
  <si>
    <t>6.3</t>
  </si>
  <si>
    <t>6.3
(spring break)</t>
  </si>
  <si>
    <t>AWS Server / RDS / Front Ends</t>
  </si>
  <si>
    <t>AWS RDS SQL Server Database integration</t>
  </si>
  <si>
    <t>AWS Server and RDS Research and SetUp</t>
  </si>
  <si>
    <t>Registration - Front End</t>
  </si>
  <si>
    <t>Log In - Front End</t>
  </si>
  <si>
    <t>Authentication / Hashing Research</t>
  </si>
  <si>
    <t>AWS - Security Groups</t>
  </si>
  <si>
    <t>WebApi/ API Controller Research</t>
  </si>
  <si>
    <t>6.4</t>
  </si>
  <si>
    <t>Thurs</t>
  </si>
  <si>
    <t>Registration / Log In - Log Out
Implementation, UM/Logging Debugging, HomeView API Implementation</t>
  </si>
  <si>
    <t>Registration - Front End Functionality</t>
  </si>
  <si>
    <t>Log In - Front End Functionality</t>
  </si>
  <si>
    <t>Navigation Bar and Basic Pages - Front End</t>
  </si>
  <si>
    <t>Ratings and Review - (Manager,Service, UI)</t>
  </si>
  <si>
    <t>Registration Controller</t>
  </si>
  <si>
    <t>Log In - Back End</t>
  </si>
  <si>
    <t>HomeView API Controller - Token Implementation</t>
  </si>
  <si>
    <t>HomeView API Controller - Implementation</t>
  </si>
  <si>
    <t>Logging Service and Manager - restructure</t>
  </si>
  <si>
    <t>UM Services and Manager - restructure</t>
  </si>
  <si>
    <t>UM Debuggingand Testing (for registration and login/logout)</t>
  </si>
  <si>
    <t>Team Burndown Chart</t>
  </si>
  <si>
    <t>Velocity Chart</t>
  </si>
  <si>
    <t>Percent Error</t>
  </si>
  <si>
    <t>Velocity Summary</t>
  </si>
  <si>
    <t>Error Summary</t>
  </si>
  <si>
    <t>Estimated</t>
  </si>
  <si>
    <t>Actual</t>
  </si>
  <si>
    <t>Error</t>
  </si>
  <si>
    <t>Sprint ID</t>
  </si>
  <si>
    <t>Meeting Date</t>
  </si>
  <si>
    <t>Length of Meeting</t>
  </si>
  <si>
    <t>What went well during last sprint?</t>
  </si>
  <si>
    <t>What went poorly during last sprint?</t>
  </si>
  <si>
    <t>How will we fix during this sprint?</t>
  </si>
  <si>
    <t>Scrum Master</t>
  </si>
  <si>
    <t>Master Recording Doc</t>
  </si>
  <si>
    <t>https://docs.google.com/document/d/1HGpNJSTHR37MWrIrR3G-JSfAEZgPhL2g1G9ZjLWqyro/edit?usp=sharing</t>
  </si>
  <si>
    <t>Sprint Planning Mtg: Thursdays @ 8PM</t>
  </si>
  <si>
    <t>Sprint Review Mtg: Wednesdays @ 9pm</t>
  </si>
  <si>
    <t>Meeting Notes</t>
  </si>
  <si>
    <t>Milestone 2</t>
  </si>
  <si>
    <t>1 hour</t>
  </si>
  <si>
    <t xml:space="preserve">- Met the deadline
- Good teamwork and communication between team members when working on documents
</t>
  </si>
  <si>
    <t xml:space="preserve">Miscalculated our capacity
      - Too much work and not enough time
      - Worked over our estimated hours
Incorrectly designated task responsibilities
      - Assigned too many people to one task, unclear responsibility 
Burndown charts didn’t use proper data
</t>
  </si>
  <si>
    <t xml:space="preserve">Start work earlier
Put more thought into measuring our capacity
Record our productive hours
Record personal estimate and productive hours
     - Create charts for these
Assign a supporter if there are big tasks that require many effort points
Fix burndown charts using productive hours and not “actual” hours
</t>
  </si>
  <si>
    <t xml:space="preserve">Planning out network diagram components
Each working on respective task for network diagram items
Finished network diagram
Fixed burndown charts
Included productive and total hours spent
Always have 1 person responsible for a task (others can help)
Started estimating our team and individual capacity
Started on documents early
Started documenting sprint meetings
</t>
  </si>
  <si>
    <t xml:space="preserve">Temporarily blocked on network diagram
Waiting for Vong lecture to discuss networks and https
Not much previous knowledge of creating a network diagram
Most time spent researching network diagrams
</t>
  </si>
  <si>
    <t>Do research on how the network and ports operates on our own time</t>
  </si>
  <si>
    <t xml:space="preserve">Planning out Test Plan components
Designating tasks, responsibilities, and supporters for each member
Each working on respective task for project plan items
Finished project plan
</t>
  </si>
  <si>
    <t xml:space="preserve">Unsure about future due dates
Unsure about organizing future deliverables for new semester
</t>
  </si>
  <si>
    <t xml:space="preserve">Create date estimates for the new semester based on our sprint scheduling(?)
Organize deliverables in order of priority(?) and then separate them into groups for each milestone
</t>
  </si>
  <si>
    <t>Milestone 3 - Low Level Design</t>
  </si>
  <si>
    <t>2021-10-27 2021-10-28</t>
  </si>
  <si>
    <t xml:space="preserve">Individual velocity charts
Having spread out tasks for each sprint story
</t>
  </si>
  <si>
    <t xml:space="preserve">Need to separate story items in as individual stories
Need to to add responsible party for story backlog
Some charts computed wrong/identical info by accident
Need to add core components in backlog
</t>
  </si>
  <si>
    <t xml:space="preserve">Add responsible party under story product backlog
Split up core components as separate items in product story backlog
Ensure that charts are using the correct columns in order to generate the correct values
Add all core components and application feature components in product backlog
</t>
  </si>
  <si>
    <t>2021-11-03 2021-11-04</t>
  </si>
  <si>
    <t xml:space="preserve">Started researching Low Level Design
Low Level Document Construction
Extended knowledge on abstraction layers, polymorphism, libraries, and networks
</t>
  </si>
  <si>
    <t xml:space="preserve">Didn’t have a structured research plan for Low Level diagrams
Getting blocked due to being unsure of how to go about certain Low Level diagrams
Unsure how to do error handling
</t>
  </si>
  <si>
    <t xml:space="preserve">Separated components and use cases for low level designs 
Research how to handle specific errors for certain cases
Research about what types of classes/layers we would need for our low level designs
</t>
  </si>
  <si>
    <t>2021-11-10 2021-11-11</t>
  </si>
  <si>
    <t xml:space="preserve">Referred to BRD for LLD use cases and error handling
Extended knowledge of object oriented design, SOLID
</t>
  </si>
  <si>
    <t xml:space="preserve">Somewhat difficult to think of errors since some use cases didn’t list any errors
Unsure on how to implement security, error handling, and logging into our LLDs
</t>
  </si>
  <si>
    <t xml:space="preserve">Research common errors for each core component in LLD
Research further on how each core component in our LLD should operate based on our BRD 
</t>
  </si>
  <si>
    <t>2021-11-17 2021-11-18</t>
  </si>
  <si>
    <t xml:space="preserve">Extended knowledge of dependency inversion control
So far, editing LLDs for User Admin, User Management, Observability, Central Media Library, and Playlists
</t>
  </si>
  <si>
    <t xml:space="preserve">Blocked/delayed because of being unsure about how to implement/go about email notifications for opting in/out of a playlist
None of the made LLDs are final, still need to be touched up and further revised
</t>
  </si>
  <si>
    <t xml:space="preserve">Research how email notifications work
Compare LLDs with members to get further input and opinions
</t>
  </si>
  <si>
    <t xml:space="preserve">Extra lecture helped increase understanding of low level designs
Got good amount of work done during fall break
</t>
  </si>
  <si>
    <t xml:space="preserve">Email about sequence diagram resource, miscommunication
Some diagrams draw.io and others sequencediagrams.org
Some LLDs incorrect after viewing extra lecture
</t>
  </si>
  <si>
    <t xml:space="preserve">Diagrams from draw.io and sequencediagrams.org look similar enough, so mix of both looks fine
Fix LLDs and base them off example from extra lecture
</t>
  </si>
  <si>
    <t>2021-12-01 2021-12-02</t>
  </si>
  <si>
    <t xml:space="preserve">Revised some LLDs
Fall break was a good mental reset for the team(ate good)
</t>
  </si>
  <si>
    <t xml:space="preserve">During fall break, not much work done due to holidays
</t>
  </si>
  <si>
    <t>Put more hours into project</t>
  </si>
  <si>
    <t>Milestone 3 - Implementation</t>
  </si>
  <si>
    <t xml:space="preserve">Finished LLDs and turned them in via email
Can start implementation of UM, Logging, Archiving, Testing
</t>
  </si>
  <si>
    <t xml:space="preserve">Realized some designs were not consistent with others
When editing LLDs before turn in, BRD does not mention some error handling or use cases
Delay on implementation due to requiring approval on LLDs first
Error handling on LLDs not adequate
Have not started implementation, should’ve finished LLD earlier and started implementation earlier
</t>
  </si>
  <si>
    <t xml:space="preserve">Communicate with others about how the designs will look
Add missing error handling or use cases in BRD
More research on error handling
Put lots of hours into implementation to finish before deadline
</t>
  </si>
  <si>
    <t>Milestone 4 - User Management</t>
  </si>
  <si>
    <t>2021-12-15 2021-12-16</t>
  </si>
  <si>
    <t>Created implementation for UM, Logging, Archiving, Testing</t>
  </si>
  <si>
    <t>Implementation doesn't follow coding standards. Source code not organized to match HLD. Missing compression for archiving. Limited tests were created. Need to start ORM DAR</t>
  </si>
  <si>
    <t>Review coding standards and fix implementations. Revise HLD to match source code. Implement compression for archive. Create more test cases. Revise Project plan.</t>
  </si>
  <si>
    <t>Milestone 4 - User Analysis Dashboard</t>
  </si>
  <si>
    <t>2021-12-29 2021-12-30</t>
  </si>
  <si>
    <t>ORM DAR started. Continued implementing/revising UM, Archiving, Logging</t>
  </si>
  <si>
    <t>Winter break / holidays, team spent less hours working on project.</t>
  </si>
  <si>
    <t>Try to put in more hours when possible during winter break.</t>
  </si>
  <si>
    <t>Milestone 4 - Registration</t>
  </si>
  <si>
    <t>2022-01-19 2022-01-20</t>
  </si>
  <si>
    <t>Implemented Registration and its Testing. Also implemented Logging/Archiving with Registration</t>
  </si>
  <si>
    <t>Was not able to finish most of UAD</t>
  </si>
  <si>
    <t>Need to research more on UAD</t>
  </si>
  <si>
    <t>Milestone 4 - UI</t>
  </si>
  <si>
    <t>2022-02-02 2022-02-03</t>
  </si>
  <si>
    <t>Submitted ORM DAR</t>
  </si>
  <si>
    <t>Blocked due to not having ORM DAR approved.Took a week off to rest before school starts.</t>
  </si>
  <si>
    <t>Must stay on top of our work.</t>
  </si>
  <si>
    <t>Login/Logout, User Access Control, Central Media Library</t>
  </si>
  <si>
    <t>2022-02-20 2022-02-21</t>
  </si>
  <si>
    <t>Created implementation for Login/Logout, User Access Control, Central Media Library. ORM DAR approved.</t>
  </si>
  <si>
    <t>Didn't fully finish Registration and Login UI and implementation as planned</t>
  </si>
  <si>
    <t>Measure our work capacity better and give ourselves tasks that we'll be able to finish.
Put more time if needed to finish a task, even if we go past our capacity so we can stay on track with timeline</t>
  </si>
  <si>
    <t>Project DAR Reports, Registration LLs, Log In Log Out LLs, Project Restructure, AWS Research/Account Set up</t>
  </si>
  <si>
    <t>2022-03-06 2022-03-07</t>
  </si>
  <si>
    <t xml:space="preserve">UI Implementations for UAD, Registration, Login and Homepage
Front and Back End Validation for Registration
Front and Back End Validation for Login
</t>
  </si>
  <si>
    <t>Weren't able to finish Authorization, Authentication, Log In, or UAD
Team members had multiple mid terms/assignments during the sprint and resulted in a lot of work left over
Managers and Services not correctly following LLs</t>
  </si>
  <si>
    <t>Take our other school / work priorities into account when planning our sprint. However, we were behind schedule and wanted to catch up.</t>
  </si>
  <si>
    <t>2022-03-21 2022-03-22</t>
  </si>
  <si>
    <t>Corrected some of our LLs
Researched AWS to host our db
Submitted Webhost, Front End Framework, and Streaming API DAR
Restructured our project from MVC to Web API
Setting up AWS Account</t>
  </si>
  <si>
    <t xml:space="preserve">Hashing passwords not implemented correctly
AWS RDS research and set up took too long to meet deadlines
</t>
  </si>
  <si>
    <t>Research correct hashing implementation for passwords
Have a second person to help on AWS RDS set up</t>
  </si>
  <si>
    <t>Registration / Log In - Log Out</t>
  </si>
  <si>
    <t>2022-04-10 2022-04-11</t>
  </si>
  <si>
    <t>Setup AWS RDS SQL Server Database
Created basic front end for registration and log in pages
Researched Hashing, Authentication, and WebAPI controller</t>
  </si>
  <si>
    <t>Weren't able to finish aws ec2 web deployment
Need to finish login/registration ui validation methods</t>
  </si>
  <si>
    <t>Connect API controllers to Registration and Log In front end to validate
Have a second person to help on AWS EC2 set up/deployment</t>
  </si>
  <si>
    <t>Central Media Library, Playlists, Blacklist</t>
  </si>
  <si>
    <t>Central Media Library, News, ActWiki, Ratings and Reviews</t>
  </si>
  <si>
    <t>8.2 (Post)</t>
  </si>
  <si>
    <t>Status</t>
  </si>
  <si>
    <t>Person</t>
  </si>
  <si>
    <t>Dropped</t>
  </si>
  <si>
    <t>Domain</t>
  </si>
  <si>
    <t>Blocked</t>
  </si>
  <si>
    <t>Service</t>
  </si>
  <si>
    <t>Presentation</t>
  </si>
  <si>
    <t>Distribution</t>
  </si>
  <si>
    <t>Testing</t>
  </si>
  <si>
    <t>Bug-Fix</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</si>
</sst>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yyyy-mm-dd"/>
    <numFmt numFmtId="166" formatCode="m&quot;/&quot;d"/>
    <numFmt numFmtId="167" formatCode="M/d/yyyy"/>
    <numFmt numFmtId="168" formatCode="m/d"/>
    <numFmt numFmtId="169" formatCode="m/d/yyyy"/>
  </numFmts>
  <fonts count="27">
    <font>
      <sz val="10.0"/>
      <color rgb="FF000000"/>
      <name val="Arial"/>
      <scheme val="minor"/>
    </font>
    <font>
      <sz val="10.0"/>
      <color theme="1"/>
      <name val="Arial"/>
      <scheme val="minor"/>
    </font>
    <font>
      <b/>
      <sz val="18.0"/>
      <color theme="1"/>
      <name val="Arial"/>
      <scheme val="minor"/>
    </font>
    <font/>
    <font>
      <b/>
      <sz val="10.0"/>
      <color theme="1"/>
      <name val="Arial"/>
      <scheme val="minor"/>
    </font>
    <font>
      <color theme="1"/>
      <name val="Arial"/>
      <scheme val="minor"/>
    </font>
    <font>
      <u/>
      <sz val="10.0"/>
      <color rgb="FF0000FF"/>
    </font>
    <font>
      <color theme="1"/>
      <name val="Arial"/>
    </font>
    <font>
      <color theme="1"/>
      <name val="Calibri"/>
    </font>
    <font>
      <sz val="11.0"/>
      <color rgb="FF494C4E"/>
      <name val="Calibri"/>
    </font>
    <font>
      <i/>
      <sz val="10.0"/>
      <color theme="1"/>
      <name val="Arial"/>
      <scheme val="minor"/>
    </font>
    <font>
      <b/>
      <color theme="1"/>
      <name val="Arial"/>
      <scheme val="minor"/>
    </font>
    <font>
      <i/>
      <color theme="1"/>
      <name val="Arial"/>
      <scheme val="minor"/>
    </font>
    <font>
      <b/>
      <i/>
      <color theme="1"/>
      <name val="Calibri"/>
    </font>
    <font>
      <b/>
      <color theme="1"/>
      <name val="Calibri"/>
    </font>
    <font>
      <b/>
      <i/>
      <sz val="10.0"/>
      <color theme="1"/>
      <name val="Arial"/>
      <scheme val="minor"/>
    </font>
    <font>
      <sz val="10.0"/>
      <color theme="1"/>
      <name val="Calibri"/>
    </font>
    <font>
      <i/>
      <color theme="1"/>
      <name val="Calibri"/>
    </font>
    <font>
      <color theme="0"/>
      <name val="Calibri"/>
    </font>
    <font>
      <b/>
      <sz val="10.0"/>
      <color theme="1"/>
      <name val="Calibri"/>
    </font>
    <font>
      <b/>
      <sz val="12.0"/>
      <color theme="1"/>
      <name val="Arial"/>
      <scheme val="minor"/>
    </font>
    <font>
      <sz val="12.0"/>
      <color theme="1"/>
      <name val="Arial"/>
      <scheme val="minor"/>
    </font>
    <font>
      <b/>
      <sz val="12.0"/>
      <color theme="1"/>
      <name val="Calibri"/>
    </font>
    <font>
      <u/>
      <color rgb="FF0000FF"/>
      <name val="Calibri"/>
    </font>
    <font>
      <color rgb="FFFFFFFF"/>
      <name val="Arial"/>
      <scheme val="minor"/>
    </font>
    <font>
      <b/>
      <sz val="12.0"/>
      <color rgb="FFFFFFFF"/>
      <name val="Arial"/>
      <scheme val="minor"/>
    </font>
    <font>
      <sz val="10.0"/>
      <color rgb="FF000000"/>
      <name val="Arial"/>
    </font>
  </fonts>
  <fills count="28">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A4C2F4"/>
        <bgColor rgb="FFA4C2F4"/>
      </patternFill>
    </fill>
    <fill>
      <patternFill patternType="solid">
        <fgColor rgb="FFFCE8B2"/>
        <bgColor rgb="FFFCE8B2"/>
      </patternFill>
    </fill>
    <fill>
      <patternFill patternType="solid">
        <fgColor theme="0"/>
        <bgColor theme="0"/>
      </patternFill>
    </fill>
    <fill>
      <patternFill patternType="solid">
        <fgColor rgb="FFE91D63"/>
        <bgColor rgb="FFE91D63"/>
      </patternFill>
    </fill>
    <fill>
      <patternFill patternType="solid">
        <fgColor rgb="FFFDDCE8"/>
        <bgColor rgb="FFFDDCE8"/>
      </patternFill>
    </fill>
    <fill>
      <patternFill patternType="solid">
        <fgColor rgb="FFF7CB4D"/>
        <bgColor rgb="FFF7CB4D"/>
      </patternFill>
    </fill>
    <fill>
      <patternFill patternType="solid">
        <fgColor rgb="FFFEF8E3"/>
        <bgColor rgb="FFFEF8E3"/>
      </patternFill>
    </fill>
    <fill>
      <patternFill patternType="solid">
        <fgColor rgb="FF4DD0E1"/>
        <bgColor rgb="FF4DD0E1"/>
      </patternFill>
    </fill>
    <fill>
      <patternFill patternType="solid">
        <fgColor rgb="FFE0F7FA"/>
        <bgColor rgb="FFE0F7FA"/>
      </patternFill>
    </fill>
    <fill>
      <patternFill patternType="solid">
        <fgColor rgb="FF8989EB"/>
        <bgColor rgb="FF8989EB"/>
      </patternFill>
    </fill>
    <fill>
      <patternFill patternType="solid">
        <fgColor rgb="FFE8E7FC"/>
        <bgColor rgb="FFE8E7FC"/>
      </patternFill>
    </fill>
    <fill>
      <patternFill patternType="solid">
        <fgColor rgb="FFD9D9D9"/>
        <bgColor rgb="FFD9D9D9"/>
      </patternFill>
    </fill>
    <fill>
      <patternFill patternType="solid">
        <fgColor theme="1"/>
        <bgColor theme="1"/>
      </patternFill>
    </fill>
    <fill>
      <patternFill patternType="solid">
        <fgColor rgb="FF8BC34A"/>
        <bgColor rgb="FF8BC34A"/>
      </patternFill>
    </fill>
    <fill>
      <patternFill patternType="solid">
        <fgColor rgb="FFEEF7E3"/>
        <bgColor rgb="FFEEF7E3"/>
      </patternFill>
    </fill>
    <fill>
      <patternFill patternType="solid">
        <fgColor rgb="FF9FC5E8"/>
        <bgColor rgb="FF9FC5E8"/>
      </patternFill>
    </fill>
    <fill>
      <patternFill patternType="solid">
        <fgColor rgb="FFEFEFEF"/>
        <bgColor rgb="FFEFEFEF"/>
      </patternFill>
    </fill>
    <fill>
      <patternFill patternType="solid">
        <fgColor rgb="FFFFF2CC"/>
        <bgColor rgb="FFFFF2CC"/>
      </patternFill>
    </fill>
    <fill>
      <patternFill patternType="solid">
        <fgColor rgb="FF000000"/>
        <bgColor rgb="FF000000"/>
      </patternFill>
    </fill>
    <fill>
      <patternFill patternType="solid">
        <fgColor rgb="FFCCCCCC"/>
        <bgColor rgb="FFCCCCCC"/>
      </patternFill>
    </fill>
    <fill>
      <patternFill patternType="solid">
        <fgColor rgb="FFB6D7A8"/>
        <bgColor rgb="FFB6D7A8"/>
      </patternFill>
    </fill>
    <fill>
      <patternFill patternType="solid">
        <fgColor rgb="FF93C47D"/>
        <bgColor rgb="FF93C47D"/>
      </patternFill>
    </fill>
    <fill>
      <patternFill patternType="solid">
        <fgColor rgb="FFF3F3F3"/>
        <bgColor rgb="FFF3F3F3"/>
      </patternFill>
    </fill>
    <fill>
      <patternFill patternType="solid">
        <fgColor rgb="FF6AA84F"/>
        <bgColor rgb="FF6AA84F"/>
      </patternFill>
    </fill>
  </fills>
  <borders count="50">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right style="thin">
        <color rgb="FF000000"/>
      </right>
      <top style="thin">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bottom style="thin">
        <color rgb="FF000000"/>
      </bottom>
    </border>
    <border>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rder>
    <border>
      <right style="thin">
        <color rgb="FF000000"/>
      </right>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left style="thin">
        <color rgb="FF000000"/>
      </left>
    </border>
    <border>
      <left style="thin">
        <color rgb="FF000000"/>
      </left>
      <top style="thin">
        <color rgb="FF000000"/>
      </top>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top style="medium">
        <color rgb="FF000000"/>
      </top>
      <bottom style="medium">
        <color rgb="FF000000"/>
      </bottom>
    </border>
    <border>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
      <top style="thin">
        <color rgb="FF000000"/>
      </top>
    </border>
    <border>
      <bottom style="thin">
        <color rgb="FF000000"/>
      </bottom>
    </border>
    <border>
      <right style="thin">
        <color rgb="FF000000"/>
      </right>
      <top style="thin">
        <color rgb="FF000000"/>
      </top>
      <bottom style="medium">
        <color rgb="FF000000"/>
      </bottom>
    </border>
    <border>
      <top style="thin">
        <color rgb="FF000000"/>
      </top>
      <bottom style="thin">
        <color rgb="FF000000"/>
      </bottom>
    </border>
    <border>
      <bottom style="medium">
        <color rgb="FF000000"/>
      </bottom>
    </border>
    <border>
      <left style="thin">
        <color rgb="FF000000"/>
      </left>
      <right style="thin">
        <color rgb="FF000000"/>
      </right>
    </border>
    <border>
      <left style="thin">
        <color rgb="FF000000"/>
      </left>
      <right style="medium">
        <color rgb="FF000000"/>
      </right>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831">
    <xf borderId="0" fillId="0" fontId="0" numFmtId="0" xfId="0" applyAlignment="1" applyFont="1">
      <alignment readingOrder="0" shrinkToFit="0" vertical="bottom" wrapText="0"/>
    </xf>
    <xf borderId="0" fillId="2" fontId="1" numFmtId="0" xfId="0" applyAlignment="1" applyFill="1" applyFont="1">
      <alignment horizontal="left" vertical="center"/>
    </xf>
    <xf borderId="0" fillId="2" fontId="1" numFmtId="164" xfId="0" applyAlignment="1" applyFont="1" applyNumberFormat="1">
      <alignment horizontal="center" vertical="center"/>
    </xf>
    <xf borderId="0" fillId="2" fontId="1" numFmtId="0" xfId="0" applyAlignment="1" applyFont="1">
      <alignment horizontal="center" vertical="center"/>
    </xf>
    <xf borderId="1" fillId="2" fontId="2" numFmtId="0" xfId="0" applyAlignment="1" applyBorder="1" applyFont="1">
      <alignment horizontal="center" readingOrder="0"/>
    </xf>
    <xf borderId="2" fillId="0" fontId="3" numFmtId="0" xfId="0" applyBorder="1" applyFont="1"/>
    <xf borderId="0" fillId="2" fontId="1" numFmtId="0" xfId="0" applyFont="1"/>
    <xf borderId="0" fillId="0" fontId="1" numFmtId="0" xfId="0" applyAlignment="1" applyFont="1">
      <alignment horizontal="left" vertical="center"/>
    </xf>
    <xf borderId="3" fillId="0" fontId="4" numFmtId="0" xfId="0" applyAlignment="1" applyBorder="1" applyFont="1">
      <alignment horizontal="left" readingOrder="0"/>
    </xf>
    <xf borderId="3" fillId="0" fontId="1" numFmtId="0" xfId="0" applyAlignment="1" applyBorder="1" applyFont="1">
      <alignment horizontal="left" readingOrder="0"/>
    </xf>
    <xf borderId="0" fillId="0" fontId="1" numFmtId="0" xfId="0" applyFont="1"/>
    <xf borderId="4" fillId="0" fontId="4" numFmtId="0" xfId="0" applyAlignment="1" applyBorder="1" applyFont="1">
      <alignment readingOrder="0"/>
    </xf>
    <xf borderId="0" fillId="0" fontId="5" numFmtId="0" xfId="0" applyFont="1"/>
    <xf borderId="0" fillId="0" fontId="5" numFmtId="0" xfId="0" applyAlignment="1" applyFont="1">
      <alignment horizontal="center"/>
    </xf>
    <xf borderId="0" fillId="0" fontId="1" numFmtId="0" xfId="0" applyAlignment="1" applyFont="1">
      <alignment horizontal="center" vertical="center"/>
    </xf>
    <xf borderId="4" fillId="0" fontId="4" numFmtId="0" xfId="0" applyAlignment="1" applyBorder="1" applyFont="1">
      <alignment horizontal="left" readingOrder="0"/>
    </xf>
    <xf borderId="4" fillId="0" fontId="1" numFmtId="0" xfId="0" applyAlignment="1" applyBorder="1" applyFont="1">
      <alignment horizontal="left" readingOrder="0" vertical="center"/>
    </xf>
    <xf borderId="0" fillId="0" fontId="1" numFmtId="0" xfId="0" applyAlignment="1" applyFont="1">
      <alignment horizontal="left"/>
    </xf>
    <xf borderId="4" fillId="0" fontId="1" numFmtId="0" xfId="0" applyAlignment="1" applyBorder="1" applyFont="1">
      <alignment horizontal="left" readingOrder="0"/>
    </xf>
    <xf borderId="4" fillId="0" fontId="6" numFmtId="0" xfId="0" applyAlignment="1" applyBorder="1" applyFont="1">
      <alignment readingOrder="0"/>
    </xf>
    <xf borderId="0" fillId="0" fontId="4" numFmtId="0" xfId="0" applyAlignment="1" applyFont="1">
      <alignment horizontal="center" vertical="center"/>
    </xf>
    <xf borderId="0" fillId="0" fontId="1" numFmtId="164" xfId="0" applyAlignment="1" applyFont="1" applyNumberFormat="1">
      <alignment horizontal="center" vertical="center"/>
    </xf>
    <xf borderId="5" fillId="0" fontId="4" numFmtId="0" xfId="0" applyAlignment="1" applyBorder="1" applyFont="1">
      <alignment horizontal="center" shrinkToFit="0" vertical="center" wrapText="1"/>
    </xf>
    <xf borderId="6" fillId="0" fontId="4" numFmtId="0" xfId="0" applyAlignment="1" applyBorder="1" applyFont="1">
      <alignment horizontal="center" readingOrder="0" shrinkToFit="0" vertical="center" wrapText="1"/>
    </xf>
    <xf borderId="7" fillId="0" fontId="4" numFmtId="164" xfId="0" applyAlignment="1" applyBorder="1" applyFont="1" applyNumberFormat="1">
      <alignment horizontal="center" readingOrder="0" vertical="center"/>
    </xf>
    <xf borderId="6" fillId="0" fontId="4" numFmtId="164" xfId="0" applyAlignment="1" applyBorder="1" applyFont="1" applyNumberFormat="1">
      <alignment horizontal="center" readingOrder="0" vertical="center"/>
    </xf>
    <xf borderId="8" fillId="0" fontId="4" numFmtId="164" xfId="0" applyAlignment="1" applyBorder="1" applyFont="1" applyNumberFormat="1">
      <alignment horizontal="center" readingOrder="0" vertical="center"/>
    </xf>
    <xf borderId="9" fillId="3" fontId="7" numFmtId="0" xfId="0" applyAlignment="1" applyBorder="1" applyFill="1" applyFont="1">
      <alignment horizontal="center" vertical="bottom"/>
    </xf>
    <xf borderId="10" fillId="4" fontId="7" numFmtId="0" xfId="0" applyAlignment="1" applyBorder="1" applyFill="1" applyFont="1">
      <alignment horizontal="center" readingOrder="0" vertical="bottom"/>
    </xf>
    <xf borderId="11" fillId="3" fontId="7" numFmtId="0" xfId="0" applyAlignment="1" applyBorder="1" applyFont="1">
      <alignment vertical="bottom"/>
    </xf>
    <xf borderId="11" fillId="3" fontId="7" numFmtId="0" xfId="0" applyAlignment="1" applyBorder="1" applyFont="1">
      <alignment shrinkToFit="0" vertical="bottom" wrapText="1"/>
    </xf>
    <xf borderId="11" fillId="3" fontId="7" numFmtId="0" xfId="0" applyAlignment="1" applyBorder="1" applyFont="1">
      <alignment horizontal="right" vertical="bottom"/>
    </xf>
    <xf borderId="11" fillId="3" fontId="7" numFmtId="0" xfId="0" applyAlignment="1" applyBorder="1" applyFont="1">
      <alignment horizontal="center" vertical="bottom"/>
    </xf>
    <xf borderId="10" fillId="4" fontId="7" numFmtId="0" xfId="0" applyAlignment="1" applyBorder="1" applyFont="1">
      <alignment vertical="bottom"/>
    </xf>
    <xf borderId="11" fillId="3" fontId="7" numFmtId="165" xfId="0" applyAlignment="1" applyBorder="1" applyFont="1" applyNumberFormat="1">
      <alignment horizontal="center" vertical="bottom"/>
    </xf>
    <xf borderId="12" fillId="3" fontId="7" numFmtId="165" xfId="0" applyAlignment="1" applyBorder="1" applyFont="1" applyNumberFormat="1">
      <alignment horizontal="center" vertical="bottom"/>
    </xf>
    <xf borderId="13" fillId="3" fontId="7" numFmtId="0" xfId="0" applyAlignment="1" applyBorder="1" applyFont="1">
      <alignment horizontal="center" vertical="bottom"/>
    </xf>
    <xf borderId="14" fillId="3" fontId="7" numFmtId="0" xfId="0" applyAlignment="1" applyBorder="1" applyFont="1">
      <alignment shrinkToFit="0" vertical="center" wrapText="1"/>
    </xf>
    <xf borderId="14" fillId="3" fontId="7" numFmtId="164" xfId="0" applyAlignment="1" applyBorder="1" applyFont="1" applyNumberFormat="1">
      <alignment shrinkToFit="0" vertical="center" wrapText="1"/>
    </xf>
    <xf borderId="14" fillId="3" fontId="7" numFmtId="0" xfId="0" applyAlignment="1" applyBorder="1" applyFont="1">
      <alignment horizontal="right" vertical="bottom"/>
    </xf>
    <xf borderId="14" fillId="3" fontId="7" numFmtId="0" xfId="0" applyAlignment="1" applyBorder="1" applyFont="1">
      <alignment horizontal="center" vertical="bottom"/>
    </xf>
    <xf borderId="14" fillId="3" fontId="7" numFmtId="165" xfId="0" applyAlignment="1" applyBorder="1" applyFont="1" applyNumberFormat="1">
      <alignment horizontal="center" vertical="bottom"/>
    </xf>
    <xf borderId="15" fillId="3" fontId="7" numFmtId="165" xfId="0" applyAlignment="1" applyBorder="1" applyFont="1" applyNumberFormat="1">
      <alignment horizontal="center" vertical="bottom"/>
    </xf>
    <xf borderId="16" fillId="4" fontId="7" numFmtId="0" xfId="0" applyAlignment="1" applyBorder="1" applyFont="1">
      <alignment horizontal="center" vertical="bottom"/>
    </xf>
    <xf borderId="10" fillId="4" fontId="7" numFmtId="0" xfId="0" applyAlignment="1" applyBorder="1" applyFont="1">
      <alignment horizontal="center" vertical="bottom"/>
    </xf>
    <xf borderId="10" fillId="4" fontId="7" numFmtId="0" xfId="0" applyAlignment="1" applyBorder="1" applyFont="1">
      <alignment readingOrder="0" shrinkToFit="0" wrapText="1"/>
    </xf>
    <xf borderId="10" fillId="4" fontId="7" numFmtId="0" xfId="0" applyAlignment="1" applyBorder="1" applyFont="1">
      <alignment shrinkToFit="0" vertical="bottom" wrapText="1"/>
    </xf>
    <xf borderId="10" fillId="4" fontId="7" numFmtId="0" xfId="0" applyAlignment="1" applyBorder="1" applyFont="1">
      <alignment horizontal="right" vertical="bottom"/>
    </xf>
    <xf borderId="10" fillId="4" fontId="7" numFmtId="165" xfId="0" applyAlignment="1" applyBorder="1" applyFont="1" applyNumberFormat="1">
      <alignment horizontal="center" vertical="bottom"/>
    </xf>
    <xf borderId="17" fillId="4" fontId="7" numFmtId="165" xfId="0" applyAlignment="1" applyBorder="1" applyFont="1" applyNumberFormat="1">
      <alignment horizontal="center" vertical="bottom"/>
    </xf>
    <xf borderId="13" fillId="4" fontId="7" numFmtId="0" xfId="0" applyAlignment="1" applyBorder="1" applyFont="1">
      <alignment horizontal="center" vertical="bottom"/>
    </xf>
    <xf borderId="14" fillId="4" fontId="7" numFmtId="0" xfId="0" applyAlignment="1" applyBorder="1" applyFont="1">
      <alignment horizontal="center" vertical="bottom"/>
    </xf>
    <xf borderId="14" fillId="4" fontId="7" numFmtId="0" xfId="0" applyAlignment="1" applyBorder="1" applyFont="1">
      <alignment readingOrder="0" vertical="bottom"/>
    </xf>
    <xf borderId="10" fillId="4" fontId="7" numFmtId="0" xfId="0" applyAlignment="1" applyBorder="1" applyFont="1">
      <alignment readingOrder="0" shrinkToFit="0" vertical="bottom" wrapText="1"/>
    </xf>
    <xf borderId="14" fillId="4" fontId="7" numFmtId="0" xfId="0" applyAlignment="1" applyBorder="1" applyFont="1">
      <alignment horizontal="right" vertical="bottom"/>
    </xf>
    <xf borderId="14" fillId="4" fontId="7" numFmtId="0" xfId="0" applyAlignment="1" applyBorder="1" applyFont="1">
      <alignment vertical="bottom"/>
    </xf>
    <xf borderId="14" fillId="4" fontId="7" numFmtId="165" xfId="0" applyAlignment="1" applyBorder="1" applyFont="1" applyNumberFormat="1">
      <alignment horizontal="center" vertical="bottom"/>
    </xf>
    <xf borderId="15" fillId="4" fontId="7" numFmtId="165" xfId="0" applyAlignment="1" applyBorder="1" applyFont="1" applyNumberFormat="1">
      <alignment horizontal="center" vertical="bottom"/>
    </xf>
    <xf borderId="0" fillId="0" fontId="4" numFmtId="0" xfId="0" applyAlignment="1" applyFont="1">
      <alignment horizontal="center" readingOrder="0" vertical="center"/>
    </xf>
    <xf borderId="13" fillId="0" fontId="5" numFmtId="0" xfId="0" applyAlignment="1" applyBorder="1" applyFont="1">
      <alignment horizontal="center" readingOrder="0" vertical="center"/>
    </xf>
    <xf borderId="11" fillId="0" fontId="1" numFmtId="0" xfId="0" applyAlignment="1" applyBorder="1" applyFont="1">
      <alignment horizontal="center" readingOrder="0" vertical="center"/>
    </xf>
    <xf borderId="18" fillId="0" fontId="1" numFmtId="0" xfId="0" applyAlignment="1" applyBorder="1" applyFont="1">
      <alignment readingOrder="0" shrinkToFit="0" vertical="center" wrapText="1"/>
    </xf>
    <xf borderId="19" fillId="0" fontId="1" numFmtId="0" xfId="0" applyAlignment="1" applyBorder="1" applyFont="1">
      <alignment horizontal="center" readingOrder="0" vertical="center"/>
    </xf>
    <xf borderId="18" fillId="0" fontId="1" numFmtId="0" xfId="0" applyAlignment="1" applyBorder="1" applyFont="1">
      <alignment horizontal="center" readingOrder="0" vertical="center"/>
    </xf>
    <xf borderId="11" fillId="5" fontId="8" numFmtId="165" xfId="0" applyAlignment="1" applyBorder="1" applyFill="1" applyFont="1" applyNumberFormat="1">
      <alignment horizontal="center" readingOrder="0"/>
    </xf>
    <xf borderId="14" fillId="3" fontId="7" numFmtId="165" xfId="0" applyAlignment="1" applyBorder="1" applyFont="1" applyNumberFormat="1">
      <alignment horizontal="center" readingOrder="0"/>
    </xf>
    <xf borderId="16" fillId="0" fontId="5" numFmtId="0" xfId="0" applyAlignment="1" applyBorder="1" applyFont="1">
      <alignment horizontal="center" readingOrder="0" vertical="center"/>
    </xf>
    <xf borderId="10" fillId="0" fontId="1" numFmtId="0" xfId="0" applyAlignment="1" applyBorder="1" applyFont="1">
      <alignment horizontal="center" readingOrder="0" vertical="center"/>
    </xf>
    <xf borderId="3" fillId="0" fontId="1" numFmtId="0" xfId="0" applyAlignment="1" applyBorder="1" applyFont="1">
      <alignment readingOrder="0" shrinkToFit="0" vertical="center" wrapText="1"/>
    </xf>
    <xf borderId="20" fillId="0" fontId="1" numFmtId="0" xfId="0" applyAlignment="1" applyBorder="1" applyFont="1">
      <alignment horizontal="center" readingOrder="0" vertical="center"/>
    </xf>
    <xf borderId="4" fillId="0" fontId="1" numFmtId="0" xfId="0" applyAlignment="1" applyBorder="1" applyFont="1">
      <alignment horizontal="center" readingOrder="0" vertical="center"/>
    </xf>
    <xf borderId="9" fillId="5" fontId="8" numFmtId="0" xfId="0" applyAlignment="1" applyBorder="1" applyFont="1">
      <alignment horizontal="center"/>
    </xf>
    <xf borderId="11" fillId="5" fontId="8" numFmtId="0" xfId="0" applyAlignment="1" applyBorder="1" applyFont="1">
      <alignment horizontal="center" readingOrder="0"/>
    </xf>
    <xf borderId="11" fillId="5" fontId="8" numFmtId="0" xfId="0" applyBorder="1" applyFont="1"/>
    <xf borderId="11" fillId="5" fontId="8" numFmtId="0" xfId="0" applyAlignment="1" applyBorder="1" applyFont="1">
      <alignment shrinkToFit="0" wrapText="1"/>
    </xf>
    <xf borderId="11" fillId="5" fontId="8" numFmtId="165" xfId="0" applyAlignment="1" applyBorder="1" applyFont="1" applyNumberFormat="1">
      <alignment horizontal="center"/>
    </xf>
    <xf borderId="9" fillId="3" fontId="7" numFmtId="0" xfId="0" applyAlignment="1" applyBorder="1" applyFont="1">
      <alignment horizontal="center"/>
    </xf>
    <xf borderId="11" fillId="3" fontId="7" numFmtId="0" xfId="0" applyAlignment="1" applyBorder="1" applyFont="1">
      <alignment horizontal="center"/>
    </xf>
    <xf borderId="11" fillId="3" fontId="7" numFmtId="0" xfId="0" applyBorder="1" applyFont="1"/>
    <xf borderId="11" fillId="3" fontId="7" numFmtId="0" xfId="0" applyAlignment="1" applyBorder="1" applyFont="1">
      <alignment shrinkToFit="0" wrapText="1"/>
    </xf>
    <xf borderId="11" fillId="3" fontId="7" numFmtId="0" xfId="0" applyAlignment="1" applyBorder="1" applyFont="1">
      <alignment horizontal="center" readingOrder="0"/>
    </xf>
    <xf borderId="11" fillId="3" fontId="7" numFmtId="165" xfId="0" applyAlignment="1" applyBorder="1" applyFont="1" applyNumberFormat="1">
      <alignment horizontal="center"/>
    </xf>
    <xf borderId="13" fillId="3" fontId="7" numFmtId="0" xfId="0" applyAlignment="1" applyBorder="1" applyFont="1">
      <alignment horizontal="center"/>
    </xf>
    <xf borderId="14" fillId="3" fontId="7" numFmtId="0" xfId="0" applyAlignment="1" applyBorder="1" applyFont="1">
      <alignment horizontal="center"/>
    </xf>
    <xf borderId="14" fillId="3" fontId="7" numFmtId="0" xfId="0" applyBorder="1" applyFont="1"/>
    <xf borderId="14" fillId="3" fontId="7" numFmtId="0" xfId="0" applyAlignment="1" applyBorder="1" applyFont="1">
      <alignment shrinkToFit="0" wrapText="1"/>
    </xf>
    <xf borderId="14" fillId="3" fontId="7" numFmtId="0" xfId="0" applyAlignment="1" applyBorder="1" applyFont="1">
      <alignment horizontal="center" readingOrder="0"/>
    </xf>
    <xf borderId="14" fillId="3" fontId="7" numFmtId="165" xfId="0" applyAlignment="1" applyBorder="1" applyFont="1" applyNumberFormat="1">
      <alignment horizontal="center"/>
    </xf>
    <xf borderId="13" fillId="3" fontId="7" numFmtId="0" xfId="0" applyAlignment="1" applyBorder="1" applyFont="1">
      <alignment horizontal="center"/>
    </xf>
    <xf borderId="14" fillId="3" fontId="7" numFmtId="0" xfId="0" applyAlignment="1" applyBorder="1" applyFont="1">
      <alignment horizontal="center"/>
    </xf>
    <xf borderId="14" fillId="3" fontId="7" numFmtId="0" xfId="0" applyBorder="1" applyFont="1"/>
    <xf borderId="13" fillId="3" fontId="7" numFmtId="0" xfId="0" applyAlignment="1" applyBorder="1" applyFont="1">
      <alignment horizontal="center"/>
    </xf>
    <xf borderId="14" fillId="3" fontId="7" numFmtId="164" xfId="0" applyAlignment="1" applyBorder="1" applyFont="1" applyNumberFormat="1">
      <alignment shrinkToFit="0" wrapText="1"/>
    </xf>
    <xf borderId="15" fillId="3" fontId="7" numFmtId="165" xfId="0" applyAlignment="1" applyBorder="1" applyFont="1" applyNumberFormat="1">
      <alignment horizontal="center"/>
    </xf>
    <xf borderId="16" fillId="4" fontId="7" numFmtId="0" xfId="0" applyAlignment="1" applyBorder="1" applyFont="1">
      <alignment horizontal="center"/>
    </xf>
    <xf borderId="10" fillId="4" fontId="7" numFmtId="0" xfId="0" applyAlignment="1" applyBorder="1" applyFont="1">
      <alignment horizontal="center" readingOrder="0"/>
    </xf>
    <xf borderId="10" fillId="4" fontId="7" numFmtId="0" xfId="0" applyAlignment="1" applyBorder="1" applyFont="1">
      <alignment readingOrder="0"/>
    </xf>
    <xf borderId="17" fillId="4" fontId="7" numFmtId="165" xfId="0" applyAlignment="1" applyBorder="1" applyFont="1" applyNumberFormat="1">
      <alignment horizontal="center" readingOrder="0"/>
    </xf>
    <xf borderId="0" fillId="6" fontId="1" numFmtId="0" xfId="0" applyAlignment="1" applyFill="1" applyFont="1">
      <alignment horizontal="left" vertical="center"/>
    </xf>
    <xf borderId="16" fillId="4" fontId="7" numFmtId="0" xfId="0" applyAlignment="1" applyBorder="1" applyFont="1">
      <alignment horizontal="center" readingOrder="0"/>
    </xf>
    <xf borderId="14" fillId="3" fontId="7" numFmtId="0" xfId="0" applyAlignment="1" applyBorder="1" applyFont="1">
      <alignment shrinkToFit="0" vertical="bottom" wrapText="1"/>
    </xf>
    <xf borderId="14" fillId="3" fontId="7" numFmtId="164" xfId="0" applyAlignment="1" applyBorder="1" applyFont="1" applyNumberFormat="1">
      <alignment shrinkToFit="0" vertical="bottom" wrapText="1"/>
    </xf>
    <xf borderId="14" fillId="3" fontId="7" numFmtId="0" xfId="0" applyAlignment="1" applyBorder="1" applyFont="1">
      <alignment vertical="bottom"/>
    </xf>
    <xf borderId="0" fillId="0" fontId="1" numFmtId="0" xfId="0" applyAlignment="1" applyFont="1">
      <alignment horizontal="left" readingOrder="0" vertical="center"/>
    </xf>
    <xf borderId="0" fillId="2" fontId="9" numFmtId="0" xfId="0" applyAlignment="1" applyFont="1">
      <alignment horizontal="left" readingOrder="0"/>
    </xf>
    <xf borderId="0" fillId="0" fontId="4" numFmtId="0" xfId="0" applyAlignment="1" applyFont="1">
      <alignment horizontal="center" readingOrder="0" shrinkToFit="0" vertical="center" wrapText="1"/>
    </xf>
    <xf borderId="0" fillId="0" fontId="10" numFmtId="0" xfId="0" applyAlignment="1" applyFont="1">
      <alignment horizontal="center" vertical="center"/>
    </xf>
    <xf borderId="0" fillId="0" fontId="1" numFmtId="2" xfId="0" applyAlignment="1" applyFont="1" applyNumberFormat="1">
      <alignment horizontal="center" vertical="center"/>
    </xf>
    <xf borderId="2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0" fillId="0" fontId="5" numFmtId="2" xfId="0" applyAlignment="1" applyFont="1" applyNumberFormat="1">
      <alignment horizontal="center"/>
    </xf>
    <xf borderId="21" fillId="0" fontId="4" numFmtId="2" xfId="0" applyAlignment="1" applyBorder="1" applyFont="1" applyNumberFormat="1">
      <alignment horizontal="center" readingOrder="0"/>
    </xf>
    <xf borderId="21" fillId="7" fontId="4" numFmtId="0" xfId="0" applyAlignment="1" applyBorder="1" applyFill="1" applyFont="1">
      <alignment horizontal="center" readingOrder="0" shrinkToFit="0" vertical="center" wrapText="1"/>
    </xf>
    <xf borderId="21" fillId="7" fontId="4" numFmtId="2" xfId="0" applyAlignment="1" applyBorder="1" applyFont="1" applyNumberFormat="1">
      <alignment horizontal="center" readingOrder="0"/>
    </xf>
    <xf borderId="21" fillId="7" fontId="4" numFmtId="166" xfId="0" applyAlignment="1" applyBorder="1" applyFont="1" applyNumberFormat="1">
      <alignment horizontal="center" readingOrder="0"/>
    </xf>
    <xf borderId="22" fillId="2" fontId="4" numFmtId="0" xfId="0" applyAlignment="1" applyBorder="1" applyFont="1">
      <alignment horizontal="center" readingOrder="0" shrinkToFit="0" vertical="center" wrapText="1"/>
    </xf>
    <xf borderId="23" fillId="2" fontId="4" numFmtId="0" xfId="0" applyAlignment="1" applyBorder="1" applyFont="1">
      <alignment horizontal="center" readingOrder="0" shrinkToFit="0" vertical="center" wrapText="1"/>
    </xf>
    <xf borderId="23" fillId="2" fontId="1" numFmtId="167" xfId="0" applyAlignment="1" applyBorder="1" applyFont="1" applyNumberFormat="1">
      <alignment horizontal="center" readingOrder="0" vertical="center"/>
    </xf>
    <xf borderId="3" fillId="2" fontId="1" numFmtId="0" xfId="0" applyAlignment="1" applyBorder="1" applyFont="1">
      <alignment horizontal="left" readingOrder="0" vertical="center"/>
    </xf>
    <xf borderId="3" fillId="2" fontId="10" numFmtId="0" xfId="0" applyAlignment="1" applyBorder="1" applyFont="1">
      <alignment horizontal="center" vertical="center"/>
    </xf>
    <xf borderId="24" fillId="2" fontId="1" numFmtId="0" xfId="0" applyAlignment="1" applyBorder="1" applyFont="1">
      <alignment horizontal="center" readingOrder="0" vertical="center"/>
    </xf>
    <xf borderId="14" fillId="2" fontId="1" numFmtId="2" xfId="0" applyAlignment="1" applyBorder="1" applyFont="1" applyNumberFormat="1">
      <alignment horizontal="center" readingOrder="0"/>
    </xf>
    <xf borderId="3" fillId="2" fontId="1" numFmtId="2" xfId="0" applyAlignment="1" applyBorder="1" applyFont="1" applyNumberFormat="1">
      <alignment horizontal="center" readingOrder="0"/>
    </xf>
    <xf borderId="24" fillId="2" fontId="1" numFmtId="2" xfId="0" applyAlignment="1" applyBorder="1" applyFont="1" applyNumberFormat="1">
      <alignment horizontal="center" readingOrder="0"/>
    </xf>
    <xf borderId="22" fillId="8" fontId="3" numFmtId="0" xfId="0" applyBorder="1" applyFill="1" applyFont="1"/>
    <xf borderId="23" fillId="8" fontId="3" numFmtId="0" xfId="0" applyBorder="1" applyFont="1"/>
    <xf borderId="4" fillId="8" fontId="1" numFmtId="0" xfId="0" applyAlignment="1" applyBorder="1" applyFont="1">
      <alignment horizontal="left" readingOrder="0" vertical="center"/>
    </xf>
    <xf borderId="4" fillId="8" fontId="10" numFmtId="0" xfId="0" applyAlignment="1" applyBorder="1" applyFont="1">
      <alignment horizontal="center" vertical="center"/>
    </xf>
    <xf borderId="25" fillId="8" fontId="1" numFmtId="0" xfId="0" applyAlignment="1" applyBorder="1" applyFont="1">
      <alignment horizontal="center" readingOrder="0" vertical="center"/>
    </xf>
    <xf borderId="10" fillId="8" fontId="1" numFmtId="2" xfId="0" applyAlignment="1" applyBorder="1" applyFont="1" applyNumberFormat="1">
      <alignment horizontal="center" readingOrder="0"/>
    </xf>
    <xf borderId="4" fillId="8" fontId="1" numFmtId="2" xfId="0" applyAlignment="1" applyBorder="1" applyFont="1" applyNumberFormat="1">
      <alignment horizontal="center" readingOrder="0"/>
    </xf>
    <xf borderId="25" fillId="8" fontId="1" numFmtId="2" xfId="0" applyAlignment="1" applyBorder="1" applyFont="1" applyNumberFormat="1">
      <alignment horizontal="center" readingOrder="0"/>
    </xf>
    <xf borderId="22" fillId="2" fontId="3" numFmtId="0" xfId="0" applyBorder="1" applyFont="1"/>
    <xf borderId="23" fillId="2" fontId="3" numFmtId="0" xfId="0" applyBorder="1" applyFont="1"/>
    <xf borderId="4" fillId="2" fontId="1" numFmtId="0" xfId="0" applyAlignment="1" applyBorder="1" applyFont="1">
      <alignment horizontal="left" readingOrder="0" vertical="center"/>
    </xf>
    <xf borderId="4" fillId="2" fontId="10" numFmtId="0" xfId="0" applyAlignment="1" applyBorder="1" applyFont="1">
      <alignment horizontal="center" vertical="center"/>
    </xf>
    <xf borderId="25" fillId="2" fontId="1" numFmtId="0" xfId="0" applyAlignment="1" applyBorder="1" applyFont="1">
      <alignment horizontal="center" readingOrder="0" vertical="center"/>
    </xf>
    <xf borderId="10" fillId="2" fontId="1" numFmtId="2" xfId="0" applyAlignment="1" applyBorder="1" applyFont="1" applyNumberFormat="1">
      <alignment horizontal="center" readingOrder="0"/>
    </xf>
    <xf borderId="4" fillId="2" fontId="1" numFmtId="2" xfId="0" applyAlignment="1" applyBorder="1" applyFont="1" applyNumberFormat="1">
      <alignment horizontal="center" readingOrder="0"/>
    </xf>
    <xf borderId="25" fillId="2" fontId="1" numFmtId="2" xfId="0" applyAlignment="1" applyBorder="1" applyFont="1" applyNumberFormat="1">
      <alignment horizontal="center" readingOrder="0"/>
    </xf>
    <xf borderId="4" fillId="2" fontId="10" numFmtId="0" xfId="0" applyAlignment="1" applyBorder="1" applyFont="1">
      <alignment horizontal="center" readingOrder="0" vertical="center"/>
    </xf>
    <xf borderId="26" fillId="8" fontId="3" numFmtId="0" xfId="0" applyBorder="1" applyFont="1"/>
    <xf borderId="27" fillId="8" fontId="3" numFmtId="0" xfId="0" applyBorder="1" applyFont="1"/>
    <xf borderId="28" fillId="8" fontId="1" numFmtId="0" xfId="0" applyAlignment="1" applyBorder="1" applyFont="1">
      <alignment horizontal="left" readingOrder="0" vertical="center"/>
    </xf>
    <xf borderId="28" fillId="8" fontId="10" numFmtId="0" xfId="0" applyAlignment="1" applyBorder="1" applyFont="1">
      <alignment horizontal="center" vertical="center"/>
    </xf>
    <xf borderId="28" fillId="8" fontId="10" numFmtId="0" xfId="0" applyAlignment="1" applyBorder="1" applyFont="1">
      <alignment horizontal="center" readingOrder="0" vertical="center"/>
    </xf>
    <xf borderId="29" fillId="8" fontId="1" numFmtId="0" xfId="0" applyAlignment="1" applyBorder="1" applyFont="1">
      <alignment horizontal="center" readingOrder="0" vertical="center"/>
    </xf>
    <xf borderId="30" fillId="8" fontId="1" numFmtId="2" xfId="0" applyAlignment="1" applyBorder="1" applyFont="1" applyNumberFormat="1">
      <alignment horizontal="center" readingOrder="0"/>
    </xf>
    <xf borderId="31" fillId="8" fontId="1" numFmtId="2" xfId="0" applyAlignment="1" applyBorder="1" applyFont="1" applyNumberFormat="1">
      <alignment horizontal="center" readingOrder="0"/>
    </xf>
    <xf borderId="29" fillId="8" fontId="1" numFmtId="2" xfId="0" applyAlignment="1" applyBorder="1" applyFont="1" applyNumberFormat="1">
      <alignment horizontal="center" readingOrder="0"/>
    </xf>
    <xf borderId="0" fillId="0" fontId="1" numFmtId="0" xfId="0" applyAlignment="1" applyFont="1">
      <alignment horizontal="left" readingOrder="0" vertical="center"/>
    </xf>
    <xf borderId="21" fillId="0" fontId="4" numFmtId="0" xfId="0" applyAlignment="1" applyBorder="1" applyFont="1">
      <alignment readingOrder="0"/>
    </xf>
    <xf borderId="21" fillId="0" fontId="1" numFmtId="2" xfId="0" applyAlignment="1" applyBorder="1" applyFont="1" applyNumberFormat="1">
      <alignment horizontal="center" readingOrder="0"/>
    </xf>
    <xf borderId="0" fillId="0" fontId="10" numFmtId="0" xfId="0" applyAlignment="1" applyFont="1">
      <alignment horizontal="center" readingOrder="0" vertical="center"/>
    </xf>
    <xf borderId="0" fillId="0" fontId="1" numFmtId="167"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2" xfId="0" applyAlignment="1" applyFont="1" applyNumberFormat="1">
      <alignment horizontal="center"/>
    </xf>
    <xf borderId="21" fillId="9" fontId="4" numFmtId="0" xfId="0" applyAlignment="1" applyBorder="1" applyFill="1" applyFont="1">
      <alignment horizontal="center" readingOrder="0" shrinkToFit="0" vertical="center" wrapText="1"/>
    </xf>
    <xf borderId="21" fillId="9" fontId="4" numFmtId="2" xfId="0" applyAlignment="1" applyBorder="1" applyFont="1" applyNumberFormat="1">
      <alignment horizontal="center" readingOrder="0"/>
    </xf>
    <xf borderId="21" fillId="9" fontId="4" numFmtId="166" xfId="0" applyAlignment="1" applyBorder="1" applyFont="1" applyNumberFormat="1">
      <alignment horizontal="center" readingOrder="0"/>
    </xf>
    <xf borderId="22" fillId="10" fontId="3" numFmtId="0" xfId="0" applyBorder="1" applyFill="1" applyFont="1"/>
    <xf borderId="23" fillId="10" fontId="3" numFmtId="0" xfId="0" applyBorder="1" applyFont="1"/>
    <xf borderId="4" fillId="10" fontId="1" numFmtId="0" xfId="0" applyAlignment="1" applyBorder="1" applyFont="1">
      <alignment horizontal="left" readingOrder="0" vertical="center"/>
    </xf>
    <xf borderId="4" fillId="10" fontId="10" numFmtId="0" xfId="0" applyAlignment="1" applyBorder="1" applyFont="1">
      <alignment horizontal="center" vertical="center"/>
    </xf>
    <xf borderId="25" fillId="10" fontId="1" numFmtId="0" xfId="0" applyAlignment="1" applyBorder="1" applyFont="1">
      <alignment horizontal="center" readingOrder="0" vertical="center"/>
    </xf>
    <xf borderId="10" fillId="10" fontId="1" numFmtId="2" xfId="0" applyAlignment="1" applyBorder="1" applyFont="1" applyNumberFormat="1">
      <alignment horizontal="center" readingOrder="0"/>
    </xf>
    <xf borderId="4" fillId="10" fontId="1" numFmtId="2" xfId="0" applyAlignment="1" applyBorder="1" applyFont="1" applyNumberFormat="1">
      <alignment horizontal="center" readingOrder="0"/>
    </xf>
    <xf borderId="25" fillId="10" fontId="1" numFmtId="2" xfId="0" applyAlignment="1" applyBorder="1" applyFont="1" applyNumberFormat="1">
      <alignment horizontal="center" readingOrder="0"/>
    </xf>
    <xf borderId="26" fillId="10" fontId="3" numFmtId="0" xfId="0" applyBorder="1" applyFont="1"/>
    <xf borderId="27" fillId="10" fontId="3" numFmtId="0" xfId="0" applyBorder="1" applyFont="1"/>
    <xf borderId="28" fillId="10" fontId="1" numFmtId="0" xfId="0" applyAlignment="1" applyBorder="1" applyFont="1">
      <alignment horizontal="left" readingOrder="0" vertical="center"/>
    </xf>
    <xf borderId="28" fillId="10" fontId="10" numFmtId="0" xfId="0" applyAlignment="1" applyBorder="1" applyFont="1">
      <alignment horizontal="center" vertical="center"/>
    </xf>
    <xf borderId="28" fillId="10" fontId="10" numFmtId="0" xfId="0" applyAlignment="1" applyBorder="1" applyFont="1">
      <alignment horizontal="center" readingOrder="0" vertical="center"/>
    </xf>
    <xf borderId="32" fillId="10" fontId="1" numFmtId="0" xfId="0" applyAlignment="1" applyBorder="1" applyFont="1">
      <alignment horizontal="center" readingOrder="0" vertical="center"/>
    </xf>
    <xf borderId="30" fillId="10" fontId="1" numFmtId="2" xfId="0" applyAlignment="1" applyBorder="1" applyFont="1" applyNumberFormat="1">
      <alignment horizontal="center" readingOrder="0"/>
    </xf>
    <xf borderId="31" fillId="10" fontId="1" numFmtId="2" xfId="0" applyAlignment="1" applyBorder="1" applyFont="1" applyNumberFormat="1">
      <alignment horizontal="center" readingOrder="0"/>
    </xf>
    <xf borderId="29" fillId="10" fontId="1" numFmtId="2" xfId="0" applyAlignment="1" applyBorder="1" applyFont="1" applyNumberFormat="1">
      <alignment horizontal="center" readingOrder="0"/>
    </xf>
    <xf borderId="0" fillId="0" fontId="4" numFmtId="2" xfId="0" applyAlignment="1" applyFont="1" applyNumberFormat="1">
      <alignment horizontal="center" readingOrder="0"/>
    </xf>
    <xf borderId="21" fillId="11" fontId="4" numFmtId="0" xfId="0" applyAlignment="1" applyBorder="1" applyFill="1" applyFont="1">
      <alignment horizontal="center" readingOrder="0" shrinkToFit="0" vertical="center" wrapText="1"/>
    </xf>
    <xf borderId="21" fillId="11" fontId="4" numFmtId="2" xfId="0" applyAlignment="1" applyBorder="1" applyFont="1" applyNumberFormat="1">
      <alignment horizontal="center" readingOrder="0"/>
    </xf>
    <xf borderId="21" fillId="11" fontId="4" numFmtId="166" xfId="0" applyAlignment="1" applyBorder="1" applyFont="1" applyNumberFormat="1">
      <alignment horizontal="center" readingOrder="0"/>
    </xf>
    <xf borderId="22" fillId="12" fontId="3" numFmtId="0" xfId="0" applyBorder="1" applyFill="1" applyFont="1"/>
    <xf borderId="23" fillId="12" fontId="3" numFmtId="0" xfId="0" applyBorder="1" applyFont="1"/>
    <xf borderId="4" fillId="12" fontId="1" numFmtId="0" xfId="0" applyAlignment="1" applyBorder="1" applyFont="1">
      <alignment horizontal="left" readingOrder="0" vertical="center"/>
    </xf>
    <xf borderId="4" fillId="12" fontId="10" numFmtId="0" xfId="0" applyAlignment="1" applyBorder="1" applyFont="1">
      <alignment horizontal="center" vertical="center"/>
    </xf>
    <xf borderId="25" fillId="12" fontId="1" numFmtId="0" xfId="0" applyAlignment="1" applyBorder="1" applyFont="1">
      <alignment horizontal="center" readingOrder="0" vertical="center"/>
    </xf>
    <xf borderId="10" fillId="12" fontId="1" numFmtId="2" xfId="0" applyAlignment="1" applyBorder="1" applyFont="1" applyNumberFormat="1">
      <alignment horizontal="center" readingOrder="0"/>
    </xf>
    <xf borderId="4" fillId="12" fontId="1" numFmtId="2" xfId="0" applyAlignment="1" applyBorder="1" applyFont="1" applyNumberFormat="1">
      <alignment horizontal="center" readingOrder="0"/>
    </xf>
    <xf borderId="25" fillId="12" fontId="1" numFmtId="2" xfId="0" applyAlignment="1" applyBorder="1" applyFont="1" applyNumberFormat="1">
      <alignment horizontal="center" readingOrder="0"/>
    </xf>
    <xf borderId="23" fillId="12" fontId="1" numFmtId="0" xfId="0" applyAlignment="1" applyBorder="1" applyFont="1">
      <alignment horizontal="left" readingOrder="0" vertical="center"/>
    </xf>
    <xf borderId="23" fillId="12" fontId="10" numFmtId="0" xfId="0" applyAlignment="1" applyBorder="1" applyFont="1">
      <alignment horizontal="center" vertical="center"/>
    </xf>
    <xf borderId="0" fillId="12" fontId="10" numFmtId="0" xfId="0" applyAlignment="1" applyFont="1">
      <alignment horizontal="center" readingOrder="0"/>
    </xf>
    <xf borderId="25" fillId="12" fontId="1" numFmtId="0" xfId="0" applyAlignment="1" applyBorder="1" applyFont="1">
      <alignment horizontal="center" readingOrder="0"/>
    </xf>
    <xf borderId="26" fillId="2" fontId="3" numFmtId="0" xfId="0" applyBorder="1" applyFont="1"/>
    <xf borderId="27" fillId="2" fontId="3" numFmtId="0" xfId="0" applyBorder="1" applyFont="1"/>
    <xf borderId="28" fillId="2" fontId="1" numFmtId="0" xfId="0" applyAlignment="1" applyBorder="1" applyFont="1">
      <alignment horizontal="left" readingOrder="0" vertical="center"/>
    </xf>
    <xf borderId="28" fillId="2" fontId="10" numFmtId="0" xfId="0" applyAlignment="1" applyBorder="1" applyFont="1">
      <alignment horizontal="center" vertical="center"/>
    </xf>
    <xf borderId="28" fillId="2" fontId="10" numFmtId="0" xfId="0" applyAlignment="1" applyBorder="1" applyFont="1">
      <alignment horizontal="center" readingOrder="0" vertical="center"/>
    </xf>
    <xf borderId="32" fillId="2" fontId="1" numFmtId="0" xfId="0" applyAlignment="1" applyBorder="1" applyFont="1">
      <alignment horizontal="center" readingOrder="0" vertical="center"/>
    </xf>
    <xf borderId="30" fillId="2" fontId="1" numFmtId="2" xfId="0" applyAlignment="1" applyBorder="1" applyFont="1" applyNumberFormat="1">
      <alignment horizontal="center" readingOrder="0"/>
    </xf>
    <xf borderId="31" fillId="2" fontId="1" numFmtId="2" xfId="0" applyAlignment="1" applyBorder="1" applyFont="1" applyNumberFormat="1">
      <alignment horizontal="center" readingOrder="0"/>
    </xf>
    <xf borderId="29" fillId="2" fontId="1" numFmtId="2" xfId="0" applyAlignment="1" applyBorder="1" applyFont="1" applyNumberFormat="1">
      <alignment horizontal="center" readingOrder="0"/>
    </xf>
    <xf borderId="0" fillId="0" fontId="4" numFmtId="0" xfId="0" applyAlignment="1" applyFont="1">
      <alignment horizontal="center" readingOrder="0"/>
    </xf>
    <xf borderId="21" fillId="0" fontId="11" numFmtId="0" xfId="0" applyAlignment="1" applyBorder="1" applyFont="1">
      <alignment vertical="bottom"/>
    </xf>
    <xf borderId="0" fillId="0" fontId="1" numFmtId="0" xfId="0" applyAlignment="1" applyFont="1">
      <alignment readingOrder="0"/>
    </xf>
    <xf borderId="21" fillId="0" fontId="11" numFmtId="0" xfId="0" applyAlignment="1" applyBorder="1" applyFont="1">
      <alignment vertical="bottom"/>
    </xf>
    <xf borderId="21" fillId="0" fontId="1" numFmtId="2" xfId="0" applyAlignment="1" applyBorder="1" applyFont="1" applyNumberFormat="1">
      <alignment horizontal="center" vertical="bottom"/>
    </xf>
    <xf borderId="0" fillId="0" fontId="4" numFmtId="2" xfId="0" applyAlignment="1" applyFont="1" applyNumberFormat="1">
      <alignment horizontal="center" vertical="bottom"/>
    </xf>
    <xf borderId="21" fillId="13" fontId="4" numFmtId="0" xfId="0" applyAlignment="1" applyBorder="1" applyFill="1" applyFont="1">
      <alignment horizontal="center" readingOrder="0" shrinkToFit="0" vertical="center" wrapText="1"/>
    </xf>
    <xf borderId="21" fillId="13" fontId="4" numFmtId="2" xfId="0" applyAlignment="1" applyBorder="1" applyFont="1" applyNumberFormat="1">
      <alignment horizontal="center" readingOrder="0"/>
    </xf>
    <xf borderId="21" fillId="13" fontId="4" numFmtId="166" xfId="0" applyAlignment="1" applyBorder="1" applyFont="1" applyNumberFormat="1">
      <alignment horizontal="center" readingOrder="0"/>
    </xf>
    <xf borderId="4" fillId="2" fontId="1" numFmtId="0" xfId="0" applyAlignment="1" applyBorder="1" applyFont="1">
      <alignment readingOrder="0"/>
    </xf>
    <xf borderId="3" fillId="2" fontId="10" numFmtId="0" xfId="0" applyAlignment="1" applyBorder="1" applyFont="1">
      <alignment horizontal="center" readingOrder="0" vertical="center"/>
    </xf>
    <xf borderId="33" fillId="2" fontId="1" numFmtId="0" xfId="0" applyAlignment="1" applyBorder="1" applyFont="1">
      <alignment horizontal="center" readingOrder="0" vertical="center"/>
    </xf>
    <xf borderId="4" fillId="2" fontId="1" numFmtId="2" xfId="0" applyAlignment="1" applyBorder="1" applyFont="1" applyNumberFormat="1">
      <alignment horizontal="center" readingOrder="0" vertical="center"/>
    </xf>
    <xf borderId="23" fillId="2" fontId="5" numFmtId="2" xfId="0" applyAlignment="1" applyBorder="1" applyFont="1" applyNumberFormat="1">
      <alignment horizontal="center" readingOrder="0"/>
    </xf>
    <xf borderId="34" fillId="2" fontId="5" numFmtId="2" xfId="0" applyAlignment="1" applyBorder="1" applyFont="1" applyNumberFormat="1">
      <alignment horizontal="center" readingOrder="0"/>
    </xf>
    <xf borderId="4" fillId="2" fontId="1" numFmtId="2" xfId="0" applyAlignment="1" applyBorder="1" applyFont="1" applyNumberFormat="1">
      <alignment horizontal="center" vertical="center"/>
    </xf>
    <xf borderId="22" fillId="14" fontId="3" numFmtId="0" xfId="0" applyBorder="1" applyFill="1" applyFont="1"/>
    <xf borderId="23" fillId="14" fontId="3" numFmtId="0" xfId="0" applyBorder="1" applyFont="1"/>
    <xf borderId="4" fillId="14" fontId="1" numFmtId="0" xfId="0" applyAlignment="1" applyBorder="1" applyFont="1">
      <alignment readingOrder="0"/>
    </xf>
    <xf borderId="3" fillId="14" fontId="10" numFmtId="0" xfId="0" applyAlignment="1" applyBorder="1" applyFont="1">
      <alignment horizontal="center" readingOrder="0" vertical="center"/>
    </xf>
    <xf borderId="4" fillId="14" fontId="10" numFmtId="0" xfId="0" applyAlignment="1" applyBorder="1" applyFont="1">
      <alignment horizontal="center" vertical="center"/>
    </xf>
    <xf borderId="33" fillId="14" fontId="1" numFmtId="0" xfId="0" applyAlignment="1" applyBorder="1" applyFont="1">
      <alignment horizontal="center" readingOrder="0" vertical="center"/>
    </xf>
    <xf borderId="4" fillId="14" fontId="1" numFmtId="2" xfId="0" applyAlignment="1" applyBorder="1" applyFont="1" applyNumberFormat="1">
      <alignment horizontal="center" readingOrder="0" vertical="center"/>
    </xf>
    <xf borderId="4" fillId="14" fontId="1" numFmtId="2" xfId="0" applyAlignment="1" applyBorder="1" applyFont="1" applyNumberFormat="1">
      <alignment horizontal="center" vertical="center"/>
    </xf>
    <xf borderId="4" fillId="2" fontId="5" numFmtId="0" xfId="0" applyAlignment="1" applyBorder="1" applyFont="1">
      <alignment vertical="bottom"/>
    </xf>
    <xf borderId="10" fillId="2" fontId="12" numFmtId="0" xfId="0" applyAlignment="1" applyBorder="1" applyFont="1">
      <alignment horizontal="center"/>
    </xf>
    <xf borderId="10" fillId="2" fontId="12" numFmtId="0" xfId="0" applyAlignment="1" applyBorder="1" applyFont="1">
      <alignment horizontal="center"/>
    </xf>
    <xf borderId="10" fillId="2" fontId="5" numFmtId="0" xfId="0" applyAlignment="1" applyBorder="1" applyFont="1">
      <alignment horizontal="center" readingOrder="0"/>
    </xf>
    <xf borderId="4" fillId="14" fontId="5" numFmtId="0" xfId="0" applyAlignment="1" applyBorder="1" applyFont="1">
      <alignment vertical="bottom"/>
    </xf>
    <xf borderId="4" fillId="14" fontId="12" numFmtId="0" xfId="0" applyAlignment="1" applyBorder="1" applyFont="1">
      <alignment horizontal="center"/>
    </xf>
    <xf borderId="4" fillId="14" fontId="12" numFmtId="0" xfId="0" applyAlignment="1" applyBorder="1" applyFont="1">
      <alignment horizontal="center"/>
    </xf>
    <xf borderId="4" fillId="14" fontId="5" numFmtId="0" xfId="0" applyAlignment="1" applyBorder="1" applyFont="1">
      <alignment horizontal="center" readingOrder="0"/>
    </xf>
    <xf borderId="10" fillId="14" fontId="5" numFmtId="2" xfId="0" applyAlignment="1" applyBorder="1" applyFont="1" applyNumberFormat="1">
      <alignment horizontal="center" readingOrder="0"/>
    </xf>
    <xf borderId="10" fillId="14" fontId="5" numFmtId="2" xfId="0" applyAlignment="1" applyBorder="1" applyFont="1" applyNumberFormat="1">
      <alignment horizontal="center"/>
    </xf>
    <xf borderId="3" fillId="2" fontId="5" numFmtId="0" xfId="0" applyAlignment="1" applyBorder="1" applyFont="1">
      <alignment vertical="bottom"/>
    </xf>
    <xf borderId="14" fillId="2" fontId="12" numFmtId="0" xfId="0" applyAlignment="1" applyBorder="1" applyFont="1">
      <alignment horizontal="center"/>
    </xf>
    <xf borderId="4" fillId="2" fontId="12" numFmtId="0" xfId="0" applyAlignment="1" applyBorder="1" applyFont="1">
      <alignment horizontal="center"/>
    </xf>
    <xf borderId="4" fillId="2" fontId="1" numFmtId="0" xfId="0" applyAlignment="1" applyBorder="1" applyFont="1">
      <alignment horizontal="center" readingOrder="0" vertical="center"/>
    </xf>
    <xf borderId="14" fillId="2" fontId="5" numFmtId="2" xfId="0" applyAlignment="1" applyBorder="1" applyFont="1" applyNumberFormat="1">
      <alignment horizontal="center" readingOrder="0"/>
    </xf>
    <xf borderId="14" fillId="2" fontId="5" numFmtId="2" xfId="0" applyAlignment="1" applyBorder="1" applyFont="1" applyNumberFormat="1">
      <alignment horizontal="center"/>
    </xf>
    <xf borderId="4" fillId="2" fontId="0" numFmtId="0" xfId="0" applyAlignment="1" applyBorder="1" applyFont="1">
      <alignment horizontal="left" readingOrder="0"/>
    </xf>
    <xf borderId="35" fillId="2" fontId="1" numFmtId="0" xfId="0" applyAlignment="1" applyBorder="1" applyFont="1">
      <alignment horizontal="center" readingOrder="0" vertical="center"/>
    </xf>
    <xf borderId="4" fillId="14" fontId="0" numFmtId="0" xfId="0" applyAlignment="1" applyBorder="1" applyFont="1">
      <alignment horizontal="left" readingOrder="0"/>
    </xf>
    <xf borderId="35" fillId="14" fontId="1" numFmtId="0" xfId="0" applyAlignment="1" applyBorder="1" applyFont="1">
      <alignment horizontal="center" readingOrder="0" vertical="center"/>
    </xf>
    <xf borderId="31" fillId="2" fontId="10" numFmtId="0" xfId="0" applyAlignment="1" applyBorder="1" applyFont="1">
      <alignment horizontal="center" readingOrder="0" vertical="center"/>
    </xf>
    <xf borderId="31" fillId="14" fontId="10" numFmtId="0" xfId="0" applyAlignment="1" applyBorder="1" applyFont="1">
      <alignment horizontal="center" readingOrder="0" vertical="center"/>
    </xf>
    <xf borderId="36" fillId="2" fontId="10" numFmtId="0" xfId="0" applyAlignment="1" applyBorder="1" applyFont="1">
      <alignment horizontal="center" readingOrder="0" vertical="center"/>
    </xf>
    <xf borderId="37" fillId="2" fontId="1" numFmtId="0" xfId="0" applyAlignment="1" applyBorder="1" applyFont="1">
      <alignment horizontal="center" readingOrder="0" vertical="center"/>
    </xf>
    <xf borderId="31" fillId="2" fontId="1" numFmtId="2" xfId="0" applyAlignment="1" applyBorder="1" applyFont="1" applyNumberFormat="1">
      <alignment horizontal="center" readingOrder="0" vertical="center"/>
    </xf>
    <xf borderId="31" fillId="2" fontId="1" numFmtId="2" xfId="0" applyAlignment="1" applyBorder="1" applyFont="1" applyNumberFormat="1">
      <alignment horizontal="center" vertical="center"/>
    </xf>
    <xf borderId="0" fillId="6" fontId="1" numFmtId="0" xfId="0" applyAlignment="1" applyFont="1">
      <alignment horizontal="center" vertical="center"/>
    </xf>
    <xf borderId="0" fillId="0" fontId="1" numFmtId="167" xfId="0" applyAlignment="1" applyFont="1" applyNumberFormat="1">
      <alignment horizontal="center" vertical="center"/>
    </xf>
    <xf borderId="1" fillId="15" fontId="13" numFmtId="2" xfId="0" applyAlignment="1" applyBorder="1" applyFill="1" applyFont="1" applyNumberFormat="1">
      <alignment horizontal="center" readingOrder="0"/>
    </xf>
    <xf borderId="38" fillId="0" fontId="3" numFmtId="0" xfId="0" applyBorder="1" applyFont="1"/>
    <xf borderId="39" fillId="0" fontId="8" numFmtId="0" xfId="0" applyAlignment="1" applyBorder="1" applyFont="1">
      <alignment vertical="bottom"/>
    </xf>
    <xf borderId="38" fillId="15" fontId="13" numFmtId="2" xfId="0" applyAlignment="1" applyBorder="1" applyFont="1" applyNumberFormat="1">
      <alignment horizontal="center" readingOrder="0"/>
    </xf>
    <xf borderId="0" fillId="6" fontId="5" numFmtId="0" xfId="0" applyFont="1"/>
    <xf borderId="21" fillId="0" fontId="14" numFmtId="2" xfId="0" applyAlignment="1" applyBorder="1" applyFont="1" applyNumberFormat="1">
      <alignment horizontal="center" vertical="bottom"/>
    </xf>
    <xf borderId="2" fillId="0" fontId="14" numFmtId="2" xfId="0" applyAlignment="1" applyBorder="1" applyFont="1" applyNumberFormat="1">
      <alignment horizontal="center" vertical="bottom"/>
    </xf>
    <xf borderId="0" fillId="16" fontId="1" numFmtId="0" xfId="0" applyAlignment="1" applyFill="1" applyFont="1">
      <alignment horizontal="center" vertical="center"/>
    </xf>
    <xf borderId="39" fillId="17" fontId="14" numFmtId="166" xfId="0" applyAlignment="1" applyBorder="1" applyFill="1" applyFont="1" applyNumberFormat="1">
      <alignment horizontal="center" readingOrder="0" vertical="center"/>
    </xf>
    <xf borderId="21" fillId="15" fontId="11" numFmtId="0" xfId="0" applyAlignment="1" applyBorder="1" applyFont="1">
      <alignment readingOrder="0"/>
    </xf>
    <xf borderId="21" fillId="17" fontId="11" numFmtId="0" xfId="0" applyAlignment="1" applyBorder="1" applyFont="1">
      <alignment readingOrder="0"/>
    </xf>
    <xf borderId="21" fillId="17" fontId="14" numFmtId="166" xfId="0" applyAlignment="1" applyBorder="1" applyFont="1" applyNumberFormat="1">
      <alignment horizontal="center" readingOrder="0" vertical="bottom"/>
    </xf>
    <xf borderId="21" fillId="15" fontId="14" numFmtId="0" xfId="0" applyAlignment="1" applyBorder="1" applyFont="1">
      <alignment readingOrder="0" vertical="bottom"/>
    </xf>
    <xf borderId="2" fillId="17" fontId="14" numFmtId="0" xfId="0" applyAlignment="1" applyBorder="1" applyFont="1">
      <alignment vertical="bottom"/>
    </xf>
    <xf borderId="2" fillId="17" fontId="14" numFmtId="166" xfId="0" applyAlignment="1" applyBorder="1" applyFont="1" applyNumberFormat="1">
      <alignment horizontal="center" vertical="bottom"/>
    </xf>
    <xf borderId="21" fillId="17" fontId="4" numFmtId="0" xfId="0" applyAlignment="1" applyBorder="1" applyFont="1">
      <alignment horizontal="center" readingOrder="0" shrinkToFit="0" vertical="center" wrapText="1"/>
    </xf>
    <xf borderId="21" fillId="17" fontId="4" numFmtId="2" xfId="0" applyAlignment="1" applyBorder="1" applyFont="1" applyNumberFormat="1">
      <alignment horizontal="center" readingOrder="0"/>
    </xf>
    <xf borderId="40" fillId="17" fontId="14" numFmtId="166" xfId="0" applyAlignment="1" applyBorder="1" applyFont="1" applyNumberFormat="1">
      <alignment horizontal="center" readingOrder="0" vertical="bottom"/>
    </xf>
    <xf borderId="41" fillId="17" fontId="14" numFmtId="166" xfId="0" applyAlignment="1" applyBorder="1" applyFont="1" applyNumberFormat="1">
      <alignment horizontal="center" readingOrder="0" vertical="bottom"/>
    </xf>
    <xf borderId="40" fillId="17" fontId="14" numFmtId="166" xfId="0" applyAlignment="1" applyBorder="1" applyFont="1" applyNumberFormat="1">
      <alignment horizontal="center" readingOrder="0" vertical="bottom"/>
    </xf>
    <xf borderId="41" fillId="17" fontId="14" numFmtId="166" xfId="0" applyAlignment="1" applyBorder="1" applyFont="1" applyNumberFormat="1">
      <alignment horizontal="center" readingOrder="0" vertical="bottom"/>
    </xf>
    <xf borderId="41" fillId="17" fontId="3" numFmtId="0" xfId="0" applyBorder="1" applyFont="1"/>
    <xf borderId="21" fillId="0" fontId="11" numFmtId="0" xfId="0" applyAlignment="1" applyBorder="1" applyFont="1">
      <alignment readingOrder="0"/>
    </xf>
    <xf borderId="14" fillId="0" fontId="5" numFmtId="2" xfId="0" applyAlignment="1" applyBorder="1" applyFont="1" applyNumberFormat="1">
      <alignment horizontal="center" readingOrder="0"/>
    </xf>
    <xf borderId="3" fillId="17" fontId="8" numFmtId="2" xfId="0" applyAlignment="1" applyBorder="1" applyFont="1" applyNumberFormat="1">
      <alignment horizontal="right" readingOrder="0" vertical="bottom"/>
    </xf>
    <xf borderId="24" fillId="17" fontId="8" numFmtId="2" xfId="0" applyAlignment="1" applyBorder="1" applyFont="1" applyNumberFormat="1">
      <alignment horizontal="right" readingOrder="0" vertical="bottom"/>
    </xf>
    <xf borderId="40" fillId="0" fontId="14" numFmtId="0" xfId="0" applyAlignment="1" applyBorder="1" applyFont="1">
      <alignment vertical="bottom"/>
    </xf>
    <xf borderId="14" fillId="0" fontId="8" numFmtId="2" xfId="0" applyAlignment="1" applyBorder="1" applyFont="1" applyNumberFormat="1">
      <alignment horizontal="center" vertical="bottom"/>
    </xf>
    <xf borderId="14" fillId="2" fontId="8" numFmtId="2" xfId="0" applyAlignment="1" applyBorder="1" applyFont="1" applyNumberFormat="1">
      <alignment horizontal="right" vertical="bottom"/>
    </xf>
    <xf borderId="15" fillId="2" fontId="8" numFmtId="2" xfId="0" applyAlignment="1" applyBorder="1" applyFont="1" applyNumberFormat="1">
      <alignment horizontal="right" vertical="bottom"/>
    </xf>
    <xf borderId="42" fillId="2" fontId="10" numFmtId="0" xfId="0" applyAlignment="1" applyBorder="1" applyFont="1">
      <alignment horizontal="center" readingOrder="0" vertical="center"/>
    </xf>
    <xf borderId="29" fillId="2" fontId="1" numFmtId="0" xfId="0" applyAlignment="1" applyBorder="1" applyFont="1">
      <alignment horizontal="center" readingOrder="0" vertical="center"/>
    </xf>
    <xf borderId="3" fillId="2" fontId="8" numFmtId="2" xfId="0" applyAlignment="1" applyBorder="1" applyFont="1" applyNumberFormat="1">
      <alignment readingOrder="0" vertical="bottom"/>
    </xf>
    <xf borderId="14" fillId="2" fontId="8" numFmtId="2" xfId="0" applyAlignment="1" applyBorder="1" applyFont="1" applyNumberFormat="1">
      <alignment readingOrder="0" vertical="bottom"/>
    </xf>
    <xf borderId="15" fillId="2" fontId="8" numFmtId="2" xfId="0" applyAlignment="1" applyBorder="1" applyFont="1" applyNumberFormat="1">
      <alignment readingOrder="0" vertical="bottom"/>
    </xf>
    <xf borderId="3" fillId="2" fontId="8" numFmtId="2" xfId="0" applyAlignment="1" applyBorder="1" applyFont="1" applyNumberFormat="1">
      <alignment readingOrder="0" vertical="bottom"/>
    </xf>
    <xf borderId="14" fillId="2" fontId="8" numFmtId="2" xfId="0" applyAlignment="1" applyBorder="1" applyFont="1" applyNumberFormat="1">
      <alignment readingOrder="0" vertical="bottom"/>
    </xf>
    <xf borderId="15" fillId="2" fontId="8" numFmtId="2" xfId="0" applyAlignment="1" applyBorder="1" applyFont="1" applyNumberFormat="1">
      <alignment readingOrder="0" vertical="bottom"/>
    </xf>
    <xf borderId="21" fillId="0" fontId="1" numFmtId="0" xfId="0" applyAlignment="1" applyBorder="1" applyFont="1">
      <alignment horizontal="center" readingOrder="0" vertical="center"/>
    </xf>
    <xf borderId="43" fillId="2" fontId="8" numFmtId="2" xfId="0" applyAlignment="1" applyBorder="1" applyFont="1" applyNumberFormat="1">
      <alignment readingOrder="0" vertical="bottom"/>
    </xf>
    <xf borderId="25" fillId="2" fontId="8" numFmtId="2" xfId="0" applyAlignment="1" applyBorder="1" applyFont="1" applyNumberFormat="1">
      <alignment readingOrder="0" vertical="bottom"/>
    </xf>
    <xf borderId="21" fillId="18" fontId="11" numFmtId="0" xfId="0" applyAlignment="1" applyBorder="1" applyFill="1" applyFont="1">
      <alignment readingOrder="0"/>
    </xf>
    <xf borderId="44" fillId="18" fontId="5" numFmtId="2" xfId="0" applyAlignment="1" applyBorder="1" applyFont="1" applyNumberFormat="1">
      <alignment horizontal="center" readingOrder="0"/>
    </xf>
    <xf borderId="28" fillId="18" fontId="5" numFmtId="2" xfId="0" applyAlignment="1" applyBorder="1" applyFont="1" applyNumberFormat="1">
      <alignment horizontal="right" readingOrder="0"/>
    </xf>
    <xf borderId="32" fillId="18" fontId="5" numFmtId="2" xfId="0" applyAlignment="1" applyBorder="1" applyFont="1" applyNumberFormat="1">
      <alignment horizontal="right" readingOrder="0"/>
    </xf>
    <xf borderId="40" fillId="18" fontId="14" numFmtId="0" xfId="0" applyAlignment="1" applyBorder="1" applyFont="1">
      <alignment vertical="bottom"/>
    </xf>
    <xf borderId="27" fillId="18" fontId="8" numFmtId="2" xfId="0" applyAlignment="1" applyBorder="1" applyFont="1" applyNumberFormat="1">
      <alignment horizontal="center" vertical="bottom"/>
    </xf>
    <xf borderId="27" fillId="18" fontId="8" numFmtId="2" xfId="0" applyAlignment="1" applyBorder="1" applyFont="1" applyNumberFormat="1">
      <alignment horizontal="right" vertical="bottom"/>
    </xf>
    <xf borderId="41" fillId="18" fontId="8" numFmtId="2" xfId="0" applyAlignment="1" applyBorder="1" applyFont="1" applyNumberFormat="1">
      <alignment horizontal="right" vertical="bottom"/>
    </xf>
    <xf borderId="22" fillId="18" fontId="3" numFmtId="0" xfId="0" applyBorder="1" applyFont="1"/>
    <xf borderId="23" fillId="18" fontId="3" numFmtId="0" xfId="0" applyBorder="1" applyFont="1"/>
    <xf borderId="3" fillId="18" fontId="1" numFmtId="0" xfId="0" applyAlignment="1" applyBorder="1" applyFont="1">
      <alignment horizontal="left" readingOrder="0" vertical="center"/>
    </xf>
    <xf borderId="3" fillId="18" fontId="10" numFmtId="0" xfId="0" applyAlignment="1" applyBorder="1" applyFont="1">
      <alignment horizontal="center" readingOrder="0" vertical="center"/>
    </xf>
    <xf borderId="42" fillId="18" fontId="10" numFmtId="0" xfId="0" applyAlignment="1" applyBorder="1" applyFont="1">
      <alignment horizontal="center" readingOrder="0" vertical="center"/>
    </xf>
    <xf borderId="29" fillId="18" fontId="1" numFmtId="0" xfId="0" applyAlignment="1" applyBorder="1" applyFont="1">
      <alignment horizontal="center" readingOrder="0" vertical="center"/>
    </xf>
    <xf borderId="30" fillId="18" fontId="1" numFmtId="2" xfId="0" applyAlignment="1" applyBorder="1" applyFont="1" applyNumberFormat="1">
      <alignment horizontal="center" readingOrder="0"/>
    </xf>
    <xf borderId="3" fillId="18" fontId="8" numFmtId="2" xfId="0" applyAlignment="1" applyBorder="1" applyFont="1" applyNumberFormat="1">
      <alignment readingOrder="0" vertical="bottom"/>
    </xf>
    <xf borderId="14" fillId="18" fontId="8" numFmtId="2" xfId="0" applyAlignment="1" applyBorder="1" applyFont="1" applyNumberFormat="1">
      <alignment readingOrder="0" vertical="bottom"/>
    </xf>
    <xf borderId="15" fillId="18" fontId="8" numFmtId="2" xfId="0" applyAlignment="1" applyBorder="1" applyFont="1" applyNumberFormat="1">
      <alignment readingOrder="0" vertical="bottom"/>
    </xf>
    <xf borderId="3" fillId="18" fontId="8" numFmtId="2" xfId="0" applyAlignment="1" applyBorder="1" applyFont="1" applyNumberFormat="1">
      <alignment readingOrder="0" vertical="bottom"/>
    </xf>
    <xf borderId="14" fillId="18" fontId="8" numFmtId="2" xfId="0" applyAlignment="1" applyBorder="1" applyFont="1" applyNumberFormat="1">
      <alignment readingOrder="0" vertical="bottom"/>
    </xf>
    <xf borderId="15" fillId="18" fontId="8" numFmtId="2" xfId="0" applyAlignment="1" applyBorder="1" applyFont="1" applyNumberFormat="1">
      <alignment readingOrder="0" vertical="bottom"/>
    </xf>
    <xf borderId="43" fillId="18" fontId="8" numFmtId="2" xfId="0" applyAlignment="1" applyBorder="1" applyFont="1" applyNumberFormat="1">
      <alignment readingOrder="0" vertical="bottom"/>
    </xf>
    <xf borderId="25" fillId="18" fontId="8" numFmtId="2" xfId="0" applyAlignment="1" applyBorder="1" applyFont="1" applyNumberFormat="1">
      <alignment readingOrder="0" vertical="bottom"/>
    </xf>
    <xf borderId="45" fillId="18" fontId="10" numFmtId="0" xfId="0" applyAlignment="1" applyBorder="1" applyFont="1">
      <alignment horizontal="center" readingOrder="0" vertical="center"/>
    </xf>
    <xf borderId="25" fillId="18" fontId="1" numFmtId="0" xfId="0" applyAlignment="1" applyBorder="1" applyFont="1">
      <alignment horizontal="center" readingOrder="0" vertical="center"/>
    </xf>
    <xf borderId="27" fillId="2" fontId="1" numFmtId="0" xfId="0" applyAlignment="1" applyBorder="1" applyFont="1">
      <alignment horizontal="left" readingOrder="0" vertical="center"/>
    </xf>
    <xf borderId="36" fillId="2" fontId="8" numFmtId="2" xfId="0" applyAlignment="1" applyBorder="1" applyFont="1" applyNumberFormat="1">
      <alignment readingOrder="0" vertical="bottom"/>
    </xf>
    <xf borderId="27" fillId="2" fontId="8" numFmtId="2" xfId="0" applyAlignment="1" applyBorder="1" applyFont="1" applyNumberFormat="1">
      <alignment readingOrder="0" vertical="bottom"/>
    </xf>
    <xf borderId="41" fillId="2" fontId="8" numFmtId="2" xfId="0" applyAlignment="1" applyBorder="1" applyFont="1" applyNumberFormat="1">
      <alignment readingOrder="0" vertical="bottom"/>
    </xf>
    <xf borderId="36" fillId="2" fontId="8" numFmtId="2" xfId="0" applyAlignment="1" applyBorder="1" applyFont="1" applyNumberFormat="1">
      <alignment readingOrder="0" vertical="bottom"/>
    </xf>
    <xf borderId="27" fillId="2" fontId="8" numFmtId="2" xfId="0" applyAlignment="1" applyBorder="1" applyFont="1" applyNumberFormat="1">
      <alignment readingOrder="0" vertical="bottom"/>
    </xf>
    <xf borderId="41" fillId="2" fontId="8" numFmtId="2" xfId="0" applyAlignment="1" applyBorder="1" applyFont="1" applyNumberFormat="1">
      <alignment readingOrder="0" vertical="bottom"/>
    </xf>
    <xf borderId="46" fillId="2" fontId="8" numFmtId="2" xfId="0" applyAlignment="1" applyBorder="1" applyFont="1" applyNumberFormat="1">
      <alignment readingOrder="0" vertical="bottom"/>
    </xf>
    <xf borderId="32" fillId="2" fontId="8" numFmtId="2" xfId="0" applyAlignment="1" applyBorder="1" applyFont="1" applyNumberFormat="1">
      <alignment readingOrder="0" vertical="bottom"/>
    </xf>
    <xf borderId="0" fillId="6" fontId="4"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6" fontId="1" numFmtId="0" xfId="0" applyAlignment="1" applyFont="1">
      <alignment horizontal="center" readingOrder="0" vertical="center"/>
    </xf>
    <xf borderId="0" fillId="6" fontId="1" numFmtId="0" xfId="0" applyAlignment="1" applyFont="1">
      <alignment horizontal="left" readingOrder="0" vertical="center"/>
    </xf>
    <xf borderId="0" fillId="6" fontId="10" numFmtId="0" xfId="0" applyAlignment="1" applyFont="1">
      <alignment horizontal="center" readingOrder="0" vertical="center"/>
    </xf>
    <xf borderId="0" fillId="6" fontId="15" numFmtId="0" xfId="0" applyAlignment="1" applyFont="1">
      <alignment horizontal="center" readingOrder="0" vertical="center"/>
    </xf>
    <xf borderId="21" fillId="6" fontId="11" numFmtId="0" xfId="0" applyAlignment="1" applyBorder="1" applyFont="1">
      <alignment readingOrder="0" vertical="bottom"/>
    </xf>
    <xf borderId="21" fillId="6" fontId="1" numFmtId="2" xfId="0" applyAlignment="1" applyBorder="1" applyFont="1" applyNumberFormat="1">
      <alignment horizontal="center" readingOrder="0"/>
    </xf>
    <xf borderId="40" fillId="6" fontId="8" numFmtId="2" xfId="0" applyAlignment="1" applyBorder="1" applyFont="1" applyNumberFormat="1">
      <alignment vertical="bottom"/>
    </xf>
    <xf borderId="41" fillId="6" fontId="8" numFmtId="2" xfId="0" applyAlignment="1" applyBorder="1" applyFont="1" applyNumberFormat="1">
      <alignment vertical="bottom"/>
    </xf>
    <xf borderId="0" fillId="2" fontId="16" numFmtId="0" xfId="0" applyAlignment="1" applyFont="1">
      <alignment horizontal="center" readingOrder="0" vertical="bottom"/>
    </xf>
    <xf borderId="0" fillId="2" fontId="16" numFmtId="2" xfId="0" applyAlignment="1" applyFont="1" applyNumberFormat="1">
      <alignment horizontal="center" readingOrder="0" vertical="bottom"/>
    </xf>
    <xf borderId="0" fillId="18" fontId="8" numFmtId="0" xfId="0" applyAlignment="1" applyFont="1">
      <alignment readingOrder="0" vertical="bottom"/>
    </xf>
    <xf borderId="0" fillId="2" fontId="4" numFmtId="0" xfId="0" applyAlignment="1" applyFont="1">
      <alignment horizontal="center" readingOrder="0" shrinkToFit="0" vertical="center" wrapText="1"/>
    </xf>
    <xf borderId="0" fillId="2" fontId="1" numFmtId="167" xfId="0" applyAlignment="1" applyFont="1" applyNumberFormat="1">
      <alignment horizontal="center" readingOrder="0" vertical="center"/>
    </xf>
    <xf borderId="0" fillId="2" fontId="1" numFmtId="0" xfId="0" applyAlignment="1" applyFont="1">
      <alignment horizontal="left" readingOrder="0" vertical="center"/>
    </xf>
    <xf borderId="0" fillId="2" fontId="10" numFmtId="0" xfId="0" applyAlignment="1" applyFont="1">
      <alignment horizontal="center" readingOrder="0" vertical="center"/>
    </xf>
    <xf borderId="0" fillId="2" fontId="10" numFmtId="0" xfId="0" applyAlignment="1" applyFont="1">
      <alignment horizontal="center" readingOrder="0" vertical="center"/>
    </xf>
    <xf borderId="21" fillId="2" fontId="11" numFmtId="0" xfId="0" applyAlignment="1" applyBorder="1" applyFont="1">
      <alignment readingOrder="0" vertical="bottom"/>
    </xf>
    <xf borderId="21" fillId="2" fontId="1" numFmtId="2" xfId="0" applyAlignment="1" applyBorder="1" applyFont="1" applyNumberFormat="1">
      <alignment horizontal="center" readingOrder="0" vertical="bottom"/>
    </xf>
    <xf borderId="40" fillId="2" fontId="8" numFmtId="2" xfId="0" applyAlignment="1" applyBorder="1" applyFont="1" applyNumberFormat="1">
      <alignment vertical="bottom"/>
    </xf>
    <xf borderId="3" fillId="2" fontId="8" numFmtId="0" xfId="0" applyAlignment="1" applyBorder="1" applyFont="1">
      <alignment readingOrder="0" vertical="bottom"/>
    </xf>
    <xf borderId="14" fillId="2" fontId="17" numFmtId="0" xfId="0" applyAlignment="1" applyBorder="1" applyFont="1">
      <alignment horizontal="center"/>
    </xf>
    <xf borderId="14" fillId="18" fontId="8" numFmtId="2" xfId="0" applyAlignment="1" applyBorder="1" applyFont="1" applyNumberFormat="1">
      <alignment horizontal="center" readingOrder="0" vertical="bottom"/>
    </xf>
    <xf borderId="14" fillId="18" fontId="1" numFmtId="2" xfId="0" applyAlignment="1" applyBorder="1" applyFont="1" applyNumberFormat="1">
      <alignment horizontal="center" readingOrder="0"/>
    </xf>
    <xf borderId="3" fillId="18" fontId="8" numFmtId="0" xfId="0" applyAlignment="1" applyBorder="1" applyFont="1">
      <alignment vertical="bottom"/>
    </xf>
    <xf borderId="14" fillId="18" fontId="17" numFmtId="0" xfId="0" applyAlignment="1" applyBorder="1" applyFont="1">
      <alignment horizontal="center"/>
    </xf>
    <xf borderId="15" fillId="18" fontId="8" numFmtId="0" xfId="0" applyAlignment="1" applyBorder="1" applyFont="1">
      <alignment horizontal="center" readingOrder="0"/>
    </xf>
    <xf borderId="3" fillId="2" fontId="8" numFmtId="0" xfId="0" applyAlignment="1" applyBorder="1" applyFont="1">
      <alignment vertical="bottom"/>
    </xf>
    <xf borderId="14" fillId="2" fontId="10" numFmtId="0" xfId="0" applyAlignment="1" applyBorder="1" applyFont="1">
      <alignment horizontal="center" readingOrder="0" vertical="center"/>
    </xf>
    <xf borderId="15" fillId="2" fontId="1" numFmtId="0" xfId="0" applyAlignment="1" applyBorder="1" applyFont="1">
      <alignment horizontal="center" readingOrder="0" vertical="center"/>
    </xf>
    <xf borderId="3" fillId="18" fontId="1" numFmtId="0" xfId="0" applyAlignment="1" applyBorder="1" applyFont="1">
      <alignment horizontal="left" readingOrder="0" vertical="bottom"/>
    </xf>
    <xf borderId="3" fillId="18" fontId="10" numFmtId="0" xfId="0" applyAlignment="1" applyBorder="1" applyFont="1">
      <alignment horizontal="center" readingOrder="0" vertical="bottom"/>
    </xf>
    <xf borderId="24" fillId="18" fontId="1" numFmtId="0" xfId="0" applyAlignment="1" applyBorder="1" applyFont="1">
      <alignment horizontal="center" readingOrder="0" vertical="center"/>
    </xf>
    <xf borderId="4" fillId="2" fontId="1" numFmtId="0" xfId="0" applyAlignment="1" applyBorder="1" applyFont="1">
      <alignment horizontal="left" readingOrder="0" vertical="bottom"/>
    </xf>
    <xf borderId="3" fillId="2" fontId="10" numFmtId="0" xfId="0" applyAlignment="1" applyBorder="1" applyFont="1">
      <alignment horizontal="center" readingOrder="0" vertical="bottom"/>
    </xf>
    <xf borderId="4" fillId="2" fontId="8" numFmtId="2" xfId="0" applyAlignment="1" applyBorder="1" applyFont="1" applyNumberFormat="1">
      <alignment horizontal="center" readingOrder="0" vertical="bottom"/>
    </xf>
    <xf borderId="10" fillId="2" fontId="8" numFmtId="2" xfId="0" applyAlignment="1" applyBorder="1" applyFont="1" applyNumberFormat="1">
      <alignment horizontal="right" readingOrder="0" vertical="bottom"/>
    </xf>
    <xf borderId="17" fillId="2" fontId="8" numFmtId="2" xfId="0" applyAlignment="1" applyBorder="1" applyFont="1" applyNumberFormat="1">
      <alignment horizontal="right" vertical="bottom"/>
    </xf>
    <xf borderId="4" fillId="18" fontId="8" numFmtId="2" xfId="0" applyAlignment="1" applyBorder="1" applyFont="1" applyNumberFormat="1">
      <alignment horizontal="right" readingOrder="0" vertical="bottom"/>
    </xf>
    <xf borderId="10" fillId="18" fontId="8" numFmtId="2" xfId="0" applyAlignment="1" applyBorder="1" applyFont="1" applyNumberFormat="1">
      <alignment horizontal="right" readingOrder="0" vertical="bottom"/>
    </xf>
    <xf borderId="17" fillId="18" fontId="8" numFmtId="2" xfId="0" applyAlignment="1" applyBorder="1" applyFont="1" applyNumberFormat="1">
      <alignment horizontal="right" readingOrder="0" vertical="bottom"/>
    </xf>
    <xf borderId="4" fillId="18" fontId="1" numFmtId="0" xfId="0" applyAlignment="1" applyBorder="1" applyFont="1">
      <alignment horizontal="left" readingOrder="0" vertical="bottom"/>
    </xf>
    <xf borderId="4" fillId="18" fontId="10" numFmtId="0" xfId="0" applyAlignment="1" applyBorder="1" applyFont="1">
      <alignment horizontal="center" readingOrder="0" vertical="center"/>
    </xf>
    <xf borderId="10" fillId="18" fontId="1" numFmtId="2" xfId="0" applyAlignment="1" applyBorder="1" applyFont="1" applyNumberFormat="1">
      <alignment horizontal="center" readingOrder="0"/>
    </xf>
    <xf borderId="3" fillId="2" fontId="1" numFmtId="0" xfId="0" applyAlignment="1" applyBorder="1" applyFont="1">
      <alignment horizontal="left" readingOrder="0" vertical="bottom"/>
    </xf>
    <xf borderId="17" fillId="2" fontId="8" numFmtId="2" xfId="0" applyAlignment="1" applyBorder="1" applyFont="1" applyNumberFormat="1">
      <alignment horizontal="right" readingOrder="0" vertical="bottom"/>
    </xf>
    <xf borderId="17" fillId="18" fontId="8" numFmtId="2" xfId="0" applyAlignment="1" applyBorder="1" applyFont="1" applyNumberFormat="1">
      <alignment horizontal="right" vertical="bottom"/>
    </xf>
    <xf borderId="4" fillId="18" fontId="8" numFmtId="2" xfId="0" applyAlignment="1" applyBorder="1" applyFont="1" applyNumberFormat="1">
      <alignment horizontal="center" readingOrder="0" vertical="bottom"/>
    </xf>
    <xf borderId="10" fillId="18" fontId="8" numFmtId="2" xfId="0" applyAlignment="1" applyBorder="1" applyFont="1" applyNumberFormat="1">
      <alignment horizontal="right" readingOrder="0" vertical="bottom"/>
    </xf>
    <xf borderId="17" fillId="18" fontId="8" numFmtId="2" xfId="0" applyAlignment="1" applyBorder="1" applyFont="1" applyNumberFormat="1">
      <alignment horizontal="right" readingOrder="0" vertical="bottom"/>
    </xf>
    <xf borderId="26" fillId="18" fontId="3" numFmtId="0" xfId="0" applyBorder="1" applyFont="1"/>
    <xf borderId="27" fillId="18" fontId="3" numFmtId="0" xfId="0" applyBorder="1" applyFont="1"/>
    <xf borderId="36" fillId="18" fontId="1" numFmtId="0" xfId="0" applyAlignment="1" applyBorder="1" applyFont="1">
      <alignment horizontal="left" readingOrder="0" vertical="bottom"/>
    </xf>
    <xf borderId="36" fillId="18" fontId="10" numFmtId="0" xfId="0" applyAlignment="1" applyBorder="1" applyFont="1">
      <alignment horizontal="center" readingOrder="0" vertical="bottom"/>
    </xf>
    <xf borderId="28" fillId="18" fontId="10" numFmtId="0" xfId="0" applyAlignment="1" applyBorder="1" applyFont="1">
      <alignment horizontal="center" readingOrder="0" vertical="center"/>
    </xf>
    <xf borderId="32" fillId="18" fontId="1" numFmtId="0" xfId="0" applyAlignment="1" applyBorder="1" applyFont="1">
      <alignment horizontal="center" readingOrder="0" vertical="center"/>
    </xf>
    <xf borderId="0" fillId="18" fontId="5" numFmtId="2" xfId="0" applyAlignment="1" applyFont="1" applyNumberFormat="1">
      <alignment horizontal="center" readingOrder="0"/>
    </xf>
    <xf borderId="47" fillId="18" fontId="8" numFmtId="2" xfId="0" applyAlignment="1" applyBorder="1" applyFont="1" applyNumberFormat="1">
      <alignment readingOrder="0" vertical="bottom"/>
    </xf>
    <xf borderId="23" fillId="18" fontId="8" numFmtId="2" xfId="0" applyAlignment="1" applyBorder="1" applyFont="1" applyNumberFormat="1">
      <alignment readingOrder="0" vertical="bottom"/>
    </xf>
    <xf borderId="39" fillId="18" fontId="8" numFmtId="2" xfId="0" applyAlignment="1" applyBorder="1" applyFont="1" applyNumberFormat="1">
      <alignment readingOrder="0" vertical="bottom"/>
    </xf>
    <xf borderId="0" fillId="6" fontId="11" numFmtId="0" xfId="0" applyAlignment="1" applyFont="1">
      <alignment vertical="bottom"/>
    </xf>
    <xf borderId="21" fillId="6" fontId="14" numFmtId="2" xfId="0" applyAlignment="1" applyBorder="1" applyFont="1" applyNumberFormat="1">
      <alignment readingOrder="0" vertical="bottom"/>
    </xf>
    <xf borderId="21" fillId="6" fontId="8" numFmtId="2" xfId="0" applyAlignment="1" applyBorder="1" applyFont="1" applyNumberFormat="1">
      <alignment vertical="bottom"/>
    </xf>
    <xf borderId="2" fillId="6" fontId="8" numFmtId="2" xfId="0" applyAlignment="1" applyBorder="1" applyFont="1" applyNumberFormat="1">
      <alignment vertical="bottom"/>
    </xf>
    <xf borderId="0" fillId="6" fontId="16" numFmtId="0" xfId="0" applyAlignment="1" applyFont="1">
      <alignment horizontal="center" vertical="bottom"/>
    </xf>
    <xf borderId="0" fillId="6" fontId="1" numFmtId="167" xfId="0" applyAlignment="1" applyFont="1" applyNumberFormat="1">
      <alignment horizontal="center" readingOrder="0" vertical="center"/>
    </xf>
    <xf borderId="0" fillId="6" fontId="10" numFmtId="0" xfId="0" applyAlignment="1" applyFont="1">
      <alignment horizontal="center" readingOrder="0" vertical="center"/>
    </xf>
    <xf borderId="0" fillId="6" fontId="11" numFmtId="0" xfId="0" applyAlignment="1" applyFont="1">
      <alignment vertical="bottom"/>
    </xf>
    <xf borderId="21" fillId="6" fontId="1" numFmtId="2" xfId="0" applyAlignment="1" applyBorder="1" applyFont="1" applyNumberFormat="1">
      <alignment horizontal="center" readingOrder="0" vertical="bottom"/>
    </xf>
    <xf borderId="0" fillId="0" fontId="8" numFmtId="0" xfId="0" applyAlignment="1" applyFont="1">
      <alignment vertical="bottom"/>
    </xf>
    <xf borderId="0" fillId="0" fontId="8" numFmtId="2" xfId="0" applyAlignment="1" applyFont="1" applyNumberFormat="1">
      <alignment vertical="bottom"/>
    </xf>
    <xf borderId="0" fillId="0" fontId="8" numFmtId="0" xfId="0" applyFont="1"/>
    <xf borderId="0" fillId="0" fontId="13" numFmtId="0" xfId="0" applyFont="1"/>
    <xf borderId="46" fillId="0" fontId="8" numFmtId="0" xfId="0" applyAlignment="1" applyBorder="1" applyFont="1">
      <alignment vertical="bottom"/>
    </xf>
    <xf borderId="46" fillId="0" fontId="8" numFmtId="2" xfId="0" applyAlignment="1" applyBorder="1" applyFont="1" applyNumberFormat="1">
      <alignment vertical="bottom"/>
    </xf>
    <xf borderId="41" fillId="0" fontId="14" numFmtId="2" xfId="0" applyAlignment="1" applyBorder="1" applyFont="1" applyNumberFormat="1">
      <alignment horizontal="center" vertical="bottom"/>
    </xf>
    <xf borderId="39" fillId="0" fontId="8" numFmtId="0" xfId="0" applyBorder="1" applyFont="1"/>
    <xf borderId="41" fillId="17" fontId="14" numFmtId="0" xfId="0" applyAlignment="1" applyBorder="1" applyFont="1">
      <alignment horizontal="center" shrinkToFit="0" wrapText="1"/>
    </xf>
    <xf borderId="41" fillId="17" fontId="14" numFmtId="2" xfId="0" applyAlignment="1" applyBorder="1" applyFont="1" applyNumberFormat="1">
      <alignment horizontal="center" vertical="bottom"/>
    </xf>
    <xf borderId="41" fillId="0" fontId="3" numFmtId="0" xfId="0" applyBorder="1" applyFont="1"/>
    <xf borderId="21" fillId="6" fontId="11" numFmtId="0" xfId="0" applyAlignment="1" applyBorder="1" applyFont="1">
      <alignment readingOrder="0"/>
    </xf>
    <xf borderId="14" fillId="6" fontId="5" numFmtId="2" xfId="0" applyAlignment="1" applyBorder="1" applyFont="1" applyNumberFormat="1">
      <alignment horizontal="center" readingOrder="0"/>
    </xf>
    <xf borderId="3" fillId="6" fontId="8" numFmtId="2" xfId="0" applyAlignment="1" applyBorder="1" applyFont="1" applyNumberFormat="1">
      <alignment horizontal="right" readingOrder="0" vertical="bottom"/>
    </xf>
    <xf borderId="24" fillId="6" fontId="8" numFmtId="2" xfId="0" applyAlignment="1" applyBorder="1" applyFont="1" applyNumberFormat="1">
      <alignment horizontal="right" readingOrder="0" vertical="bottom"/>
    </xf>
    <xf borderId="40" fillId="6" fontId="14" numFmtId="0" xfId="0" applyAlignment="1" applyBorder="1" applyFont="1">
      <alignment vertical="bottom"/>
    </xf>
    <xf borderId="14" fillId="6" fontId="8" numFmtId="2" xfId="0" applyAlignment="1" applyBorder="1" applyFont="1" applyNumberFormat="1">
      <alignment horizontal="center" vertical="bottom"/>
    </xf>
    <xf borderId="14" fillId="6" fontId="8" numFmtId="2" xfId="0" applyAlignment="1" applyBorder="1" applyFont="1" applyNumberFormat="1">
      <alignment horizontal="right" vertical="bottom"/>
    </xf>
    <xf borderId="15" fillId="6" fontId="8" numFmtId="2" xfId="0" applyAlignment="1" applyBorder="1" applyFont="1" applyNumberFormat="1">
      <alignment horizontal="right" vertical="bottom"/>
    </xf>
    <xf borderId="23" fillId="2" fontId="14" numFmtId="0" xfId="0" applyAlignment="1" applyBorder="1" applyFont="1">
      <alignment horizontal="center" readingOrder="0" shrinkToFit="0" vertical="center" wrapText="1"/>
    </xf>
    <xf borderId="23" fillId="2" fontId="8" numFmtId="167" xfId="0" applyAlignment="1" applyBorder="1" applyFont="1" applyNumberFormat="1">
      <alignment horizontal="center" readingOrder="0" vertical="center"/>
    </xf>
    <xf borderId="14" fillId="2" fontId="8" numFmtId="0" xfId="0" applyAlignment="1" applyBorder="1" applyFont="1">
      <alignment readingOrder="0" vertical="bottom"/>
    </xf>
    <xf borderId="14" fillId="2" fontId="17" numFmtId="0" xfId="0" applyAlignment="1" applyBorder="1" applyFont="1">
      <alignment horizontal="center"/>
    </xf>
    <xf borderId="15" fillId="2" fontId="8" numFmtId="0" xfId="0" applyAlignment="1" applyBorder="1" applyFont="1">
      <alignment readingOrder="0"/>
    </xf>
    <xf borderId="13" fillId="2" fontId="8" numFmtId="2" xfId="0" applyAlignment="1" applyBorder="1" applyFont="1" applyNumberFormat="1">
      <alignment readingOrder="0" vertical="bottom"/>
    </xf>
    <xf borderId="21" fillId="0" fontId="1" numFmtId="0" xfId="0" applyAlignment="1" applyBorder="1" applyFont="1">
      <alignment horizontal="center" readingOrder="0" vertical="center"/>
    </xf>
    <xf borderId="14" fillId="18" fontId="8" numFmtId="0" xfId="0" applyAlignment="1" applyBorder="1" applyFont="1">
      <alignment readingOrder="0" vertical="bottom"/>
    </xf>
    <xf borderId="14" fillId="18" fontId="17" numFmtId="0" xfId="0" applyAlignment="1" applyBorder="1" applyFont="1">
      <alignment horizontal="center"/>
    </xf>
    <xf borderId="15" fillId="18" fontId="8" numFmtId="0" xfId="0" applyAlignment="1" applyBorder="1" applyFont="1">
      <alignment readingOrder="0" vertical="bottom"/>
    </xf>
    <xf borderId="13" fillId="18" fontId="8" numFmtId="2" xfId="0" applyAlignment="1" applyBorder="1" applyFont="1" applyNumberFormat="1">
      <alignment readingOrder="0" vertical="bottom"/>
    </xf>
    <xf borderId="15" fillId="2" fontId="8" numFmtId="0" xfId="0" applyAlignment="1" applyBorder="1" applyFont="1">
      <alignment readingOrder="0" vertical="bottom"/>
    </xf>
    <xf borderId="2" fillId="17" fontId="14" numFmtId="166" xfId="0" applyAlignment="1" applyBorder="1" applyFont="1" applyNumberFormat="1">
      <alignment horizontal="center" readingOrder="0" vertical="bottom"/>
    </xf>
    <xf borderId="14" fillId="18" fontId="17" numFmtId="0" xfId="0" applyAlignment="1" applyBorder="1" applyFont="1">
      <alignment horizontal="center" vertical="bottom"/>
    </xf>
    <xf borderId="15" fillId="18" fontId="8" numFmtId="0" xfId="0" applyAlignment="1" applyBorder="1" applyFont="1">
      <alignment readingOrder="0"/>
    </xf>
    <xf borderId="0" fillId="2" fontId="8" numFmtId="0" xfId="0" applyAlignment="1" applyFont="1">
      <alignment readingOrder="0" vertical="bottom"/>
    </xf>
    <xf borderId="27" fillId="2" fontId="8" numFmtId="0" xfId="0" applyAlignment="1" applyBorder="1" applyFont="1">
      <alignment readingOrder="0" vertical="bottom"/>
    </xf>
    <xf borderId="27" fillId="2" fontId="17" numFmtId="0" xfId="0" applyAlignment="1" applyBorder="1" applyFont="1">
      <alignment horizontal="center"/>
    </xf>
    <xf borderId="41" fillId="2" fontId="8" numFmtId="0" xfId="0" applyAlignment="1" applyBorder="1" applyFont="1">
      <alignment readingOrder="0"/>
    </xf>
    <xf borderId="23" fillId="2" fontId="8" numFmtId="2" xfId="0" applyAlignment="1" applyBorder="1" applyFont="1" applyNumberFormat="1">
      <alignment readingOrder="0" vertical="bottom"/>
    </xf>
    <xf borderId="39" fillId="2" fontId="8" numFmtId="2" xfId="0" applyAlignment="1" applyBorder="1" applyFont="1" applyNumberFormat="1">
      <alignment readingOrder="0" vertical="bottom"/>
    </xf>
    <xf borderId="0" fillId="6" fontId="14" numFmtId="0" xfId="0" applyAlignment="1" applyFont="1">
      <alignment horizontal="center" readingOrder="0" shrinkToFit="0" vertical="center" wrapText="1"/>
    </xf>
    <xf borderId="0" fillId="6" fontId="8" numFmtId="0" xfId="0" applyAlignment="1" applyFont="1">
      <alignment horizontal="center" readingOrder="0" vertical="center"/>
    </xf>
    <xf borderId="0" fillId="6" fontId="8" numFmtId="0" xfId="0" applyFont="1"/>
    <xf borderId="0" fillId="6" fontId="17" numFmtId="0" xfId="0" applyAlignment="1" applyFont="1">
      <alignment horizontal="center"/>
    </xf>
    <xf borderId="0" fillId="6" fontId="17" numFmtId="0" xfId="0" applyAlignment="1" applyFont="1">
      <alignment horizontal="center" vertical="bottom"/>
    </xf>
    <xf borderId="0" fillId="6" fontId="8" numFmtId="2" xfId="0" applyAlignment="1" applyFont="1" applyNumberFormat="1">
      <alignment vertical="bottom"/>
    </xf>
    <xf borderId="0" fillId="6" fontId="8" numFmtId="0" xfId="0" applyAlignment="1" applyFont="1">
      <alignment vertical="bottom"/>
    </xf>
    <xf borderId="0" fillId="6" fontId="10" numFmtId="0" xfId="0" applyAlignment="1" applyFont="1">
      <alignment horizontal="center" vertical="center"/>
    </xf>
    <xf borderId="0" fillId="6" fontId="1" numFmtId="2" xfId="0" applyAlignment="1" applyFont="1" applyNumberFormat="1">
      <alignment horizontal="center" vertical="center"/>
    </xf>
    <xf borderId="0" fillId="6" fontId="13" numFmtId="0" xfId="0" applyFont="1"/>
    <xf borderId="46" fillId="6" fontId="8" numFmtId="0" xfId="0" applyAlignment="1" applyBorder="1" applyFont="1">
      <alignment vertical="bottom"/>
    </xf>
    <xf borderId="46" fillId="6" fontId="8" numFmtId="2" xfId="0" applyAlignment="1" applyBorder="1" applyFont="1" applyNumberFormat="1">
      <alignment vertical="bottom"/>
    </xf>
    <xf borderId="21" fillId="6" fontId="14" numFmtId="2" xfId="0" applyAlignment="1" applyBorder="1" applyFont="1" applyNumberFormat="1">
      <alignment horizontal="center" vertical="bottom"/>
    </xf>
    <xf borderId="41" fillId="6" fontId="14" numFmtId="2" xfId="0" applyAlignment="1" applyBorder="1" applyFont="1" applyNumberFormat="1">
      <alignment horizontal="center" vertical="bottom"/>
    </xf>
    <xf borderId="2" fillId="6" fontId="14" numFmtId="2" xfId="0" applyAlignment="1" applyBorder="1" applyFont="1" applyNumberFormat="1">
      <alignment horizontal="center" vertical="bottom"/>
    </xf>
    <xf borderId="39" fillId="6" fontId="14" numFmtId="166" xfId="0" applyAlignment="1" applyBorder="1" applyFont="1" applyNumberFormat="1">
      <alignment horizontal="center" readingOrder="0" vertical="center"/>
    </xf>
    <xf borderId="21" fillId="19" fontId="11" numFmtId="0" xfId="0" applyAlignment="1" applyBorder="1" applyFill="1" applyFont="1">
      <alignment readingOrder="0"/>
    </xf>
    <xf borderId="21" fillId="19" fontId="14" numFmtId="166" xfId="0" applyAlignment="1" applyBorder="1" applyFont="1" applyNumberFormat="1">
      <alignment horizontal="center" readingOrder="0" vertical="bottom"/>
    </xf>
    <xf borderId="21" fillId="6" fontId="14" numFmtId="0" xfId="0" applyAlignment="1" applyBorder="1" applyFont="1">
      <alignment readingOrder="0" vertical="bottom"/>
    </xf>
    <xf borderId="2" fillId="19" fontId="14" numFmtId="0" xfId="0" applyAlignment="1" applyBorder="1" applyFont="1">
      <alignment vertical="bottom"/>
    </xf>
    <xf borderId="40" fillId="19" fontId="14" numFmtId="0" xfId="0" applyAlignment="1" applyBorder="1" applyFont="1">
      <alignment horizontal="center" shrinkToFit="0" wrapText="1"/>
    </xf>
    <xf borderId="41" fillId="19" fontId="14" numFmtId="0" xfId="0" applyAlignment="1" applyBorder="1" applyFont="1">
      <alignment horizontal="center" shrinkToFit="0" wrapText="1"/>
    </xf>
    <xf borderId="21" fillId="19" fontId="4" numFmtId="2" xfId="0" applyAlignment="1" applyBorder="1" applyFont="1" applyNumberFormat="1">
      <alignment horizontal="center" readingOrder="0"/>
    </xf>
    <xf borderId="41" fillId="19" fontId="14" numFmtId="2" xfId="0" applyAlignment="1" applyBorder="1" applyFont="1" applyNumberFormat="1">
      <alignment horizontal="center" vertical="bottom"/>
    </xf>
    <xf borderId="41" fillId="19" fontId="14" numFmtId="166" xfId="0" applyAlignment="1" applyBorder="1" applyFont="1" applyNumberFormat="1">
      <alignment horizontal="center" readingOrder="0" vertical="bottom"/>
    </xf>
    <xf borderId="40" fillId="19" fontId="14" numFmtId="166" xfId="0" applyAlignment="1" applyBorder="1" applyFont="1" applyNumberFormat="1">
      <alignment horizontal="center" readingOrder="0" vertical="bottom"/>
    </xf>
    <xf borderId="14" fillId="6" fontId="8" numFmtId="2" xfId="0" applyAlignment="1" applyBorder="1" applyFont="1" applyNumberFormat="1">
      <alignment horizontal="center" readingOrder="0"/>
    </xf>
    <xf borderId="22" fillId="2" fontId="14" numFmtId="0" xfId="0" applyAlignment="1" applyBorder="1" applyFont="1">
      <alignment horizontal="center" readingOrder="0" shrinkToFit="0" vertical="center" wrapText="1"/>
    </xf>
    <xf borderId="23" fillId="2" fontId="14" numFmtId="0" xfId="0" applyAlignment="1" applyBorder="1" applyFont="1">
      <alignment horizontal="center" readingOrder="0" shrinkToFit="0" vertical="center" wrapText="1"/>
    </xf>
    <xf borderId="23" fillId="6" fontId="8" numFmtId="167" xfId="0" applyAlignment="1" applyBorder="1" applyFont="1" applyNumberFormat="1">
      <alignment horizontal="center" readingOrder="0" vertical="center"/>
    </xf>
    <xf borderId="14" fillId="6" fontId="8" numFmtId="0" xfId="0" applyAlignment="1" applyBorder="1" applyFont="1">
      <alignment readingOrder="0" vertical="bottom"/>
    </xf>
    <xf borderId="14" fillId="6" fontId="17" numFmtId="0" xfId="0" applyAlignment="1" applyBorder="1" applyFont="1">
      <alignment horizontal="center"/>
    </xf>
    <xf borderId="15" fillId="6" fontId="8" numFmtId="0" xfId="0" applyAlignment="1" applyBorder="1" applyFont="1">
      <alignment readingOrder="0"/>
    </xf>
    <xf borderId="14" fillId="6" fontId="8" numFmtId="2" xfId="0" applyAlignment="1" applyBorder="1" applyFont="1" applyNumberFormat="1">
      <alignment readingOrder="0" vertical="bottom"/>
    </xf>
    <xf borderId="15" fillId="6" fontId="8" numFmtId="2" xfId="0" applyAlignment="1" applyBorder="1" applyFont="1" applyNumberFormat="1">
      <alignment readingOrder="0" vertical="bottom"/>
    </xf>
    <xf borderId="13" fillId="6" fontId="8" numFmtId="2" xfId="0" applyAlignment="1" applyBorder="1" applyFont="1" applyNumberFormat="1">
      <alignment readingOrder="0" vertical="bottom"/>
    </xf>
    <xf borderId="14" fillId="6" fontId="8" numFmtId="2" xfId="0" applyAlignment="1" applyBorder="1" applyFont="1" applyNumberFormat="1">
      <alignment readingOrder="0" vertical="bottom"/>
    </xf>
    <xf borderId="15" fillId="6" fontId="8" numFmtId="2" xfId="0" applyAlignment="1" applyBorder="1" applyFont="1" applyNumberFormat="1">
      <alignment readingOrder="0" vertical="bottom"/>
    </xf>
    <xf borderId="21" fillId="6" fontId="1" numFmtId="0" xfId="0" applyAlignment="1" applyBorder="1" applyFont="1">
      <alignment horizontal="center" readingOrder="0" vertical="center"/>
    </xf>
    <xf borderId="43" fillId="6" fontId="8" numFmtId="2" xfId="0" applyAlignment="1" applyBorder="1" applyFont="1" applyNumberFormat="1">
      <alignment readingOrder="0" vertical="bottom"/>
    </xf>
    <xf borderId="24" fillId="6" fontId="8" numFmtId="2" xfId="0" applyAlignment="1" applyBorder="1" applyFont="1" applyNumberFormat="1">
      <alignment readingOrder="0" vertical="bottom"/>
    </xf>
    <xf borderId="44" fillId="6" fontId="8" numFmtId="2" xfId="0" applyAlignment="1" applyBorder="1" applyFont="1" applyNumberFormat="1">
      <alignment horizontal="center" readingOrder="0"/>
    </xf>
    <xf borderId="28" fillId="6" fontId="8" numFmtId="2" xfId="0" applyAlignment="1" applyBorder="1" applyFont="1" applyNumberFormat="1">
      <alignment horizontal="right" readingOrder="0"/>
    </xf>
    <xf borderId="32" fillId="6" fontId="8" numFmtId="2" xfId="0" applyAlignment="1" applyBorder="1" applyFont="1" applyNumberFormat="1">
      <alignment horizontal="right" readingOrder="0"/>
    </xf>
    <xf borderId="27" fillId="6" fontId="8" numFmtId="2" xfId="0" applyAlignment="1" applyBorder="1" applyFont="1" applyNumberFormat="1">
      <alignment horizontal="center" vertical="bottom"/>
    </xf>
    <xf borderId="27" fillId="6" fontId="8" numFmtId="2" xfId="0" applyAlignment="1" applyBorder="1" applyFont="1" applyNumberFormat="1">
      <alignment horizontal="right" vertical="bottom"/>
    </xf>
    <xf borderId="41" fillId="6" fontId="8" numFmtId="2" xfId="0" applyAlignment="1" applyBorder="1" applyFont="1" applyNumberFormat="1">
      <alignment horizontal="right" vertical="bottom"/>
    </xf>
    <xf borderId="22" fillId="0" fontId="3" numFmtId="0" xfId="0" applyBorder="1" applyFont="1"/>
    <xf borderId="23" fillId="0" fontId="3" numFmtId="0" xfId="0" applyBorder="1" applyFont="1"/>
    <xf borderId="4" fillId="2" fontId="8" numFmtId="0" xfId="0" applyAlignment="1" applyBorder="1" applyFont="1">
      <alignment readingOrder="0" vertical="bottom"/>
    </xf>
    <xf borderId="15" fillId="6" fontId="8" numFmtId="0" xfId="0" applyAlignment="1" applyBorder="1" applyFont="1">
      <alignment readingOrder="0" vertical="bottom"/>
    </xf>
    <xf borderId="14" fillId="20" fontId="8" numFmtId="2" xfId="0" applyAlignment="1" applyBorder="1" applyFill="1" applyFont="1" applyNumberFormat="1">
      <alignment readingOrder="0" vertical="bottom"/>
    </xf>
    <xf borderId="15" fillId="20" fontId="8" numFmtId="2" xfId="0" applyAlignment="1" applyBorder="1" applyFont="1" applyNumberFormat="1">
      <alignment readingOrder="0" vertical="bottom"/>
    </xf>
    <xf borderId="3" fillId="2" fontId="8" numFmtId="0" xfId="0" applyAlignment="1" applyBorder="1" applyFont="1">
      <alignment readingOrder="0" vertical="bottom"/>
    </xf>
    <xf borderId="2" fillId="19" fontId="14" numFmtId="166" xfId="0" applyAlignment="1" applyBorder="1" applyFont="1" applyNumberFormat="1">
      <alignment horizontal="center" readingOrder="0" vertical="bottom"/>
    </xf>
    <xf borderId="14" fillId="6" fontId="17" numFmtId="0" xfId="0" applyAlignment="1" applyBorder="1" applyFont="1">
      <alignment horizontal="center" vertical="bottom"/>
    </xf>
    <xf borderId="14" fillId="6" fontId="8" numFmtId="2" xfId="0" applyAlignment="1" applyBorder="1" applyFont="1" applyNumberFormat="1">
      <alignment horizontal="center" readingOrder="0" vertical="bottom"/>
    </xf>
    <xf borderId="27" fillId="6" fontId="8" numFmtId="2" xfId="0" applyAlignment="1" applyBorder="1" applyFont="1" applyNumberFormat="1">
      <alignment readingOrder="0" vertical="bottom"/>
    </xf>
    <xf borderId="46" fillId="6" fontId="8" numFmtId="2" xfId="0" applyAlignment="1" applyBorder="1" applyFont="1" applyNumberFormat="1">
      <alignment readingOrder="0" vertical="bottom"/>
    </xf>
    <xf borderId="48" fillId="6" fontId="8" numFmtId="2" xfId="0" applyAlignment="1" applyBorder="1" applyFont="1" applyNumberFormat="1">
      <alignment readingOrder="0" vertical="bottom"/>
    </xf>
    <xf borderId="27" fillId="6" fontId="8" numFmtId="2" xfId="0" applyAlignment="1" applyBorder="1" applyFont="1" applyNumberFormat="1">
      <alignment horizontal="center" readingOrder="0" vertical="bottom"/>
    </xf>
    <xf borderId="4" fillId="2" fontId="8" numFmtId="0" xfId="0" applyAlignment="1" applyBorder="1" applyFont="1">
      <alignment vertical="bottom"/>
    </xf>
    <xf borderId="13" fillId="20" fontId="8" numFmtId="2" xfId="0" applyAlignment="1" applyBorder="1" applyFont="1" applyNumberFormat="1">
      <alignment readingOrder="0" vertical="bottom"/>
    </xf>
    <xf borderId="0" fillId="6" fontId="8" numFmtId="0" xfId="0" applyAlignment="1" applyFont="1">
      <alignment readingOrder="0" vertical="bottom"/>
    </xf>
    <xf borderId="26" fillId="0" fontId="3" numFmtId="0" xfId="0" applyBorder="1" applyFont="1"/>
    <xf borderId="27" fillId="0" fontId="3" numFmtId="0" xfId="0" applyBorder="1" applyFont="1"/>
    <xf borderId="28" fillId="6" fontId="8" numFmtId="0" xfId="0" applyAlignment="1" applyBorder="1" applyFont="1">
      <alignment readingOrder="0" vertical="bottom"/>
    </xf>
    <xf borderId="27" fillId="6" fontId="17" numFmtId="0" xfId="0" applyAlignment="1" applyBorder="1" applyFont="1">
      <alignment horizontal="center"/>
    </xf>
    <xf borderId="41" fillId="6" fontId="8" numFmtId="0" xfId="0" applyAlignment="1" applyBorder="1" applyFont="1">
      <alignment readingOrder="0"/>
    </xf>
    <xf borderId="23" fillId="6" fontId="8" numFmtId="2" xfId="0" applyAlignment="1" applyBorder="1" applyFont="1" applyNumberFormat="1">
      <alignment readingOrder="0" vertical="bottom"/>
    </xf>
    <xf borderId="39" fillId="6" fontId="8" numFmtId="2" xfId="0" applyAlignment="1" applyBorder="1" applyFont="1" applyNumberFormat="1">
      <alignment readingOrder="0" vertical="bottom"/>
    </xf>
    <xf borderId="26" fillId="6" fontId="8" numFmtId="2" xfId="0" applyAlignment="1" applyBorder="1" applyFont="1" applyNumberFormat="1">
      <alignment readingOrder="0" vertical="bottom"/>
    </xf>
    <xf borderId="27" fillId="6" fontId="8" numFmtId="2" xfId="0" applyAlignment="1" applyBorder="1" applyFont="1" applyNumberFormat="1">
      <alignment readingOrder="0" vertical="bottom"/>
    </xf>
    <xf borderId="41" fillId="6" fontId="8" numFmtId="2" xfId="0" applyAlignment="1" applyBorder="1" applyFont="1" applyNumberFormat="1">
      <alignment readingOrder="0" vertical="bottom"/>
    </xf>
    <xf borderId="0" fillId="6" fontId="5" numFmtId="0" xfId="0" applyAlignment="1" applyFont="1">
      <alignment readingOrder="0"/>
    </xf>
    <xf borderId="21" fillId="21" fontId="14" numFmtId="2" xfId="0" applyAlignment="1" applyBorder="1" applyFill="1" applyFont="1" applyNumberFormat="1">
      <alignment readingOrder="0" vertical="bottom"/>
    </xf>
    <xf borderId="21" fillId="21" fontId="16" numFmtId="2" xfId="0" applyAlignment="1" applyBorder="1" applyFont="1" applyNumberFormat="1">
      <alignment horizontal="center" readingOrder="0"/>
    </xf>
    <xf borderId="21" fillId="21" fontId="8" numFmtId="2" xfId="0" applyAlignment="1" applyBorder="1" applyFont="1" applyNumberFormat="1">
      <alignment vertical="bottom"/>
    </xf>
    <xf borderId="21" fillId="21" fontId="14" numFmtId="0" xfId="0" applyAlignment="1" applyBorder="1" applyFont="1">
      <alignment readingOrder="0" vertical="bottom"/>
    </xf>
    <xf borderId="21" fillId="21" fontId="16" numFmtId="2" xfId="0" applyAlignment="1" applyBorder="1" applyFont="1" applyNumberFormat="1">
      <alignment horizontal="center" readingOrder="0" vertical="bottom"/>
    </xf>
    <xf borderId="0" fillId="6" fontId="13" numFmtId="2" xfId="0" applyAlignment="1" applyFont="1" applyNumberFormat="1">
      <alignment horizontal="center" readingOrder="0"/>
    </xf>
    <xf borderId="0" fillId="16" fontId="1" numFmtId="0" xfId="0" applyAlignment="1" applyFont="1">
      <alignment horizontal="center" readingOrder="0" vertical="center"/>
    </xf>
    <xf borderId="3" fillId="6" fontId="17" numFmtId="0" xfId="0" applyAlignment="1" applyBorder="1" applyFont="1">
      <alignment horizontal="center"/>
    </xf>
    <xf borderId="24" fillId="6" fontId="8" numFmtId="0" xfId="0" applyAlignment="1" applyBorder="1" applyFont="1">
      <alignment readingOrder="0"/>
    </xf>
    <xf borderId="3" fillId="6" fontId="8" numFmtId="2" xfId="0" applyAlignment="1" applyBorder="1" applyFont="1" applyNumberFormat="1">
      <alignment readingOrder="0" vertical="bottom"/>
    </xf>
    <xf borderId="10" fillId="6" fontId="8" numFmtId="0" xfId="0" applyAlignment="1" applyBorder="1" applyFont="1">
      <alignment readingOrder="0" vertical="bottom"/>
    </xf>
    <xf borderId="4" fillId="6" fontId="17" numFmtId="0" xfId="0" applyAlignment="1" applyBorder="1" applyFont="1">
      <alignment horizontal="center"/>
    </xf>
    <xf borderId="25" fillId="6" fontId="8" numFmtId="0" xfId="0" applyAlignment="1" applyBorder="1" applyFont="1">
      <alignment readingOrder="0"/>
    </xf>
    <xf borderId="4" fillId="6" fontId="8" numFmtId="2" xfId="0" applyAlignment="1" applyBorder="1" applyFont="1" applyNumberFormat="1">
      <alignment readingOrder="0" vertical="bottom"/>
    </xf>
    <xf borderId="25" fillId="6" fontId="8" numFmtId="2" xfId="0" applyAlignment="1" applyBorder="1" applyFont="1" applyNumberFormat="1">
      <alignment readingOrder="0" vertical="bottom"/>
    </xf>
    <xf borderId="44" fillId="6" fontId="8" numFmtId="0" xfId="0" applyAlignment="1" applyBorder="1" applyFont="1">
      <alignment readingOrder="0" vertical="bottom"/>
    </xf>
    <xf borderId="28" fillId="6" fontId="17" numFmtId="0" xfId="0" applyAlignment="1" applyBorder="1" applyFont="1">
      <alignment horizontal="center"/>
    </xf>
    <xf borderId="32" fillId="6" fontId="8" numFmtId="0" xfId="0" applyAlignment="1" applyBorder="1" applyFont="1">
      <alignment readingOrder="0"/>
    </xf>
    <xf borderId="28" fillId="6" fontId="8" numFmtId="2" xfId="0" applyAlignment="1" applyBorder="1" applyFont="1" applyNumberFormat="1">
      <alignment readingOrder="0" vertical="bottom"/>
    </xf>
    <xf borderId="31" fillId="6" fontId="8" numFmtId="2" xfId="0" applyAlignment="1" applyBorder="1" applyFont="1" applyNumberFormat="1">
      <alignment readingOrder="0" vertical="bottom"/>
    </xf>
    <xf borderId="29" fillId="6" fontId="8" numFmtId="2" xfId="0" applyAlignment="1" applyBorder="1" applyFont="1" applyNumberFormat="1">
      <alignment readingOrder="0" vertical="bottom"/>
    </xf>
    <xf borderId="41" fillId="6" fontId="8" numFmtId="2" xfId="0" applyAlignment="1" applyBorder="1" applyFont="1" applyNumberFormat="1">
      <alignment readingOrder="0" vertical="bottom"/>
    </xf>
    <xf borderId="0" fillId="2" fontId="8" numFmtId="0" xfId="0" applyAlignment="1" applyFont="1">
      <alignment vertical="bottom"/>
    </xf>
    <xf borderId="0" fillId="2" fontId="8" numFmtId="2" xfId="0" applyAlignment="1" applyFont="1" applyNumberFormat="1">
      <alignment vertical="bottom"/>
    </xf>
    <xf borderId="39" fillId="2" fontId="8" numFmtId="2" xfId="0" applyAlignment="1" applyBorder="1" applyFont="1" applyNumberFormat="1">
      <alignment vertical="bottom"/>
    </xf>
    <xf borderId="38" fillId="15" fontId="13" numFmtId="2" xfId="0" applyAlignment="1" applyBorder="1" applyFont="1" applyNumberFormat="1">
      <alignment horizontal="center" vertical="bottom"/>
    </xf>
    <xf borderId="39" fillId="2" fontId="8" numFmtId="0" xfId="0" applyAlignment="1" applyBorder="1" applyFont="1">
      <alignment vertical="bottom"/>
    </xf>
    <xf borderId="1" fillId="15" fontId="13" numFmtId="2" xfId="0" applyAlignment="1" applyBorder="1" applyFont="1" applyNumberFormat="1">
      <alignment horizontal="center" vertical="bottom"/>
    </xf>
    <xf borderId="39" fillId="6" fontId="8" numFmtId="0" xfId="0" applyAlignment="1" applyBorder="1" applyFont="1">
      <alignment vertical="bottom"/>
    </xf>
    <xf borderId="46" fillId="0" fontId="8" numFmtId="0" xfId="0" applyAlignment="1" applyBorder="1" applyFont="1">
      <alignment readingOrder="0" vertical="bottom"/>
    </xf>
    <xf borderId="46" fillId="2" fontId="8" numFmtId="0" xfId="0" applyAlignment="1" applyBorder="1" applyFont="1">
      <alignment vertical="bottom"/>
    </xf>
    <xf borderId="46" fillId="2" fontId="8" numFmtId="2" xfId="0" applyAlignment="1" applyBorder="1" applyFont="1" applyNumberFormat="1">
      <alignment vertical="bottom"/>
    </xf>
    <xf borderId="41" fillId="2" fontId="8" numFmtId="2" xfId="0" applyAlignment="1" applyBorder="1" applyFont="1" applyNumberFormat="1">
      <alignment vertical="bottom"/>
    </xf>
    <xf borderId="41" fillId="2" fontId="14" numFmtId="2" xfId="0" applyAlignment="1" applyBorder="1" applyFont="1" applyNumberFormat="1">
      <alignment horizontal="center" vertical="bottom"/>
    </xf>
    <xf borderId="39" fillId="16" fontId="8" numFmtId="0" xfId="0" applyBorder="1" applyFont="1"/>
    <xf borderId="40" fillId="6" fontId="14" numFmtId="2" xfId="0" applyAlignment="1" applyBorder="1" applyFont="1" applyNumberFormat="1">
      <alignment horizontal="center" vertical="bottom"/>
    </xf>
    <xf borderId="39" fillId="6" fontId="14" numFmtId="166" xfId="0" applyAlignment="1" applyBorder="1" applyFont="1" applyNumberFormat="1">
      <alignment horizontal="center"/>
    </xf>
    <xf borderId="41" fillId="6" fontId="14" numFmtId="0" xfId="0" applyAlignment="1" applyBorder="1" applyFont="1">
      <alignment vertical="bottom"/>
    </xf>
    <xf borderId="41" fillId="19" fontId="14" numFmtId="0" xfId="0" applyAlignment="1" applyBorder="1" applyFont="1">
      <alignment vertical="bottom"/>
    </xf>
    <xf borderId="41" fillId="19" fontId="14" numFmtId="166" xfId="0" applyAlignment="1" applyBorder="1" applyFont="1" applyNumberFormat="1">
      <alignment horizontal="center" vertical="bottom"/>
    </xf>
    <xf borderId="40" fillId="19" fontId="14" numFmtId="0" xfId="0" applyAlignment="1" applyBorder="1" applyFont="1">
      <alignment horizontal="center" shrinkToFit="0" vertical="bottom" wrapText="1"/>
    </xf>
    <xf borderId="41" fillId="19" fontId="14" numFmtId="0" xfId="0" applyAlignment="1" applyBorder="1" applyFont="1">
      <alignment horizontal="center" shrinkToFit="0" vertical="bottom" wrapText="1"/>
    </xf>
    <xf borderId="41" fillId="19" fontId="14" numFmtId="2" xfId="0" applyAlignment="1" applyBorder="1" applyFont="1" applyNumberFormat="1">
      <alignment horizontal="center" shrinkToFit="0" vertical="bottom" wrapText="1"/>
    </xf>
    <xf borderId="40" fillId="19" fontId="14" numFmtId="166" xfId="0" applyAlignment="1" applyBorder="1" applyFont="1" applyNumberFormat="1">
      <alignment horizontal="center" vertical="bottom"/>
    </xf>
    <xf borderId="41" fillId="6" fontId="8" numFmtId="0" xfId="0" applyAlignment="1" applyBorder="1" applyFont="1">
      <alignment vertical="bottom"/>
    </xf>
    <xf borderId="14" fillId="2" fontId="8" numFmtId="0" xfId="0" applyAlignment="1" applyBorder="1" applyFont="1">
      <alignment readingOrder="0" vertical="bottom"/>
    </xf>
    <xf borderId="14" fillId="2" fontId="8" numFmtId="0" xfId="0" applyAlignment="1" applyBorder="1" applyFont="1">
      <alignment vertical="bottom"/>
    </xf>
    <xf borderId="14" fillId="2" fontId="8" numFmtId="2" xfId="0" applyAlignment="1" applyBorder="1" applyFont="1" applyNumberFormat="1">
      <alignment vertical="bottom"/>
    </xf>
    <xf borderId="41" fillId="6" fontId="8" numFmtId="0" xfId="0" applyAlignment="1" applyBorder="1" applyFont="1">
      <alignment horizontal="center"/>
    </xf>
    <xf borderId="27" fillId="20" fontId="8" numFmtId="2" xfId="0" applyAlignment="1" applyBorder="1" applyFont="1" applyNumberFormat="1">
      <alignment readingOrder="0" vertical="bottom"/>
    </xf>
    <xf borderId="41" fillId="20" fontId="8" numFmtId="2" xfId="0" applyAlignment="1" applyBorder="1" applyFont="1" applyNumberFormat="1">
      <alignment readingOrder="0" vertical="bottom"/>
    </xf>
    <xf borderId="27" fillId="2" fontId="8" numFmtId="0" xfId="0" applyAlignment="1" applyBorder="1" applyFont="1">
      <alignment readingOrder="0" vertical="bottom"/>
    </xf>
    <xf borderId="27" fillId="2" fontId="8" numFmtId="0" xfId="0" applyAlignment="1" applyBorder="1" applyFont="1">
      <alignment vertical="bottom"/>
    </xf>
    <xf borderId="27" fillId="2" fontId="8" numFmtId="2" xfId="0" applyAlignment="1" applyBorder="1" applyFont="1" applyNumberFormat="1">
      <alignment vertical="bottom"/>
    </xf>
    <xf borderId="15" fillId="16" fontId="8" numFmtId="0" xfId="0" applyBorder="1" applyFont="1"/>
    <xf borderId="0" fillId="6" fontId="8" numFmtId="0" xfId="0" applyAlignment="1" applyFont="1">
      <alignment horizontal="right" vertical="bottom"/>
    </xf>
    <xf borderId="0" fillId="2" fontId="14" numFmtId="0" xfId="0" applyAlignment="1" applyFont="1">
      <alignment horizontal="center" readingOrder="0" shrinkToFit="0" vertical="center" wrapText="1"/>
    </xf>
    <xf borderId="0" fillId="6" fontId="8" numFmtId="167" xfId="0" applyAlignment="1" applyFont="1" applyNumberFormat="1">
      <alignment horizontal="center" readingOrder="0" vertical="center"/>
    </xf>
    <xf borderId="0" fillId="2" fontId="8" numFmtId="0" xfId="0" applyAlignment="1" applyFont="1">
      <alignment readingOrder="0" vertical="bottom"/>
    </xf>
    <xf borderId="0" fillId="6" fontId="8" numFmtId="0" xfId="0" applyAlignment="1" applyFont="1">
      <alignment readingOrder="0"/>
    </xf>
    <xf borderId="21" fillId="21" fontId="14" numFmtId="2" xfId="0" applyAlignment="1" applyBorder="1" applyFont="1" applyNumberFormat="1">
      <alignment vertical="bottom"/>
    </xf>
    <xf borderId="21" fillId="21" fontId="8" numFmtId="2" xfId="0" applyAlignment="1" applyBorder="1" applyFont="1" applyNumberFormat="1">
      <alignment horizontal="center" vertical="bottom"/>
    </xf>
    <xf borderId="21" fillId="21" fontId="8" numFmtId="2" xfId="0" applyAlignment="1" applyBorder="1" applyFont="1" applyNumberFormat="1">
      <alignment horizontal="right" vertical="bottom"/>
    </xf>
    <xf borderId="0" fillId="6" fontId="8" numFmtId="2" xfId="0" applyAlignment="1" applyFont="1" applyNumberFormat="1">
      <alignment horizontal="right" vertical="bottom"/>
    </xf>
    <xf borderId="0" fillId="6" fontId="8" numFmtId="0" xfId="0" applyAlignment="1" applyFont="1">
      <alignment readingOrder="0" vertical="bottom"/>
    </xf>
    <xf borderId="38" fillId="2" fontId="3" numFmtId="0" xfId="0" applyBorder="1" applyFont="1"/>
    <xf borderId="2" fillId="2" fontId="3" numFmtId="0" xfId="0" applyBorder="1" applyFont="1"/>
    <xf borderId="39" fillId="22" fontId="8" numFmtId="0" xfId="0" applyBorder="1" applyFill="1" applyFont="1"/>
    <xf borderId="41" fillId="2" fontId="3" numFmtId="0" xfId="0" applyBorder="1" applyFont="1"/>
    <xf borderId="41" fillId="6" fontId="8" numFmtId="0" xfId="0" applyAlignment="1" applyBorder="1" applyFont="1">
      <alignment readingOrder="0" vertical="bottom"/>
    </xf>
    <xf borderId="0" fillId="16" fontId="8" numFmtId="0" xfId="0" applyFont="1"/>
    <xf borderId="0" fillId="0" fontId="5" numFmtId="0" xfId="0" applyFont="1"/>
    <xf borderId="42" fillId="6" fontId="8" numFmtId="0" xfId="0" applyAlignment="1" applyBorder="1" applyFont="1">
      <alignment vertical="bottom"/>
    </xf>
    <xf borderId="0" fillId="6" fontId="18" numFmtId="0" xfId="0" applyFont="1"/>
    <xf borderId="0" fillId="2" fontId="8" numFmtId="0" xfId="0" applyFont="1"/>
    <xf borderId="0" fillId="2" fontId="14" numFmtId="2" xfId="0" applyAlignment="1" applyFont="1" applyNumberFormat="1">
      <alignment vertical="bottom"/>
    </xf>
    <xf borderId="0" fillId="2" fontId="8" numFmtId="2" xfId="0" applyAlignment="1" applyFont="1" applyNumberFormat="1">
      <alignment horizontal="center" vertical="bottom"/>
    </xf>
    <xf borderId="0" fillId="2" fontId="8" numFmtId="2" xfId="0" applyAlignment="1" applyFont="1" applyNumberFormat="1">
      <alignment horizontal="right" vertical="bottom"/>
    </xf>
    <xf borderId="23" fillId="2" fontId="8" numFmtId="2" xfId="0" applyAlignment="1" applyBorder="1" applyFont="1" applyNumberFormat="1">
      <alignment readingOrder="0" vertical="bottom"/>
    </xf>
    <xf borderId="38" fillId="18" fontId="3" numFmtId="0" xfId="0" applyBorder="1" applyFont="1"/>
    <xf borderId="2" fillId="18" fontId="3" numFmtId="0" xfId="0" applyBorder="1" applyFont="1"/>
    <xf borderId="21" fillId="19" fontId="14" numFmtId="0" xfId="0" applyAlignment="1" applyBorder="1" applyFont="1">
      <alignment horizontal="center" shrinkToFit="0" vertical="bottom" wrapText="1"/>
    </xf>
    <xf borderId="2" fillId="19" fontId="14" numFmtId="0" xfId="0" applyAlignment="1" applyBorder="1" applyFont="1">
      <alignment horizontal="center" shrinkToFit="0" vertical="bottom" wrapText="1"/>
    </xf>
    <xf borderId="2" fillId="19" fontId="14" numFmtId="2" xfId="0" applyAlignment="1" applyBorder="1" applyFont="1" applyNumberFormat="1">
      <alignment horizontal="center" shrinkToFit="0" vertical="bottom" wrapText="1"/>
    </xf>
    <xf borderId="2" fillId="19" fontId="14" numFmtId="2" xfId="0" applyAlignment="1" applyBorder="1" applyFont="1" applyNumberFormat="1">
      <alignment horizontal="center" vertical="bottom"/>
    </xf>
    <xf borderId="41" fillId="18" fontId="3" numFmtId="0" xfId="0" applyBorder="1" applyFont="1"/>
    <xf borderId="0" fillId="2" fontId="5" numFmtId="0" xfId="0" applyFont="1"/>
    <xf borderId="46" fillId="23" fontId="14" numFmtId="49" xfId="0" applyAlignment="1" applyBorder="1" applyFill="1" applyFont="1" applyNumberFormat="1">
      <alignment horizontal="center" readingOrder="0" vertical="center"/>
    </xf>
    <xf borderId="0" fillId="16" fontId="5" numFmtId="0" xfId="0" applyFont="1"/>
    <xf borderId="41" fillId="24" fontId="14" numFmtId="0" xfId="0" applyAlignment="1" applyBorder="1" applyFill="1" applyFont="1">
      <alignment vertical="bottom"/>
    </xf>
    <xf borderId="41" fillId="24" fontId="14" numFmtId="166" xfId="0" applyAlignment="1" applyBorder="1" applyFont="1" applyNumberFormat="1">
      <alignment horizontal="center" vertical="bottom"/>
    </xf>
    <xf borderId="21" fillId="24" fontId="14" numFmtId="0" xfId="0" applyAlignment="1" applyBorder="1" applyFont="1">
      <alignment horizontal="center" shrinkToFit="0" vertical="bottom" wrapText="1"/>
    </xf>
    <xf borderId="2" fillId="24" fontId="14" numFmtId="0" xfId="0" applyAlignment="1" applyBorder="1" applyFont="1">
      <alignment horizontal="center" shrinkToFit="0" vertical="bottom" wrapText="1"/>
    </xf>
    <xf borderId="2" fillId="24" fontId="14" numFmtId="2" xfId="0" applyAlignment="1" applyBorder="1" applyFont="1" applyNumberFormat="1">
      <alignment horizontal="center" shrinkToFit="0" vertical="bottom" wrapText="1"/>
    </xf>
    <xf borderId="2" fillId="24" fontId="14" numFmtId="2" xfId="0" applyAlignment="1" applyBorder="1" applyFont="1" applyNumberFormat="1">
      <alignment horizontal="center" vertical="bottom"/>
    </xf>
    <xf borderId="2" fillId="24" fontId="14" numFmtId="166" xfId="0" applyAlignment="1" applyBorder="1" applyFont="1" applyNumberFormat="1">
      <alignment horizontal="center" readingOrder="0" vertical="bottom"/>
    </xf>
    <xf borderId="40" fillId="24" fontId="14" numFmtId="166" xfId="0" applyAlignment="1" applyBorder="1" applyFont="1" applyNumberFormat="1">
      <alignment horizontal="center" vertical="bottom"/>
    </xf>
    <xf borderId="41" fillId="25" fontId="14" numFmtId="0" xfId="0" applyAlignment="1" applyBorder="1" applyFill="1" applyFont="1">
      <alignment vertical="bottom"/>
    </xf>
    <xf borderId="41" fillId="25" fontId="14" numFmtId="166" xfId="0" applyAlignment="1" applyBorder="1" applyFont="1" applyNumberFormat="1">
      <alignment horizontal="center" vertical="bottom"/>
    </xf>
    <xf borderId="0" fillId="6" fontId="16" numFmtId="2" xfId="0" applyAlignment="1" applyFont="1" applyNumberFormat="1">
      <alignment horizontal="center" vertical="center"/>
    </xf>
    <xf borderId="0" fillId="2" fontId="14" numFmtId="166" xfId="0" applyAlignment="1" applyFont="1" applyNumberFormat="1">
      <alignment horizontal="center" vertical="bottom"/>
    </xf>
    <xf borderId="0" fillId="2" fontId="16" numFmtId="0" xfId="0" applyAlignment="1" applyFont="1">
      <alignment horizontal="center" readingOrder="0" vertical="bottom"/>
    </xf>
    <xf borderId="0" fillId="6" fontId="16" numFmtId="0" xfId="0" applyAlignment="1" applyFont="1">
      <alignment horizontal="center" readingOrder="0" vertical="bottom"/>
    </xf>
    <xf borderId="2" fillId="24" fontId="14" numFmtId="168" xfId="0" applyAlignment="1" applyBorder="1" applyFont="1" applyNumberFormat="1">
      <alignment horizontal="center" readingOrder="0" vertical="bottom"/>
    </xf>
    <xf borderId="46" fillId="23" fontId="14" numFmtId="49" xfId="0" applyAlignment="1" applyBorder="1" applyFont="1" applyNumberFormat="1">
      <alignment horizontal="center" readingOrder="0" vertical="bottom"/>
    </xf>
    <xf borderId="41" fillId="2" fontId="14" numFmtId="2" xfId="0" applyAlignment="1" applyBorder="1" applyFont="1" applyNumberFormat="1">
      <alignment horizontal="center" readingOrder="0" vertical="bottom"/>
    </xf>
    <xf borderId="40" fillId="6" fontId="14" numFmtId="2" xfId="0" applyAlignment="1" applyBorder="1" applyFont="1" applyNumberFormat="1">
      <alignment horizontal="center" readingOrder="0" vertical="bottom"/>
    </xf>
    <xf borderId="41" fillId="6" fontId="14" numFmtId="2" xfId="0" applyAlignment="1" applyBorder="1" applyFont="1" applyNumberFormat="1">
      <alignment horizontal="center" readingOrder="0" vertical="bottom"/>
    </xf>
    <xf borderId="4" fillId="6" fontId="14" numFmtId="0" xfId="0" applyAlignment="1" applyBorder="1" applyFont="1">
      <alignment vertical="bottom"/>
    </xf>
    <xf borderId="4" fillId="8" fontId="14" numFmtId="0" xfId="0" applyAlignment="1" applyBorder="1" applyFont="1">
      <alignment vertical="bottom"/>
    </xf>
    <xf borderId="4" fillId="8" fontId="14" numFmtId="166" xfId="0" applyAlignment="1" applyBorder="1" applyFont="1" applyNumberFormat="1">
      <alignment horizontal="center" vertical="bottom"/>
    </xf>
    <xf borderId="4" fillId="2" fontId="5" numFmtId="0" xfId="0" applyBorder="1" applyFont="1"/>
    <xf borderId="4" fillId="6" fontId="1" numFmtId="0" xfId="0" applyAlignment="1" applyBorder="1" applyFont="1">
      <alignment horizontal="center" vertical="center"/>
    </xf>
    <xf borderId="21" fillId="8" fontId="14" numFmtId="0" xfId="0" applyAlignment="1" applyBorder="1" applyFont="1">
      <alignment horizontal="center" shrinkToFit="0" vertical="bottom" wrapText="1"/>
    </xf>
    <xf borderId="2" fillId="8" fontId="14" numFmtId="0" xfId="0" applyAlignment="1" applyBorder="1" applyFont="1">
      <alignment horizontal="center" shrinkToFit="0" vertical="bottom" wrapText="1"/>
    </xf>
    <xf borderId="2" fillId="8" fontId="14" numFmtId="2" xfId="0" applyAlignment="1" applyBorder="1" applyFont="1" applyNumberFormat="1">
      <alignment horizontal="center" shrinkToFit="0" vertical="bottom" wrapText="1"/>
    </xf>
    <xf borderId="2" fillId="8" fontId="14" numFmtId="2" xfId="0" applyAlignment="1" applyBorder="1" applyFont="1" applyNumberFormat="1">
      <alignment horizontal="center" vertical="bottom"/>
    </xf>
    <xf borderId="2" fillId="8" fontId="14" numFmtId="166" xfId="0" applyAlignment="1" applyBorder="1" applyFont="1" applyNumberFormat="1">
      <alignment horizontal="center" readingOrder="0" vertical="bottom"/>
    </xf>
    <xf borderId="40" fillId="8" fontId="14" numFmtId="166" xfId="0" applyAlignment="1" applyBorder="1" applyFont="1" applyNumberFormat="1">
      <alignment horizontal="center" vertical="bottom"/>
    </xf>
    <xf borderId="41" fillId="8" fontId="14" numFmtId="166" xfId="0" applyAlignment="1" applyBorder="1" applyFont="1" applyNumberFormat="1">
      <alignment horizontal="center" vertical="bottom"/>
    </xf>
    <xf borderId="4" fillId="6" fontId="8" numFmtId="2" xfId="0" applyAlignment="1" applyBorder="1" applyFont="1" applyNumberFormat="1">
      <alignment horizontal="center" vertical="bottom"/>
    </xf>
    <xf borderId="4" fillId="6" fontId="8" numFmtId="2" xfId="0" applyAlignment="1" applyBorder="1" applyFont="1" applyNumberFormat="1">
      <alignment horizontal="right" vertical="bottom"/>
    </xf>
    <xf borderId="4" fillId="6" fontId="8" numFmtId="2" xfId="0" applyAlignment="1" applyBorder="1" applyFont="1" applyNumberFormat="1">
      <alignment horizontal="center" readingOrder="0" vertical="bottom"/>
    </xf>
    <xf borderId="14" fillId="2" fontId="8" numFmtId="4" xfId="0" applyAlignment="1" applyBorder="1" applyFont="1" applyNumberFormat="1">
      <alignment readingOrder="0" vertical="bottom"/>
    </xf>
    <xf borderId="4" fillId="2" fontId="8" numFmtId="2" xfId="0" applyAlignment="1" applyBorder="1" applyFont="1" applyNumberFormat="1">
      <alignment horizontal="right" vertical="bottom"/>
    </xf>
    <xf borderId="10" fillId="2" fontId="8" numFmtId="2" xfId="0" applyAlignment="1" applyBorder="1" applyFont="1" applyNumberFormat="1">
      <alignment horizontal="right" vertical="bottom"/>
    </xf>
    <xf borderId="23" fillId="2" fontId="8" numFmtId="0" xfId="0" applyAlignment="1" applyBorder="1" applyFont="1">
      <alignment vertical="bottom"/>
    </xf>
    <xf borderId="23" fillId="2" fontId="8" numFmtId="2" xfId="0" applyAlignment="1" applyBorder="1" applyFont="1" applyNumberFormat="1">
      <alignment vertical="bottom"/>
    </xf>
    <xf borderId="43" fillId="16" fontId="5" numFmtId="0" xfId="0" applyBorder="1" applyFont="1"/>
    <xf borderId="0" fillId="16" fontId="5" numFmtId="0" xfId="0" applyAlignment="1" applyFont="1">
      <alignment readingOrder="0"/>
    </xf>
    <xf borderId="4" fillId="2" fontId="8" numFmtId="2" xfId="0" applyAlignment="1" applyBorder="1" applyFont="1" applyNumberFormat="1">
      <alignment horizontal="right" readingOrder="0" vertical="bottom"/>
    </xf>
    <xf borderId="14" fillId="16" fontId="8" numFmtId="0" xfId="0" applyAlignment="1" applyBorder="1" applyFont="1">
      <alignment readingOrder="0" vertical="bottom"/>
    </xf>
    <xf borderId="23" fillId="16" fontId="8" numFmtId="0" xfId="0" applyAlignment="1" applyBorder="1" applyFont="1">
      <alignment vertical="bottom"/>
    </xf>
    <xf borderId="23" fillId="16" fontId="8" numFmtId="2" xfId="0" applyAlignment="1" applyBorder="1" applyFont="1" applyNumberFormat="1">
      <alignment vertical="bottom"/>
    </xf>
    <xf borderId="15" fillId="16" fontId="8" numFmtId="0" xfId="0" applyAlignment="1" applyBorder="1" applyFont="1">
      <alignment readingOrder="0"/>
    </xf>
    <xf borderId="14" fillId="16" fontId="8" numFmtId="2" xfId="0" applyAlignment="1" applyBorder="1" applyFont="1" applyNumberFormat="1">
      <alignment readingOrder="0" vertical="bottom"/>
    </xf>
    <xf borderId="15" fillId="16" fontId="8" numFmtId="2" xfId="0" applyAlignment="1" applyBorder="1" applyFont="1" applyNumberFormat="1">
      <alignment readingOrder="0" vertical="bottom"/>
    </xf>
    <xf borderId="13" fillId="16" fontId="8" numFmtId="2" xfId="0" applyAlignment="1" applyBorder="1" applyFont="1" applyNumberFormat="1">
      <alignment readingOrder="0" vertical="bottom"/>
    </xf>
    <xf borderId="27" fillId="16" fontId="8" numFmtId="0" xfId="0" applyAlignment="1" applyBorder="1" applyFont="1">
      <alignment vertical="bottom"/>
    </xf>
    <xf borderId="27" fillId="16" fontId="8" numFmtId="2" xfId="0" applyAlignment="1" applyBorder="1" applyFont="1" applyNumberFormat="1">
      <alignment vertical="bottom"/>
    </xf>
    <xf borderId="41" fillId="16" fontId="8" numFmtId="0" xfId="0" applyAlignment="1" applyBorder="1" applyFont="1">
      <alignment readingOrder="0"/>
    </xf>
    <xf borderId="27" fillId="16" fontId="8" numFmtId="2" xfId="0" applyAlignment="1" applyBorder="1" applyFont="1" applyNumberFormat="1">
      <alignment readingOrder="0" vertical="bottom"/>
    </xf>
    <xf borderId="41" fillId="16" fontId="8" numFmtId="2" xfId="0" applyAlignment="1" applyBorder="1" applyFont="1" applyNumberFormat="1">
      <alignment readingOrder="0" vertical="bottom"/>
    </xf>
    <xf borderId="26" fillId="16" fontId="8" numFmtId="2" xfId="0" applyAlignment="1" applyBorder="1" applyFont="1" applyNumberFormat="1">
      <alignment readingOrder="0" vertical="bottom"/>
    </xf>
    <xf borderId="0" fillId="6" fontId="14" numFmtId="49" xfId="0" applyAlignment="1" applyFont="1" applyNumberFormat="1">
      <alignment horizontal="center" readingOrder="0" vertical="bottom"/>
    </xf>
    <xf borderId="0" fillId="6" fontId="14" numFmtId="2" xfId="0" applyAlignment="1" applyFont="1" applyNumberFormat="1">
      <alignment horizontal="center" vertical="bottom"/>
    </xf>
    <xf borderId="0" fillId="6" fontId="14" numFmtId="166" xfId="0" applyAlignment="1" applyFont="1" applyNumberFormat="1">
      <alignment horizontal="center"/>
    </xf>
    <xf borderId="0" fillId="6" fontId="14" numFmtId="0" xfId="0" applyAlignment="1" applyFont="1">
      <alignment vertical="bottom"/>
    </xf>
    <xf borderId="0" fillId="6" fontId="14" numFmtId="166" xfId="0" applyAlignment="1" applyFont="1" applyNumberFormat="1">
      <alignment horizontal="center" vertical="bottom"/>
    </xf>
    <xf borderId="0" fillId="6" fontId="14" numFmtId="0" xfId="0" applyAlignment="1" applyFont="1">
      <alignment horizontal="center" shrinkToFit="0" vertical="bottom" wrapText="1"/>
    </xf>
    <xf borderId="0" fillId="6" fontId="14" numFmtId="2" xfId="0" applyAlignment="1" applyFont="1" applyNumberFormat="1">
      <alignment horizontal="center" shrinkToFit="0" vertical="bottom" wrapText="1"/>
    </xf>
    <xf borderId="0" fillId="6" fontId="14" numFmtId="166" xfId="0" applyAlignment="1" applyFont="1" applyNumberFormat="1">
      <alignment horizontal="center" readingOrder="0" vertical="bottom"/>
    </xf>
    <xf borderId="0" fillId="6" fontId="8" numFmtId="2" xfId="0" applyAlignment="1" applyFont="1" applyNumberFormat="1">
      <alignment horizontal="center" vertical="bottom"/>
    </xf>
    <xf borderId="0" fillId="6" fontId="13" numFmtId="2" xfId="0" applyAlignment="1" applyFont="1" applyNumberFormat="1">
      <alignment horizontal="center" vertical="bottom"/>
    </xf>
    <xf borderId="39" fillId="6" fontId="7" numFmtId="0" xfId="0" applyAlignment="1" applyBorder="1" applyFont="1">
      <alignment vertical="bottom"/>
    </xf>
    <xf borderId="0" fillId="6" fontId="7" numFmtId="166" xfId="0" applyAlignment="1" applyFont="1" applyNumberFormat="1">
      <alignment vertical="bottom"/>
    </xf>
    <xf borderId="0" fillId="6" fontId="7" numFmtId="0" xfId="0" applyAlignment="1" applyFont="1">
      <alignment vertical="bottom"/>
    </xf>
    <xf borderId="0" fillId="6" fontId="7" numFmtId="0" xfId="0" applyAlignment="1" applyFont="1">
      <alignment vertical="bottom"/>
    </xf>
    <xf borderId="0" fillId="6" fontId="7" numFmtId="0" xfId="0" applyFont="1"/>
    <xf borderId="41" fillId="16" fontId="14" numFmtId="2" xfId="0" applyAlignment="1" applyBorder="1" applyFont="1" applyNumberFormat="1">
      <alignment horizontal="center" readingOrder="0" vertical="bottom"/>
    </xf>
    <xf borderId="39" fillId="2" fontId="7" numFmtId="0" xfId="0" applyAlignment="1" applyBorder="1" applyFont="1">
      <alignment vertical="bottom"/>
    </xf>
    <xf borderId="0" fillId="22" fontId="7" numFmtId="166" xfId="0" applyAlignment="1" applyFont="1" applyNumberFormat="1">
      <alignment vertical="bottom"/>
    </xf>
    <xf borderId="41" fillId="16" fontId="14" numFmtId="2" xfId="0" applyAlignment="1" applyBorder="1" applyFont="1" applyNumberFormat="1">
      <alignment horizontal="center" vertical="bottom"/>
    </xf>
    <xf borderId="39" fillId="2" fontId="14" numFmtId="166" xfId="0" applyAlignment="1" applyBorder="1" applyFont="1" applyNumberFormat="1">
      <alignment horizontal="center" vertical="bottom"/>
    </xf>
    <xf borderId="0" fillId="2" fontId="7" numFmtId="2" xfId="0" applyAlignment="1" applyFont="1" applyNumberFormat="1">
      <alignment vertical="bottom"/>
    </xf>
    <xf borderId="0" fillId="2" fontId="7" numFmtId="0" xfId="0" applyAlignment="1" applyFont="1">
      <alignment vertical="bottom"/>
    </xf>
    <xf borderId="21" fillId="2" fontId="14" numFmtId="0" xfId="0" applyAlignment="1" applyBorder="1" applyFont="1">
      <alignment vertical="bottom"/>
    </xf>
    <xf borderId="21" fillId="8" fontId="14" numFmtId="2" xfId="0" applyAlignment="1" applyBorder="1" applyFont="1" applyNumberFormat="1">
      <alignment vertical="bottom"/>
    </xf>
    <xf borderId="21" fillId="8" fontId="14" numFmtId="166" xfId="0" applyAlignment="1" applyBorder="1" applyFont="1" applyNumberFormat="1">
      <alignment horizontal="center" vertical="bottom"/>
    </xf>
    <xf borderId="21" fillId="8" fontId="7" numFmtId="0" xfId="0" applyAlignment="1" applyBorder="1" applyFont="1">
      <alignment vertical="bottom"/>
    </xf>
    <xf borderId="21" fillId="16" fontId="14" numFmtId="166" xfId="0" applyAlignment="1" applyBorder="1" applyFont="1" applyNumberFormat="1">
      <alignment horizontal="center" vertical="bottom"/>
    </xf>
    <xf borderId="49" fillId="2" fontId="14" numFmtId="2" xfId="0" applyAlignment="1" applyBorder="1" applyFont="1" applyNumberFormat="1">
      <alignment vertical="bottom"/>
    </xf>
    <xf borderId="21" fillId="8" fontId="14" numFmtId="0" xfId="0" applyAlignment="1" applyBorder="1" applyFont="1">
      <alignment vertical="bottom"/>
    </xf>
    <xf borderId="21" fillId="8" fontId="7" numFmtId="0" xfId="0" applyAlignment="1" applyBorder="1" applyFont="1">
      <alignment vertical="bottom"/>
    </xf>
    <xf borderId="0" fillId="2" fontId="7" numFmtId="0" xfId="0" applyAlignment="1" applyFont="1">
      <alignment vertical="bottom"/>
    </xf>
    <xf borderId="49" fillId="2" fontId="14" numFmtId="0" xfId="0" applyAlignment="1" applyBorder="1" applyFont="1">
      <alignment vertical="bottom"/>
    </xf>
    <xf borderId="21" fillId="8" fontId="7" numFmtId="0" xfId="0" applyBorder="1" applyFont="1"/>
    <xf borderId="0" fillId="2" fontId="7" numFmtId="0" xfId="0" applyFont="1"/>
    <xf borderId="2" fillId="16" fontId="14" numFmtId="166" xfId="0" applyAlignment="1" applyBorder="1" applyFont="1" applyNumberFormat="1">
      <alignment horizontal="center" readingOrder="0" vertical="bottom"/>
    </xf>
    <xf borderId="41" fillId="2" fontId="7" numFmtId="0" xfId="0" applyAlignment="1" applyBorder="1" applyFont="1">
      <alignment vertical="bottom"/>
    </xf>
    <xf borderId="0" fillId="22" fontId="7" numFmtId="0" xfId="0" applyAlignment="1" applyFont="1">
      <alignment vertical="bottom"/>
    </xf>
    <xf borderId="41" fillId="16" fontId="14" numFmtId="166" xfId="0" applyAlignment="1" applyBorder="1" applyFont="1" applyNumberFormat="1">
      <alignment horizontal="center" vertical="bottom"/>
    </xf>
    <xf borderId="0" fillId="2" fontId="7" numFmtId="2" xfId="0" applyAlignment="1" applyFont="1" applyNumberFormat="1">
      <alignment vertical="bottom"/>
    </xf>
    <xf borderId="40" fillId="2" fontId="14" numFmtId="0" xfId="0" applyAlignment="1" applyBorder="1" applyFont="1">
      <alignment vertical="bottom"/>
    </xf>
    <xf borderId="14" fillId="2" fontId="8" numFmtId="2" xfId="0" applyAlignment="1" applyBorder="1" applyFont="1" applyNumberFormat="1">
      <alignment horizontal="center" vertical="bottom"/>
    </xf>
    <xf borderId="3" fillId="2" fontId="8" numFmtId="2" xfId="0" applyAlignment="1" applyBorder="1" applyFont="1" applyNumberFormat="1">
      <alignment horizontal="right" vertical="bottom"/>
    </xf>
    <xf borderId="3" fillId="16" fontId="8" numFmtId="2" xfId="0" applyAlignment="1" applyBorder="1" applyFont="1" applyNumberFormat="1">
      <alignment horizontal="right" vertical="bottom"/>
    </xf>
    <xf borderId="24" fillId="16" fontId="8" numFmtId="2" xfId="0" applyAlignment="1" applyBorder="1" applyFont="1" applyNumberFormat="1">
      <alignment horizontal="right" vertical="bottom"/>
    </xf>
    <xf borderId="21" fillId="2" fontId="14" numFmtId="2" xfId="0" applyAlignment="1" applyBorder="1" applyFont="1" applyNumberFormat="1">
      <alignment vertical="bottom"/>
    </xf>
    <xf borderId="21" fillId="2" fontId="14" numFmtId="0" xfId="0" applyAlignment="1" applyBorder="1" applyFont="1">
      <alignment vertical="bottom"/>
    </xf>
    <xf borderId="0" fillId="0" fontId="7" numFmtId="0" xfId="0" applyFont="1"/>
    <xf borderId="41" fillId="2" fontId="8" numFmtId="0" xfId="0" applyAlignment="1" applyBorder="1" applyFont="1">
      <alignment horizontal="center" vertical="bottom"/>
    </xf>
    <xf borderId="14" fillId="16" fontId="7" numFmtId="2" xfId="0" applyAlignment="1" applyBorder="1" applyFont="1" applyNumberFormat="1">
      <alignment vertical="bottom"/>
    </xf>
    <xf borderId="15" fillId="20" fontId="8" numFmtId="2" xfId="0" applyAlignment="1" applyBorder="1" applyFont="1" applyNumberFormat="1">
      <alignment horizontal="right" vertical="bottom"/>
    </xf>
    <xf borderId="0" fillId="2" fontId="7" numFmtId="0" xfId="0" applyAlignment="1" applyFont="1">
      <alignment vertical="bottom"/>
    </xf>
    <xf borderId="44" fillId="2" fontId="8" numFmtId="2" xfId="0" applyAlignment="1" applyBorder="1" applyFont="1" applyNumberFormat="1">
      <alignment horizontal="center" vertical="bottom"/>
    </xf>
    <xf borderId="28" fillId="2" fontId="8" numFmtId="2" xfId="0" applyAlignment="1" applyBorder="1" applyFont="1" applyNumberFormat="1">
      <alignment horizontal="right" vertical="bottom"/>
    </xf>
    <xf borderId="28" fillId="16" fontId="8" numFmtId="2" xfId="0" applyAlignment="1" applyBorder="1" applyFont="1" applyNumberFormat="1">
      <alignment horizontal="right" vertical="bottom"/>
    </xf>
    <xf borderId="32" fillId="16" fontId="8" numFmtId="2" xfId="0" applyAlignment="1" applyBorder="1" applyFont="1" applyNumberFormat="1">
      <alignment horizontal="right" vertical="bottom"/>
    </xf>
    <xf borderId="0" fillId="2" fontId="7" numFmtId="166" xfId="0" applyAlignment="1" applyFont="1" applyNumberFormat="1">
      <alignment vertical="bottom"/>
    </xf>
    <xf borderId="0" fillId="2" fontId="7" numFmtId="166" xfId="0" applyAlignment="1" applyFont="1" applyNumberFormat="1">
      <alignment vertical="bottom"/>
    </xf>
    <xf borderId="0" fillId="16" fontId="7" numFmtId="0" xfId="0" applyAlignment="1" applyFont="1">
      <alignment vertical="bottom"/>
    </xf>
    <xf borderId="0" fillId="16" fontId="7" numFmtId="0" xfId="0" applyAlignment="1" applyFont="1">
      <alignment vertical="bottom"/>
    </xf>
    <xf borderId="14" fillId="16" fontId="7" numFmtId="2" xfId="0" applyAlignment="1" applyBorder="1" applyFont="1" applyNumberFormat="1">
      <alignment readingOrder="0" vertical="bottom"/>
    </xf>
    <xf borderId="0" fillId="6" fontId="14" numFmtId="2" xfId="0" applyAlignment="1" applyFont="1" applyNumberFormat="1">
      <alignment vertical="bottom"/>
    </xf>
    <xf borderId="0" fillId="16" fontId="14" numFmtId="166" xfId="0" applyAlignment="1" applyFont="1" applyNumberFormat="1">
      <alignment horizontal="center" vertical="bottom"/>
    </xf>
    <xf borderId="4" fillId="26" fontId="8" numFmtId="2" xfId="0" applyAlignment="1" applyBorder="1" applyFill="1" applyFont="1" applyNumberFormat="1">
      <alignment horizontal="right" readingOrder="0" vertical="bottom"/>
    </xf>
    <xf borderId="15" fillId="20" fontId="8" numFmtId="2" xfId="0" applyAlignment="1" applyBorder="1" applyFont="1" applyNumberFormat="1">
      <alignment horizontal="right" readingOrder="0" vertical="bottom"/>
    </xf>
    <xf borderId="0" fillId="22" fontId="7" numFmtId="0" xfId="0" applyAlignment="1" applyFont="1">
      <alignment vertical="bottom"/>
    </xf>
    <xf borderId="27" fillId="16" fontId="7" numFmtId="2" xfId="0" applyAlignment="1" applyBorder="1" applyFont="1" applyNumberFormat="1">
      <alignment vertical="bottom"/>
    </xf>
    <xf borderId="15" fillId="20" fontId="8" numFmtId="2" xfId="0" applyAlignment="1" applyBorder="1" applyFont="1" applyNumberFormat="1">
      <alignment horizontal="right" vertical="bottom"/>
    </xf>
    <xf borderId="0" fillId="0" fontId="7" numFmtId="2" xfId="0" applyAlignment="1" applyFont="1" applyNumberFormat="1">
      <alignment vertical="bottom"/>
    </xf>
    <xf borderId="14" fillId="2" fontId="8" numFmtId="2" xfId="0" applyAlignment="1" applyBorder="1" applyFont="1" applyNumberFormat="1">
      <alignment horizontal="center" readingOrder="0" vertical="bottom"/>
    </xf>
    <xf borderId="0" fillId="0" fontId="7" numFmtId="2" xfId="0" applyFont="1" applyNumberFormat="1"/>
    <xf borderId="0" fillId="0" fontId="7" numFmtId="0" xfId="0" applyAlignment="1" applyFont="1">
      <alignment vertical="bottom"/>
    </xf>
    <xf borderId="0" fillId="0" fontId="7" numFmtId="0" xfId="0" applyAlignment="1" applyFont="1">
      <alignment vertical="bottom"/>
    </xf>
    <xf borderId="44" fillId="2" fontId="8" numFmtId="2" xfId="0" applyAlignment="1" applyBorder="1" applyFont="1" applyNumberFormat="1">
      <alignment horizontal="center" readingOrder="0" vertical="bottom"/>
    </xf>
    <xf borderId="0" fillId="2" fontId="7" numFmtId="0" xfId="0" applyFont="1"/>
    <xf borderId="0" fillId="0" fontId="7" numFmtId="0" xfId="0" applyFont="1"/>
    <xf borderId="0" fillId="21" fontId="19" numFmtId="2" xfId="0" applyAlignment="1" applyFont="1" applyNumberFormat="1">
      <alignment horizontal="center" readingOrder="0" vertical="bottom"/>
    </xf>
    <xf borderId="39" fillId="21" fontId="16" numFmtId="2" xfId="0" applyAlignment="1" applyBorder="1" applyFont="1" applyNumberFormat="1">
      <alignment horizontal="center" readingOrder="0" vertical="bottom"/>
    </xf>
    <xf borderId="0" fillId="0" fontId="5" numFmtId="166" xfId="0" applyFont="1" applyNumberFormat="1"/>
    <xf borderId="33" fillId="0" fontId="4" numFmtId="0" xfId="0" applyAlignment="1" applyBorder="1" applyFont="1">
      <alignment horizontal="center" readingOrder="0" vertical="center"/>
    </xf>
    <xf borderId="10" fillId="0" fontId="3" numFmtId="0" xfId="0" applyBorder="1" applyFont="1"/>
    <xf borderId="0" fillId="0" fontId="20" numFmtId="0" xfId="0" applyAlignment="1" applyFont="1">
      <alignment horizontal="center" readingOrder="0"/>
    </xf>
    <xf borderId="0" fillId="0" fontId="20" numFmtId="168" xfId="0" applyAlignment="1" applyFont="1" applyNumberFormat="1">
      <alignment horizontal="center" readingOrder="0"/>
    </xf>
    <xf borderId="0" fillId="0" fontId="20" numFmtId="0" xfId="0" applyAlignment="1" applyFont="1">
      <alignment horizontal="center" readingOrder="0" vertical="center"/>
    </xf>
    <xf borderId="0" fillId="0" fontId="21" numFmtId="169" xfId="0" applyAlignment="1" applyFont="1" applyNumberForma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center" readingOrder="0"/>
    </xf>
    <xf borderId="0" fillId="0" fontId="20" numFmtId="0" xfId="0" applyAlignment="1" applyFont="1">
      <alignment readingOrder="0"/>
    </xf>
    <xf borderId="0" fillId="0" fontId="21" numFmtId="0" xfId="0" applyFont="1"/>
    <xf borderId="0" fillId="0" fontId="21" numFmtId="0" xfId="0" applyAlignment="1" applyFont="1">
      <alignment horizontal="center"/>
    </xf>
    <xf borderId="0" fillId="0" fontId="21" numFmtId="2" xfId="0" applyAlignment="1" applyFont="1" applyNumberFormat="1">
      <alignment horizontal="center" readingOrder="0"/>
    </xf>
    <xf borderId="0" fillId="0" fontId="20" numFmtId="0" xfId="0" applyAlignment="1" applyFont="1">
      <alignment horizontal="center" vertical="bottom"/>
    </xf>
    <xf borderId="0" fillId="0" fontId="20" numFmtId="168" xfId="0" applyAlignment="1" applyFont="1" applyNumberFormat="1">
      <alignment horizontal="center" readingOrder="0" vertical="bottom"/>
    </xf>
    <xf borderId="0" fillId="0" fontId="20" numFmtId="0" xfId="0" applyAlignment="1" applyFont="1">
      <alignment horizontal="center" vertical="center"/>
    </xf>
    <xf borderId="0" fillId="0" fontId="21" numFmtId="0" xfId="0" applyAlignment="1" applyFont="1">
      <alignment horizontal="center" readingOrder="0" vertical="bottom"/>
    </xf>
    <xf borderId="0" fillId="0" fontId="21" numFmtId="0" xfId="0" applyAlignment="1" applyFont="1">
      <alignment horizontal="center" vertical="bottom"/>
    </xf>
    <xf borderId="0" fillId="0" fontId="21" numFmtId="0" xfId="0" applyAlignment="1" applyFont="1">
      <alignment readingOrder="0"/>
    </xf>
    <xf borderId="0" fillId="0" fontId="20" numFmtId="0" xfId="0" applyAlignment="1" applyFont="1">
      <alignment vertical="bottom"/>
    </xf>
    <xf borderId="0" fillId="0" fontId="5" numFmtId="0" xfId="0" applyAlignment="1" applyFont="1">
      <alignment vertical="bottom"/>
    </xf>
    <xf borderId="0" fillId="0" fontId="21" numFmtId="2" xfId="0" applyAlignment="1" applyFont="1" applyNumberFormat="1">
      <alignment horizontal="center" vertical="bottom"/>
    </xf>
    <xf borderId="0" fillId="27" fontId="20" numFmtId="0" xfId="0" applyAlignment="1" applyFill="1" applyFont="1">
      <alignment horizontal="center" readingOrder="0" vertical="center"/>
    </xf>
    <xf borderId="0" fillId="27" fontId="20" numFmtId="0" xfId="0" applyAlignment="1" applyFont="1">
      <alignment horizontal="center" vertical="center"/>
    </xf>
    <xf borderId="0" fillId="27" fontId="21" numFmtId="169" xfId="0" applyAlignment="1" applyFont="1" applyNumberFormat="1">
      <alignment horizontal="center" readingOrder="0" vertical="center"/>
    </xf>
    <xf borderId="0" fillId="27" fontId="21" numFmtId="0" xfId="0" applyAlignment="1" applyFont="1">
      <alignment horizontal="left" readingOrder="0" vertical="center"/>
    </xf>
    <xf borderId="0" fillId="27" fontId="21" numFmtId="0" xfId="0" applyAlignment="1" applyFont="1">
      <alignment horizontal="center" readingOrder="0"/>
    </xf>
    <xf borderId="0" fillId="27" fontId="21" numFmtId="0" xfId="0" applyAlignment="1" applyFont="1">
      <alignment horizontal="center"/>
    </xf>
    <xf borderId="0" fillId="27" fontId="5" numFmtId="0" xfId="0" applyFont="1"/>
    <xf borderId="0" fillId="27" fontId="21" numFmtId="0" xfId="0" applyAlignment="1" applyFont="1">
      <alignment readingOrder="0"/>
    </xf>
    <xf borderId="0" fillId="27" fontId="20" numFmtId="0" xfId="0" applyAlignment="1" applyFont="1">
      <alignment vertical="bottom"/>
    </xf>
    <xf borderId="0" fillId="27" fontId="21" numFmtId="0" xfId="0" applyAlignment="1" applyFont="1">
      <alignment horizontal="center" vertical="bottom"/>
    </xf>
    <xf borderId="0" fillId="27" fontId="21" numFmtId="0" xfId="0" applyAlignment="1" applyFont="1">
      <alignment vertical="bottom"/>
    </xf>
    <xf borderId="0" fillId="27" fontId="21" numFmtId="2" xfId="0" applyAlignment="1" applyFont="1" applyNumberFormat="1">
      <alignment horizontal="center" vertical="bottom"/>
    </xf>
    <xf borderId="0" fillId="27" fontId="4" numFmtId="0" xfId="0" applyAlignment="1" applyFont="1">
      <alignment horizontal="center" readingOrder="0" vertical="center"/>
    </xf>
    <xf borderId="0" fillId="19" fontId="20" numFmtId="0" xfId="0" applyAlignment="1" applyFont="1">
      <alignment horizontal="center" readingOrder="0" vertical="center"/>
    </xf>
    <xf borderId="0" fillId="19" fontId="22" numFmtId="0" xfId="0" applyAlignment="1" applyFont="1">
      <alignment horizontal="center" readingOrder="0" vertical="center"/>
    </xf>
    <xf borderId="0" fillId="0" fontId="8" numFmtId="0" xfId="0" applyAlignment="1" applyFont="1">
      <alignment vertical="bottom"/>
    </xf>
    <xf borderId="0" fillId="19" fontId="22" numFmtId="0" xfId="0" applyAlignment="1" applyFont="1">
      <alignment horizontal="center"/>
    </xf>
    <xf borderId="0" fillId="3" fontId="22" numFmtId="0" xfId="0" applyAlignment="1" applyFont="1">
      <alignment horizontal="center" readingOrder="0" vertical="center"/>
    </xf>
    <xf borderId="0" fillId="8" fontId="22" numFmtId="0" xfId="0" applyAlignment="1" applyFont="1">
      <alignment horizontal="center" readingOrder="0" vertical="center"/>
    </xf>
    <xf borderId="0" fillId="6" fontId="20" numFmtId="168" xfId="0" applyAlignment="1" applyFont="1" applyNumberFormat="1">
      <alignment horizontal="center" readingOrder="0"/>
    </xf>
    <xf borderId="0" fillId="6" fontId="4" numFmtId="0" xfId="0" applyAlignment="1" applyFont="1">
      <alignment horizontal="center" readingOrder="0" vertical="center"/>
    </xf>
    <xf borderId="33" fillId="6" fontId="4" numFmtId="0" xfId="0" applyAlignment="1" applyBorder="1" applyFont="1">
      <alignment horizontal="center" readingOrder="0" vertical="center"/>
    </xf>
    <xf borderId="0" fillId="6" fontId="21" numFmtId="0" xfId="0" applyAlignment="1" applyFont="1">
      <alignment horizontal="center" readingOrder="0"/>
    </xf>
    <xf borderId="0" fillId="6" fontId="21" numFmtId="2" xfId="0" applyAlignment="1" applyFont="1" applyNumberFormat="1">
      <alignment horizontal="center" readingOrder="0"/>
    </xf>
    <xf borderId="4" fillId="6" fontId="1" numFmtId="0" xfId="0" applyAlignment="1" applyBorder="1" applyFont="1">
      <alignment horizontal="center" readingOrder="0"/>
    </xf>
    <xf borderId="0" fillId="6" fontId="1" numFmtId="0" xfId="0" applyAlignment="1" applyFont="1">
      <alignment horizontal="center" readingOrder="0"/>
    </xf>
    <xf borderId="4" fillId="6" fontId="1" numFmtId="4" xfId="0" applyAlignment="1" applyBorder="1" applyFont="1" applyNumberFormat="1">
      <alignment horizontal="center" readingOrder="0"/>
    </xf>
    <xf borderId="0" fillId="6" fontId="1" numFmtId="4" xfId="0" applyAlignment="1" applyFont="1" applyNumberFormat="1">
      <alignment horizontal="center" readingOrder="0"/>
    </xf>
    <xf borderId="4" fillId="6" fontId="1" numFmtId="2" xfId="0" applyAlignment="1" applyBorder="1" applyFont="1" applyNumberFormat="1">
      <alignment horizontal="center" readingOrder="0"/>
    </xf>
    <xf borderId="31" fillId="6" fontId="1" numFmtId="2" xfId="0" applyAlignment="1" applyBorder="1" applyFont="1" applyNumberFormat="1">
      <alignment horizontal="center" readingOrder="0"/>
    </xf>
    <xf borderId="33" fillId="6" fontId="1" numFmtId="0" xfId="0" applyAlignment="1" applyBorder="1" applyFont="1">
      <alignment horizontal="center" readingOrder="0"/>
    </xf>
    <xf borderId="10" fillId="6" fontId="1" numFmtId="4" xfId="0" applyAlignment="1" applyBorder="1" applyFont="1" applyNumberFormat="1">
      <alignment horizontal="center" readingOrder="0"/>
    </xf>
    <xf borderId="3" fillId="6" fontId="1" numFmtId="2" xfId="0" applyAlignment="1" applyBorder="1" applyFont="1" applyNumberFormat="1">
      <alignment horizontal="center" readingOrder="0"/>
    </xf>
    <xf borderId="4" fillId="6" fontId="5" numFmtId="0" xfId="0" applyAlignment="1" applyBorder="1" applyFont="1">
      <alignment horizontal="center" readingOrder="0"/>
    </xf>
    <xf borderId="4" fillId="6" fontId="5" numFmtId="2" xfId="0" applyAlignment="1" applyBorder="1" applyFont="1" applyNumberFormat="1">
      <alignment horizontal="center"/>
    </xf>
    <xf borderId="4" fillId="6" fontId="5" numFmtId="4" xfId="0" applyAlignment="1" applyBorder="1" applyFont="1" applyNumberFormat="1">
      <alignment horizontal="center"/>
    </xf>
    <xf borderId="4" fillId="6" fontId="5" numFmtId="2" xfId="0" applyAlignment="1" applyBorder="1" applyFont="1" applyNumberFormat="1">
      <alignment horizontal="center" readingOrder="0"/>
    </xf>
    <xf borderId="5" fillId="0"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0" fillId="0" fontId="4" numFmtId="0" xfId="0" applyAlignment="1" applyFont="1">
      <alignment horizontal="left" readingOrder="0"/>
    </xf>
    <xf borderId="0" fillId="0" fontId="1" numFmtId="0" xfId="0" applyAlignment="1" applyFont="1">
      <alignment horizontal="left" readingOrder="0"/>
    </xf>
    <xf borderId="0" fillId="0" fontId="4" numFmtId="0" xfId="0" applyAlignment="1" applyFont="1">
      <alignment readingOrder="0"/>
    </xf>
    <xf borderId="21" fillId="0" fontId="4" numFmtId="0" xfId="0" applyAlignment="1" applyBorder="1" applyFont="1">
      <alignment horizontal="left" readingOrder="0"/>
    </xf>
    <xf borderId="10" fillId="0" fontId="1" numFmtId="0" xfId="0" applyAlignment="1" applyBorder="1" applyFont="1">
      <alignment horizontal="left" readingOrder="0" vertical="center"/>
    </xf>
    <xf borderId="21" fillId="0" fontId="14" numFmtId="0" xfId="0" applyAlignment="1" applyBorder="1" applyFont="1">
      <alignment vertical="bottom"/>
    </xf>
    <xf borderId="21" fillId="0" fontId="1" numFmtId="0" xfId="0" applyAlignment="1" applyBorder="1" applyFont="1">
      <alignment horizontal="left" readingOrder="0"/>
    </xf>
    <xf borderId="3" fillId="0" fontId="8" numFmtId="0" xfId="0" applyBorder="1" applyFont="1"/>
    <xf borderId="0" fillId="0" fontId="8" numFmtId="0" xfId="0" applyAlignment="1" applyFont="1">
      <alignment vertical="bottom"/>
    </xf>
    <xf borderId="49" fillId="0" fontId="14" numFmtId="0" xfId="0" applyAlignment="1" applyBorder="1" applyFont="1">
      <alignment vertical="bottom"/>
    </xf>
    <xf borderId="33" fillId="0" fontId="23" numFmtId="0" xfId="0" applyAlignment="1" applyBorder="1" applyFont="1">
      <alignment readingOrder="0" vertical="bottom"/>
    </xf>
    <xf borderId="0" fillId="16" fontId="24" numFmtId="0" xfId="0" applyAlignment="1" applyFont="1">
      <alignment readingOrder="0"/>
    </xf>
    <xf borderId="1" fillId="22" fontId="25" numFmtId="0" xfId="0" applyAlignment="1" applyBorder="1" applyFont="1">
      <alignment horizontal="center" readingOrder="0" vertical="center"/>
    </xf>
    <xf borderId="3" fillId="0" fontId="1" numFmtId="165" xfId="0" applyAlignment="1" applyBorder="1" applyFont="1" applyNumberFormat="1">
      <alignment horizontal="center" readingOrder="0" shrinkToFit="0" vertical="center" wrapText="1"/>
    </xf>
    <xf borderId="3" fillId="0" fontId="1" numFmtId="0" xfId="0" applyAlignment="1" applyBorder="1" applyFont="1">
      <alignment horizontal="center" readingOrder="0" shrinkToFit="0" vertical="center" wrapText="1"/>
    </xf>
    <xf borderId="3" fillId="0" fontId="1" numFmtId="0" xfId="0" applyAlignment="1" applyBorder="1" applyFont="1">
      <alignment readingOrder="0" shrinkToFit="0" vertical="top" wrapText="1"/>
    </xf>
    <xf borderId="4" fillId="0" fontId="1" numFmtId="0" xfId="0" applyAlignment="1" applyBorder="1" applyFont="1">
      <alignment readingOrder="0" shrinkToFit="0" vertical="center" wrapText="1"/>
    </xf>
    <xf borderId="4" fillId="0" fontId="1" numFmtId="0" xfId="0" applyAlignment="1" applyBorder="1" applyFont="1">
      <alignment horizontal="center" readingOrder="0" shrinkToFit="0" vertical="center" wrapText="1"/>
    </xf>
    <xf borderId="4" fillId="2" fontId="0" numFmtId="0" xfId="0" applyAlignment="1" applyBorder="1" applyFont="1">
      <alignment horizontal="center" readingOrder="0" shrinkToFit="0" vertical="center" wrapText="1"/>
    </xf>
    <xf borderId="4" fillId="2" fontId="26" numFmtId="0" xfId="0" applyAlignment="1" applyBorder="1" applyFont="1">
      <alignment readingOrder="0" shrinkToFit="0" vertical="center" wrapText="1"/>
    </xf>
    <xf borderId="16" fillId="15" fontId="5" numFmtId="0" xfId="0" applyAlignment="1" applyBorder="1" applyFont="1">
      <alignment horizontal="center" readingOrder="0" vertical="center"/>
    </xf>
    <xf borderId="4" fillId="15" fontId="1" numFmtId="0" xfId="0" applyAlignment="1" applyBorder="1" applyFont="1">
      <alignment horizontal="center" readingOrder="0" shrinkToFit="0" vertical="center" wrapText="1"/>
    </xf>
    <xf borderId="3" fillId="15" fontId="1" numFmtId="0" xfId="0" applyAlignment="1" applyBorder="1" applyFont="1">
      <alignment horizontal="center" readingOrder="0" shrinkToFit="0" vertical="center" wrapText="1"/>
    </xf>
    <xf borderId="4" fillId="15" fontId="1" numFmtId="0" xfId="0" applyAlignment="1" applyBorder="1" applyFont="1">
      <alignment readingOrder="0" shrinkToFit="0" vertical="center" wrapText="1"/>
    </xf>
    <xf borderId="0" fillId="15" fontId="5" numFmtId="0" xfId="0" applyAlignment="1" applyFont="1">
      <alignment horizontal="center" readingOrder="0" vertical="center"/>
    </xf>
    <xf borderId="0" fillId="15" fontId="1" numFmtId="0" xfId="0" applyAlignment="1" applyFont="1">
      <alignment horizontal="center" readingOrder="0" shrinkToFit="0" vertical="center" wrapText="1"/>
    </xf>
    <xf borderId="0" fillId="15" fontId="1" numFmtId="0" xfId="0" applyAlignment="1" applyFont="1">
      <alignment readingOrder="0" shrinkToFit="0" vertical="center" wrapText="1"/>
    </xf>
    <xf borderId="0" fillId="0" fontId="20" numFmtId="4" xfId="0" applyAlignment="1" applyFont="1" applyNumberFormat="1">
      <alignment horizontal="center" readingOrder="0" vertical="center"/>
    </xf>
    <xf borderId="0" fillId="0" fontId="20" numFmtId="0" xfId="0" applyAlignment="1" applyFont="1">
      <alignment horizontal="center" vertical="center"/>
    </xf>
    <xf borderId="0" fillId="0" fontId="21" numFmtId="3" xfId="0" applyAlignment="1" applyFont="1" applyNumberFormat="1">
      <alignment horizontal="center" readingOrder="0"/>
    </xf>
    <xf borderId="0" fillId="0" fontId="21" numFmtId="164" xfId="0" applyAlignment="1" applyFont="1" applyNumberFormat="1">
      <alignment horizontal="center" vertical="center"/>
    </xf>
    <xf borderId="0" fillId="0" fontId="21" numFmtId="0" xfId="0" applyAlignment="1" applyFont="1">
      <alignment horizontal="center" readingOrder="0" vertical="center"/>
    </xf>
    <xf borderId="0" fillId="0" fontId="21" numFmtId="0" xfId="0" applyAlignment="1" applyFont="1">
      <alignment horizontal="center" vertical="center"/>
    </xf>
    <xf borderId="0" fillId="0" fontId="21" numFmtId="4" xfId="0" applyAlignment="1" applyFont="1" applyNumberFormat="1">
      <alignment horizontal="center" vertical="center"/>
    </xf>
    <xf borderId="0" fillId="0" fontId="21" numFmtId="4" xfId="0" applyAlignment="1" applyFont="1" applyNumberFormat="1">
      <alignment horizontal="center"/>
    </xf>
  </cellXfs>
  <cellStyles count="1">
    <cellStyle xfId="0" name="Normal" builtinId="0"/>
  </cellStyles>
  <dxfs count="15">
    <dxf>
      <font/>
      <fill>
        <patternFill patternType="solid">
          <fgColor rgb="FFB7E1CD"/>
          <bgColor rgb="FFB7E1CD"/>
        </patternFill>
      </fill>
      <border/>
    </dxf>
    <dxf>
      <font/>
      <fill>
        <patternFill patternType="solid">
          <fgColor rgb="FFFCE8B2"/>
          <bgColor rgb="FFFCE8B2"/>
        </patternFill>
      </fill>
      <border/>
    </dxf>
    <dxf>
      <font>
        <color theme="1"/>
      </font>
      <fill>
        <patternFill patternType="solid">
          <fgColor rgb="FFA4C2F4"/>
          <bgColor rgb="FFA4C2F4"/>
        </patternFill>
      </fill>
      <border/>
    </dxf>
    <dxf>
      <font/>
      <fill>
        <patternFill patternType="solid">
          <fgColor rgb="FFEA9999"/>
          <bgColor rgb="FFEA9999"/>
        </patternFill>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EBEFF1"/>
          <bgColor rgb="FFEBEFF1"/>
        </patternFill>
      </fill>
      <border/>
    </dxf>
    <dxf>
      <font/>
      <fill>
        <patternFill patternType="solid">
          <fgColor rgb="FFCCFFCC"/>
          <bgColor rgb="FFCCFFCC"/>
        </patternFill>
      </fill>
      <border/>
    </dxf>
    <dxf>
      <font/>
      <fill>
        <patternFill patternType="solid">
          <fgColor rgb="FFFFFC8D"/>
          <bgColor rgb="FFFFFC8D"/>
        </patternFill>
      </fill>
      <border/>
    </dxf>
    <dxf>
      <font/>
      <fill>
        <patternFill patternType="solid">
          <fgColor rgb="FFF8C027"/>
          <bgColor rgb="FFF8C027"/>
        </patternFill>
      </fill>
      <border/>
    </dxf>
    <dxf>
      <font/>
      <fill>
        <patternFill patternType="solid">
          <fgColor rgb="FFBFBFBF"/>
          <bgColor rgb="FFBFBFBF"/>
        </patternFill>
      </fill>
      <border/>
    </dxf>
  </dxfs>
  <tableStyles count="75">
    <tableStyle count="3" pivot="0" name="Sprints-style">
      <tableStyleElement dxfId="5" type="headerRow"/>
      <tableStyleElement dxfId="6" type="firstRowStripe"/>
      <tableStyleElement dxfId="7" type="secondRowStripe"/>
    </tableStyle>
    <tableStyle count="3" pivot="0" name="Sprints-style 2">
      <tableStyleElement dxfId="5" type="headerRow"/>
      <tableStyleElement dxfId="6" type="firstRowStripe"/>
      <tableStyleElement dxfId="7" type="secondRowStripe"/>
    </tableStyle>
    <tableStyle count="3" pivot="0" name="Sprints-style 3">
      <tableStyleElement dxfId="5" type="headerRow"/>
      <tableStyleElement dxfId="6" type="firstRowStripe"/>
      <tableStyleElement dxfId="7" type="secondRowStripe"/>
    </tableStyle>
    <tableStyle count="3" pivot="0" name="Sprints-style 4">
      <tableStyleElement dxfId="5" type="headerRow"/>
      <tableStyleElement dxfId="6" type="firstRowStripe"/>
      <tableStyleElement dxfId="7" type="secondRowStripe"/>
    </tableStyle>
    <tableStyle count="3" pivot="0" name="Sprints-style 5">
      <tableStyleElement dxfId="5" type="headerRow"/>
      <tableStyleElement dxfId="6" type="firstRowStripe"/>
      <tableStyleElement dxfId="7" type="secondRowStripe"/>
    </tableStyle>
    <tableStyle count="3" pivot="0" name="Sprints-style 6">
      <tableStyleElement dxfId="5" type="headerRow"/>
      <tableStyleElement dxfId="6" type="firstRowStripe"/>
      <tableStyleElement dxfId="7" type="secondRowStripe"/>
    </tableStyle>
    <tableStyle count="3" pivot="0" name="Sprints-style 7">
      <tableStyleElement dxfId="5" type="headerRow"/>
      <tableStyleElement dxfId="6" type="firstRowStripe"/>
      <tableStyleElement dxfId="7" type="secondRowStripe"/>
    </tableStyle>
    <tableStyle count="3" pivot="0" name="Sprints-style 8">
      <tableStyleElement dxfId="5" type="headerRow"/>
      <tableStyleElement dxfId="6" type="firstRowStripe"/>
      <tableStyleElement dxfId="7" type="secondRowStripe"/>
    </tableStyle>
    <tableStyle count="3" pivot="0" name="Sprints-style 9">
      <tableStyleElement dxfId="5" type="headerRow"/>
      <tableStyleElement dxfId="6" type="firstRowStripe"/>
      <tableStyleElement dxfId="7" type="secondRowStripe"/>
    </tableStyle>
    <tableStyle count="2" pivot="0" name="Sprints-style 10">
      <tableStyleElement dxfId="6" type="firstRowStripe"/>
      <tableStyleElement dxfId="8" type="secondRowStripe"/>
    </tableStyle>
    <tableStyle count="2" pivot="0" name="Sprints-style 11">
      <tableStyleElement dxfId="7" type="firstRowStripe"/>
      <tableStyleElement dxfId="6" type="secondRowStripe"/>
    </tableStyle>
    <tableStyle count="3" pivot="0" name="Sprints-style 12">
      <tableStyleElement dxfId="8" type="headerRow"/>
      <tableStyleElement dxfId="6" type="firstRowStripe"/>
      <tableStyleElement dxfId="9" type="secondRowStripe"/>
    </tableStyle>
    <tableStyle count="3" pivot="0" name="Sprints-style 13">
      <tableStyleElement dxfId="8" type="headerRow"/>
      <tableStyleElement dxfId="6" type="firstRowStripe"/>
      <tableStyleElement dxfId="9" type="secondRowStripe"/>
    </tableStyle>
    <tableStyle count="3" pivot="0" name="Sprints-style 14">
      <tableStyleElement dxfId="8" type="headerRow"/>
      <tableStyleElement dxfId="6" type="firstRowStripe"/>
      <tableStyleElement dxfId="9" type="secondRowStripe"/>
    </tableStyle>
    <tableStyle count="2" pivot="0" name="Sprints-style 15">
      <tableStyleElement dxfId="7" type="firstRowStripe"/>
      <tableStyleElement dxfId="6" type="secondRowStripe"/>
    </tableStyle>
    <tableStyle count="3" pivot="0" name="Sprints-style 16">
      <tableStyleElement dxfId="8" type="headerRow"/>
      <tableStyleElement dxfId="6" type="firstRowStripe"/>
      <tableStyleElement dxfId="9" type="secondRowStripe"/>
    </tableStyle>
    <tableStyle count="2" pivot="0" name="Sprints-style 17">
      <tableStyleElement dxfId="7" type="firstRowStripe"/>
      <tableStyleElement dxfId="6" type="secondRowStripe"/>
    </tableStyle>
    <tableStyle count="2" pivot="0" name="Sprints-style 18">
      <tableStyleElement dxfId="7" type="firstRowStripe"/>
      <tableStyleElement dxfId="6" type="secondRowStripe"/>
    </tableStyle>
    <tableStyle count="3" pivot="0" name="Sprints-style 19">
      <tableStyleElement dxfId="8" type="headerRow"/>
      <tableStyleElement dxfId="6" type="firstRowStripe"/>
      <tableStyleElement dxfId="9" type="secondRowStripe"/>
    </tableStyle>
    <tableStyle count="2" pivot="0" name="Sprints-style 20">
      <tableStyleElement dxfId="7" type="firstRowStripe"/>
      <tableStyleElement dxfId="6" type="secondRowStripe"/>
    </tableStyle>
    <tableStyle count="2" pivot="0" name="Sprints-style 21">
      <tableStyleElement dxfId="7" type="firstRowStripe"/>
      <tableStyleElement dxfId="6" type="secondRowStripe"/>
    </tableStyle>
    <tableStyle count="3" pivot="0" name="Sprints-style 22">
      <tableStyleElement dxfId="5" type="headerRow"/>
      <tableStyleElement dxfId="6" type="firstRowStripe"/>
      <tableStyleElement dxfId="7" type="secondRowStripe"/>
    </tableStyle>
    <tableStyle count="3" pivot="0" name="Sprints-style 23">
      <tableStyleElement dxfId="10" type="headerRow"/>
      <tableStyleElement dxfId="6" type="firstRowStripe"/>
      <tableStyleElement dxfId="8" type="secondRowStripe"/>
    </tableStyle>
    <tableStyle count="2" pivot="0" name="Sprints-style 24">
      <tableStyleElement dxfId="7" type="firstRowStripe"/>
      <tableStyleElement dxfId="6" type="secondRowStripe"/>
    </tableStyle>
    <tableStyle count="3" pivot="0" name="Sprints-style 25">
      <tableStyleElement dxfId="8" type="headerRow"/>
      <tableStyleElement dxfId="6" type="firstRowStripe"/>
      <tableStyleElement dxfId="9" type="secondRowStripe"/>
    </tableStyle>
    <tableStyle count="2" pivot="0" name="Sprints-style 26">
      <tableStyleElement dxfId="7" type="firstRowStripe"/>
      <tableStyleElement dxfId="6" type="secondRowStripe"/>
    </tableStyle>
    <tableStyle count="2" pivot="0" name="Sprints-style 27">
      <tableStyleElement dxfId="7" type="firstRowStripe"/>
      <tableStyleElement dxfId="6" type="secondRowStripe"/>
    </tableStyle>
    <tableStyle count="3" pivot="0" name="Sprints-style 28">
      <tableStyleElement dxfId="5" type="headerRow"/>
      <tableStyleElement dxfId="6" type="firstRowStripe"/>
      <tableStyleElement dxfId="7" type="secondRowStripe"/>
    </tableStyle>
    <tableStyle count="3" pivot="0" name="Sprints-style 29">
      <tableStyleElement dxfId="5" type="headerRow"/>
      <tableStyleElement dxfId="6" type="firstRowStripe"/>
      <tableStyleElement dxfId="7" type="secondRowStripe"/>
    </tableStyle>
    <tableStyle count="3" pivot="0" name="Sprints-style 30">
      <tableStyleElement dxfId="8" type="headerRow"/>
      <tableStyleElement dxfId="6" type="firstRowStripe"/>
      <tableStyleElement dxfId="9" type="secondRowStripe"/>
    </tableStyle>
    <tableStyle count="2" pivot="0" name="Sprints-style 31">
      <tableStyleElement dxfId="7" type="firstRowStripe"/>
      <tableStyleElement dxfId="6" type="secondRowStripe"/>
    </tableStyle>
    <tableStyle count="2" pivot="0" name="Sprints-style 32">
      <tableStyleElement dxfId="7" type="firstRowStripe"/>
      <tableStyleElement dxfId="6" type="secondRowStripe"/>
    </tableStyle>
    <tableStyle count="2" pivot="0" name="Sprints-style 33">
      <tableStyleElement dxfId="7" type="firstRowStripe"/>
      <tableStyleElement dxfId="6" type="secondRowStripe"/>
    </tableStyle>
    <tableStyle count="3" pivot="0" name="Sprints-style 34">
      <tableStyleElement dxfId="8" type="headerRow"/>
      <tableStyleElement dxfId="6" type="firstRowStripe"/>
      <tableStyleElement dxfId="9" type="secondRowStripe"/>
    </tableStyle>
    <tableStyle count="2" pivot="0" name="Sprints-style 35">
      <tableStyleElement dxfId="6" type="firstRowStripe"/>
      <tableStyleElement dxfId="7" type="secondRowStripe"/>
    </tableStyle>
    <tableStyle count="2" pivot="0" name="Sprints-style 36">
      <tableStyleElement dxfId="6" type="firstRowStripe"/>
      <tableStyleElement dxfId="7" type="secondRowStripe"/>
    </tableStyle>
    <tableStyle count="3" pivot="0" name="Sprints-style 37">
      <tableStyleElement dxfId="8" type="headerRow"/>
      <tableStyleElement dxfId="6" type="firstRowStripe"/>
      <tableStyleElement dxfId="9" type="secondRowStripe"/>
    </tableStyle>
    <tableStyle count="2" pivot="0" name="Sprints-style 38">
      <tableStyleElement dxfId="7" type="firstRowStripe"/>
      <tableStyleElement dxfId="6" type="secondRowStripe"/>
    </tableStyle>
    <tableStyle count="2" pivot="0" name="Sprints-style 39">
      <tableStyleElement dxfId="7" type="firstRowStripe"/>
      <tableStyleElement dxfId="6" type="secondRowStripe"/>
    </tableStyle>
    <tableStyle count="2" pivot="0" name="Sprints-style 40">
      <tableStyleElement dxfId="7" type="firstRowStripe"/>
      <tableStyleElement dxfId="6" type="secondRowStripe"/>
    </tableStyle>
    <tableStyle count="2" pivot="0" name="Sprints-style 41">
      <tableStyleElement dxfId="7" type="firstRowStripe"/>
      <tableStyleElement dxfId="6" type="secondRowStripe"/>
    </tableStyle>
    <tableStyle count="2" pivot="0" name="Sprints-style 42">
      <tableStyleElement dxfId="7" type="firstRowStripe"/>
      <tableStyleElement dxfId="6" type="secondRowStripe"/>
    </tableStyle>
    <tableStyle count="2" pivot="0" name="Sprints-style 43">
      <tableStyleElement dxfId="7" type="firstRowStripe"/>
      <tableStyleElement dxfId="6" type="secondRowStripe"/>
    </tableStyle>
    <tableStyle count="3" pivot="0" name="Sprints-style 44">
      <tableStyleElement dxfId="8" type="headerRow"/>
      <tableStyleElement dxfId="6" type="firstRowStripe"/>
      <tableStyleElement dxfId="9" type="secondRowStripe"/>
    </tableStyle>
    <tableStyle count="2" pivot="0" name="Sprints-style 45">
      <tableStyleElement dxfId="7" type="firstRowStripe"/>
      <tableStyleElement dxfId="6" type="secondRowStripe"/>
    </tableStyle>
    <tableStyle count="3" pivot="0" name="Sprints-style 46">
      <tableStyleElement dxfId="8" type="headerRow"/>
      <tableStyleElement dxfId="6" type="firstRowStripe"/>
      <tableStyleElement dxfId="9" type="secondRowStripe"/>
    </tableStyle>
    <tableStyle count="2" pivot="0" name="Sprints-style 47">
      <tableStyleElement dxfId="7" type="firstRowStripe"/>
      <tableStyleElement dxfId="6" type="secondRowStripe"/>
    </tableStyle>
    <tableStyle count="2" pivot="0" name="Sprints-style 48">
      <tableStyleElement dxfId="7" type="firstRowStripe"/>
      <tableStyleElement dxfId="6" type="secondRowStripe"/>
    </tableStyle>
    <tableStyle count="3" pivot="0" name="Sprints-style 49">
      <tableStyleElement dxfId="8" type="headerRow"/>
      <tableStyleElement dxfId="6" type="firstRowStripe"/>
      <tableStyleElement dxfId="9" type="secondRowStripe"/>
    </tableStyle>
    <tableStyle count="3" pivot="0" name="Sprints-style 50">
      <tableStyleElement dxfId="8" type="headerRow"/>
      <tableStyleElement dxfId="6" type="firstRowStripe"/>
      <tableStyleElement dxfId="9" type="secondRowStripe"/>
    </tableStyle>
    <tableStyle count="2" pivot="0" name="Sprints-style 51">
      <tableStyleElement dxfId="7" type="firstRowStripe"/>
      <tableStyleElement dxfId="6" type="secondRowStripe"/>
    </tableStyle>
    <tableStyle count="2" pivot="0" name="Sprints-style 52">
      <tableStyleElement dxfId="7" type="firstRowStripe"/>
      <tableStyleElement dxfId="6" type="secondRowStripe"/>
    </tableStyle>
    <tableStyle count="3" pivot="0" name="Sprints-style 53">
      <tableStyleElement dxfId="8" type="headerRow"/>
      <tableStyleElement dxfId="6" type="firstRowStripe"/>
      <tableStyleElement dxfId="9" type="secondRowStripe"/>
    </tableStyle>
    <tableStyle count="3" pivot="0" name="Sprints-style 54">
      <tableStyleElement dxfId="8" type="headerRow"/>
      <tableStyleElement dxfId="6" type="firstRowStripe"/>
      <tableStyleElement dxfId="9" type="secondRowStripe"/>
    </tableStyle>
    <tableStyle count="2" pivot="0" name="Sprints-style 55">
      <tableStyleElement dxfId="6" type="firstRowStripe"/>
      <tableStyleElement dxfId="9" type="secondRowStripe"/>
    </tableStyle>
    <tableStyle count="2" pivot="0" name="Sprints-style 56">
      <tableStyleElement dxfId="6" type="firstRowStripe"/>
      <tableStyleElement dxfId="9" type="secondRowStripe"/>
    </tableStyle>
    <tableStyle count="2" pivot="0" name="Sprints-style 57">
      <tableStyleElement dxfId="6" type="firstRowStripe"/>
      <tableStyleElement dxfId="9" type="secondRowStripe"/>
    </tableStyle>
    <tableStyle count="2" pivot="0" name="Sprints-style 58">
      <tableStyleElement dxfId="6" type="firstRowStripe"/>
      <tableStyleElement dxfId="9" type="secondRowStripe"/>
    </tableStyle>
    <tableStyle count="2" pivot="0" name="Sprints-style 59">
      <tableStyleElement dxfId="6" type="firstRowStripe"/>
      <tableStyleElement dxfId="9" type="secondRowStripe"/>
    </tableStyle>
    <tableStyle count="2" pivot="0" name="Sprints-style 60">
      <tableStyleElement dxfId="6" type="firstRowStripe"/>
      <tableStyleElement dxfId="9" type="secondRowStripe"/>
    </tableStyle>
    <tableStyle count="2" pivot="0" name="Sprints-style 61">
      <tableStyleElement dxfId="6" type="firstRowStripe"/>
      <tableStyleElement dxfId="9" type="secondRowStripe"/>
    </tableStyle>
    <tableStyle count="2" pivot="0" name="Sprints-style 62">
      <tableStyleElement dxfId="7" type="firstRowStripe"/>
      <tableStyleElement dxfId="6" type="secondRowStripe"/>
    </tableStyle>
    <tableStyle count="2" pivot="0" name="Sprints-style 63">
      <tableStyleElement dxfId="7" type="firstRowStripe"/>
      <tableStyleElement dxfId="6" type="secondRowStripe"/>
    </tableStyle>
    <tableStyle count="2" pivot="0" name="Sprints-style 64">
      <tableStyleElement dxfId="6" type="firstRowStripe"/>
      <tableStyleElement dxfId="9" type="secondRowStripe"/>
    </tableStyle>
    <tableStyle count="2" pivot="0" name="Sprints-style 65">
      <tableStyleElement dxfId="6" type="firstRowStripe"/>
      <tableStyleElement dxfId="9" type="secondRowStripe"/>
    </tableStyle>
    <tableStyle count="2" pivot="0" name="Sprints-style 66">
      <tableStyleElement dxfId="6" type="firstRowStripe"/>
      <tableStyleElement dxfId="9" type="secondRowStripe"/>
    </tableStyle>
    <tableStyle count="2" pivot="0" name="Sprints-style 67">
      <tableStyleElement dxfId="6" type="firstRowStripe"/>
      <tableStyleElement dxfId="9" type="secondRowStripe"/>
    </tableStyle>
    <tableStyle count="2" pivot="0" name="Sprints-style 68">
      <tableStyleElement dxfId="6" type="firstRowStripe"/>
      <tableStyleElement dxfId="9" type="secondRowStripe"/>
    </tableStyle>
    <tableStyle count="3" pivot="0" name="Sprints-style 69">
      <tableStyleElement dxfId="8" type="headerRow"/>
      <tableStyleElement dxfId="6" type="firstRowStripe"/>
      <tableStyleElement dxfId="9" type="secondRowStripe"/>
    </tableStyle>
    <tableStyle count="2" pivot="0" name="Sprints-style 70">
      <tableStyleElement dxfId="7" type="firstRowStripe"/>
      <tableStyleElement dxfId="6" type="secondRowStripe"/>
    </tableStyle>
    <tableStyle count="2" pivot="0" name="Sprints-style 71">
      <tableStyleElement dxfId="7" type="firstRowStripe"/>
      <tableStyleElement dxfId="6" type="secondRowStripe"/>
    </tableStyle>
    <tableStyle count="3" pivot="0" name="Sprints-style 72">
      <tableStyleElement dxfId="8" type="headerRow"/>
      <tableStyleElement dxfId="6" type="firstRowStripe"/>
      <tableStyleElement dxfId="9" type="secondRowStripe"/>
    </tableStyle>
    <tableStyle count="2" pivot="0" name="Sprints-style 73">
      <tableStyleElement dxfId="7" type="firstRowStripe"/>
      <tableStyleElement dxfId="6" type="secondRowStripe"/>
    </tableStyle>
    <tableStyle count="2" pivot="0" name="Sprints-style 74">
      <tableStyleElement dxfId="7" type="firstRowStripe"/>
      <tableStyleElement dxfId="6" type="secondRowStripe"/>
    </tableStyle>
    <tableStyle count="2" pivot="0" name="Sprints-style 75">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9/11 Sprint - Edit Proposal</a:t>
            </a:r>
          </a:p>
        </c:rich>
      </c:tx>
      <c:overlay val="0"/>
    </c:title>
    <c:plotArea>
      <c:layout/>
      <c:lineChart>
        <c:ser>
          <c:idx val="0"/>
          <c:order val="0"/>
          <c:tx>
            <c:v>Estimated</c:v>
          </c:tx>
          <c:spPr>
            <a:ln cmpd="sng">
              <a:solidFill>
                <a:srgbClr val="4285F4"/>
              </a:solidFill>
            </a:ln>
          </c:spPr>
          <c:marker>
            <c:symbol val="none"/>
          </c:marker>
          <c:cat>
            <c:strRef>
              <c:f>Sprints!$I$4:$P$4</c:f>
            </c:strRef>
          </c:cat>
          <c:val>
            <c:numRef>
              <c:f>Sprints!$I$11:$P$11</c:f>
              <c:numCache/>
            </c:numRef>
          </c:val>
          <c:smooth val="0"/>
        </c:ser>
        <c:ser>
          <c:idx val="1"/>
          <c:order val="1"/>
          <c:tx>
            <c:v>Actual</c:v>
          </c:tx>
          <c:spPr>
            <a:ln cmpd="sng">
              <a:solidFill>
                <a:srgbClr val="EA4335"/>
              </a:solidFill>
            </a:ln>
          </c:spPr>
          <c:marker>
            <c:symbol val="none"/>
          </c:marker>
          <c:cat>
            <c:strRef>
              <c:f>Sprints!$I$4:$P$4</c:f>
            </c:strRef>
          </c:cat>
          <c:val>
            <c:numRef>
              <c:f>Sprints!$I$12:$P$12</c:f>
              <c:numCache/>
            </c:numRef>
          </c:val>
          <c:smooth val="0"/>
        </c:ser>
        <c:axId val="1390887903"/>
        <c:axId val="1178074342"/>
      </c:lineChart>
      <c:catAx>
        <c:axId val="1390887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layout>
            <c:manualLayout>
              <c:xMode val="edge"/>
              <c:yMode val="edge"/>
              <c:x val="0.1172118398556231"/>
              <c:y val="0.9181697612732095"/>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178074342"/>
      </c:catAx>
      <c:valAx>
        <c:axId val="11780743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0887903"/>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Sprints!$BF$59:$BM$59</c:f>
              <c:numCache/>
            </c:numRef>
          </c:val>
          <c:smooth val="0"/>
        </c:ser>
        <c:ser>
          <c:idx val="1"/>
          <c:order val="1"/>
          <c:tx>
            <c:v>Actual</c:v>
          </c:tx>
          <c:spPr>
            <a:ln cmpd="sng">
              <a:solidFill>
                <a:srgbClr val="EA4335"/>
              </a:solidFill>
            </a:ln>
          </c:spPr>
          <c:marker>
            <c:symbol val="none"/>
          </c:marker>
          <c:cat>
            <c:strRef>
              <c:f>Sprints!$J$59:$Q$59</c:f>
            </c:strRef>
          </c:cat>
          <c:val>
            <c:numRef>
              <c:f>Sprints!$BF$60:$BM$60</c:f>
              <c:numCache/>
            </c:numRef>
          </c:val>
          <c:smooth val="0"/>
        </c:ser>
        <c:axId val="2071330906"/>
        <c:axId val="595537493"/>
      </c:lineChart>
      <c:catAx>
        <c:axId val="20713309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95537493"/>
      </c:catAx>
      <c:valAx>
        <c:axId val="59553749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1330906"/>
      </c:valAx>
    </c:plotArea>
    <c:legend>
      <c:legendPos val="r"/>
      <c:overlay val="0"/>
      <c:txPr>
        <a:bodyPr/>
        <a:lstStyle/>
        <a:p>
          <a:pPr lvl="0">
            <a:defRPr b="0">
              <a:solidFill>
                <a:srgbClr val="1A1A1A"/>
              </a:solidFill>
              <a:latin typeface="+mn-lt"/>
            </a:defRPr>
          </a:pPr>
        </a:p>
      </c:txPr>
    </c:legend>
    <c:plotVisOnly val="1"/>
  </c:chart>
</c:chartSpace>
</file>

<file path=xl/charts/chart10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Sprints!$BP$276:$CE$276</c:f>
            </c:strRef>
          </c:cat>
          <c:val>
            <c:numRef>
              <c:f>Sprints!$BP$281:$CE$281</c:f>
              <c:numCache/>
            </c:numRef>
          </c:val>
          <c:smooth val="0"/>
        </c:ser>
        <c:ser>
          <c:idx val="1"/>
          <c:order val="1"/>
          <c:tx>
            <c:v>Actual</c:v>
          </c:tx>
          <c:spPr>
            <a:ln cmpd="sng">
              <a:solidFill>
                <a:srgbClr val="EA4335"/>
              </a:solidFill>
            </a:ln>
          </c:spPr>
          <c:marker>
            <c:symbol val="none"/>
          </c:marker>
          <c:cat>
            <c:strRef>
              <c:f>Sprints!$BP$276:$CE$276</c:f>
            </c:strRef>
          </c:cat>
          <c:val>
            <c:numRef>
              <c:f>Sprints!$BP$282:$CE$282</c:f>
              <c:numCache/>
            </c:numRef>
          </c:val>
          <c:smooth val="0"/>
        </c:ser>
        <c:axId val="1386872627"/>
        <c:axId val="705272271"/>
      </c:lineChart>
      <c:catAx>
        <c:axId val="13868726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05272271"/>
      </c:catAx>
      <c:valAx>
        <c:axId val="70527227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6872627"/>
      </c:valAx>
    </c:plotArea>
    <c:legend>
      <c:legendPos val="r"/>
      <c:overlay val="0"/>
      <c:txPr>
        <a:bodyPr/>
        <a:lstStyle/>
        <a:p>
          <a:pPr lvl="0">
            <a:defRPr b="0">
              <a:solidFill>
                <a:srgbClr val="1A1A1A"/>
              </a:solidFill>
              <a:latin typeface="+mn-lt"/>
            </a:defRPr>
          </a:pPr>
        </a:p>
      </c:txPr>
    </c:legend>
    <c:plotVisOnly val="1"/>
  </c:chart>
</c:chartSpace>
</file>

<file path=xl/charts/chart10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Sprints!$BP$276:$CE$276</c:f>
            </c:strRef>
          </c:cat>
          <c:val>
            <c:numRef>
              <c:f>Sprints!$CH$277:$CW$277</c:f>
              <c:numCache/>
            </c:numRef>
          </c:val>
          <c:smooth val="0"/>
        </c:ser>
        <c:ser>
          <c:idx val="1"/>
          <c:order val="1"/>
          <c:tx>
            <c:v>Actual</c:v>
          </c:tx>
          <c:spPr>
            <a:ln cmpd="sng">
              <a:solidFill>
                <a:srgbClr val="EA4335"/>
              </a:solidFill>
            </a:ln>
          </c:spPr>
          <c:marker>
            <c:symbol val="none"/>
          </c:marker>
          <c:cat>
            <c:strRef>
              <c:f>Sprints!$BP$276:$CE$276</c:f>
            </c:strRef>
          </c:cat>
          <c:val>
            <c:numRef>
              <c:f>Sprints!$CH$278:$CW$278</c:f>
              <c:numCache/>
            </c:numRef>
          </c:val>
          <c:smooth val="0"/>
        </c:ser>
        <c:axId val="366187775"/>
        <c:axId val="2017118522"/>
      </c:lineChart>
      <c:catAx>
        <c:axId val="366187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17118522"/>
      </c:catAx>
      <c:valAx>
        <c:axId val="201711852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6187775"/>
      </c:valAx>
    </c:plotArea>
    <c:legend>
      <c:legendPos val="r"/>
      <c:overlay val="0"/>
      <c:txPr>
        <a:bodyPr/>
        <a:lstStyle/>
        <a:p>
          <a:pPr lvl="0">
            <a:defRPr b="0">
              <a:solidFill>
                <a:srgbClr val="1A1A1A"/>
              </a:solidFill>
              <a:latin typeface="+mn-lt"/>
            </a:defRPr>
          </a:pPr>
        </a:p>
      </c:txPr>
    </c:legend>
    <c:plotVisOnly val="1"/>
  </c:chart>
</c:chartSpace>
</file>

<file path=xl/charts/chart10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Sprints!$BP$276:$CE$276</c:f>
            </c:strRef>
          </c:cat>
          <c:val>
            <c:numRef>
              <c:f>Sprints!$CH$281:$CW$281</c:f>
              <c:numCache/>
            </c:numRef>
          </c:val>
          <c:smooth val="0"/>
        </c:ser>
        <c:ser>
          <c:idx val="1"/>
          <c:order val="1"/>
          <c:tx>
            <c:v>Actual</c:v>
          </c:tx>
          <c:spPr>
            <a:ln cmpd="sng">
              <a:solidFill>
                <a:srgbClr val="EA4335"/>
              </a:solidFill>
            </a:ln>
          </c:spPr>
          <c:marker>
            <c:symbol val="none"/>
          </c:marker>
          <c:cat>
            <c:strRef>
              <c:f>Sprints!$BP$276:$CE$276</c:f>
            </c:strRef>
          </c:cat>
          <c:val>
            <c:numRef>
              <c:f>Sprints!$CH$282:$CW$282</c:f>
              <c:numCache/>
            </c:numRef>
          </c:val>
          <c:smooth val="0"/>
        </c:ser>
        <c:axId val="1795221637"/>
        <c:axId val="867460044"/>
      </c:lineChart>
      <c:catAx>
        <c:axId val="17952216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67460044"/>
      </c:catAx>
      <c:valAx>
        <c:axId val="86746004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5221637"/>
      </c:valAx>
    </c:plotArea>
    <c:legend>
      <c:legendPos val="r"/>
      <c:overlay val="0"/>
      <c:txPr>
        <a:bodyPr/>
        <a:lstStyle/>
        <a:p>
          <a:pPr lvl="0">
            <a:defRPr b="0">
              <a:solidFill>
                <a:srgbClr val="1A1A1A"/>
              </a:solidFill>
              <a:latin typeface="+mn-lt"/>
            </a:defRPr>
          </a:pPr>
        </a:p>
      </c:txPr>
    </c:legend>
    <c:plotVisOnly val="1"/>
  </c:chart>
</c:chartSpace>
</file>

<file path=xl/charts/chart10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Michael Lamera</a:t>
            </a:r>
          </a:p>
        </c:rich>
      </c:tx>
      <c:layout>
        <c:manualLayout>
          <c:xMode val="edge"/>
          <c:yMode val="edge"/>
          <c:x val="0.03244507758029786"/>
          <c:y val="0.0473474801061008"/>
        </c:manualLayout>
      </c:layout>
      <c:overlay val="0"/>
    </c:title>
    <c:plotArea>
      <c:layout/>
      <c:lineChart>
        <c:ser>
          <c:idx val="0"/>
          <c:order val="0"/>
          <c:tx>
            <c:v>Estimated</c:v>
          </c:tx>
          <c:spPr>
            <a:ln cmpd="sng">
              <a:solidFill>
                <a:srgbClr val="4285F4"/>
              </a:solidFill>
            </a:ln>
          </c:spPr>
          <c:marker>
            <c:symbol val="none"/>
          </c:marker>
          <c:cat>
            <c:strRef>
              <c:f>Sprints!$BP$276:$CE$276</c:f>
            </c:strRef>
          </c:cat>
          <c:val>
            <c:numRef>
              <c:f>Sprints!$CZ$277:$DO$277</c:f>
              <c:numCache/>
            </c:numRef>
          </c:val>
          <c:smooth val="0"/>
        </c:ser>
        <c:ser>
          <c:idx val="1"/>
          <c:order val="1"/>
          <c:tx>
            <c:v>Actual</c:v>
          </c:tx>
          <c:spPr>
            <a:ln cmpd="sng">
              <a:solidFill>
                <a:srgbClr val="EA4335"/>
              </a:solidFill>
            </a:ln>
          </c:spPr>
          <c:marker>
            <c:symbol val="none"/>
          </c:marker>
          <c:cat>
            <c:strRef>
              <c:f>Sprints!$BP$276:$CE$276</c:f>
            </c:strRef>
          </c:cat>
          <c:val>
            <c:numRef>
              <c:f>Sprints!$CZ$278:$DO$278</c:f>
              <c:numCache/>
            </c:numRef>
          </c:val>
          <c:smooth val="0"/>
        </c:ser>
        <c:axId val="1171755233"/>
        <c:axId val="36551470"/>
      </c:lineChart>
      <c:catAx>
        <c:axId val="1171755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6551470"/>
      </c:catAx>
      <c:valAx>
        <c:axId val="3655147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1755233"/>
      </c:valAx>
    </c:plotArea>
    <c:legend>
      <c:legendPos val="r"/>
      <c:overlay val="0"/>
      <c:txPr>
        <a:bodyPr/>
        <a:lstStyle/>
        <a:p>
          <a:pPr lvl="0">
            <a:defRPr b="0">
              <a:solidFill>
                <a:srgbClr val="1A1A1A"/>
              </a:solidFill>
              <a:latin typeface="+mn-lt"/>
            </a:defRPr>
          </a:pPr>
        </a:p>
      </c:txPr>
    </c:legend>
    <c:plotVisOnly val="1"/>
  </c:chart>
</c:chartSpace>
</file>

<file path=xl/charts/chart10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Sprints!$BP$293:$CE$293</c:f>
            </c:strRef>
          </c:cat>
          <c:val>
            <c:numRef>
              <c:f>Sprints!$BP$294:$CE$294</c:f>
              <c:numCache/>
            </c:numRef>
          </c:val>
          <c:smooth val="0"/>
        </c:ser>
        <c:ser>
          <c:idx val="1"/>
          <c:order val="1"/>
          <c:tx>
            <c:v>Actual</c:v>
          </c:tx>
          <c:spPr>
            <a:ln cmpd="sng">
              <a:solidFill>
                <a:srgbClr val="EA4335"/>
              </a:solidFill>
            </a:ln>
          </c:spPr>
          <c:marker>
            <c:symbol val="none"/>
          </c:marker>
          <c:cat>
            <c:strRef>
              <c:f>Sprints!$BP$293:$CE$293</c:f>
            </c:strRef>
          </c:cat>
          <c:val>
            <c:numRef>
              <c:f>Sprints!$BP$295:$CE$295</c:f>
              <c:numCache/>
            </c:numRef>
          </c:val>
          <c:smooth val="0"/>
        </c:ser>
        <c:axId val="1772938177"/>
        <c:axId val="337142990"/>
      </c:lineChart>
      <c:catAx>
        <c:axId val="17729381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37142990"/>
      </c:catAx>
      <c:valAx>
        <c:axId val="33714299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2938177"/>
      </c:valAx>
    </c:plotArea>
    <c:legend>
      <c:legendPos val="r"/>
      <c:overlay val="0"/>
      <c:txPr>
        <a:bodyPr/>
        <a:lstStyle/>
        <a:p>
          <a:pPr lvl="0">
            <a:defRPr b="0">
              <a:solidFill>
                <a:srgbClr val="1A1A1A"/>
              </a:solidFill>
              <a:latin typeface="+mn-lt"/>
            </a:defRPr>
          </a:pPr>
        </a:p>
      </c:txPr>
    </c:legend>
    <c:plotVisOnly val="1"/>
  </c:chart>
</c:chartSpace>
</file>

<file path=xl/charts/chart10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Sprints!$BP$293:$CE$293</c:f>
            </c:strRef>
          </c:cat>
          <c:val>
            <c:numRef>
              <c:f>Sprints!$BP$298:$CE$298</c:f>
              <c:numCache/>
            </c:numRef>
          </c:val>
          <c:smooth val="0"/>
        </c:ser>
        <c:ser>
          <c:idx val="1"/>
          <c:order val="1"/>
          <c:tx>
            <c:v>Actual</c:v>
          </c:tx>
          <c:spPr>
            <a:ln cmpd="sng">
              <a:solidFill>
                <a:srgbClr val="EA4335"/>
              </a:solidFill>
            </a:ln>
          </c:spPr>
          <c:marker>
            <c:symbol val="none"/>
          </c:marker>
          <c:cat>
            <c:strRef>
              <c:f>Sprints!$BP$293:$CE$293</c:f>
            </c:strRef>
          </c:cat>
          <c:val>
            <c:numRef>
              <c:f>Sprints!$BP$299:$CE$299</c:f>
              <c:numCache/>
            </c:numRef>
          </c:val>
          <c:smooth val="0"/>
        </c:ser>
        <c:axId val="9437366"/>
        <c:axId val="736760930"/>
      </c:lineChart>
      <c:catAx>
        <c:axId val="94373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36760930"/>
      </c:catAx>
      <c:valAx>
        <c:axId val="73676093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37366"/>
      </c:valAx>
    </c:plotArea>
    <c:legend>
      <c:legendPos val="r"/>
      <c:overlay val="0"/>
      <c:txPr>
        <a:bodyPr/>
        <a:lstStyle/>
        <a:p>
          <a:pPr lvl="0">
            <a:defRPr b="0">
              <a:solidFill>
                <a:srgbClr val="1A1A1A"/>
              </a:solidFill>
              <a:latin typeface="+mn-lt"/>
            </a:defRPr>
          </a:pPr>
        </a:p>
      </c:txPr>
    </c:legend>
    <c:plotVisOnly val="1"/>
  </c:chart>
</c:chartSpace>
</file>

<file path=xl/charts/chart10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Sprints!$BP$293:$CE$293</c:f>
            </c:strRef>
          </c:cat>
          <c:val>
            <c:numRef>
              <c:f>Sprints!$CH$294:$CW$294</c:f>
              <c:numCache/>
            </c:numRef>
          </c:val>
          <c:smooth val="0"/>
        </c:ser>
        <c:ser>
          <c:idx val="1"/>
          <c:order val="1"/>
          <c:tx>
            <c:v>Actual</c:v>
          </c:tx>
          <c:spPr>
            <a:ln cmpd="sng">
              <a:solidFill>
                <a:srgbClr val="EA4335"/>
              </a:solidFill>
            </a:ln>
          </c:spPr>
          <c:marker>
            <c:symbol val="none"/>
          </c:marker>
          <c:cat>
            <c:strRef>
              <c:f>Sprints!$BP$293:$CE$293</c:f>
            </c:strRef>
          </c:cat>
          <c:val>
            <c:numRef>
              <c:f>Sprints!$CH$295:$CW$295</c:f>
              <c:numCache/>
            </c:numRef>
          </c:val>
          <c:smooth val="0"/>
        </c:ser>
        <c:axId val="1489229484"/>
        <c:axId val="339274246"/>
      </c:lineChart>
      <c:catAx>
        <c:axId val="14892294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39274246"/>
      </c:catAx>
      <c:valAx>
        <c:axId val="33927424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9229484"/>
      </c:valAx>
    </c:plotArea>
    <c:legend>
      <c:legendPos val="r"/>
      <c:overlay val="0"/>
      <c:txPr>
        <a:bodyPr/>
        <a:lstStyle/>
        <a:p>
          <a:pPr lvl="0">
            <a:defRPr b="0">
              <a:solidFill>
                <a:srgbClr val="1A1A1A"/>
              </a:solidFill>
              <a:latin typeface="+mn-lt"/>
            </a:defRPr>
          </a:pPr>
        </a:p>
      </c:txPr>
    </c:legend>
    <c:plotVisOnly val="1"/>
  </c:chart>
</c:chartSpace>
</file>

<file path=xl/charts/chart10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Sprints!$BP$293:$CE$293</c:f>
            </c:strRef>
          </c:cat>
          <c:val>
            <c:numRef>
              <c:f>Sprints!$CH$298:$CW$298</c:f>
              <c:numCache/>
            </c:numRef>
          </c:val>
          <c:smooth val="0"/>
        </c:ser>
        <c:ser>
          <c:idx val="1"/>
          <c:order val="1"/>
          <c:tx>
            <c:v>Actual</c:v>
          </c:tx>
          <c:spPr>
            <a:ln cmpd="sng">
              <a:solidFill>
                <a:srgbClr val="EA4335"/>
              </a:solidFill>
            </a:ln>
          </c:spPr>
          <c:marker>
            <c:symbol val="none"/>
          </c:marker>
          <c:cat>
            <c:strRef>
              <c:f>Sprints!$BP$293:$CE$293</c:f>
            </c:strRef>
          </c:cat>
          <c:val>
            <c:numRef>
              <c:f>Sprints!$CH$299:$CW$299</c:f>
              <c:numCache/>
            </c:numRef>
          </c:val>
          <c:smooth val="0"/>
        </c:ser>
        <c:axId val="434732202"/>
        <c:axId val="141144017"/>
      </c:lineChart>
      <c:catAx>
        <c:axId val="4347322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1144017"/>
      </c:catAx>
      <c:valAx>
        <c:axId val="14114401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4732202"/>
      </c:valAx>
    </c:plotArea>
    <c:legend>
      <c:legendPos val="r"/>
      <c:overlay val="0"/>
      <c:txPr>
        <a:bodyPr/>
        <a:lstStyle/>
        <a:p>
          <a:pPr lvl="0">
            <a:defRPr b="0">
              <a:solidFill>
                <a:srgbClr val="1A1A1A"/>
              </a:solidFill>
              <a:latin typeface="+mn-lt"/>
            </a:defRPr>
          </a:pPr>
        </a:p>
      </c:txPr>
    </c:legend>
    <c:plotVisOnly val="1"/>
  </c:chart>
</c:chartSpace>
</file>

<file path=xl/charts/chart10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Sprints!$BP$293:$CE$293</c:f>
            </c:strRef>
          </c:cat>
          <c:val>
            <c:numRef>
              <c:f>Sprints!$CZ$294:$DO$294</c:f>
              <c:numCache/>
            </c:numRef>
          </c:val>
          <c:smooth val="0"/>
        </c:ser>
        <c:ser>
          <c:idx val="1"/>
          <c:order val="1"/>
          <c:tx>
            <c:v>Actual</c:v>
          </c:tx>
          <c:spPr>
            <a:ln cmpd="sng">
              <a:solidFill>
                <a:srgbClr val="EA4335"/>
              </a:solidFill>
            </a:ln>
          </c:spPr>
          <c:marker>
            <c:symbol val="none"/>
          </c:marker>
          <c:cat>
            <c:strRef>
              <c:f>Sprints!$BP$293:$CE$293</c:f>
            </c:strRef>
          </c:cat>
          <c:val>
            <c:numRef>
              <c:f>Sprints!$CZ$295:$DO$295</c:f>
              <c:numCache/>
            </c:numRef>
          </c:val>
          <c:smooth val="0"/>
        </c:ser>
        <c:axId val="1518241808"/>
        <c:axId val="934301518"/>
      </c:lineChart>
      <c:catAx>
        <c:axId val="15182418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34301518"/>
      </c:catAx>
      <c:valAx>
        <c:axId val="93430151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8241808"/>
      </c:valAx>
    </c:plotArea>
    <c:legend>
      <c:legendPos val="r"/>
      <c:overlay val="0"/>
      <c:txPr>
        <a:bodyPr/>
        <a:lstStyle/>
        <a:p>
          <a:pPr lvl="0">
            <a:defRPr b="0">
              <a:solidFill>
                <a:srgbClr val="1A1A1A"/>
              </a:solidFill>
              <a:latin typeface="+mn-lt"/>
            </a:defRPr>
          </a:pPr>
        </a:p>
      </c:txPr>
    </c:legend>
    <c:plotVisOnly val="1"/>
  </c:chart>
</c:chartSpace>
</file>

<file path=xl/charts/chart10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Sprints!$BP$314:$BW$314</c:f>
            </c:strRef>
          </c:cat>
          <c:val>
            <c:numRef>
              <c:f>Sprints!$BP$315:$BW$315</c:f>
              <c:numCache/>
            </c:numRef>
          </c:val>
          <c:smooth val="0"/>
        </c:ser>
        <c:ser>
          <c:idx val="1"/>
          <c:order val="1"/>
          <c:tx>
            <c:v>Actual</c:v>
          </c:tx>
          <c:spPr>
            <a:ln cmpd="sng">
              <a:solidFill>
                <a:srgbClr val="EA4335"/>
              </a:solidFill>
            </a:ln>
          </c:spPr>
          <c:marker>
            <c:symbol val="none"/>
          </c:marker>
          <c:cat>
            <c:strRef>
              <c:f>Sprints!$BP$314:$BW$314</c:f>
            </c:strRef>
          </c:cat>
          <c:val>
            <c:numRef>
              <c:f>Sprints!$BP$316:$BW$316</c:f>
              <c:numCache/>
            </c:numRef>
          </c:val>
          <c:smooth val="0"/>
        </c:ser>
        <c:axId val="1288701620"/>
        <c:axId val="499871506"/>
      </c:lineChart>
      <c:catAx>
        <c:axId val="12887016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99871506"/>
      </c:catAx>
      <c:valAx>
        <c:axId val="49987150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8701620"/>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Project Plan</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Sprints!$J$83:$Q$83</c:f>
              <c:numCache/>
            </c:numRef>
          </c:val>
          <c:smooth val="0"/>
        </c:ser>
        <c:ser>
          <c:idx val="1"/>
          <c:order val="1"/>
          <c:tx>
            <c:v>Actual</c:v>
          </c:tx>
          <c:spPr>
            <a:ln cmpd="sng">
              <a:solidFill>
                <a:srgbClr val="EA4335"/>
              </a:solidFill>
            </a:ln>
          </c:spPr>
          <c:marker>
            <c:symbol val="none"/>
          </c:marker>
          <c:cat>
            <c:strRef>
              <c:f>Sprints!$J$70:$Q$70</c:f>
            </c:strRef>
          </c:cat>
          <c:val>
            <c:numRef>
              <c:f>Sprints!$J$84:$Q$84</c:f>
              <c:numCache/>
            </c:numRef>
          </c:val>
          <c:smooth val="0"/>
        </c:ser>
        <c:axId val="1303287837"/>
        <c:axId val="1666620860"/>
      </c:lineChart>
      <c:catAx>
        <c:axId val="13032878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66620860"/>
      </c:catAx>
      <c:valAx>
        <c:axId val="166662086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3287837"/>
      </c:valAx>
    </c:plotArea>
    <c:legend>
      <c:legendPos val="r"/>
      <c:overlay val="0"/>
      <c:txPr>
        <a:bodyPr/>
        <a:lstStyle/>
        <a:p>
          <a:pPr lvl="0">
            <a:defRPr b="0">
              <a:solidFill>
                <a:srgbClr val="1A1A1A"/>
              </a:solidFill>
              <a:latin typeface="+mn-lt"/>
            </a:defRPr>
          </a:pPr>
        </a:p>
      </c:txPr>
    </c:legend>
    <c:plotVisOnly val="1"/>
  </c:chart>
</c:chartSpace>
</file>

<file path=xl/charts/chart1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Sprints!$BP$314:$BW$314</c:f>
            </c:strRef>
          </c:cat>
          <c:val>
            <c:numRef>
              <c:f>Sprints!$BP$320:$BW$320</c:f>
              <c:numCache/>
            </c:numRef>
          </c:val>
          <c:smooth val="0"/>
        </c:ser>
        <c:ser>
          <c:idx val="1"/>
          <c:order val="1"/>
          <c:tx>
            <c:v>Actual</c:v>
          </c:tx>
          <c:spPr>
            <a:ln cmpd="sng">
              <a:solidFill>
                <a:srgbClr val="EA4335"/>
              </a:solidFill>
            </a:ln>
          </c:spPr>
          <c:marker>
            <c:symbol val="none"/>
          </c:marker>
          <c:cat>
            <c:strRef>
              <c:f>Sprints!$BP$314:$BW$314</c:f>
            </c:strRef>
          </c:cat>
          <c:val>
            <c:numRef>
              <c:f>Sprints!$BP$321:$BW$321</c:f>
              <c:numCache/>
            </c:numRef>
          </c:val>
          <c:smooth val="0"/>
        </c:ser>
        <c:axId val="451261694"/>
        <c:axId val="2146350239"/>
      </c:lineChart>
      <c:catAx>
        <c:axId val="451261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146350239"/>
      </c:catAx>
      <c:valAx>
        <c:axId val="214635023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1261694"/>
      </c:valAx>
    </c:plotArea>
    <c:legend>
      <c:legendPos val="r"/>
      <c:overlay val="0"/>
      <c:txPr>
        <a:bodyPr/>
        <a:lstStyle/>
        <a:p>
          <a:pPr lvl="0">
            <a:defRPr b="0">
              <a:solidFill>
                <a:srgbClr val="1A1A1A"/>
              </a:solidFill>
              <a:latin typeface="+mn-lt"/>
            </a:defRPr>
          </a:pPr>
        </a:p>
      </c:txPr>
    </c:legend>
    <c:plotVisOnly val="1"/>
  </c:chart>
</c:chartSpace>
</file>

<file path=xl/charts/chart1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Sprints!$BP$314:$BW$314</c:f>
            </c:strRef>
          </c:cat>
          <c:val>
            <c:numRef>
              <c:f>Sprints!$CH$315:$CO$315</c:f>
              <c:numCache/>
            </c:numRef>
          </c:val>
          <c:smooth val="0"/>
        </c:ser>
        <c:ser>
          <c:idx val="1"/>
          <c:order val="1"/>
          <c:tx>
            <c:v>Actual</c:v>
          </c:tx>
          <c:spPr>
            <a:ln cmpd="sng">
              <a:solidFill>
                <a:srgbClr val="EA4335"/>
              </a:solidFill>
            </a:ln>
          </c:spPr>
          <c:marker>
            <c:symbol val="none"/>
          </c:marker>
          <c:cat>
            <c:strRef>
              <c:f>Sprints!$BP$314:$BW$314</c:f>
            </c:strRef>
          </c:cat>
          <c:val>
            <c:numRef>
              <c:f>Sprints!$CH$316:$CO$316</c:f>
              <c:numCache/>
            </c:numRef>
          </c:val>
          <c:smooth val="0"/>
        </c:ser>
        <c:axId val="947790888"/>
        <c:axId val="754495580"/>
      </c:lineChart>
      <c:catAx>
        <c:axId val="9477908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54495580"/>
      </c:catAx>
      <c:valAx>
        <c:axId val="75449558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7790888"/>
      </c:valAx>
    </c:plotArea>
    <c:legend>
      <c:legendPos val="r"/>
      <c:overlay val="0"/>
      <c:txPr>
        <a:bodyPr/>
        <a:lstStyle/>
        <a:p>
          <a:pPr lvl="0">
            <a:defRPr b="0">
              <a:solidFill>
                <a:srgbClr val="1A1A1A"/>
              </a:solidFill>
              <a:latin typeface="+mn-lt"/>
            </a:defRPr>
          </a:pPr>
        </a:p>
      </c:txPr>
    </c:legend>
    <c:plotVisOnly val="1"/>
  </c:chart>
</c:chartSpace>
</file>

<file path=xl/charts/chart1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Sprints!$BP$314:$BW$314</c:f>
            </c:strRef>
          </c:cat>
          <c:val>
            <c:numRef>
              <c:f>Sprints!$CH$320:$CO$320</c:f>
              <c:numCache/>
            </c:numRef>
          </c:val>
          <c:smooth val="0"/>
        </c:ser>
        <c:ser>
          <c:idx val="1"/>
          <c:order val="1"/>
          <c:tx>
            <c:v>Actual</c:v>
          </c:tx>
          <c:spPr>
            <a:ln cmpd="sng">
              <a:solidFill>
                <a:srgbClr val="EA4335"/>
              </a:solidFill>
            </a:ln>
          </c:spPr>
          <c:marker>
            <c:symbol val="none"/>
          </c:marker>
          <c:cat>
            <c:strRef>
              <c:f>Sprints!$BP$314:$BW$314</c:f>
            </c:strRef>
          </c:cat>
          <c:val>
            <c:numRef>
              <c:f>Sprints!$CH$321:$CO$321</c:f>
              <c:numCache/>
            </c:numRef>
          </c:val>
          <c:smooth val="0"/>
        </c:ser>
        <c:axId val="1403923869"/>
        <c:axId val="497950501"/>
      </c:lineChart>
      <c:catAx>
        <c:axId val="14039238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97950501"/>
      </c:catAx>
      <c:valAx>
        <c:axId val="49795050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3923869"/>
      </c:valAx>
    </c:plotArea>
    <c:legend>
      <c:legendPos val="r"/>
      <c:overlay val="0"/>
      <c:txPr>
        <a:bodyPr/>
        <a:lstStyle/>
        <a:p>
          <a:pPr lvl="0">
            <a:defRPr b="0">
              <a:solidFill>
                <a:srgbClr val="1A1A1A"/>
              </a:solidFill>
              <a:latin typeface="+mn-lt"/>
            </a:defRPr>
          </a:pPr>
        </a:p>
      </c:txPr>
    </c:legend>
    <c:plotVisOnly val="1"/>
  </c:chart>
</c:chartSpace>
</file>

<file path=xl/charts/chart1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Sprints!$BP$314:$BW$314</c:f>
            </c:strRef>
          </c:cat>
          <c:val>
            <c:numRef>
              <c:f>Sprints!$CZ$315:$DG$315</c:f>
              <c:numCache/>
            </c:numRef>
          </c:val>
          <c:smooth val="0"/>
        </c:ser>
        <c:ser>
          <c:idx val="1"/>
          <c:order val="1"/>
          <c:tx>
            <c:v>Actual</c:v>
          </c:tx>
          <c:spPr>
            <a:ln cmpd="sng">
              <a:solidFill>
                <a:srgbClr val="EA4335"/>
              </a:solidFill>
            </a:ln>
          </c:spPr>
          <c:marker>
            <c:symbol val="none"/>
          </c:marker>
          <c:cat>
            <c:strRef>
              <c:f>Sprints!$BP$314:$BW$314</c:f>
            </c:strRef>
          </c:cat>
          <c:val>
            <c:numRef>
              <c:f>Sprints!$CZ$316:$DG$316</c:f>
              <c:numCache/>
            </c:numRef>
          </c:val>
          <c:smooth val="0"/>
        </c:ser>
        <c:axId val="630223576"/>
        <c:axId val="652933871"/>
      </c:lineChart>
      <c:catAx>
        <c:axId val="6302235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52933871"/>
      </c:catAx>
      <c:valAx>
        <c:axId val="65293387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0223576"/>
      </c:valAx>
    </c:plotArea>
    <c:legend>
      <c:legendPos val="r"/>
      <c:overlay val="0"/>
      <c:txPr>
        <a:bodyPr/>
        <a:lstStyle/>
        <a:p>
          <a:pPr lvl="0">
            <a:defRPr b="0">
              <a:solidFill>
                <a:srgbClr val="1A1A1A"/>
              </a:solidFill>
              <a:latin typeface="+mn-lt"/>
            </a:defRPr>
          </a:pPr>
        </a:p>
      </c:txPr>
    </c:legend>
    <c:plotVisOnly val="1"/>
  </c:chart>
</c:chartSpace>
</file>

<file path=xl/charts/chart1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6.4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Sprints!$BP$314:$BW$314</c:f>
            </c:strRef>
          </c:cat>
          <c:val>
            <c:numRef>
              <c:f>Sprints!$J$327:$Q$327</c:f>
              <c:numCache/>
            </c:numRef>
          </c:val>
          <c:smooth val="0"/>
        </c:ser>
        <c:ser>
          <c:idx val="1"/>
          <c:order val="1"/>
          <c:tx>
            <c:v>Actual</c:v>
          </c:tx>
          <c:spPr>
            <a:ln cmpd="sng">
              <a:solidFill>
                <a:srgbClr val="EA4335"/>
              </a:solidFill>
            </a:ln>
          </c:spPr>
          <c:marker>
            <c:symbol val="none"/>
          </c:marker>
          <c:cat>
            <c:strRef>
              <c:f>Sprints!$BP$314:$BW$314</c:f>
            </c:strRef>
          </c:cat>
          <c:val>
            <c:numRef>
              <c:f>Sprints!$J$328:$Q$328</c:f>
              <c:numCache/>
            </c:numRef>
          </c:val>
          <c:smooth val="0"/>
        </c:ser>
        <c:axId val="1121445201"/>
        <c:axId val="1530914700"/>
      </c:lineChart>
      <c:catAx>
        <c:axId val="11214452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30914700"/>
      </c:catAx>
      <c:valAx>
        <c:axId val="153091470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1445201"/>
      </c:valAx>
    </c:plotArea>
    <c:legend>
      <c:legendPos val="r"/>
      <c:overlay val="0"/>
      <c:txPr>
        <a:bodyPr/>
        <a:lstStyle/>
        <a:p>
          <a:pPr lvl="0">
            <a:defRPr b="0">
              <a:solidFill>
                <a:srgbClr val="1A1A1A"/>
              </a:solidFill>
              <a:latin typeface="+mn-lt"/>
            </a:defRPr>
          </a:pPr>
        </a:p>
      </c:txPr>
    </c:legend>
    <c:plotVisOnly val="1"/>
  </c:chart>
</c:chartSpace>
</file>

<file path=xl/charts/chart1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6.3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Sprints!$J$294:$Y$294</c:f>
            </c:strRef>
          </c:cat>
          <c:val>
            <c:numRef>
              <c:f>Sprints!$J$306:$Y$306</c:f>
              <c:numCache/>
            </c:numRef>
          </c:val>
          <c:smooth val="0"/>
        </c:ser>
        <c:ser>
          <c:idx val="1"/>
          <c:order val="1"/>
          <c:tx>
            <c:v>Actual</c:v>
          </c:tx>
          <c:spPr>
            <a:ln cmpd="sng">
              <a:solidFill>
                <a:srgbClr val="EA4335"/>
              </a:solidFill>
            </a:ln>
          </c:spPr>
          <c:marker>
            <c:symbol val="none"/>
          </c:marker>
          <c:cat>
            <c:strRef>
              <c:f>Sprints!$J$294:$Y$294</c:f>
            </c:strRef>
          </c:cat>
          <c:val>
            <c:numRef>
              <c:f>Sprints!$J$307:$Y$307</c:f>
              <c:numCache/>
            </c:numRef>
          </c:val>
          <c:smooth val="0"/>
        </c:ser>
        <c:axId val="1503758249"/>
        <c:axId val="1056994291"/>
      </c:lineChart>
      <c:catAx>
        <c:axId val="1503758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56994291"/>
      </c:catAx>
      <c:valAx>
        <c:axId val="105699429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3758249"/>
      </c:valAx>
    </c:plotArea>
    <c:legend>
      <c:legendPos val="r"/>
      <c:overlay val="0"/>
      <c:txPr>
        <a:bodyPr/>
        <a:lstStyle/>
        <a:p>
          <a:pPr lvl="0">
            <a:defRPr b="0">
              <a:solidFill>
                <a:srgbClr val="1A1A1A"/>
              </a:solidFill>
              <a:latin typeface="+mn-lt"/>
            </a:defRPr>
          </a:pPr>
        </a:p>
      </c:txPr>
    </c:legend>
    <c:plotVisOnly val="1"/>
  </c:chart>
</c:chartSpace>
</file>

<file path=xl/charts/chart1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Sprints!$J$277:$Y$277</c:f>
            </c:strRef>
          </c:cat>
          <c:val>
            <c:numRef>
              <c:f>Sprints!$J$289:$Y$289</c:f>
              <c:numCache/>
            </c:numRef>
          </c:val>
          <c:smooth val="0"/>
        </c:ser>
        <c:ser>
          <c:idx val="1"/>
          <c:order val="1"/>
          <c:tx>
            <c:v>Actual</c:v>
          </c:tx>
          <c:spPr>
            <a:ln cmpd="sng">
              <a:solidFill>
                <a:srgbClr val="EA4335"/>
              </a:solidFill>
            </a:ln>
          </c:spPr>
          <c:marker>
            <c:symbol val="none"/>
          </c:marker>
          <c:cat>
            <c:strRef>
              <c:f>Sprints!$J$277:$Y$277</c:f>
            </c:strRef>
          </c:cat>
          <c:val>
            <c:numRef>
              <c:f>Sprints!$J$290:$Y$290</c:f>
              <c:numCache/>
            </c:numRef>
          </c:val>
          <c:smooth val="0"/>
        </c:ser>
        <c:axId val="1211882583"/>
        <c:axId val="198495951"/>
      </c:lineChart>
      <c:catAx>
        <c:axId val="12118825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8495951"/>
      </c:catAx>
      <c:valAx>
        <c:axId val="19849595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1882583"/>
      </c:valAx>
    </c:plotArea>
    <c:legend>
      <c:legendPos val="r"/>
      <c:overlay val="0"/>
      <c:txPr>
        <a:bodyPr/>
        <a:lstStyle/>
        <a:p>
          <a:pPr lvl="0">
            <a:defRPr b="0">
              <a:solidFill>
                <a:srgbClr val="1A1A1A"/>
              </a:solidFill>
              <a:latin typeface="+mn-lt"/>
            </a:defRPr>
          </a:pPr>
        </a:p>
      </c:txPr>
    </c:legend>
    <c:plotVisOnly val="1"/>
  </c:chart>
</c:chartSpace>
</file>

<file path=xl/charts/chart1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Current Month Velocity Chart</a:t>
            </a:r>
          </a:p>
        </c:rich>
      </c:tx>
      <c:overlay val="0"/>
    </c:title>
    <c:plotArea>
      <c:layout/>
      <c:barChart>
        <c:barDir val="col"/>
        <c:ser>
          <c:idx val="0"/>
          <c:order val="0"/>
          <c:tx>
            <c:v>Estimated</c:v>
          </c:tx>
          <c:spPr>
            <a:solidFill>
              <a:schemeClr val="accent1"/>
            </a:solidFill>
            <a:ln cmpd="sng">
              <a:solidFill>
                <a:srgbClr val="000000"/>
              </a:solidFill>
            </a:ln>
          </c:spPr>
          <c:cat>
            <c:strRef>
              <c:f>'Team Charts'!$A$26:$A$46</c:f>
            </c:strRef>
          </c:cat>
          <c:val>
            <c:numRef>
              <c:f>'Team Charts'!$B$26:$B$46</c:f>
              <c:numCache/>
            </c:numRef>
          </c:val>
        </c:ser>
        <c:ser>
          <c:idx val="1"/>
          <c:order val="1"/>
          <c:tx>
            <c:v>Actual</c:v>
          </c:tx>
          <c:spPr>
            <a:solidFill>
              <a:schemeClr val="accent2"/>
            </a:solidFill>
            <a:ln cmpd="sng">
              <a:solidFill>
                <a:srgbClr val="000000"/>
              </a:solidFill>
            </a:ln>
          </c:spPr>
          <c:cat>
            <c:strRef>
              <c:f>'Team Charts'!$A$26:$A$46</c:f>
            </c:strRef>
          </c:cat>
          <c:val>
            <c:numRef>
              <c:f>'Team Charts'!$C$26:$C$46</c:f>
              <c:numCache/>
            </c:numRef>
          </c:val>
        </c:ser>
        <c:axId val="1776581271"/>
        <c:axId val="63909678"/>
      </c:barChart>
      <c:catAx>
        <c:axId val="17765812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63909678"/>
      </c:catAx>
      <c:valAx>
        <c:axId val="639096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658127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Sprints!$AL$70:$AS$70</c:f>
              <c:numCache/>
            </c:numRef>
          </c:val>
          <c:smooth val="0"/>
        </c:ser>
        <c:ser>
          <c:idx val="1"/>
          <c:order val="1"/>
          <c:tx>
            <c:v>Actual</c:v>
          </c:tx>
          <c:spPr>
            <a:ln cmpd="sng">
              <a:solidFill>
                <a:srgbClr val="EA4335"/>
              </a:solidFill>
            </a:ln>
          </c:spPr>
          <c:marker>
            <c:symbol val="none"/>
          </c:marker>
          <c:cat>
            <c:strRef>
              <c:f>Sprints!$J$70:$Q$70</c:f>
            </c:strRef>
          </c:cat>
          <c:val>
            <c:numRef>
              <c:f>Sprints!$AL$71:$AS$71</c:f>
              <c:numCache/>
            </c:numRef>
          </c:val>
          <c:smooth val="0"/>
        </c:ser>
        <c:axId val="1367722771"/>
        <c:axId val="728518534"/>
      </c:lineChart>
      <c:catAx>
        <c:axId val="13677227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28518534"/>
      </c:catAx>
      <c:valAx>
        <c:axId val="72851853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7722771"/>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Sprints!$AV$70:$BC$70</c:f>
              <c:numCache/>
            </c:numRef>
          </c:val>
          <c:smooth val="0"/>
        </c:ser>
        <c:ser>
          <c:idx val="1"/>
          <c:order val="1"/>
          <c:tx>
            <c:v>Actual</c:v>
          </c:tx>
          <c:spPr>
            <a:ln cmpd="sng">
              <a:solidFill>
                <a:srgbClr val="EA4335"/>
              </a:solidFill>
            </a:ln>
          </c:spPr>
          <c:marker>
            <c:symbol val="none"/>
          </c:marker>
          <c:cat>
            <c:strRef>
              <c:f>Sprints!$J$70:$Q$70</c:f>
            </c:strRef>
          </c:cat>
          <c:val>
            <c:numRef>
              <c:f>Sprints!$AV$71:$BC$71</c:f>
              <c:numCache/>
            </c:numRef>
          </c:val>
          <c:smooth val="0"/>
        </c:ser>
        <c:axId val="284381473"/>
        <c:axId val="1114684593"/>
      </c:lineChart>
      <c:catAx>
        <c:axId val="2843814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14684593"/>
      </c:catAx>
      <c:valAx>
        <c:axId val="111468459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4381473"/>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Sprints!$AV$75:$BC$75</c:f>
              <c:numCache/>
            </c:numRef>
          </c:val>
          <c:smooth val="0"/>
        </c:ser>
        <c:ser>
          <c:idx val="1"/>
          <c:order val="1"/>
          <c:tx>
            <c:v>Actual</c:v>
          </c:tx>
          <c:spPr>
            <a:ln cmpd="sng">
              <a:solidFill>
                <a:srgbClr val="EA4335"/>
              </a:solidFill>
            </a:ln>
          </c:spPr>
          <c:marker>
            <c:symbol val="none"/>
          </c:marker>
          <c:cat>
            <c:strRef>
              <c:f>Sprints!$J$70:$Q$70</c:f>
            </c:strRef>
          </c:cat>
          <c:val>
            <c:numRef>
              <c:f>Sprints!$AV$76:$BC$76</c:f>
              <c:numCache/>
            </c:numRef>
          </c:val>
          <c:smooth val="0"/>
        </c:ser>
        <c:axId val="55132768"/>
        <c:axId val="1689539606"/>
      </c:lineChart>
      <c:catAx>
        <c:axId val="55132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89539606"/>
      </c:catAx>
      <c:valAx>
        <c:axId val="168953960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132768"/>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Sprints!$BF$70:$BM$70</c:f>
              <c:numCache/>
            </c:numRef>
          </c:val>
          <c:smooth val="0"/>
        </c:ser>
        <c:ser>
          <c:idx val="1"/>
          <c:order val="1"/>
          <c:tx>
            <c:v>Actual</c:v>
          </c:tx>
          <c:spPr>
            <a:ln cmpd="sng">
              <a:solidFill>
                <a:srgbClr val="EA4335"/>
              </a:solidFill>
            </a:ln>
          </c:spPr>
          <c:marker>
            <c:symbol val="none"/>
          </c:marker>
          <c:cat>
            <c:strRef>
              <c:f>Sprints!$J$70:$Q$70</c:f>
            </c:strRef>
          </c:cat>
          <c:val>
            <c:numRef>
              <c:f>Sprints!$BF$71:$BM$71</c:f>
              <c:numCache/>
            </c:numRef>
          </c:val>
          <c:smooth val="0"/>
        </c:ser>
        <c:axId val="613552564"/>
        <c:axId val="1677329162"/>
      </c:lineChart>
      <c:catAx>
        <c:axId val="6135525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77329162"/>
      </c:catAx>
      <c:valAx>
        <c:axId val="167732916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3552564"/>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Test Plan</a:t>
            </a:r>
          </a:p>
        </c:rich>
      </c:tx>
      <c:layout>
        <c:manualLayout>
          <c:xMode val="edge"/>
          <c:yMode val="edge"/>
          <c:x val="0.030167173252279637"/>
          <c:y val="0.0473474801061008"/>
        </c:manualLayout>
      </c:layout>
      <c:overlay val="0"/>
    </c:title>
    <c:plotArea>
      <c:layout/>
      <c:lineChart>
        <c:varyColors val="0"/>
        <c:ser>
          <c:idx val="0"/>
          <c:order val="0"/>
          <c:tx>
            <c:v>Estimated</c:v>
          </c:tx>
          <c:spPr>
            <a:ln cmpd="sng">
              <a:solidFill>
                <a:srgbClr val="4285F4"/>
              </a:solidFill>
            </a:ln>
          </c:spPr>
          <c:marker>
            <c:symbol val="none"/>
          </c:marker>
          <c:cat>
            <c:strRef>
              <c:f>Sprints!$J$88:$Q$88</c:f>
            </c:strRef>
          </c:cat>
          <c:val>
            <c:numRef>
              <c:f>Sprints!$J$96:$Q$96</c:f>
              <c:numCache/>
            </c:numRef>
          </c:val>
          <c:smooth val="0"/>
        </c:ser>
        <c:axId val="1051739454"/>
        <c:axId val="1844976832"/>
      </c:lineChart>
      <c:catAx>
        <c:axId val="10517394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44976832"/>
      </c:catAx>
      <c:valAx>
        <c:axId val="184497683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1739454"/>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Sprints!$AL$88:$AS$88</c:f>
              <c:numCache/>
            </c:numRef>
          </c:val>
          <c:smooth val="0"/>
        </c:ser>
        <c:ser>
          <c:idx val="1"/>
          <c:order val="1"/>
          <c:tx>
            <c:v>Actual</c:v>
          </c:tx>
          <c:spPr>
            <a:ln cmpd="sng">
              <a:solidFill>
                <a:srgbClr val="EA4335"/>
              </a:solidFill>
            </a:ln>
          </c:spPr>
          <c:marker>
            <c:symbol val="none"/>
          </c:marker>
          <c:cat>
            <c:strRef>
              <c:f>Sprints!$AL$87:$AS$87</c:f>
            </c:strRef>
          </c:cat>
          <c:val>
            <c:numRef>
              <c:f>Sprints!$AL$89:$AS$89</c:f>
              <c:numCache/>
            </c:numRef>
          </c:val>
          <c:smooth val="0"/>
        </c:ser>
        <c:axId val="1892285135"/>
        <c:axId val="1183871058"/>
      </c:lineChart>
      <c:catAx>
        <c:axId val="18922851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83871058"/>
      </c:catAx>
      <c:valAx>
        <c:axId val="118387105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2285135"/>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Sprints!$AL$92:$AS$92</c:f>
              <c:numCache/>
            </c:numRef>
          </c:val>
          <c:smooth val="0"/>
        </c:ser>
        <c:ser>
          <c:idx val="1"/>
          <c:order val="1"/>
          <c:tx>
            <c:v>Actual</c:v>
          </c:tx>
          <c:spPr>
            <a:ln cmpd="sng">
              <a:solidFill>
                <a:srgbClr val="EA4335"/>
              </a:solidFill>
            </a:ln>
          </c:spPr>
          <c:marker>
            <c:symbol val="none"/>
          </c:marker>
          <c:cat>
            <c:strRef>
              <c:f>Sprints!$AL$87:$AS$87</c:f>
            </c:strRef>
          </c:cat>
          <c:val>
            <c:numRef>
              <c:f>Sprints!$AL$93:$AS$93</c:f>
              <c:numCache/>
            </c:numRef>
          </c:val>
          <c:smooth val="0"/>
        </c:ser>
        <c:axId val="51833986"/>
        <c:axId val="1792159281"/>
      </c:lineChart>
      <c:catAx>
        <c:axId val="51833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92159281"/>
      </c:catAx>
      <c:valAx>
        <c:axId val="179215928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833986"/>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Sprints!$AV$88:$BC$88</c:f>
              <c:numCache/>
            </c:numRef>
          </c:val>
          <c:smooth val="0"/>
        </c:ser>
        <c:ser>
          <c:idx val="1"/>
          <c:order val="1"/>
          <c:tx>
            <c:v>Actual</c:v>
          </c:tx>
          <c:spPr>
            <a:ln cmpd="sng">
              <a:solidFill>
                <a:srgbClr val="EA4335"/>
              </a:solidFill>
            </a:ln>
          </c:spPr>
          <c:marker>
            <c:symbol val="none"/>
          </c:marker>
          <c:cat>
            <c:strRef>
              <c:f>Sprints!$AL$87:$AS$87</c:f>
            </c:strRef>
          </c:cat>
          <c:val>
            <c:numRef>
              <c:f>Sprints!$AV$89:$BC$89</c:f>
              <c:numCache/>
            </c:numRef>
          </c:val>
          <c:smooth val="0"/>
        </c:ser>
        <c:axId val="161117540"/>
        <c:axId val="929214038"/>
      </c:lineChart>
      <c:catAx>
        <c:axId val="1611175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29214038"/>
      </c:catAx>
      <c:valAx>
        <c:axId val="92921403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1175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9/18 Sprint - Edit Proposal</a:t>
            </a:r>
          </a:p>
        </c:rich>
      </c:tx>
      <c:overlay val="0"/>
    </c:title>
    <c:plotArea>
      <c:layout/>
      <c:lineChart>
        <c:ser>
          <c:idx val="0"/>
          <c:order val="0"/>
          <c:tx>
            <c:v>Estimated</c:v>
          </c:tx>
          <c:spPr>
            <a:ln cmpd="sng">
              <a:solidFill>
                <a:srgbClr val="4285F4"/>
              </a:solidFill>
            </a:ln>
          </c:spPr>
          <c:marker>
            <c:symbol val="none"/>
          </c:marker>
          <c:cat>
            <c:strRef>
              <c:f>Sprints!$I$15:$P$15</c:f>
            </c:strRef>
          </c:cat>
          <c:val>
            <c:numRef>
              <c:f>Sprints!$I$22:$P$22</c:f>
              <c:numCache/>
            </c:numRef>
          </c:val>
          <c:smooth val="0"/>
        </c:ser>
        <c:ser>
          <c:idx val="1"/>
          <c:order val="1"/>
          <c:tx>
            <c:v>Actual</c:v>
          </c:tx>
          <c:spPr>
            <a:ln cmpd="sng">
              <a:solidFill>
                <a:srgbClr val="EA4335"/>
              </a:solidFill>
            </a:ln>
          </c:spPr>
          <c:marker>
            <c:symbol val="none"/>
          </c:marker>
          <c:cat>
            <c:strRef>
              <c:f>Sprints!$I$15:$P$15</c:f>
            </c:strRef>
          </c:cat>
          <c:val>
            <c:numRef>
              <c:f>Sprints!$I$23:$P$23</c:f>
              <c:numCache/>
            </c:numRef>
          </c:val>
          <c:smooth val="0"/>
        </c:ser>
        <c:axId val="565822017"/>
        <c:axId val="1201886365"/>
      </c:lineChart>
      <c:catAx>
        <c:axId val="5658220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01886365"/>
      </c:catAx>
      <c:valAx>
        <c:axId val="12018863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5822017"/>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Sprints!$AV$92:$BC$92</c:f>
              <c:numCache/>
            </c:numRef>
          </c:val>
          <c:smooth val="0"/>
        </c:ser>
        <c:ser>
          <c:idx val="1"/>
          <c:order val="1"/>
          <c:tx>
            <c:v>Actual</c:v>
          </c:tx>
          <c:spPr>
            <a:ln cmpd="sng">
              <a:solidFill>
                <a:srgbClr val="EA4335"/>
              </a:solidFill>
            </a:ln>
          </c:spPr>
          <c:marker>
            <c:symbol val="none"/>
          </c:marker>
          <c:cat>
            <c:strRef>
              <c:f>Sprints!$AL$87:$AS$87</c:f>
            </c:strRef>
          </c:cat>
          <c:val>
            <c:numRef>
              <c:f>Sprints!$AV$93:$BC$93</c:f>
              <c:numCache/>
            </c:numRef>
          </c:val>
          <c:smooth val="0"/>
        </c:ser>
        <c:axId val="1688118965"/>
        <c:axId val="2121059384"/>
      </c:lineChart>
      <c:catAx>
        <c:axId val="16881189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121059384"/>
      </c:catAx>
      <c:valAx>
        <c:axId val="212105938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8118965"/>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10/21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Sprints!$AL$87:$AS$87</c:f>
            </c:strRef>
          </c:cat>
          <c:val>
            <c:numRef>
              <c:f>Sprints!$BF$88:$BM$88</c:f>
              <c:numCache/>
            </c:numRef>
          </c:val>
          <c:smooth val="0"/>
        </c:ser>
        <c:ser>
          <c:idx val="1"/>
          <c:order val="1"/>
          <c:tx>
            <c:v>Actual</c:v>
          </c:tx>
          <c:spPr>
            <a:ln cmpd="sng">
              <a:solidFill>
                <a:srgbClr val="EA4335"/>
              </a:solidFill>
            </a:ln>
          </c:spPr>
          <c:marker>
            <c:symbol val="none"/>
          </c:marker>
          <c:cat>
            <c:strRef>
              <c:f>Sprints!$AL$87:$AS$87</c:f>
            </c:strRef>
          </c:cat>
          <c:val>
            <c:numRef>
              <c:f>Sprints!$BF$89:$BM$89</c:f>
              <c:numCache/>
            </c:numRef>
          </c:val>
          <c:smooth val="0"/>
        </c:ser>
        <c:axId val="1910828067"/>
        <c:axId val="710396930"/>
      </c:lineChart>
      <c:catAx>
        <c:axId val="19108280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10396930"/>
      </c:catAx>
      <c:valAx>
        <c:axId val="71039693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0828067"/>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10/14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Sprints!$J$70:$Q$70</c:f>
            </c:strRef>
          </c:cat>
          <c:val>
            <c:numRef>
              <c:f>Sprints!$AL$75:$AS$75</c:f>
              <c:numCache/>
            </c:numRef>
          </c:val>
          <c:smooth val="0"/>
        </c:ser>
        <c:ser>
          <c:idx val="1"/>
          <c:order val="1"/>
          <c:tx>
            <c:v>Actual</c:v>
          </c:tx>
          <c:spPr>
            <a:ln cmpd="sng">
              <a:solidFill>
                <a:srgbClr val="EA4335"/>
              </a:solidFill>
            </a:ln>
          </c:spPr>
          <c:marker>
            <c:symbol val="none"/>
          </c:marker>
          <c:cat>
            <c:strRef>
              <c:f>Sprints!$J$70:$Q$70</c:f>
            </c:strRef>
          </c:cat>
          <c:val>
            <c:numRef>
              <c:f>Sprints!$AL$76:$AS$76</c:f>
              <c:numCache/>
            </c:numRef>
          </c:val>
          <c:smooth val="0"/>
        </c:ser>
        <c:axId val="612044231"/>
        <c:axId val="350238711"/>
      </c:lineChart>
      <c:catAx>
        <c:axId val="6120442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350238711"/>
      </c:catAx>
      <c:valAx>
        <c:axId val="35023871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2044231"/>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Sprints!$AL$101:$AS$101</c:f>
              <c:numCache/>
            </c:numRef>
          </c:val>
          <c:smooth val="0"/>
        </c:ser>
        <c:ser>
          <c:idx val="1"/>
          <c:order val="1"/>
          <c:tx>
            <c:v>Actual</c:v>
          </c:tx>
          <c:spPr>
            <a:ln cmpd="sng">
              <a:solidFill>
                <a:srgbClr val="EA4335"/>
              </a:solidFill>
            </a:ln>
          </c:spPr>
          <c:marker>
            <c:symbol val="none"/>
          </c:marker>
          <c:cat>
            <c:strRef>
              <c:f>Sprints!$AL$100:$AS$100</c:f>
            </c:strRef>
          </c:cat>
          <c:val>
            <c:numRef>
              <c:f>Sprints!$AL$102:$AS$102</c:f>
              <c:numCache/>
            </c:numRef>
          </c:val>
          <c:smooth val="0"/>
        </c:ser>
        <c:axId val="1264166533"/>
        <c:axId val="910308123"/>
      </c:lineChart>
      <c:catAx>
        <c:axId val="12641665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10308123"/>
      </c:catAx>
      <c:valAx>
        <c:axId val="91030812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4166533"/>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Sprints!$AV$101:$BC$101</c:f>
              <c:numCache/>
            </c:numRef>
          </c:val>
          <c:smooth val="0"/>
        </c:ser>
        <c:ser>
          <c:idx val="1"/>
          <c:order val="1"/>
          <c:tx>
            <c:v>Actual</c:v>
          </c:tx>
          <c:spPr>
            <a:ln cmpd="sng">
              <a:solidFill>
                <a:srgbClr val="EA4335"/>
              </a:solidFill>
            </a:ln>
          </c:spPr>
          <c:marker>
            <c:symbol val="none"/>
          </c:marker>
          <c:cat>
            <c:strRef>
              <c:f>Sprints!$AL$100:$AS$100</c:f>
            </c:strRef>
          </c:cat>
          <c:val>
            <c:numRef>
              <c:f>Sprints!$AV$102:$BC$102</c:f>
              <c:numCache/>
            </c:numRef>
          </c:val>
          <c:smooth val="0"/>
        </c:ser>
        <c:axId val="1507295264"/>
        <c:axId val="664998965"/>
      </c:lineChart>
      <c:catAx>
        <c:axId val="15072952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64998965"/>
      </c:catAx>
      <c:valAx>
        <c:axId val="66499896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7295264"/>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Sprints!$AL$105:$AS$105</c:f>
              <c:numCache/>
            </c:numRef>
          </c:val>
          <c:smooth val="0"/>
        </c:ser>
        <c:ser>
          <c:idx val="1"/>
          <c:order val="1"/>
          <c:tx>
            <c:v>Actual</c:v>
          </c:tx>
          <c:spPr>
            <a:ln cmpd="sng">
              <a:solidFill>
                <a:srgbClr val="EA4335"/>
              </a:solidFill>
            </a:ln>
          </c:spPr>
          <c:marker>
            <c:symbol val="none"/>
          </c:marker>
          <c:cat>
            <c:strRef>
              <c:f>Sprints!$AL$100:$AS$100</c:f>
            </c:strRef>
          </c:cat>
          <c:val>
            <c:numRef>
              <c:f>Sprints!$AL$106:$AS$106</c:f>
              <c:numCache/>
            </c:numRef>
          </c:val>
          <c:smooth val="0"/>
        </c:ser>
        <c:axId val="1675127708"/>
        <c:axId val="1973342678"/>
      </c:lineChart>
      <c:catAx>
        <c:axId val="16751277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73342678"/>
      </c:catAx>
      <c:valAx>
        <c:axId val="197334267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5127708"/>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Sprints!$AV$105:$BC$105</c:f>
              <c:numCache/>
            </c:numRef>
          </c:val>
          <c:smooth val="0"/>
        </c:ser>
        <c:ser>
          <c:idx val="1"/>
          <c:order val="1"/>
          <c:tx>
            <c:v>Actual</c:v>
          </c:tx>
          <c:spPr>
            <a:ln cmpd="sng">
              <a:solidFill>
                <a:srgbClr val="EA4335"/>
              </a:solidFill>
            </a:ln>
          </c:spPr>
          <c:marker>
            <c:symbol val="none"/>
          </c:marker>
          <c:cat>
            <c:strRef>
              <c:f>Sprints!$AL$100:$AS$100</c:f>
            </c:strRef>
          </c:cat>
          <c:val>
            <c:numRef>
              <c:f>Sprints!$AV$106:$BC$106</c:f>
              <c:numCache/>
            </c:numRef>
          </c:val>
          <c:smooth val="0"/>
        </c:ser>
        <c:axId val="532182663"/>
        <c:axId val="310861430"/>
      </c:lineChart>
      <c:catAx>
        <c:axId val="5321826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10861430"/>
      </c:catAx>
      <c:valAx>
        <c:axId val="31086143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2182663"/>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Sprints!$BF$101:$BM$101</c:f>
              <c:numCache/>
            </c:numRef>
          </c:val>
          <c:smooth val="0"/>
        </c:ser>
        <c:ser>
          <c:idx val="1"/>
          <c:order val="1"/>
          <c:tx>
            <c:v>Actual</c:v>
          </c:tx>
          <c:spPr>
            <a:ln cmpd="sng">
              <a:solidFill>
                <a:srgbClr val="EA4335"/>
              </a:solidFill>
            </a:ln>
          </c:spPr>
          <c:marker>
            <c:symbol val="none"/>
          </c:marker>
          <c:cat>
            <c:strRef>
              <c:f>Sprints!$AL$100:$AS$100</c:f>
            </c:strRef>
          </c:cat>
          <c:val>
            <c:numRef>
              <c:f>Sprints!$BF$102:$BM$102</c:f>
              <c:numCache/>
            </c:numRef>
          </c:val>
          <c:smooth val="0"/>
        </c:ser>
        <c:axId val="936858335"/>
        <c:axId val="711514687"/>
      </c:lineChart>
      <c:catAx>
        <c:axId val="9368583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11514687"/>
      </c:catAx>
      <c:valAx>
        <c:axId val="71151468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6858335"/>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Sprints!$AL$112:$AS$112</c:f>
            </c:strRef>
          </c:cat>
          <c:val>
            <c:numRef>
              <c:f>Sprints!$AL$113:$AS$113</c:f>
              <c:numCache/>
            </c:numRef>
          </c:val>
          <c:smooth val="0"/>
        </c:ser>
        <c:ser>
          <c:idx val="1"/>
          <c:order val="1"/>
          <c:tx>
            <c:v>Actual</c:v>
          </c:tx>
          <c:spPr>
            <a:ln cmpd="sng">
              <a:solidFill>
                <a:srgbClr val="EA4335"/>
              </a:solidFill>
            </a:ln>
          </c:spPr>
          <c:marker>
            <c:symbol val="none"/>
          </c:marker>
          <c:cat>
            <c:strRef>
              <c:f>Sprints!$AL$112:$AS$112</c:f>
            </c:strRef>
          </c:cat>
          <c:val>
            <c:numRef>
              <c:f>Sprints!$AL$114:$AS$114</c:f>
              <c:numCache/>
            </c:numRef>
          </c:val>
          <c:smooth val="0"/>
        </c:ser>
        <c:axId val="632482239"/>
        <c:axId val="377693369"/>
      </c:lineChart>
      <c:catAx>
        <c:axId val="6324822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77693369"/>
      </c:catAx>
      <c:valAx>
        <c:axId val="37769336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2482239"/>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Sprints!$AL$112:$AS$112</c:f>
            </c:strRef>
          </c:cat>
          <c:val>
            <c:numRef>
              <c:f>Sprints!$AL$117:$AS$117</c:f>
              <c:numCache/>
            </c:numRef>
          </c:val>
          <c:smooth val="0"/>
        </c:ser>
        <c:ser>
          <c:idx val="1"/>
          <c:order val="1"/>
          <c:tx>
            <c:v>Actual</c:v>
          </c:tx>
          <c:spPr>
            <a:ln cmpd="sng">
              <a:solidFill>
                <a:srgbClr val="EA4335"/>
              </a:solidFill>
            </a:ln>
          </c:spPr>
          <c:marker>
            <c:symbol val="none"/>
          </c:marker>
          <c:cat>
            <c:strRef>
              <c:f>Sprints!$AL$112:$AS$112</c:f>
            </c:strRef>
          </c:cat>
          <c:val>
            <c:numRef>
              <c:f>Sprints!$AL$118:$AS$118</c:f>
              <c:numCache/>
            </c:numRef>
          </c:val>
          <c:smooth val="0"/>
        </c:ser>
        <c:axId val="1724763899"/>
        <c:axId val="699259319"/>
      </c:lineChart>
      <c:catAx>
        <c:axId val="17247638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99259319"/>
      </c:catAx>
      <c:valAx>
        <c:axId val="69925931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476389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9/25 Sprint - Edit Proposal</a:t>
            </a:r>
          </a:p>
        </c:rich>
      </c:tx>
      <c:overlay val="0"/>
    </c:title>
    <c:plotArea>
      <c:layout/>
      <c:lineChart>
        <c:ser>
          <c:idx val="0"/>
          <c:order val="0"/>
          <c:tx>
            <c:v>Estimated</c:v>
          </c:tx>
          <c:spPr>
            <a:ln cmpd="sng">
              <a:solidFill>
                <a:srgbClr val="4285F4"/>
              </a:solidFill>
            </a:ln>
          </c:spPr>
          <c:marker>
            <c:symbol val="none"/>
          </c:marker>
          <c:cat>
            <c:strRef>
              <c:f>Sprints!$I$26:$P$26</c:f>
            </c:strRef>
          </c:cat>
          <c:val>
            <c:numRef>
              <c:f>Sprints!$I$34:$P$34</c:f>
              <c:numCache/>
            </c:numRef>
          </c:val>
          <c:smooth val="0"/>
        </c:ser>
        <c:ser>
          <c:idx val="1"/>
          <c:order val="1"/>
          <c:tx>
            <c:v>Actual</c:v>
          </c:tx>
          <c:spPr>
            <a:ln cmpd="sng">
              <a:solidFill>
                <a:srgbClr val="EA4335"/>
              </a:solidFill>
            </a:ln>
          </c:spPr>
          <c:marker>
            <c:symbol val="none"/>
          </c:marker>
          <c:cat>
            <c:strRef>
              <c:f>Sprints!$I$26:$P$26</c:f>
            </c:strRef>
          </c:cat>
          <c:val>
            <c:numRef>
              <c:f>Sprints!$I$35:$P$35</c:f>
              <c:numCache/>
            </c:numRef>
          </c:val>
          <c:smooth val="0"/>
        </c:ser>
        <c:axId val="610869721"/>
        <c:axId val="1421751673"/>
      </c:lineChart>
      <c:catAx>
        <c:axId val="6108697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21751673"/>
      </c:catAx>
      <c:valAx>
        <c:axId val="14217516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0869721"/>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Sprints!$AL$126:$AS$126</c:f>
            </c:strRef>
          </c:cat>
          <c:val>
            <c:numRef>
              <c:f>Sprints!$AL$127:$AS$127</c:f>
              <c:numCache/>
            </c:numRef>
          </c:val>
          <c:smooth val="0"/>
        </c:ser>
        <c:ser>
          <c:idx val="1"/>
          <c:order val="1"/>
          <c:tx>
            <c:v>Actual</c:v>
          </c:tx>
          <c:spPr>
            <a:ln cmpd="sng">
              <a:solidFill>
                <a:srgbClr val="EA4335"/>
              </a:solidFill>
            </a:ln>
          </c:spPr>
          <c:marker>
            <c:symbol val="none"/>
          </c:marker>
          <c:cat>
            <c:strRef>
              <c:f>Sprints!$AL$126:$AS$126</c:f>
            </c:strRef>
          </c:cat>
          <c:val>
            <c:numRef>
              <c:f>Sprints!$AL$128:$AS$128</c:f>
              <c:numCache/>
            </c:numRef>
          </c:val>
          <c:smooth val="0"/>
        </c:ser>
        <c:axId val="459167965"/>
        <c:axId val="1515319418"/>
      </c:lineChart>
      <c:catAx>
        <c:axId val="4591679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15319418"/>
      </c:catAx>
      <c:valAx>
        <c:axId val="151531941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9167965"/>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Sprints!$AL$140:$AS$140</c:f>
            </c:strRef>
          </c:cat>
          <c:val>
            <c:numRef>
              <c:f>Sprints!$AL$141:$AS$141</c:f>
              <c:numCache/>
            </c:numRef>
          </c:val>
          <c:smooth val="0"/>
        </c:ser>
        <c:ser>
          <c:idx val="1"/>
          <c:order val="1"/>
          <c:tx>
            <c:v>Actual</c:v>
          </c:tx>
          <c:spPr>
            <a:ln cmpd="sng">
              <a:solidFill>
                <a:srgbClr val="EA4335"/>
              </a:solidFill>
            </a:ln>
          </c:spPr>
          <c:marker>
            <c:symbol val="none"/>
          </c:marker>
          <c:cat>
            <c:strRef>
              <c:f>Sprints!$AL$140:$AS$140</c:f>
            </c:strRef>
          </c:cat>
          <c:val>
            <c:numRef>
              <c:f>Sprints!$AL$142:$AS$142</c:f>
              <c:numCache/>
            </c:numRef>
          </c:val>
          <c:smooth val="0"/>
        </c:ser>
        <c:axId val="1854006099"/>
        <c:axId val="1965510526"/>
      </c:lineChart>
      <c:catAx>
        <c:axId val="1854006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65510526"/>
      </c:catAx>
      <c:valAx>
        <c:axId val="196551052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4006099"/>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Sprints!$AL$152:$AS$152</c:f>
            </c:strRef>
          </c:cat>
          <c:val>
            <c:numRef>
              <c:f>Sprints!$AL$153:$AS$153</c:f>
              <c:numCache/>
            </c:numRef>
          </c:val>
          <c:smooth val="0"/>
        </c:ser>
        <c:ser>
          <c:idx val="1"/>
          <c:order val="1"/>
          <c:tx>
            <c:v>Actual</c:v>
          </c:tx>
          <c:spPr>
            <a:ln cmpd="sng">
              <a:solidFill>
                <a:srgbClr val="EA4335"/>
              </a:solidFill>
            </a:ln>
          </c:spPr>
          <c:marker>
            <c:symbol val="none"/>
          </c:marker>
          <c:cat>
            <c:strRef>
              <c:f>Sprints!$AL$152:$AS$152</c:f>
            </c:strRef>
          </c:cat>
          <c:val>
            <c:numRef>
              <c:f>Sprints!$AL$154:$AS$154</c:f>
              <c:numCache/>
            </c:numRef>
          </c:val>
          <c:smooth val="0"/>
        </c:ser>
        <c:axId val="347655191"/>
        <c:axId val="1605867580"/>
      </c:lineChart>
      <c:catAx>
        <c:axId val="3476551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05867580"/>
      </c:catAx>
      <c:valAx>
        <c:axId val="160586758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7655191"/>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Sprints!$AL$164:$AS$164</c:f>
            </c:strRef>
          </c:cat>
          <c:val>
            <c:numRef>
              <c:f>Sprints!$AL$165:$AS$165</c:f>
              <c:numCache/>
            </c:numRef>
          </c:val>
          <c:smooth val="0"/>
        </c:ser>
        <c:ser>
          <c:idx val="1"/>
          <c:order val="1"/>
          <c:tx>
            <c:v>Actual</c:v>
          </c:tx>
          <c:spPr>
            <a:ln cmpd="sng">
              <a:solidFill>
                <a:srgbClr val="EA4335"/>
              </a:solidFill>
            </a:ln>
          </c:spPr>
          <c:marker>
            <c:symbol val="none"/>
          </c:marker>
          <c:cat>
            <c:strRef>
              <c:f>Sprints!$AL$164:$AS$164</c:f>
            </c:strRef>
          </c:cat>
          <c:val>
            <c:numRef>
              <c:f>Sprints!$AL$166:$AS$166</c:f>
              <c:numCache/>
            </c:numRef>
          </c:val>
          <c:smooth val="0"/>
        </c:ser>
        <c:axId val="1894671086"/>
        <c:axId val="2019651264"/>
      </c:lineChart>
      <c:catAx>
        <c:axId val="1894671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19651264"/>
      </c:catAx>
      <c:valAx>
        <c:axId val="201965126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4671086"/>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Sprints!$AL$180:$AS$180</c:f>
            </c:strRef>
          </c:cat>
          <c:val>
            <c:numRef>
              <c:f>Sprints!$AL$181:$AS$181</c:f>
              <c:numCache/>
            </c:numRef>
          </c:val>
          <c:smooth val="0"/>
        </c:ser>
        <c:ser>
          <c:idx val="1"/>
          <c:order val="1"/>
          <c:tx>
            <c:v>Actual</c:v>
          </c:tx>
          <c:spPr>
            <a:ln cmpd="sng">
              <a:solidFill>
                <a:srgbClr val="EA4335"/>
              </a:solidFill>
            </a:ln>
          </c:spPr>
          <c:marker>
            <c:symbol val="none"/>
          </c:marker>
          <c:cat>
            <c:strRef>
              <c:f>Sprints!$AL$180:$AS$180</c:f>
            </c:strRef>
          </c:cat>
          <c:val>
            <c:numRef>
              <c:f>Sprints!$AL$182:$AS$182</c:f>
              <c:numCache/>
            </c:numRef>
          </c:val>
          <c:smooth val="0"/>
        </c:ser>
        <c:axId val="2107875985"/>
        <c:axId val="272134510"/>
      </c:lineChart>
      <c:catAx>
        <c:axId val="21078759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72134510"/>
      </c:catAx>
      <c:valAx>
        <c:axId val="27213451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7875985"/>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Sprints!$AL$130:$AS$130</c:f>
            </c:strRef>
          </c:cat>
          <c:val>
            <c:numRef>
              <c:f>Sprints!$AL$131:$AS$131</c:f>
              <c:numCache/>
            </c:numRef>
          </c:val>
          <c:smooth val="0"/>
        </c:ser>
        <c:ser>
          <c:idx val="1"/>
          <c:order val="1"/>
          <c:tx>
            <c:v>Actual</c:v>
          </c:tx>
          <c:spPr>
            <a:ln cmpd="sng">
              <a:solidFill>
                <a:srgbClr val="EA4335"/>
              </a:solidFill>
            </a:ln>
          </c:spPr>
          <c:marker>
            <c:symbol val="none"/>
          </c:marker>
          <c:cat>
            <c:strRef>
              <c:f>Sprints!$AL$130:$AS$130</c:f>
            </c:strRef>
          </c:cat>
          <c:val>
            <c:numRef>
              <c:f>Sprints!$AL$132:$AS$132</c:f>
              <c:numCache/>
            </c:numRef>
          </c:val>
          <c:smooth val="0"/>
        </c:ser>
        <c:axId val="1876936843"/>
        <c:axId val="105090971"/>
      </c:lineChart>
      <c:catAx>
        <c:axId val="1876936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5090971"/>
      </c:catAx>
      <c:valAx>
        <c:axId val="10509097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6936843"/>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Sprints!$AL$156:$AS$156</c:f>
            </c:strRef>
          </c:cat>
          <c:val>
            <c:numRef>
              <c:f>Sprints!$AL$157:$AS$157</c:f>
              <c:numCache/>
            </c:numRef>
          </c:val>
          <c:smooth val="0"/>
        </c:ser>
        <c:ser>
          <c:idx val="1"/>
          <c:order val="1"/>
          <c:tx>
            <c:v>Actual</c:v>
          </c:tx>
          <c:spPr>
            <a:ln cmpd="sng">
              <a:solidFill>
                <a:srgbClr val="EA4335"/>
              </a:solidFill>
            </a:ln>
          </c:spPr>
          <c:marker>
            <c:symbol val="none"/>
          </c:marker>
          <c:cat>
            <c:strRef>
              <c:f>Sprints!$AL$156:$AS$156</c:f>
            </c:strRef>
          </c:cat>
          <c:val>
            <c:numRef>
              <c:f>Sprints!$AL$158:$AS$158</c:f>
              <c:numCache/>
            </c:numRef>
          </c:val>
          <c:smooth val="0"/>
        </c:ser>
        <c:axId val="209054296"/>
        <c:axId val="354825790"/>
      </c:lineChart>
      <c:catAx>
        <c:axId val="209054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54825790"/>
      </c:catAx>
      <c:valAx>
        <c:axId val="35482579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054296"/>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Sprints!$AL$144:$AS$144</c:f>
            </c:strRef>
          </c:cat>
          <c:val>
            <c:numRef>
              <c:f>Sprints!$AL$145:$AS$145</c:f>
              <c:numCache/>
            </c:numRef>
          </c:val>
          <c:smooth val="0"/>
        </c:ser>
        <c:ser>
          <c:idx val="1"/>
          <c:order val="1"/>
          <c:tx>
            <c:v>Actual</c:v>
          </c:tx>
          <c:spPr>
            <a:ln cmpd="sng">
              <a:solidFill>
                <a:srgbClr val="EA4335"/>
              </a:solidFill>
            </a:ln>
          </c:spPr>
          <c:marker>
            <c:symbol val="none"/>
          </c:marker>
          <c:cat>
            <c:strRef>
              <c:f>Sprints!$AL$144:$AS$144</c:f>
            </c:strRef>
          </c:cat>
          <c:val>
            <c:numRef>
              <c:f>Sprints!$AL$146:$AS$146</c:f>
              <c:numCache/>
            </c:numRef>
          </c:val>
          <c:smooth val="0"/>
        </c:ser>
        <c:axId val="2105294802"/>
        <c:axId val="1445127122"/>
      </c:lineChart>
      <c:catAx>
        <c:axId val="21052948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45127122"/>
      </c:catAx>
      <c:valAx>
        <c:axId val="144512712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5294802"/>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Sprints!$AK$168:$AS$168</c:f>
            </c:strRef>
          </c:cat>
          <c:val>
            <c:numRef>
              <c:f>Sprints!$AL$169:$AS$169</c:f>
              <c:numCache/>
            </c:numRef>
          </c:val>
          <c:smooth val="0"/>
        </c:ser>
        <c:ser>
          <c:idx val="1"/>
          <c:order val="1"/>
          <c:tx>
            <c:v>Actual</c:v>
          </c:tx>
          <c:spPr>
            <a:ln cmpd="sng">
              <a:solidFill>
                <a:srgbClr val="EA4335"/>
              </a:solidFill>
            </a:ln>
          </c:spPr>
          <c:marker>
            <c:symbol val="none"/>
          </c:marker>
          <c:cat>
            <c:strRef>
              <c:f>Sprints!$AK$168:$AS$168</c:f>
            </c:strRef>
          </c:cat>
          <c:val>
            <c:numRef>
              <c:f>Sprints!$AL$170:$AS$170</c:f>
              <c:numCache/>
            </c:numRef>
          </c:val>
          <c:smooth val="0"/>
        </c:ser>
        <c:axId val="1451082813"/>
        <c:axId val="1469768941"/>
      </c:lineChart>
      <c:catAx>
        <c:axId val="14510828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69768941"/>
      </c:catAx>
      <c:valAx>
        <c:axId val="146976894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1082813"/>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Sprints!$AL$184:$AS$184</c:f>
            </c:strRef>
          </c:cat>
          <c:val>
            <c:numRef>
              <c:f>Sprints!$AL$185:$AS$185</c:f>
              <c:numCache/>
            </c:numRef>
          </c:val>
          <c:smooth val="0"/>
        </c:ser>
        <c:ser>
          <c:idx val="1"/>
          <c:order val="1"/>
          <c:tx>
            <c:v>Actual</c:v>
          </c:tx>
          <c:spPr>
            <a:ln cmpd="sng">
              <a:solidFill>
                <a:srgbClr val="EA4335"/>
              </a:solidFill>
            </a:ln>
          </c:spPr>
          <c:marker>
            <c:symbol val="none"/>
          </c:marker>
          <c:cat>
            <c:strRef>
              <c:f>Sprints!$AL$184:$AS$184</c:f>
            </c:strRef>
          </c:cat>
          <c:val>
            <c:numRef>
              <c:f>Sprints!$AL$186:$AS$186</c:f>
              <c:numCache/>
            </c:numRef>
          </c:val>
          <c:smooth val="0"/>
        </c:ser>
        <c:axId val="379644654"/>
        <c:axId val="451834415"/>
      </c:lineChart>
      <c:catAx>
        <c:axId val="3796446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51834415"/>
      </c:catAx>
      <c:valAx>
        <c:axId val="45183441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964465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 Sprint - BRD, Tech Spec, HL Design, Site Map</a:t>
            </a:r>
          </a:p>
        </c:rich>
      </c:tx>
      <c:layout>
        <c:manualLayout>
          <c:xMode val="edge"/>
          <c:yMode val="edge"/>
          <c:x val="0.030167173252279637"/>
          <c:y val="0.05"/>
        </c:manualLayout>
      </c:layout>
      <c:overlay val="0"/>
    </c:title>
    <c:plotArea>
      <c:layout/>
      <c:lineChart>
        <c:ser>
          <c:idx val="0"/>
          <c:order val="0"/>
          <c:tx>
            <c:v>Estimated</c:v>
          </c:tx>
          <c:spPr>
            <a:ln cmpd="sng">
              <a:solidFill>
                <a:srgbClr val="4285F4"/>
              </a:solidFill>
            </a:ln>
          </c:spPr>
          <c:marker>
            <c:symbol val="none"/>
          </c:marker>
          <c:cat>
            <c:strRef>
              <c:f>Sprints!$I$38:$P$38</c:f>
            </c:strRef>
          </c:cat>
          <c:val>
            <c:numRef>
              <c:f>Sprints!$I$54:$P$54</c:f>
              <c:numCache/>
            </c:numRef>
          </c:val>
          <c:smooth val="0"/>
        </c:ser>
        <c:ser>
          <c:idx val="1"/>
          <c:order val="1"/>
          <c:tx>
            <c:v>Actual</c:v>
          </c:tx>
          <c:spPr>
            <a:ln cmpd="sng">
              <a:solidFill>
                <a:srgbClr val="EA4335"/>
              </a:solidFill>
            </a:ln>
          </c:spPr>
          <c:marker>
            <c:symbol val="none"/>
          </c:marker>
          <c:cat>
            <c:strRef>
              <c:f>Sprints!$I$38:$P$38</c:f>
            </c:strRef>
          </c:cat>
          <c:val>
            <c:numRef>
              <c:f>Sprints!$I$55:$P$55</c:f>
              <c:numCache/>
            </c:numRef>
          </c:val>
          <c:smooth val="0"/>
        </c:ser>
        <c:axId val="118985688"/>
        <c:axId val="776794207"/>
      </c:lineChart>
      <c:catAx>
        <c:axId val="1189856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76794207"/>
      </c:catAx>
      <c:valAx>
        <c:axId val="77679420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985688"/>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Sprints!$AV$112:$BC$112</c:f>
            </c:strRef>
          </c:cat>
          <c:val>
            <c:numRef>
              <c:f>Sprints!$AV$113:$BC$113</c:f>
              <c:numCache/>
            </c:numRef>
          </c:val>
          <c:smooth val="0"/>
        </c:ser>
        <c:ser>
          <c:idx val="1"/>
          <c:order val="1"/>
          <c:tx>
            <c:v>Actual</c:v>
          </c:tx>
          <c:spPr>
            <a:ln cmpd="sng">
              <a:solidFill>
                <a:srgbClr val="EA4335"/>
              </a:solidFill>
            </a:ln>
          </c:spPr>
          <c:marker>
            <c:symbol val="none"/>
          </c:marker>
          <c:cat>
            <c:strRef>
              <c:f>Sprints!$AV$112:$BC$112</c:f>
            </c:strRef>
          </c:cat>
          <c:val>
            <c:numRef>
              <c:f>Sprints!$AV$114:$BC$114</c:f>
              <c:numCache/>
            </c:numRef>
          </c:val>
          <c:smooth val="0"/>
        </c:ser>
        <c:axId val="375495390"/>
        <c:axId val="335345280"/>
      </c:lineChart>
      <c:catAx>
        <c:axId val="3754953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35345280"/>
      </c:catAx>
      <c:valAx>
        <c:axId val="33534528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5495390"/>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Sprints!$AV$126:$BC$126</c:f>
            </c:strRef>
          </c:cat>
          <c:val>
            <c:numRef>
              <c:f>Sprints!$AV$127:$BC$127</c:f>
              <c:numCache/>
            </c:numRef>
          </c:val>
          <c:smooth val="0"/>
        </c:ser>
        <c:ser>
          <c:idx val="1"/>
          <c:order val="1"/>
          <c:tx>
            <c:v>Actual</c:v>
          </c:tx>
          <c:spPr>
            <a:ln cmpd="sng">
              <a:solidFill>
                <a:srgbClr val="EA4335"/>
              </a:solidFill>
            </a:ln>
          </c:spPr>
          <c:marker>
            <c:symbol val="none"/>
          </c:marker>
          <c:cat>
            <c:strRef>
              <c:f>Sprints!$AV$126:$BC$126</c:f>
            </c:strRef>
          </c:cat>
          <c:val>
            <c:numRef>
              <c:f>Sprints!$AV$128:$BC$128</c:f>
              <c:numCache/>
            </c:numRef>
          </c:val>
          <c:smooth val="0"/>
        </c:ser>
        <c:axId val="1086567934"/>
        <c:axId val="860508811"/>
      </c:lineChart>
      <c:catAx>
        <c:axId val="1086567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60508811"/>
      </c:catAx>
      <c:valAx>
        <c:axId val="86050881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6567934"/>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Sprints!$AV$140:$BC$140</c:f>
            </c:strRef>
          </c:cat>
          <c:val>
            <c:numRef>
              <c:f>Sprints!$AV$141:$BC$141</c:f>
              <c:numCache/>
            </c:numRef>
          </c:val>
          <c:smooth val="0"/>
        </c:ser>
        <c:ser>
          <c:idx val="1"/>
          <c:order val="1"/>
          <c:tx>
            <c:v>Actual</c:v>
          </c:tx>
          <c:spPr>
            <a:ln cmpd="sng">
              <a:solidFill>
                <a:srgbClr val="EA4335"/>
              </a:solidFill>
            </a:ln>
          </c:spPr>
          <c:marker>
            <c:symbol val="none"/>
          </c:marker>
          <c:cat>
            <c:strRef>
              <c:f>Sprints!$AV$140:$BC$140</c:f>
            </c:strRef>
          </c:cat>
          <c:val>
            <c:numRef>
              <c:f>Sprints!$AV$142:$BC$142</c:f>
              <c:numCache/>
            </c:numRef>
          </c:val>
          <c:smooth val="0"/>
        </c:ser>
        <c:axId val="1053407481"/>
        <c:axId val="1584441870"/>
      </c:lineChart>
      <c:catAx>
        <c:axId val="10534074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84441870"/>
      </c:catAx>
      <c:valAx>
        <c:axId val="158444187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407481"/>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Sprints!$AV$152:$BC$152</c:f>
            </c:strRef>
          </c:cat>
          <c:val>
            <c:numRef>
              <c:f>Sprints!$AV$153:$BC$153</c:f>
              <c:numCache/>
            </c:numRef>
          </c:val>
          <c:smooth val="0"/>
        </c:ser>
        <c:ser>
          <c:idx val="1"/>
          <c:order val="1"/>
          <c:tx>
            <c:v>Actual</c:v>
          </c:tx>
          <c:spPr>
            <a:ln cmpd="sng">
              <a:solidFill>
                <a:srgbClr val="EA4335"/>
              </a:solidFill>
            </a:ln>
          </c:spPr>
          <c:marker>
            <c:symbol val="none"/>
          </c:marker>
          <c:cat>
            <c:strRef>
              <c:f>Sprints!$AV$152:$BC$152</c:f>
            </c:strRef>
          </c:cat>
          <c:val>
            <c:numRef>
              <c:f>Sprints!$AV$154:$BC$154</c:f>
              <c:numCache/>
            </c:numRef>
          </c:val>
          <c:smooth val="0"/>
        </c:ser>
        <c:axId val="1209263456"/>
        <c:axId val="635724849"/>
      </c:lineChart>
      <c:catAx>
        <c:axId val="12092634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35724849"/>
      </c:catAx>
      <c:valAx>
        <c:axId val="63572484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9263456"/>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Sprints!$AV$164:$BC$164</c:f>
            </c:strRef>
          </c:cat>
          <c:val>
            <c:numRef>
              <c:f>Sprints!$AV$165:$BC$165</c:f>
              <c:numCache/>
            </c:numRef>
          </c:val>
          <c:smooth val="0"/>
        </c:ser>
        <c:ser>
          <c:idx val="1"/>
          <c:order val="1"/>
          <c:tx>
            <c:v>Actual</c:v>
          </c:tx>
          <c:spPr>
            <a:ln cmpd="sng">
              <a:solidFill>
                <a:srgbClr val="EA4335"/>
              </a:solidFill>
            </a:ln>
          </c:spPr>
          <c:marker>
            <c:symbol val="none"/>
          </c:marker>
          <c:cat>
            <c:strRef>
              <c:f>Sprints!$AV$164:$BC$164</c:f>
            </c:strRef>
          </c:cat>
          <c:val>
            <c:numRef>
              <c:f>Sprints!$AV$166:$BC$166</c:f>
              <c:numCache/>
            </c:numRef>
          </c:val>
          <c:smooth val="0"/>
        </c:ser>
        <c:axId val="205150404"/>
        <c:axId val="1003095392"/>
      </c:lineChart>
      <c:catAx>
        <c:axId val="2051504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03095392"/>
      </c:catAx>
      <c:valAx>
        <c:axId val="100309539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150404"/>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Eric Truong</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Sprints!$AV$180:$BC$180</c:f>
            </c:strRef>
          </c:cat>
          <c:val>
            <c:numRef>
              <c:f>Sprints!$AV$181:$BC$181</c:f>
              <c:numCache/>
            </c:numRef>
          </c:val>
          <c:smooth val="0"/>
        </c:ser>
        <c:ser>
          <c:idx val="1"/>
          <c:order val="1"/>
          <c:tx>
            <c:v>Actual</c:v>
          </c:tx>
          <c:spPr>
            <a:ln cmpd="sng">
              <a:solidFill>
                <a:srgbClr val="EA4335"/>
              </a:solidFill>
            </a:ln>
          </c:spPr>
          <c:marker>
            <c:symbol val="none"/>
          </c:marker>
          <c:cat>
            <c:strRef>
              <c:f>Sprints!$AV$180:$BC$180</c:f>
            </c:strRef>
          </c:cat>
          <c:val>
            <c:numRef>
              <c:f>Sprints!$AV$182:$BC$182</c:f>
              <c:numCache/>
            </c:numRef>
          </c:val>
          <c:smooth val="0"/>
        </c:ser>
        <c:axId val="514904951"/>
        <c:axId val="2112691129"/>
      </c:lineChart>
      <c:catAx>
        <c:axId val="5149049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112691129"/>
      </c:catAx>
      <c:valAx>
        <c:axId val="211269112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4904951"/>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Sprints!$AV$116:$BC$116</c:f>
            </c:strRef>
          </c:cat>
          <c:val>
            <c:numRef>
              <c:f>Sprints!$AV$117:$BC$117</c:f>
              <c:numCache/>
            </c:numRef>
          </c:val>
          <c:smooth val="0"/>
        </c:ser>
        <c:ser>
          <c:idx val="1"/>
          <c:order val="1"/>
          <c:tx>
            <c:v>Actual</c:v>
          </c:tx>
          <c:spPr>
            <a:ln cmpd="sng">
              <a:solidFill>
                <a:srgbClr val="EA4335"/>
              </a:solidFill>
            </a:ln>
          </c:spPr>
          <c:marker>
            <c:symbol val="none"/>
          </c:marker>
          <c:cat>
            <c:strRef>
              <c:f>Sprints!$AV$116:$BC$116</c:f>
            </c:strRef>
          </c:cat>
          <c:val>
            <c:numRef>
              <c:f>Sprints!$AV$118:$BC$118</c:f>
              <c:numCache/>
            </c:numRef>
          </c:val>
          <c:smooth val="0"/>
        </c:ser>
        <c:axId val="559268631"/>
        <c:axId val="1084846403"/>
      </c:lineChart>
      <c:catAx>
        <c:axId val="5592686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84846403"/>
      </c:catAx>
      <c:valAx>
        <c:axId val="108484640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9268631"/>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Sprints!$AV$130:$BC$130</c:f>
            </c:strRef>
          </c:cat>
          <c:val>
            <c:numRef>
              <c:f>Sprints!$AV$131:$BC$131</c:f>
              <c:numCache/>
            </c:numRef>
          </c:val>
          <c:smooth val="0"/>
        </c:ser>
        <c:ser>
          <c:idx val="1"/>
          <c:order val="1"/>
          <c:tx>
            <c:v>Actual</c:v>
          </c:tx>
          <c:spPr>
            <a:ln cmpd="sng">
              <a:solidFill>
                <a:srgbClr val="EA4335"/>
              </a:solidFill>
            </a:ln>
          </c:spPr>
          <c:marker>
            <c:symbol val="none"/>
          </c:marker>
          <c:cat>
            <c:strRef>
              <c:f>Sprints!$AV$130:$BC$130</c:f>
            </c:strRef>
          </c:cat>
          <c:val>
            <c:numRef>
              <c:f>Sprints!$AV$132:$BC$132</c:f>
              <c:numCache/>
            </c:numRef>
          </c:val>
          <c:smooth val="0"/>
        </c:ser>
        <c:axId val="837320592"/>
        <c:axId val="1065505045"/>
      </c:lineChart>
      <c:catAx>
        <c:axId val="8373205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65505045"/>
      </c:catAx>
      <c:valAx>
        <c:axId val="106550504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7320592"/>
      </c:valAx>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Sprints!$AV$140:$BC$140</c:f>
            </c:strRef>
          </c:cat>
          <c:val>
            <c:numRef>
              <c:f>Sprints!$AV$141:$BC$141</c:f>
              <c:numCache/>
            </c:numRef>
          </c:val>
          <c:smooth val="0"/>
        </c:ser>
        <c:ser>
          <c:idx val="1"/>
          <c:order val="1"/>
          <c:tx>
            <c:v>Actual</c:v>
          </c:tx>
          <c:spPr>
            <a:ln cmpd="sng">
              <a:solidFill>
                <a:srgbClr val="EA4335"/>
              </a:solidFill>
            </a:ln>
          </c:spPr>
          <c:marker>
            <c:symbol val="none"/>
          </c:marker>
          <c:cat>
            <c:strRef>
              <c:f>Sprints!$AV$140:$BC$140</c:f>
            </c:strRef>
          </c:cat>
          <c:val>
            <c:numRef>
              <c:f>Sprints!$AV$142:$BC$142</c:f>
              <c:numCache/>
            </c:numRef>
          </c:val>
          <c:smooth val="0"/>
        </c:ser>
        <c:axId val="282237481"/>
        <c:axId val="2093123821"/>
      </c:lineChart>
      <c:catAx>
        <c:axId val="2822374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93123821"/>
      </c:catAx>
      <c:valAx>
        <c:axId val="209312382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2237481"/>
      </c:valAx>
    </c:plotArea>
    <c:legend>
      <c:legendPos val="r"/>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Sprints!$AV$156:$BC$156</c:f>
            </c:strRef>
          </c:cat>
          <c:val>
            <c:numRef>
              <c:f>Sprints!$AV$157:$BC$157</c:f>
              <c:numCache/>
            </c:numRef>
          </c:val>
          <c:smooth val="0"/>
        </c:ser>
        <c:ser>
          <c:idx val="1"/>
          <c:order val="1"/>
          <c:tx>
            <c:v>Actual</c:v>
          </c:tx>
          <c:spPr>
            <a:ln cmpd="sng">
              <a:solidFill>
                <a:srgbClr val="EA4335"/>
              </a:solidFill>
            </a:ln>
          </c:spPr>
          <c:marker>
            <c:symbol val="none"/>
          </c:marker>
          <c:cat>
            <c:strRef>
              <c:f>Sprints!$AV$156:$BC$156</c:f>
            </c:strRef>
          </c:cat>
          <c:val>
            <c:numRef>
              <c:f>Sprints!$AV$158:$BC$158</c:f>
              <c:numCache/>
            </c:numRef>
          </c:val>
          <c:smooth val="0"/>
        </c:ser>
        <c:axId val="1232811523"/>
        <c:axId val="504763821"/>
      </c:lineChart>
      <c:catAx>
        <c:axId val="1232811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04763821"/>
      </c:catAx>
      <c:valAx>
        <c:axId val="50476382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281152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Network Diagram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Sprints!$J$65:$Q$65</c:f>
              <c:numCache/>
            </c:numRef>
          </c:val>
          <c:smooth val="0"/>
        </c:ser>
        <c:ser>
          <c:idx val="1"/>
          <c:order val="1"/>
          <c:tx>
            <c:v>Actual</c:v>
          </c:tx>
          <c:spPr>
            <a:ln cmpd="sng">
              <a:solidFill>
                <a:srgbClr val="EA4335"/>
              </a:solidFill>
            </a:ln>
          </c:spPr>
          <c:marker>
            <c:symbol val="none"/>
          </c:marker>
          <c:cat>
            <c:strRef>
              <c:f>Sprints!$J$59:$Q$59</c:f>
            </c:strRef>
          </c:cat>
          <c:val>
            <c:numRef>
              <c:f>Sprints!$J$66:$Q$66</c:f>
              <c:numCache/>
            </c:numRef>
          </c:val>
          <c:smooth val="0"/>
        </c:ser>
        <c:axId val="935506547"/>
        <c:axId val="1099785775"/>
      </c:lineChart>
      <c:catAx>
        <c:axId val="9355065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99785775"/>
      </c:catAx>
      <c:valAx>
        <c:axId val="109978577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5506547"/>
      </c:valAx>
    </c:plotArea>
    <c:legend>
      <c:legendPos val="r"/>
      <c:overlay val="0"/>
      <c:txPr>
        <a:bodyPr/>
        <a:lstStyle/>
        <a:p>
          <a:pPr lvl="0">
            <a:defRPr b="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Sprints!$AV$168:$BC$168</c:f>
            </c:strRef>
          </c:cat>
          <c:val>
            <c:numRef>
              <c:f>Sprints!$AV$169:$BC$169</c:f>
              <c:numCache/>
            </c:numRef>
          </c:val>
          <c:smooth val="0"/>
        </c:ser>
        <c:ser>
          <c:idx val="1"/>
          <c:order val="1"/>
          <c:tx>
            <c:v>Actual</c:v>
          </c:tx>
          <c:spPr>
            <a:ln cmpd="sng">
              <a:solidFill>
                <a:srgbClr val="EA4335"/>
              </a:solidFill>
            </a:ln>
          </c:spPr>
          <c:marker>
            <c:symbol val="none"/>
          </c:marker>
          <c:cat>
            <c:strRef>
              <c:f>Sprints!$AV$168:$BC$168</c:f>
            </c:strRef>
          </c:cat>
          <c:val>
            <c:numRef>
              <c:f>Sprints!$AV$170:$BC$170</c:f>
              <c:numCache/>
            </c:numRef>
          </c:val>
          <c:smooth val="0"/>
        </c:ser>
        <c:axId val="1768671794"/>
        <c:axId val="1378633652"/>
      </c:lineChart>
      <c:catAx>
        <c:axId val="17686717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78633652"/>
      </c:catAx>
      <c:valAx>
        <c:axId val="137863365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8671794"/>
      </c:valAx>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Erina Lara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Sprints!$AV$184:$BC$184</c:f>
            </c:strRef>
          </c:cat>
          <c:val>
            <c:numRef>
              <c:f>Sprints!$AV$185:$BC$185</c:f>
              <c:numCache/>
            </c:numRef>
          </c:val>
          <c:smooth val="0"/>
        </c:ser>
        <c:ser>
          <c:idx val="1"/>
          <c:order val="1"/>
          <c:tx>
            <c:v>Actual</c:v>
          </c:tx>
          <c:spPr>
            <a:ln cmpd="sng">
              <a:solidFill>
                <a:srgbClr val="EA4335"/>
              </a:solidFill>
            </a:ln>
          </c:spPr>
          <c:marker>
            <c:symbol val="none"/>
          </c:marker>
          <c:cat>
            <c:strRef>
              <c:f>Sprints!$AV$184:$BC$184</c:f>
            </c:strRef>
          </c:cat>
          <c:val>
            <c:numRef>
              <c:f>Sprints!$AV$186:$BC$186</c:f>
              <c:numCache/>
            </c:numRef>
          </c:val>
          <c:smooth val="0"/>
        </c:ser>
        <c:axId val="1870858588"/>
        <c:axId val="843932528"/>
      </c:lineChart>
      <c:catAx>
        <c:axId val="18708585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43932528"/>
      </c:catAx>
      <c:valAx>
        <c:axId val="84393252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0858588"/>
      </c:valAx>
    </c:plotArea>
    <c:legend>
      <c:legendPos val="r"/>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Sprints!$BF$112:$BM$112</c:f>
            </c:strRef>
          </c:cat>
          <c:val>
            <c:numRef>
              <c:f>Sprints!$BF$113:$BM$113</c:f>
              <c:numCache/>
            </c:numRef>
          </c:val>
          <c:smooth val="0"/>
        </c:ser>
        <c:ser>
          <c:idx val="1"/>
          <c:order val="1"/>
          <c:tx>
            <c:v>Actual</c:v>
          </c:tx>
          <c:spPr>
            <a:ln cmpd="sng">
              <a:solidFill>
                <a:srgbClr val="EA4335"/>
              </a:solidFill>
            </a:ln>
          </c:spPr>
          <c:marker>
            <c:symbol val="none"/>
          </c:marker>
          <c:cat>
            <c:strRef>
              <c:f>Sprints!$BF$112:$BM$112</c:f>
            </c:strRef>
          </c:cat>
          <c:val>
            <c:numRef>
              <c:f>Sprints!$BF$114:$BM$114</c:f>
              <c:numCache/>
            </c:numRef>
          </c:val>
          <c:smooth val="0"/>
        </c:ser>
        <c:axId val="974694738"/>
        <c:axId val="1295952378"/>
      </c:lineChart>
      <c:catAx>
        <c:axId val="9746947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95952378"/>
      </c:catAx>
      <c:valAx>
        <c:axId val="129595237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4694738"/>
      </c:valAx>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Sprints!$BF$126:$BM$126</c:f>
            </c:strRef>
          </c:cat>
          <c:val>
            <c:numRef>
              <c:f>Sprints!$BF$127:$BM$127</c:f>
              <c:numCache/>
            </c:numRef>
          </c:val>
          <c:smooth val="0"/>
        </c:ser>
        <c:ser>
          <c:idx val="1"/>
          <c:order val="1"/>
          <c:tx>
            <c:v>Actual</c:v>
          </c:tx>
          <c:spPr>
            <a:ln cmpd="sng">
              <a:solidFill>
                <a:srgbClr val="EA4335"/>
              </a:solidFill>
            </a:ln>
          </c:spPr>
          <c:marker>
            <c:symbol val="none"/>
          </c:marker>
          <c:cat>
            <c:strRef>
              <c:f>Sprints!$BF$126:$BM$126</c:f>
            </c:strRef>
          </c:cat>
          <c:val>
            <c:numRef>
              <c:f>Sprints!$BF$128:$BM$128</c:f>
              <c:numCache/>
            </c:numRef>
          </c:val>
          <c:smooth val="0"/>
        </c:ser>
        <c:axId val="1901495511"/>
        <c:axId val="1806579440"/>
      </c:lineChart>
      <c:catAx>
        <c:axId val="19014955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06579440"/>
      </c:catAx>
      <c:valAx>
        <c:axId val="180657944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1495511"/>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Sprints!$BF$140:$BM$140</c:f>
            </c:strRef>
          </c:cat>
          <c:val>
            <c:numRef>
              <c:f>Sprints!$BF$141:$BM$141</c:f>
              <c:numCache/>
            </c:numRef>
          </c:val>
          <c:smooth val="0"/>
        </c:ser>
        <c:ser>
          <c:idx val="1"/>
          <c:order val="1"/>
          <c:tx>
            <c:v>Actual</c:v>
          </c:tx>
          <c:spPr>
            <a:ln cmpd="sng">
              <a:solidFill>
                <a:srgbClr val="EA4335"/>
              </a:solidFill>
            </a:ln>
          </c:spPr>
          <c:marker>
            <c:symbol val="none"/>
          </c:marker>
          <c:cat>
            <c:strRef>
              <c:f>Sprints!$BF$140:$BM$140</c:f>
            </c:strRef>
          </c:cat>
          <c:val>
            <c:numRef>
              <c:f>Sprints!$BF$142:$BM$142</c:f>
              <c:numCache/>
            </c:numRef>
          </c:val>
          <c:smooth val="0"/>
        </c:ser>
        <c:axId val="220110881"/>
        <c:axId val="887043976"/>
      </c:lineChart>
      <c:catAx>
        <c:axId val="220110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7043976"/>
      </c:catAx>
      <c:valAx>
        <c:axId val="88704397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0110881"/>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Sprints!$BF$152:$BM$152</c:f>
            </c:strRef>
          </c:cat>
          <c:val>
            <c:numRef>
              <c:f>Sprints!$BF$153:$BM$153</c:f>
              <c:numCache/>
            </c:numRef>
          </c:val>
          <c:smooth val="0"/>
        </c:ser>
        <c:ser>
          <c:idx val="1"/>
          <c:order val="1"/>
          <c:tx>
            <c:v>Actual</c:v>
          </c:tx>
          <c:spPr>
            <a:ln cmpd="sng">
              <a:solidFill>
                <a:srgbClr val="EA4335"/>
              </a:solidFill>
            </a:ln>
          </c:spPr>
          <c:marker>
            <c:symbol val="none"/>
          </c:marker>
          <c:cat>
            <c:strRef>
              <c:f>Sprints!$BF$152:$BM$152</c:f>
            </c:strRef>
          </c:cat>
          <c:val>
            <c:numRef>
              <c:f>Sprints!$BF$154:$BM$154</c:f>
              <c:numCache/>
            </c:numRef>
          </c:val>
          <c:smooth val="0"/>
        </c:ser>
        <c:axId val="678420336"/>
        <c:axId val="1200292388"/>
      </c:lineChart>
      <c:catAx>
        <c:axId val="678420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00292388"/>
      </c:catAx>
      <c:valAx>
        <c:axId val="120029238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8420336"/>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Sprints!$BF$164:$BM$164</c:f>
            </c:strRef>
          </c:cat>
          <c:val>
            <c:numRef>
              <c:f>Sprints!$BF$165:$BM$165</c:f>
              <c:numCache/>
            </c:numRef>
          </c:val>
          <c:smooth val="0"/>
        </c:ser>
        <c:ser>
          <c:idx val="1"/>
          <c:order val="1"/>
          <c:tx>
            <c:v>Actual</c:v>
          </c:tx>
          <c:spPr>
            <a:ln cmpd="sng">
              <a:solidFill>
                <a:srgbClr val="EA4335"/>
              </a:solidFill>
            </a:ln>
          </c:spPr>
          <c:marker>
            <c:symbol val="none"/>
          </c:marker>
          <c:cat>
            <c:strRef>
              <c:f>Sprints!$BF$164:$BM$164</c:f>
            </c:strRef>
          </c:cat>
          <c:val>
            <c:numRef>
              <c:f>Sprints!$BF$166:$BM$166</c:f>
              <c:numCache/>
            </c:numRef>
          </c:val>
          <c:smooth val="0"/>
        </c:ser>
        <c:axId val="951209041"/>
        <c:axId val="1537418863"/>
      </c:lineChart>
      <c:catAx>
        <c:axId val="9512090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37418863"/>
      </c:catAx>
      <c:valAx>
        <c:axId val="153741886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1209041"/>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Michael Lamera</a:t>
            </a:r>
          </a:p>
        </c:rich>
      </c:tx>
      <c:layout>
        <c:manualLayout>
          <c:xMode val="edge"/>
          <c:yMode val="edge"/>
          <c:x val="0.023333460268224967"/>
          <c:y val="0.0436437764023971"/>
        </c:manualLayout>
      </c:layout>
      <c:overlay val="0"/>
    </c:title>
    <c:plotArea>
      <c:layout/>
      <c:lineChart>
        <c:ser>
          <c:idx val="0"/>
          <c:order val="0"/>
          <c:tx>
            <c:v>Estimated</c:v>
          </c:tx>
          <c:spPr>
            <a:ln cmpd="sng">
              <a:solidFill>
                <a:srgbClr val="4285F4"/>
              </a:solidFill>
            </a:ln>
          </c:spPr>
          <c:marker>
            <c:symbol val="none"/>
          </c:marker>
          <c:cat>
            <c:strRef>
              <c:f>Sprints!$BF$180:$BM$180</c:f>
            </c:strRef>
          </c:cat>
          <c:val>
            <c:numRef>
              <c:f>Sprints!$BF$181:$BM$181</c:f>
              <c:numCache/>
            </c:numRef>
          </c:val>
          <c:smooth val="0"/>
        </c:ser>
        <c:ser>
          <c:idx val="1"/>
          <c:order val="1"/>
          <c:tx>
            <c:v>Actual</c:v>
          </c:tx>
          <c:spPr>
            <a:ln cmpd="sng">
              <a:solidFill>
                <a:srgbClr val="EA4335"/>
              </a:solidFill>
            </a:ln>
          </c:spPr>
          <c:marker>
            <c:symbol val="none"/>
          </c:marker>
          <c:cat>
            <c:strRef>
              <c:f>Sprints!$BF$180:$BM$180</c:f>
            </c:strRef>
          </c:cat>
          <c:val>
            <c:numRef>
              <c:f>Sprints!$BF$182:$BM$182</c:f>
              <c:numCache/>
            </c:numRef>
          </c:val>
          <c:smooth val="0"/>
        </c:ser>
        <c:axId val="1412386766"/>
        <c:axId val="536004967"/>
      </c:lineChart>
      <c:catAx>
        <c:axId val="14123867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36004967"/>
      </c:catAx>
      <c:valAx>
        <c:axId val="53600496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2386766"/>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10/28 Sprint - LL Design - User Administration &amp; User Management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Sprints!$AL$100:$AS$100</c:f>
            </c:strRef>
          </c:cat>
          <c:val>
            <c:numRef>
              <c:f>Sprints!$J$109:$Q$109</c:f>
              <c:numCache/>
            </c:numRef>
          </c:val>
          <c:smooth val="0"/>
        </c:ser>
        <c:ser>
          <c:idx val="1"/>
          <c:order val="1"/>
          <c:tx>
            <c:v>Actual</c:v>
          </c:tx>
          <c:spPr>
            <a:ln cmpd="sng">
              <a:solidFill>
                <a:srgbClr val="EA4335"/>
              </a:solidFill>
            </a:ln>
          </c:spPr>
          <c:marker>
            <c:symbol val="none"/>
          </c:marker>
          <c:cat>
            <c:strRef>
              <c:f>Sprints!$AL$100:$AS$100</c:f>
            </c:strRef>
          </c:cat>
          <c:val>
            <c:numRef>
              <c:f>Sprints!$J$110:$Q$110</c:f>
              <c:numCache/>
            </c:numRef>
          </c:val>
          <c:smooth val="0"/>
        </c:ser>
        <c:axId val="1258537803"/>
        <c:axId val="1148378327"/>
      </c:lineChart>
      <c:catAx>
        <c:axId val="12585378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48378327"/>
      </c:catAx>
      <c:valAx>
        <c:axId val="114837832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8537803"/>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11/4 Sprint - LL Design - System Observability &amp; Central Media Library</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Sprints!$AL$112:$AS$112</c:f>
            </c:strRef>
          </c:cat>
          <c:val>
            <c:numRef>
              <c:f>Sprints!$J$123:$Q$123</c:f>
              <c:numCache/>
            </c:numRef>
          </c:val>
          <c:smooth val="0"/>
        </c:ser>
        <c:ser>
          <c:idx val="1"/>
          <c:order val="1"/>
          <c:tx>
            <c:v>Actual</c:v>
          </c:tx>
          <c:spPr>
            <a:ln cmpd="sng">
              <a:solidFill>
                <a:srgbClr val="EA4335"/>
              </a:solidFill>
            </a:ln>
          </c:spPr>
          <c:marker>
            <c:symbol val="none"/>
          </c:marker>
          <c:cat>
            <c:strRef>
              <c:f>Sprints!$AL$112:$AS$112</c:f>
            </c:strRef>
          </c:cat>
          <c:val>
            <c:numRef>
              <c:f>Sprints!$J$124:$Q$124</c:f>
              <c:numCache/>
            </c:numRef>
          </c:val>
          <c:smooth val="0"/>
        </c:ser>
        <c:axId val="462958352"/>
        <c:axId val="2092935737"/>
      </c:lineChart>
      <c:catAx>
        <c:axId val="4629583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92935737"/>
      </c:catAx>
      <c:valAx>
        <c:axId val="209293573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295835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Sprints!$AL$59:$AS$59</c:f>
              <c:numCache/>
            </c:numRef>
          </c:val>
          <c:smooth val="0"/>
        </c:ser>
        <c:ser>
          <c:idx val="1"/>
          <c:order val="1"/>
          <c:tx>
            <c:v>Actual</c:v>
          </c:tx>
          <c:spPr>
            <a:ln cmpd="sng">
              <a:solidFill>
                <a:srgbClr val="EA4335"/>
              </a:solidFill>
            </a:ln>
          </c:spPr>
          <c:marker>
            <c:symbol val="none"/>
          </c:marker>
          <c:cat>
            <c:strRef>
              <c:f>Sprints!$J$59:$Q$59</c:f>
            </c:strRef>
          </c:cat>
          <c:val>
            <c:numRef>
              <c:f>Sprints!$AL$60:$AS$60</c:f>
              <c:numCache/>
            </c:numRef>
          </c:val>
          <c:smooth val="0"/>
        </c:ser>
        <c:axId val="996320344"/>
        <c:axId val="2090286244"/>
      </c:lineChart>
      <c:catAx>
        <c:axId val="9963203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90286244"/>
      </c:catAx>
      <c:valAx>
        <c:axId val="209028624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6320344"/>
      </c:valAx>
    </c:plotArea>
    <c:legend>
      <c:legendPos val="r"/>
      <c:overlay val="0"/>
      <c:txPr>
        <a:bodyPr/>
        <a:lstStyle/>
        <a:p>
          <a:pPr lvl="0">
            <a:defRPr b="0">
              <a:solidFill>
                <a:srgbClr val="1A1A1A"/>
              </a:solidFill>
              <a:latin typeface="+mn-lt"/>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11/11 Sprint - LL Design - Playlists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Sprints!$AL$126:$AS$126</c:f>
            </c:strRef>
          </c:cat>
          <c:val>
            <c:numRef>
              <c:f>Sprints!$J$137:$Q$137</c:f>
              <c:numCache/>
            </c:numRef>
          </c:val>
          <c:smooth val="0"/>
        </c:ser>
        <c:ser>
          <c:idx val="1"/>
          <c:order val="1"/>
          <c:tx>
            <c:v>Actual</c:v>
          </c:tx>
          <c:spPr>
            <a:ln cmpd="sng">
              <a:solidFill>
                <a:srgbClr val="EA4335"/>
              </a:solidFill>
            </a:ln>
          </c:spPr>
          <c:marker>
            <c:symbol val="none"/>
          </c:marker>
          <c:cat>
            <c:strRef>
              <c:f>Sprints!$AL$126:$AS$126</c:f>
            </c:strRef>
          </c:cat>
          <c:val>
            <c:numRef>
              <c:f>Sprints!$J$138:$Q$138</c:f>
              <c:numCache/>
            </c:numRef>
          </c:val>
          <c:smooth val="0"/>
        </c:ser>
        <c:axId val="388043844"/>
        <c:axId val="48617016"/>
      </c:lineChart>
      <c:catAx>
        <c:axId val="3880438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8617016"/>
      </c:catAx>
      <c:valAx>
        <c:axId val="4861701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8043844"/>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11/25 Sprint - LL Design - Ratings and Reviews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Sprints!$J$153:$Q$153</c:f>
            </c:strRef>
          </c:cat>
          <c:val>
            <c:numRef>
              <c:f>Sprints!$J$159:$Q$159</c:f>
              <c:numCache/>
            </c:numRef>
          </c:val>
          <c:smooth val="0"/>
        </c:ser>
        <c:ser>
          <c:idx val="1"/>
          <c:order val="1"/>
          <c:tx>
            <c:v>Actual</c:v>
          </c:tx>
          <c:spPr>
            <a:ln cmpd="sng">
              <a:solidFill>
                <a:srgbClr val="EA4335"/>
              </a:solidFill>
            </a:ln>
          </c:spPr>
          <c:marker>
            <c:symbol val="none"/>
          </c:marker>
          <c:cat>
            <c:strRef>
              <c:f>Sprints!$J$153:$Q$153</c:f>
            </c:strRef>
          </c:cat>
          <c:val>
            <c:numRef>
              <c:f>Sprints!$J$160:$Q$160</c:f>
              <c:numCache/>
            </c:numRef>
          </c:val>
          <c:smooth val="0"/>
        </c:ser>
        <c:axId val="303022632"/>
        <c:axId val="354821087"/>
      </c:lineChart>
      <c:catAx>
        <c:axId val="3030226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54821087"/>
      </c:catAx>
      <c:valAx>
        <c:axId val="35482108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3022632"/>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12/2 Sprint - LL Design - ActWiki &amp; News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Sprints!$K$165:$Q$165</c:f>
            </c:strRef>
          </c:cat>
          <c:val>
            <c:numRef>
              <c:f>Sprints!$J$177:$Q$177</c:f>
              <c:numCache/>
            </c:numRef>
          </c:val>
          <c:smooth val="0"/>
        </c:ser>
        <c:ser>
          <c:idx val="1"/>
          <c:order val="1"/>
          <c:tx>
            <c:v>Actual</c:v>
          </c:tx>
          <c:spPr>
            <a:ln cmpd="sng">
              <a:solidFill>
                <a:srgbClr val="EA4335"/>
              </a:solidFill>
            </a:ln>
          </c:spPr>
          <c:marker>
            <c:symbol val="none"/>
          </c:marker>
          <c:cat>
            <c:strRef>
              <c:f>Sprints!$K$165:$Q$165</c:f>
            </c:strRef>
          </c:cat>
          <c:val>
            <c:numRef>
              <c:f>Sprints!$J$178:$Q$178</c:f>
              <c:numCache/>
            </c:numRef>
          </c:val>
          <c:smooth val="0"/>
        </c:ser>
        <c:axId val="157573648"/>
        <c:axId val="1702695477"/>
      </c:lineChart>
      <c:catAx>
        <c:axId val="1575736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02695477"/>
      </c:catAx>
      <c:valAx>
        <c:axId val="170269547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573648"/>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12/9 Sprint - UM / Logging / Archiving / Testing Implementation</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Sprints!$J$181:$Q$181</c:f>
            </c:strRef>
          </c:cat>
          <c:val>
            <c:numRef>
              <c:f>Sprints!$J$192:$Q$192</c:f>
              <c:numCache/>
            </c:numRef>
          </c:val>
          <c:smooth val="0"/>
        </c:ser>
        <c:ser>
          <c:idx val="1"/>
          <c:order val="1"/>
          <c:tx>
            <c:v>Actual</c:v>
          </c:tx>
          <c:spPr>
            <a:ln cmpd="sng">
              <a:solidFill>
                <a:srgbClr val="EA4335"/>
              </a:solidFill>
            </a:ln>
          </c:spPr>
          <c:marker>
            <c:symbol val="none"/>
          </c:marker>
          <c:cat>
            <c:strRef>
              <c:f>Sprints!$J$181:$Q$181</c:f>
            </c:strRef>
          </c:cat>
          <c:val>
            <c:numRef>
              <c:f>Sprints!$J$193:$Q$193</c:f>
              <c:numCache/>
            </c:numRef>
          </c:val>
          <c:smooth val="0"/>
        </c:ser>
        <c:axId val="2002664249"/>
        <c:axId val="2098533985"/>
      </c:lineChart>
      <c:catAx>
        <c:axId val="2002664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98533985"/>
      </c:catAx>
      <c:valAx>
        <c:axId val="209853398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2664249"/>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11/18 Sprint - LL Design - Blacklists</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Sprints!$J$141:$Q$141</c:f>
            </c:strRef>
          </c:cat>
          <c:val>
            <c:numRef>
              <c:f>Sprints!$J$148:$Q$148</c:f>
              <c:numCache/>
            </c:numRef>
          </c:val>
          <c:smooth val="0"/>
        </c:ser>
        <c:ser>
          <c:idx val="1"/>
          <c:order val="1"/>
          <c:tx>
            <c:v>Actual</c:v>
          </c:tx>
          <c:spPr>
            <a:ln cmpd="sng">
              <a:solidFill>
                <a:srgbClr val="EA4335"/>
              </a:solidFill>
            </a:ln>
          </c:spPr>
          <c:marker>
            <c:symbol val="none"/>
          </c:marker>
          <c:cat>
            <c:strRef>
              <c:f>Sprints!$J$141:$Q$141</c:f>
            </c:strRef>
          </c:cat>
          <c:val>
            <c:numRef>
              <c:f>Sprints!$J$149:$Q$149</c:f>
              <c:numCache/>
            </c:numRef>
          </c:val>
          <c:smooth val="0"/>
        </c:ser>
        <c:axId val="744223442"/>
        <c:axId val="1685040398"/>
      </c:lineChart>
      <c:catAx>
        <c:axId val="7442234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85040398"/>
      </c:catAx>
      <c:valAx>
        <c:axId val="168504039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4223442"/>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UM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Sprints!$J$197:$Y$197</c:f>
            </c:strRef>
          </c:cat>
          <c:val>
            <c:numRef>
              <c:f>Sprints!$J$208:$Y$208</c:f>
              <c:numCache/>
            </c:numRef>
          </c:val>
          <c:smooth val="0"/>
        </c:ser>
        <c:ser>
          <c:idx val="1"/>
          <c:order val="1"/>
          <c:tx>
            <c:v>Actual</c:v>
          </c:tx>
          <c:spPr>
            <a:ln cmpd="sng">
              <a:solidFill>
                <a:srgbClr val="EA4335"/>
              </a:solidFill>
            </a:ln>
          </c:spPr>
          <c:marker>
            <c:symbol val="none"/>
          </c:marker>
          <c:cat>
            <c:strRef>
              <c:f>Sprints!$J$197:$Y$197</c:f>
            </c:strRef>
          </c:cat>
          <c:val>
            <c:numRef>
              <c:f>Sprints!$J$209:$Y$209</c:f>
              <c:numCache/>
            </c:numRef>
          </c:val>
          <c:smooth val="0"/>
        </c:ser>
        <c:axId val="1061613002"/>
        <c:axId val="1320185168"/>
      </c:lineChart>
      <c:catAx>
        <c:axId val="10616130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20185168"/>
      </c:catAx>
      <c:valAx>
        <c:axId val="132018516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1613002"/>
      </c:valAx>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UAD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Sprints!$J$213:$Y$213</c:f>
            </c:strRef>
          </c:cat>
          <c:val>
            <c:numRef>
              <c:f>Sprints!$J$224:$Y$224</c:f>
              <c:numCache/>
            </c:numRef>
          </c:val>
          <c:smooth val="0"/>
        </c:ser>
        <c:ser>
          <c:idx val="1"/>
          <c:order val="1"/>
          <c:tx>
            <c:v>Actual</c:v>
          </c:tx>
          <c:spPr>
            <a:ln cmpd="sng">
              <a:solidFill>
                <a:srgbClr val="EA4335"/>
              </a:solidFill>
            </a:ln>
          </c:spPr>
          <c:marker>
            <c:symbol val="none"/>
          </c:marker>
          <c:cat>
            <c:strRef>
              <c:f>Sprints!$J$213:$Y$213</c:f>
            </c:strRef>
          </c:cat>
          <c:val>
            <c:numRef>
              <c:f>Sprints!$J$225:$Y$225</c:f>
              <c:numCache/>
            </c:numRef>
          </c:val>
          <c:smooth val="0"/>
        </c:ser>
        <c:axId val="268235362"/>
        <c:axId val="88123622"/>
      </c:lineChart>
      <c:catAx>
        <c:axId val="2682353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123622"/>
      </c:catAx>
      <c:valAx>
        <c:axId val="8812362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8235362"/>
      </c:valAx>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Registration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Sprints!$J$229:$Y$229</c:f>
            </c:strRef>
          </c:cat>
          <c:val>
            <c:numRef>
              <c:f>Sprints!$J$240:$Y$240</c:f>
              <c:numCache/>
            </c:numRef>
          </c:val>
          <c:smooth val="0"/>
        </c:ser>
        <c:ser>
          <c:idx val="1"/>
          <c:order val="1"/>
          <c:tx>
            <c:v>Actual</c:v>
          </c:tx>
          <c:spPr>
            <a:ln cmpd="sng">
              <a:solidFill>
                <a:srgbClr val="EA4335"/>
              </a:solidFill>
            </a:ln>
          </c:spPr>
          <c:marker>
            <c:symbol val="none"/>
          </c:marker>
          <c:cat>
            <c:strRef>
              <c:f>Sprints!$J$229:$Y$229</c:f>
            </c:strRef>
          </c:cat>
          <c:val>
            <c:numRef>
              <c:f>Sprints!$J$241:$Y$241</c:f>
              <c:numCache/>
            </c:numRef>
          </c:val>
          <c:smooth val="0"/>
        </c:ser>
        <c:axId val="1988635034"/>
        <c:axId val="802869470"/>
      </c:lineChart>
      <c:catAx>
        <c:axId val="19886350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02869470"/>
      </c:catAx>
      <c:valAx>
        <c:axId val="80286947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8635034"/>
      </c:valAx>
    </c:plotArea>
    <c:legend>
      <c:legendPos val="r"/>
      <c:overlay val="0"/>
      <c:txPr>
        <a:bodyPr/>
        <a:lstStyle/>
        <a:p>
          <a:pPr lvl="0">
            <a:defRPr b="0">
              <a:solidFill>
                <a:srgbClr val="1A1A1A"/>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UI</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Sprints!$J$245:$Y$245</c:f>
            </c:strRef>
          </c:cat>
          <c:val>
            <c:numRef>
              <c:f>Sprints!$J$256:$Y$256</c:f>
              <c:numCache/>
            </c:numRef>
          </c:val>
          <c:smooth val="0"/>
        </c:ser>
        <c:ser>
          <c:idx val="1"/>
          <c:order val="1"/>
          <c:tx>
            <c:v>Actual</c:v>
          </c:tx>
          <c:spPr>
            <a:ln cmpd="sng">
              <a:solidFill>
                <a:srgbClr val="EA4335"/>
              </a:solidFill>
            </a:ln>
          </c:spPr>
          <c:marker>
            <c:symbol val="none"/>
          </c:marker>
          <c:cat>
            <c:strRef>
              <c:f>Sprints!$J$245:$Y$245</c:f>
            </c:strRef>
          </c:cat>
          <c:val>
            <c:numRef>
              <c:f>Sprints!$J$257:$Y$257</c:f>
              <c:numCache/>
            </c:numRef>
          </c:val>
          <c:smooth val="0"/>
        </c:ser>
        <c:axId val="1536005604"/>
        <c:axId val="1651229602"/>
      </c:lineChart>
      <c:catAx>
        <c:axId val="15360056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651229602"/>
      </c:catAx>
      <c:valAx>
        <c:axId val="165122960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6005604"/>
      </c:valAx>
    </c:plotArea>
    <c:legend>
      <c:legendPos val="r"/>
      <c:overlay val="0"/>
      <c:txPr>
        <a:bodyPr/>
        <a:lstStyle/>
        <a:p>
          <a:pPr lvl="0">
            <a:defRPr b="0">
              <a:solidFill>
                <a:srgbClr val="1A1A1A"/>
              </a:solidFill>
              <a:latin typeface="+mn-lt"/>
            </a:defRPr>
          </a:pPr>
        </a:p>
      </c:txPr>
    </c:legend>
    <c:plotVisOnly val="1"/>
  </c:chart>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UM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Sprints!$J$197:$Y$197</c:f>
            </c:strRef>
          </c:cat>
          <c:val>
            <c:numRef>
              <c:f>Sprints!$J$208:$Y$208</c:f>
              <c:numCache/>
            </c:numRef>
          </c:val>
          <c:smooth val="0"/>
        </c:ser>
        <c:ser>
          <c:idx val="1"/>
          <c:order val="1"/>
          <c:tx>
            <c:v>Actual</c:v>
          </c:tx>
          <c:spPr>
            <a:ln cmpd="sng">
              <a:solidFill>
                <a:srgbClr val="EA4335"/>
              </a:solidFill>
            </a:ln>
          </c:spPr>
          <c:marker>
            <c:symbol val="none"/>
          </c:marker>
          <c:cat>
            <c:strRef>
              <c:f>Sprints!$J$197:$Y$197</c:f>
            </c:strRef>
          </c:cat>
          <c:val>
            <c:numRef>
              <c:f>Sprints!$J$209:$Y$209</c:f>
              <c:numCache/>
            </c:numRef>
          </c:val>
          <c:smooth val="0"/>
        </c:ser>
        <c:axId val="336277414"/>
        <c:axId val="422167417"/>
      </c:lineChart>
      <c:catAx>
        <c:axId val="336277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22167417"/>
      </c:catAx>
      <c:valAx>
        <c:axId val="42216741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627741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Sprints!$AL$63:$AS$63</c:f>
              <c:numCache/>
            </c:numRef>
          </c:val>
          <c:smooth val="0"/>
        </c:ser>
        <c:ser>
          <c:idx val="1"/>
          <c:order val="1"/>
          <c:tx>
            <c:v>Actual</c:v>
          </c:tx>
          <c:spPr>
            <a:ln cmpd="sng">
              <a:solidFill>
                <a:srgbClr val="EA4335"/>
              </a:solidFill>
            </a:ln>
          </c:spPr>
          <c:marker>
            <c:symbol val="none"/>
          </c:marker>
          <c:cat>
            <c:strRef>
              <c:f>Sprints!$J$59:$Q$59</c:f>
            </c:strRef>
          </c:cat>
          <c:val>
            <c:numRef>
              <c:f>Sprints!$AL$64:$AS$64</c:f>
              <c:numCache/>
            </c:numRef>
          </c:val>
          <c:smooth val="0"/>
        </c:ser>
        <c:axId val="1527640186"/>
        <c:axId val="608506586"/>
      </c:lineChart>
      <c:catAx>
        <c:axId val="15276401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08506586"/>
      </c:catAx>
      <c:valAx>
        <c:axId val="60850658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7640186"/>
      </c:valAx>
    </c:plotArea>
    <c:legend>
      <c:legendPos val="r"/>
      <c:overlay val="0"/>
      <c:txPr>
        <a:bodyPr/>
        <a:lstStyle/>
        <a:p>
          <a:pPr lvl="0">
            <a:defRPr b="0">
              <a:solidFill>
                <a:srgbClr val="1A1A1A"/>
              </a:solidFill>
              <a:latin typeface="+mn-lt"/>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UAD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Sprints!$J$213:$Y$213</c:f>
            </c:strRef>
          </c:cat>
          <c:val>
            <c:numRef>
              <c:f>Sprints!$J$224:$Y$224</c:f>
              <c:numCache/>
            </c:numRef>
          </c:val>
          <c:smooth val="0"/>
        </c:ser>
        <c:ser>
          <c:idx val="1"/>
          <c:order val="1"/>
          <c:tx>
            <c:v>Actual</c:v>
          </c:tx>
          <c:spPr>
            <a:ln cmpd="sng">
              <a:solidFill>
                <a:srgbClr val="EA4335"/>
              </a:solidFill>
            </a:ln>
          </c:spPr>
          <c:marker>
            <c:symbol val="none"/>
          </c:marker>
          <c:cat>
            <c:strRef>
              <c:f>Sprints!$J$213:$Y$213</c:f>
            </c:strRef>
          </c:cat>
          <c:val>
            <c:numRef>
              <c:f>Sprints!$J$225:$Y$225</c:f>
              <c:numCache/>
            </c:numRef>
          </c:val>
          <c:smooth val="0"/>
        </c:ser>
        <c:axId val="1533752418"/>
        <c:axId val="1453433885"/>
      </c:lineChart>
      <c:catAx>
        <c:axId val="15337524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53433885"/>
      </c:catAx>
      <c:valAx>
        <c:axId val="145343388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3752418"/>
      </c:valAx>
    </c:plotArea>
    <c:legend>
      <c:legendPos val="r"/>
      <c:overlay val="0"/>
      <c:txPr>
        <a:bodyPr/>
        <a:lstStyle/>
        <a:p>
          <a:pPr lvl="0">
            <a:defRPr b="0">
              <a:solidFill>
                <a:srgbClr val="1A1A1A"/>
              </a:solidFill>
              <a:latin typeface="+mn-lt"/>
            </a:defRPr>
          </a:pPr>
        </a:p>
      </c:txPr>
    </c:legend>
    <c:plotVisOnly val="1"/>
  </c:chart>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Registration / ORM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Sprints!$J$229:$Y$229</c:f>
            </c:strRef>
          </c:cat>
          <c:val>
            <c:numRef>
              <c:f>Sprints!$J$240:$Y$240</c:f>
              <c:numCache/>
            </c:numRef>
          </c:val>
          <c:smooth val="0"/>
        </c:ser>
        <c:ser>
          <c:idx val="1"/>
          <c:order val="1"/>
          <c:tx>
            <c:v>Actual</c:v>
          </c:tx>
          <c:spPr>
            <a:ln cmpd="sng">
              <a:solidFill>
                <a:srgbClr val="EA4335"/>
              </a:solidFill>
            </a:ln>
          </c:spPr>
          <c:marker>
            <c:symbol val="none"/>
          </c:marker>
          <c:cat>
            <c:strRef>
              <c:f>Sprints!$J$229:$Y$229</c:f>
            </c:strRef>
          </c:cat>
          <c:val>
            <c:numRef>
              <c:f>Sprints!$J$241:$Y$241</c:f>
              <c:numCache/>
            </c:numRef>
          </c:val>
          <c:smooth val="0"/>
        </c:ser>
        <c:axId val="44721616"/>
        <c:axId val="1855915332"/>
      </c:lineChart>
      <c:catAx>
        <c:axId val="44721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55915332"/>
      </c:catAx>
      <c:valAx>
        <c:axId val="185591533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721616"/>
      </c:valAx>
    </c:plotArea>
    <c:legend>
      <c:legendPos val="r"/>
      <c:overlay val="0"/>
      <c:txPr>
        <a:bodyPr/>
        <a:lstStyle/>
        <a:p>
          <a:pPr lvl="0">
            <a:defRPr b="0">
              <a:solidFill>
                <a:srgbClr val="1A1A1A"/>
              </a:solidFill>
              <a:latin typeface="+mn-lt"/>
            </a:defRPr>
          </a:pPr>
        </a:p>
      </c:txPr>
    </c:legend>
    <c:plotVisOnly val="1"/>
  </c:chart>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UI</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Sprints!$J$245:$Y$245</c:f>
            </c:strRef>
          </c:cat>
          <c:val>
            <c:numRef>
              <c:f>Sprints!$J$256:$Y$256</c:f>
              <c:numCache/>
            </c:numRef>
          </c:val>
          <c:smooth val="0"/>
        </c:ser>
        <c:ser>
          <c:idx val="1"/>
          <c:order val="1"/>
          <c:tx>
            <c:v>Actual</c:v>
          </c:tx>
          <c:spPr>
            <a:ln cmpd="sng">
              <a:solidFill>
                <a:srgbClr val="EA4335"/>
              </a:solidFill>
            </a:ln>
          </c:spPr>
          <c:marker>
            <c:symbol val="none"/>
          </c:marker>
          <c:cat>
            <c:strRef>
              <c:f>Sprints!$J$245:$Y$245</c:f>
            </c:strRef>
          </c:cat>
          <c:val>
            <c:numRef>
              <c:f>Sprints!$J$257:$Y$257</c:f>
              <c:numCache/>
            </c:numRef>
          </c:val>
          <c:smooth val="0"/>
        </c:ser>
        <c:axId val="713295967"/>
        <c:axId val="839233701"/>
      </c:lineChart>
      <c:catAx>
        <c:axId val="713295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39233701"/>
      </c:catAx>
      <c:valAx>
        <c:axId val="83923370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3295967"/>
      </c:valAx>
    </c:plotArea>
    <c:legend>
      <c:legendPos val="r"/>
      <c:overlay val="0"/>
      <c:txPr>
        <a:bodyPr/>
        <a:lstStyle/>
        <a:p>
          <a:pPr lvl="0">
            <a:defRPr b="0">
              <a:solidFill>
                <a:srgbClr val="1A1A1A"/>
              </a:solidFill>
              <a:latin typeface="+mn-lt"/>
            </a:defRPr>
          </a:pPr>
        </a:p>
      </c:txPr>
    </c:legend>
    <c:plotVisOnly val="1"/>
  </c:chart>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Sprints!$BP$196:$CE$196</c:f>
            </c:strRef>
          </c:cat>
          <c:val>
            <c:numRef>
              <c:f>Sprints!$BP$197:$CE$197</c:f>
              <c:numCache/>
            </c:numRef>
          </c:val>
          <c:smooth val="0"/>
        </c:ser>
        <c:ser>
          <c:idx val="1"/>
          <c:order val="1"/>
          <c:tx>
            <c:v>Actual</c:v>
          </c:tx>
          <c:spPr>
            <a:ln cmpd="sng">
              <a:solidFill>
                <a:srgbClr val="EA4335"/>
              </a:solidFill>
            </a:ln>
          </c:spPr>
          <c:marker>
            <c:symbol val="none"/>
          </c:marker>
          <c:cat>
            <c:strRef>
              <c:f>Sprints!$BP$196:$CE$196</c:f>
            </c:strRef>
          </c:cat>
          <c:val>
            <c:numRef>
              <c:f>Sprints!$BP$198:$CE$198</c:f>
              <c:numCache/>
            </c:numRef>
          </c:val>
          <c:smooth val="0"/>
        </c:ser>
        <c:axId val="1297462270"/>
        <c:axId val="1898721858"/>
      </c:lineChart>
      <c:catAx>
        <c:axId val="1297462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98721858"/>
      </c:catAx>
      <c:valAx>
        <c:axId val="189872185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7462270"/>
      </c:valAx>
    </c:plotArea>
    <c:legend>
      <c:legendPos val="r"/>
      <c:overlay val="0"/>
      <c:txPr>
        <a:bodyPr/>
        <a:lstStyle/>
        <a:p>
          <a:pPr lvl="0">
            <a:defRPr b="0">
              <a:solidFill>
                <a:srgbClr val="1A1A1A"/>
              </a:solidFill>
              <a:latin typeface="+mn-lt"/>
            </a:defRPr>
          </a:pPr>
        </a:p>
      </c:txPr>
    </c:legend>
    <c:plotVisOnly val="1"/>
  </c:chart>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Sprints!$BP$196:$CE$196</c:f>
            </c:strRef>
          </c:cat>
          <c:val>
            <c:numRef>
              <c:f>Sprints!$BP$201:$CE$201</c:f>
              <c:numCache/>
            </c:numRef>
          </c:val>
          <c:smooth val="0"/>
        </c:ser>
        <c:ser>
          <c:idx val="1"/>
          <c:order val="1"/>
          <c:tx>
            <c:v>Actual</c:v>
          </c:tx>
          <c:spPr>
            <a:ln cmpd="sng">
              <a:solidFill>
                <a:srgbClr val="EA4335"/>
              </a:solidFill>
            </a:ln>
          </c:spPr>
          <c:marker>
            <c:symbol val="none"/>
          </c:marker>
          <c:cat>
            <c:strRef>
              <c:f>Sprints!$BP$196:$CE$196</c:f>
            </c:strRef>
          </c:cat>
          <c:val>
            <c:numRef>
              <c:f>Sprints!$BP$202:$CE$202</c:f>
              <c:numCache/>
            </c:numRef>
          </c:val>
          <c:smooth val="0"/>
        </c:ser>
        <c:axId val="396740731"/>
        <c:axId val="1395162472"/>
      </c:lineChart>
      <c:catAx>
        <c:axId val="396740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95162472"/>
      </c:catAx>
      <c:valAx>
        <c:axId val="139516247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6740731"/>
      </c:valAx>
    </c:plotArea>
    <c:legend>
      <c:legendPos val="r"/>
      <c:overlay val="0"/>
      <c:txPr>
        <a:bodyPr/>
        <a:lstStyle/>
        <a:p>
          <a:pPr lvl="0">
            <a:defRPr b="0">
              <a:solidFill>
                <a:srgbClr val="1A1A1A"/>
              </a:solidFill>
              <a:latin typeface="+mn-lt"/>
            </a:defRPr>
          </a:pPr>
        </a:p>
      </c:txPr>
    </c:legend>
    <c:plotVisOnly val="1"/>
  </c:chart>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Sprints!$BP$196:$CE$196</c:f>
            </c:strRef>
          </c:cat>
          <c:val>
            <c:numRef>
              <c:f>Sprints!$CH$197:$CW$197</c:f>
              <c:numCache/>
            </c:numRef>
          </c:val>
          <c:smooth val="0"/>
        </c:ser>
        <c:ser>
          <c:idx val="1"/>
          <c:order val="1"/>
          <c:tx>
            <c:v>Actual</c:v>
          </c:tx>
          <c:spPr>
            <a:ln cmpd="sng">
              <a:solidFill>
                <a:srgbClr val="EA4335"/>
              </a:solidFill>
            </a:ln>
          </c:spPr>
          <c:marker>
            <c:symbol val="none"/>
          </c:marker>
          <c:cat>
            <c:strRef>
              <c:f>Sprints!$BP$196:$CE$196</c:f>
            </c:strRef>
          </c:cat>
          <c:val>
            <c:numRef>
              <c:f>Sprints!$CH$198:$CW$198</c:f>
              <c:numCache/>
            </c:numRef>
          </c:val>
          <c:smooth val="0"/>
        </c:ser>
        <c:axId val="1256867725"/>
        <c:axId val="1894544084"/>
      </c:lineChart>
      <c:catAx>
        <c:axId val="12568677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94544084"/>
      </c:catAx>
      <c:valAx>
        <c:axId val="189454408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6867725"/>
      </c:valAx>
    </c:plotArea>
    <c:legend>
      <c:legendPos val="r"/>
      <c:overlay val="0"/>
      <c:txPr>
        <a:bodyPr/>
        <a:lstStyle/>
        <a:p>
          <a:pPr lvl="0">
            <a:defRPr b="0">
              <a:solidFill>
                <a:srgbClr val="1A1A1A"/>
              </a:solidFill>
              <a:latin typeface="+mn-lt"/>
            </a:defRPr>
          </a:pPr>
        </a:p>
      </c:txPr>
    </c:legend>
    <c:plotVisOnly val="1"/>
  </c:chart>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Sprints!$BP$196:$CE$196</c:f>
            </c:strRef>
          </c:cat>
          <c:val>
            <c:numRef>
              <c:f>Sprints!$CH$201:$CW$201</c:f>
              <c:numCache/>
            </c:numRef>
          </c:val>
          <c:smooth val="0"/>
        </c:ser>
        <c:ser>
          <c:idx val="1"/>
          <c:order val="1"/>
          <c:tx>
            <c:v>Actual</c:v>
          </c:tx>
          <c:spPr>
            <a:ln cmpd="sng">
              <a:solidFill>
                <a:srgbClr val="EA4335"/>
              </a:solidFill>
            </a:ln>
          </c:spPr>
          <c:marker>
            <c:symbol val="none"/>
          </c:marker>
          <c:cat>
            <c:strRef>
              <c:f>Sprints!$BP$196:$CE$196</c:f>
            </c:strRef>
          </c:cat>
          <c:val>
            <c:numRef>
              <c:f>Sprints!$CH$202:$CW$202</c:f>
              <c:numCache/>
            </c:numRef>
          </c:val>
          <c:smooth val="0"/>
        </c:ser>
        <c:axId val="1024201097"/>
        <c:axId val="35792135"/>
      </c:lineChart>
      <c:catAx>
        <c:axId val="10242010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5792135"/>
      </c:catAx>
      <c:valAx>
        <c:axId val="3579213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4201097"/>
      </c:valAx>
    </c:plotArea>
    <c:legend>
      <c:legendPos val="r"/>
      <c:overlay val="0"/>
      <c:txPr>
        <a:bodyPr/>
        <a:lstStyle/>
        <a:p>
          <a:pPr lvl="0">
            <a:defRPr b="0">
              <a:solidFill>
                <a:srgbClr val="1A1A1A"/>
              </a:solidFill>
              <a:latin typeface="+mn-lt"/>
            </a:defRPr>
          </a:pPr>
        </a:p>
      </c:txPr>
    </c:legend>
    <c:plotVisOnly val="1"/>
  </c:chart>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5.1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Sprints!$BP$196:$CE$196</c:f>
            </c:strRef>
          </c:cat>
          <c:val>
            <c:numRef>
              <c:f>Sprints!$CZ$197:$DO$197</c:f>
              <c:numCache/>
            </c:numRef>
          </c:val>
          <c:smooth val="0"/>
        </c:ser>
        <c:ser>
          <c:idx val="1"/>
          <c:order val="1"/>
          <c:tx>
            <c:v>Actual</c:v>
          </c:tx>
          <c:spPr>
            <a:ln cmpd="sng">
              <a:solidFill>
                <a:srgbClr val="EA4335"/>
              </a:solidFill>
            </a:ln>
          </c:spPr>
          <c:marker>
            <c:symbol val="none"/>
          </c:marker>
          <c:cat>
            <c:strRef>
              <c:f>Sprints!$BP$196:$CE$196</c:f>
            </c:strRef>
          </c:cat>
          <c:val>
            <c:numRef>
              <c:f>Sprints!$CZ$198:$DO$198</c:f>
              <c:numCache/>
            </c:numRef>
          </c:val>
          <c:smooth val="0"/>
        </c:ser>
        <c:axId val="149898971"/>
        <c:axId val="765624585"/>
      </c:lineChart>
      <c:catAx>
        <c:axId val="1498989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65624585"/>
      </c:catAx>
      <c:valAx>
        <c:axId val="76562458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898971"/>
      </c:valAx>
    </c:plotArea>
    <c:legend>
      <c:legendPos val="r"/>
      <c:overlay val="0"/>
      <c:txPr>
        <a:bodyPr/>
        <a:lstStyle/>
        <a:p>
          <a:pPr lvl="0">
            <a:defRPr b="0">
              <a:solidFill>
                <a:srgbClr val="1A1A1A"/>
              </a:solidFill>
              <a:latin typeface="+mn-lt"/>
            </a:defRPr>
          </a:pPr>
        </a:p>
      </c:txPr>
    </c:legend>
    <c:plotVisOnly val="1"/>
  </c:chart>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Sprints!$BP$212:$CE$212</c:f>
            </c:strRef>
          </c:cat>
          <c:val>
            <c:numRef>
              <c:f>Sprints!$BP$213:$CE$213</c:f>
              <c:numCache/>
            </c:numRef>
          </c:val>
          <c:smooth val="0"/>
        </c:ser>
        <c:ser>
          <c:idx val="1"/>
          <c:order val="1"/>
          <c:tx>
            <c:v>Actual</c:v>
          </c:tx>
          <c:spPr>
            <a:ln cmpd="sng">
              <a:solidFill>
                <a:srgbClr val="EA4335"/>
              </a:solidFill>
            </a:ln>
          </c:spPr>
          <c:marker>
            <c:symbol val="none"/>
          </c:marker>
          <c:cat>
            <c:strRef>
              <c:f>Sprints!$BP$212:$CE$212</c:f>
            </c:strRef>
          </c:cat>
          <c:val>
            <c:numRef>
              <c:f>Sprints!$BP$214:$CE$214</c:f>
              <c:numCache/>
            </c:numRef>
          </c:val>
          <c:smooth val="0"/>
        </c:ser>
        <c:axId val="730684299"/>
        <c:axId val="697356043"/>
      </c:lineChart>
      <c:catAx>
        <c:axId val="7306842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97356043"/>
      </c:catAx>
      <c:valAx>
        <c:axId val="69735604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0684299"/>
      </c:valAx>
    </c:plotArea>
    <c:legend>
      <c:legendPos val="r"/>
      <c:overlay val="0"/>
      <c:txPr>
        <a:bodyPr/>
        <a:lstStyle/>
        <a:p>
          <a:pPr lvl="0">
            <a:defRPr b="0">
              <a:solidFill>
                <a:srgbClr val="1A1A1A"/>
              </a:solidFill>
              <a:latin typeface="+mn-lt"/>
            </a:defRPr>
          </a:pPr>
        </a:p>
      </c:txPr>
    </c:legend>
    <c:plotVisOnly val="1"/>
  </c:chart>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Sprints!$BP$216:$CE$216</c:f>
            </c:strRef>
          </c:cat>
          <c:val>
            <c:numRef>
              <c:f>Sprints!$BP$201:$CE$201</c:f>
              <c:numCache/>
            </c:numRef>
          </c:val>
          <c:smooth val="0"/>
        </c:ser>
        <c:ser>
          <c:idx val="1"/>
          <c:order val="1"/>
          <c:tx>
            <c:v>Actual</c:v>
          </c:tx>
          <c:spPr>
            <a:ln cmpd="sng">
              <a:solidFill>
                <a:srgbClr val="EA4335"/>
              </a:solidFill>
            </a:ln>
          </c:spPr>
          <c:marker>
            <c:symbol val="none"/>
          </c:marker>
          <c:cat>
            <c:strRef>
              <c:f>Sprints!$BP$216:$CE$216</c:f>
            </c:strRef>
          </c:cat>
          <c:val>
            <c:numRef>
              <c:f>Sprints!$BP$202:$CE$202</c:f>
              <c:numCache/>
            </c:numRef>
          </c:val>
          <c:smooth val="0"/>
        </c:ser>
        <c:axId val="853898429"/>
        <c:axId val="268371919"/>
      </c:lineChart>
      <c:catAx>
        <c:axId val="8538984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68371919"/>
      </c:catAx>
      <c:valAx>
        <c:axId val="26837191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389842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Sprints!$AV$59:$BC$59</c:f>
              <c:numCache/>
            </c:numRef>
          </c:val>
          <c:smooth val="0"/>
        </c:ser>
        <c:ser>
          <c:idx val="1"/>
          <c:order val="1"/>
          <c:tx>
            <c:v>Actual</c:v>
          </c:tx>
          <c:spPr>
            <a:ln cmpd="sng">
              <a:solidFill>
                <a:srgbClr val="EA4335"/>
              </a:solidFill>
            </a:ln>
          </c:spPr>
          <c:marker>
            <c:symbol val="none"/>
          </c:marker>
          <c:cat>
            <c:strRef>
              <c:f>Sprints!$J$59:$Q$59</c:f>
            </c:strRef>
          </c:cat>
          <c:val>
            <c:numRef>
              <c:f>Sprints!$AV$60:$BC$60</c:f>
              <c:numCache/>
            </c:numRef>
          </c:val>
          <c:smooth val="0"/>
        </c:ser>
        <c:axId val="539302474"/>
        <c:axId val="1011748203"/>
      </c:lineChart>
      <c:catAx>
        <c:axId val="5393024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11748203"/>
      </c:catAx>
      <c:valAx>
        <c:axId val="101174820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9302474"/>
      </c:valAx>
    </c:plotArea>
    <c:legend>
      <c:legendPos val="r"/>
      <c:overlay val="0"/>
      <c:txPr>
        <a:bodyPr/>
        <a:lstStyle/>
        <a:p>
          <a:pPr lvl="0">
            <a:defRPr b="0">
              <a:solidFill>
                <a:srgbClr val="1A1A1A"/>
              </a:solidFill>
              <a:latin typeface="+mn-lt"/>
            </a:defRPr>
          </a:pPr>
        </a:p>
      </c:txPr>
    </c:legend>
    <c:plotVisOnly val="1"/>
  </c:chart>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Sprints!$BP$216:$CE$216</c:f>
            </c:strRef>
          </c:cat>
          <c:val>
            <c:numRef>
              <c:f>Sprints!$CH$213:$CW$213</c:f>
              <c:numCache/>
            </c:numRef>
          </c:val>
          <c:smooth val="0"/>
        </c:ser>
        <c:ser>
          <c:idx val="1"/>
          <c:order val="1"/>
          <c:tx>
            <c:v>Actual</c:v>
          </c:tx>
          <c:spPr>
            <a:ln cmpd="sng">
              <a:solidFill>
                <a:srgbClr val="EA4335"/>
              </a:solidFill>
            </a:ln>
          </c:spPr>
          <c:marker>
            <c:symbol val="none"/>
          </c:marker>
          <c:cat>
            <c:strRef>
              <c:f>Sprints!$BP$216:$CE$216</c:f>
            </c:strRef>
          </c:cat>
          <c:val>
            <c:numRef>
              <c:f>Sprints!$CH$214:$CW$214</c:f>
              <c:numCache/>
            </c:numRef>
          </c:val>
          <c:smooth val="0"/>
        </c:ser>
        <c:axId val="1590117106"/>
        <c:axId val="659690017"/>
      </c:lineChart>
      <c:catAx>
        <c:axId val="1590117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659690017"/>
      </c:catAx>
      <c:valAx>
        <c:axId val="65969001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0117106"/>
      </c:valAx>
    </c:plotArea>
    <c:legend>
      <c:legendPos val="r"/>
      <c:overlay val="0"/>
      <c:txPr>
        <a:bodyPr/>
        <a:lstStyle/>
        <a:p>
          <a:pPr lvl="0">
            <a:defRPr b="0">
              <a:solidFill>
                <a:srgbClr val="1A1A1A"/>
              </a:solidFill>
              <a:latin typeface="+mn-lt"/>
            </a:defRPr>
          </a:pPr>
        </a:p>
      </c:txPr>
    </c:legend>
    <c:plotVisOnly val="1"/>
  </c:chart>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Sprints!$BP$216:$CE$216</c:f>
            </c:strRef>
          </c:cat>
          <c:val>
            <c:numRef>
              <c:f>Sprints!$CH$217:$CW$217</c:f>
              <c:numCache/>
            </c:numRef>
          </c:val>
          <c:smooth val="0"/>
        </c:ser>
        <c:ser>
          <c:idx val="1"/>
          <c:order val="1"/>
          <c:tx>
            <c:v>Actual</c:v>
          </c:tx>
          <c:spPr>
            <a:ln cmpd="sng">
              <a:solidFill>
                <a:srgbClr val="EA4335"/>
              </a:solidFill>
            </a:ln>
          </c:spPr>
          <c:marker>
            <c:symbol val="none"/>
          </c:marker>
          <c:cat>
            <c:strRef>
              <c:f>Sprints!$BP$216:$CE$216</c:f>
            </c:strRef>
          </c:cat>
          <c:val>
            <c:numRef>
              <c:f>Sprints!$CH$218:$CW$218</c:f>
              <c:numCache/>
            </c:numRef>
          </c:val>
          <c:smooth val="0"/>
        </c:ser>
        <c:axId val="2073543683"/>
        <c:axId val="310589461"/>
      </c:lineChart>
      <c:catAx>
        <c:axId val="2073543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10589461"/>
      </c:catAx>
      <c:valAx>
        <c:axId val="31058946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543683"/>
      </c:valAx>
    </c:plotArea>
    <c:legend>
      <c:legendPos val="r"/>
      <c:overlay val="0"/>
      <c:txPr>
        <a:bodyPr/>
        <a:lstStyle/>
        <a:p>
          <a:pPr lvl="0">
            <a:defRPr b="0">
              <a:solidFill>
                <a:srgbClr val="1A1A1A"/>
              </a:solidFill>
              <a:latin typeface="+mn-lt"/>
            </a:defRPr>
          </a:pPr>
        </a:p>
      </c:txPr>
    </c:legend>
    <c:plotVisOnly val="1"/>
  </c:chart>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5.2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Sprints!$BP$216:$CE$216</c:f>
            </c:strRef>
          </c:cat>
          <c:val>
            <c:numRef>
              <c:f>Sprints!$CZ$213:$DO$213</c:f>
              <c:numCache/>
            </c:numRef>
          </c:val>
          <c:smooth val="0"/>
        </c:ser>
        <c:ser>
          <c:idx val="1"/>
          <c:order val="1"/>
          <c:tx>
            <c:v>Actual</c:v>
          </c:tx>
          <c:spPr>
            <a:ln cmpd="sng">
              <a:solidFill>
                <a:srgbClr val="EA4335"/>
              </a:solidFill>
            </a:ln>
          </c:spPr>
          <c:marker>
            <c:symbol val="none"/>
          </c:marker>
          <c:cat>
            <c:strRef>
              <c:f>Sprints!$BP$216:$CE$216</c:f>
            </c:strRef>
          </c:cat>
          <c:val>
            <c:numRef>
              <c:f>Sprints!$CZ$214:$DO$214</c:f>
              <c:numCache/>
            </c:numRef>
          </c:val>
          <c:smooth val="0"/>
        </c:ser>
        <c:axId val="1756276964"/>
        <c:axId val="54843075"/>
      </c:lineChart>
      <c:catAx>
        <c:axId val="1756276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4843075"/>
      </c:catAx>
      <c:valAx>
        <c:axId val="5484307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6276964"/>
      </c:valAx>
    </c:plotArea>
    <c:legend>
      <c:legendPos val="r"/>
      <c:overlay val="0"/>
      <c:txPr>
        <a:bodyPr/>
        <a:lstStyle/>
        <a:p>
          <a:pPr lvl="0">
            <a:defRPr b="0">
              <a:solidFill>
                <a:srgbClr val="1A1A1A"/>
              </a:solidFill>
              <a:latin typeface="+mn-lt"/>
            </a:defRPr>
          </a:pPr>
        </a:p>
      </c:txPr>
    </c:legend>
    <c:plotVisOnly val="1"/>
  </c:chart>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Sprints!$BP$228:$CE$228</c:f>
            </c:strRef>
          </c:cat>
          <c:val>
            <c:numRef>
              <c:f>Sprints!$BP$229:$CE$229</c:f>
              <c:numCache/>
            </c:numRef>
          </c:val>
          <c:smooth val="0"/>
        </c:ser>
        <c:ser>
          <c:idx val="1"/>
          <c:order val="1"/>
          <c:tx>
            <c:v>Actual</c:v>
          </c:tx>
          <c:spPr>
            <a:ln cmpd="sng">
              <a:solidFill>
                <a:srgbClr val="EA4335"/>
              </a:solidFill>
            </a:ln>
          </c:spPr>
          <c:marker>
            <c:symbol val="none"/>
          </c:marker>
          <c:cat>
            <c:strRef>
              <c:f>Sprints!$BP$228:$CE$228</c:f>
            </c:strRef>
          </c:cat>
          <c:val>
            <c:numRef>
              <c:f>Sprints!$BP$230:$CE$230</c:f>
              <c:numCache/>
            </c:numRef>
          </c:val>
          <c:smooth val="0"/>
        </c:ser>
        <c:axId val="228252421"/>
        <c:axId val="1050753870"/>
      </c:lineChart>
      <c:catAx>
        <c:axId val="2282524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050753870"/>
      </c:catAx>
      <c:valAx>
        <c:axId val="105075387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8252421"/>
      </c:valAx>
    </c:plotArea>
    <c:legend>
      <c:legendPos val="r"/>
      <c:overlay val="0"/>
      <c:txPr>
        <a:bodyPr/>
        <a:lstStyle/>
        <a:p>
          <a:pPr lvl="0">
            <a:defRPr b="0">
              <a:solidFill>
                <a:srgbClr val="1A1A1A"/>
              </a:solidFill>
              <a:latin typeface="+mn-lt"/>
            </a:defRPr>
          </a:pPr>
        </a:p>
      </c:txPr>
    </c:legend>
    <c:plotVisOnly val="1"/>
  </c:chart>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Sprints!$BP$228:$CE$228</c:f>
            </c:strRef>
          </c:cat>
          <c:val>
            <c:numRef>
              <c:f>Sprints!$BP$233:$CE$233</c:f>
              <c:numCache/>
            </c:numRef>
          </c:val>
          <c:smooth val="0"/>
        </c:ser>
        <c:ser>
          <c:idx val="1"/>
          <c:order val="1"/>
          <c:tx>
            <c:v>Actual</c:v>
          </c:tx>
          <c:spPr>
            <a:ln cmpd="sng">
              <a:solidFill>
                <a:srgbClr val="EA4335"/>
              </a:solidFill>
            </a:ln>
          </c:spPr>
          <c:marker>
            <c:symbol val="none"/>
          </c:marker>
          <c:cat>
            <c:strRef>
              <c:f>Sprints!$BP$228:$CE$228</c:f>
            </c:strRef>
          </c:cat>
          <c:val>
            <c:numRef>
              <c:f>Sprints!$BP$234:$CE$234</c:f>
              <c:numCache/>
            </c:numRef>
          </c:val>
          <c:smooth val="0"/>
        </c:ser>
        <c:axId val="646471093"/>
        <c:axId val="184983682"/>
      </c:lineChart>
      <c:catAx>
        <c:axId val="6464710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4983682"/>
      </c:catAx>
      <c:valAx>
        <c:axId val="18498368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6471093"/>
      </c:valAx>
    </c:plotArea>
    <c:legend>
      <c:legendPos val="r"/>
      <c:overlay val="0"/>
      <c:txPr>
        <a:bodyPr/>
        <a:lstStyle/>
        <a:p>
          <a:pPr lvl="0">
            <a:defRPr b="0">
              <a:solidFill>
                <a:srgbClr val="1A1A1A"/>
              </a:solidFill>
              <a:latin typeface="+mn-lt"/>
            </a:defRPr>
          </a:pPr>
        </a:p>
      </c:txPr>
    </c:legend>
    <c:plotVisOnly val="1"/>
  </c:chart>
</c:chartSpace>
</file>

<file path=xl/charts/chart8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Sprints!$BP$228:$CE$228</c:f>
            </c:strRef>
          </c:cat>
          <c:val>
            <c:numRef>
              <c:f>Sprints!$CH$229:$CW$229</c:f>
              <c:numCache/>
            </c:numRef>
          </c:val>
          <c:smooth val="0"/>
        </c:ser>
        <c:ser>
          <c:idx val="1"/>
          <c:order val="1"/>
          <c:tx>
            <c:v>Actual</c:v>
          </c:tx>
          <c:spPr>
            <a:ln cmpd="sng">
              <a:solidFill>
                <a:srgbClr val="EA4335"/>
              </a:solidFill>
            </a:ln>
          </c:spPr>
          <c:marker>
            <c:symbol val="none"/>
          </c:marker>
          <c:cat>
            <c:strRef>
              <c:f>Sprints!$BP$228:$CE$228</c:f>
            </c:strRef>
          </c:cat>
          <c:val>
            <c:numRef>
              <c:f>Sprints!$CH$230:$CW$230</c:f>
              <c:numCache/>
            </c:numRef>
          </c:val>
          <c:smooth val="0"/>
        </c:ser>
        <c:axId val="1075214592"/>
        <c:axId val="35294521"/>
      </c:lineChart>
      <c:catAx>
        <c:axId val="10752145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5294521"/>
      </c:catAx>
      <c:valAx>
        <c:axId val="3529452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5214592"/>
      </c:valAx>
    </c:plotArea>
    <c:legend>
      <c:legendPos val="r"/>
      <c:overlay val="0"/>
      <c:txPr>
        <a:bodyPr/>
        <a:lstStyle/>
        <a:p>
          <a:pPr lvl="0">
            <a:defRPr b="0">
              <a:solidFill>
                <a:srgbClr val="1A1A1A"/>
              </a:solidFill>
              <a:latin typeface="+mn-lt"/>
            </a:defRPr>
          </a:pPr>
        </a:p>
      </c:txPr>
    </c:legend>
    <c:plotVisOnly val="1"/>
  </c:chart>
</c:chartSpace>
</file>

<file path=xl/charts/chart8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Sprints!$BP$228:$CE$228</c:f>
            </c:strRef>
          </c:cat>
          <c:val>
            <c:numRef>
              <c:f>Sprints!$CH$233:$CW$233</c:f>
              <c:numCache/>
            </c:numRef>
          </c:val>
          <c:smooth val="0"/>
        </c:ser>
        <c:ser>
          <c:idx val="1"/>
          <c:order val="1"/>
          <c:tx>
            <c:v>Actual</c:v>
          </c:tx>
          <c:spPr>
            <a:ln cmpd="sng">
              <a:solidFill>
                <a:srgbClr val="EA4335"/>
              </a:solidFill>
            </a:ln>
          </c:spPr>
          <c:marker>
            <c:symbol val="none"/>
          </c:marker>
          <c:cat>
            <c:strRef>
              <c:f>Sprints!$BP$228:$CE$228</c:f>
            </c:strRef>
          </c:cat>
          <c:val>
            <c:numRef>
              <c:f>Sprints!$CH$234:$CW$234</c:f>
              <c:numCache/>
            </c:numRef>
          </c:val>
          <c:smooth val="0"/>
        </c:ser>
        <c:axId val="673795204"/>
        <c:axId val="431312620"/>
      </c:lineChart>
      <c:catAx>
        <c:axId val="6737952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31312620"/>
      </c:catAx>
      <c:valAx>
        <c:axId val="43131262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3795204"/>
      </c:valAx>
    </c:plotArea>
    <c:legend>
      <c:legendPos val="r"/>
      <c:overlay val="0"/>
      <c:txPr>
        <a:bodyPr/>
        <a:lstStyle/>
        <a:p>
          <a:pPr lvl="0">
            <a:defRPr b="0">
              <a:solidFill>
                <a:srgbClr val="1A1A1A"/>
              </a:solidFill>
              <a:latin typeface="+mn-lt"/>
            </a:defRPr>
          </a:pPr>
        </a:p>
      </c:txPr>
    </c:legend>
    <c:plotVisOnly val="1"/>
  </c:chart>
</c:chartSpace>
</file>

<file path=xl/charts/chart8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5.3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Sprints!$BP$228:$CE$228</c:f>
            </c:strRef>
          </c:cat>
          <c:val>
            <c:numRef>
              <c:f>Sprints!$CZ$229:$DO$229</c:f>
              <c:numCache/>
            </c:numRef>
          </c:val>
          <c:smooth val="0"/>
        </c:ser>
        <c:ser>
          <c:idx val="1"/>
          <c:order val="1"/>
          <c:tx>
            <c:v>Actual</c:v>
          </c:tx>
          <c:spPr>
            <a:ln cmpd="sng">
              <a:solidFill>
                <a:srgbClr val="EA4335"/>
              </a:solidFill>
            </a:ln>
          </c:spPr>
          <c:marker>
            <c:symbol val="none"/>
          </c:marker>
          <c:cat>
            <c:strRef>
              <c:f>Sprints!$BP$228:$CE$228</c:f>
            </c:strRef>
          </c:cat>
          <c:val>
            <c:numRef>
              <c:f>Sprints!$CZ$230:$DO$230</c:f>
              <c:numCache/>
            </c:numRef>
          </c:val>
          <c:smooth val="0"/>
        </c:ser>
        <c:axId val="994844619"/>
        <c:axId val="118017098"/>
      </c:lineChart>
      <c:catAx>
        <c:axId val="9948446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18017098"/>
      </c:catAx>
      <c:valAx>
        <c:axId val="11801709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4844619"/>
      </c:valAx>
    </c:plotArea>
    <c:legend>
      <c:legendPos val="r"/>
      <c:overlay val="0"/>
      <c:txPr>
        <a:bodyPr/>
        <a:lstStyle/>
        <a:p>
          <a:pPr lvl="0">
            <a:defRPr b="0">
              <a:solidFill>
                <a:srgbClr val="1A1A1A"/>
              </a:solidFill>
              <a:latin typeface="+mn-lt"/>
            </a:defRPr>
          </a:pPr>
        </a:p>
      </c:txPr>
    </c:legend>
    <c:plotVisOnly val="1"/>
  </c:chart>
</c:chartSpace>
</file>

<file path=xl/charts/chart8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Sprints!$BP$244:$CE$244</c:f>
            </c:strRef>
          </c:cat>
          <c:val>
            <c:numRef>
              <c:f>Sprints!$BP$245:$CE$245</c:f>
              <c:numCache/>
            </c:numRef>
          </c:val>
          <c:smooth val="0"/>
        </c:ser>
        <c:ser>
          <c:idx val="1"/>
          <c:order val="1"/>
          <c:tx>
            <c:v>Actual</c:v>
          </c:tx>
          <c:spPr>
            <a:ln cmpd="sng">
              <a:solidFill>
                <a:srgbClr val="EA4335"/>
              </a:solidFill>
            </a:ln>
          </c:spPr>
          <c:marker>
            <c:symbol val="none"/>
          </c:marker>
          <c:cat>
            <c:strRef>
              <c:f>Sprints!$BP$244:$CE$244</c:f>
            </c:strRef>
          </c:cat>
          <c:val>
            <c:numRef>
              <c:f>Sprints!$BP$246:$CE$246</c:f>
              <c:numCache/>
            </c:numRef>
          </c:val>
          <c:smooth val="0"/>
        </c:ser>
        <c:axId val="599824037"/>
        <c:axId val="1392968971"/>
      </c:lineChart>
      <c:catAx>
        <c:axId val="5998240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392968971"/>
      </c:catAx>
      <c:valAx>
        <c:axId val="139296897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9824037"/>
      </c:valAx>
    </c:plotArea>
    <c:legend>
      <c:legendPos val="r"/>
      <c:overlay val="0"/>
      <c:txPr>
        <a:bodyPr/>
        <a:lstStyle/>
        <a:p>
          <a:pPr lvl="0">
            <a:defRPr b="0">
              <a:solidFill>
                <a:srgbClr val="1A1A1A"/>
              </a:solidFill>
              <a:latin typeface="+mn-lt"/>
            </a:defRPr>
          </a:pPr>
        </a:p>
      </c:txPr>
    </c:legend>
    <c:plotVisOnly val="1"/>
  </c:chart>
</c:chartSpace>
</file>

<file path=xl/charts/chart8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Sprints!$BP$244:$CE$244</c:f>
            </c:strRef>
          </c:cat>
          <c:val>
            <c:numRef>
              <c:f>Sprints!$BP$249:$CE$249</c:f>
              <c:numCache/>
            </c:numRef>
          </c:val>
          <c:smooth val="0"/>
        </c:ser>
        <c:ser>
          <c:idx val="1"/>
          <c:order val="1"/>
          <c:tx>
            <c:v>Actual</c:v>
          </c:tx>
          <c:spPr>
            <a:ln cmpd="sng">
              <a:solidFill>
                <a:srgbClr val="EA4335"/>
              </a:solidFill>
            </a:ln>
          </c:spPr>
          <c:marker>
            <c:symbol val="none"/>
          </c:marker>
          <c:cat>
            <c:strRef>
              <c:f>Sprints!$BP$244:$CE$244</c:f>
            </c:strRef>
          </c:cat>
          <c:val>
            <c:numRef>
              <c:f>Sprints!$BP$250:$CE$250</c:f>
              <c:numCache/>
            </c:numRef>
          </c:val>
          <c:smooth val="0"/>
        </c:ser>
        <c:axId val="1694030618"/>
        <c:axId val="2143299522"/>
      </c:lineChart>
      <c:catAx>
        <c:axId val="16940306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143299522"/>
      </c:catAx>
      <c:valAx>
        <c:axId val="214329952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403061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10/7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Sprints!$J$59:$Q$59</c:f>
            </c:strRef>
          </c:cat>
          <c:val>
            <c:numRef>
              <c:f>Sprints!$AV$63:$BC$63</c:f>
              <c:numCache/>
            </c:numRef>
          </c:val>
          <c:smooth val="0"/>
        </c:ser>
        <c:ser>
          <c:idx val="1"/>
          <c:order val="1"/>
          <c:tx>
            <c:v>Actual</c:v>
          </c:tx>
          <c:spPr>
            <a:ln cmpd="sng">
              <a:solidFill>
                <a:srgbClr val="EA4335"/>
              </a:solidFill>
            </a:ln>
          </c:spPr>
          <c:marker>
            <c:symbol val="none"/>
          </c:marker>
          <c:cat>
            <c:strRef>
              <c:f>Sprints!$J$59:$Q$59</c:f>
            </c:strRef>
          </c:cat>
          <c:val>
            <c:numRef>
              <c:f>Sprints!$AV$64:$BC$64</c:f>
              <c:numCache/>
            </c:numRef>
          </c:val>
          <c:smooth val="0"/>
        </c:ser>
        <c:axId val="239613772"/>
        <c:axId val="174840647"/>
      </c:lineChart>
      <c:catAx>
        <c:axId val="2396137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4840647"/>
      </c:catAx>
      <c:valAx>
        <c:axId val="17484064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9613772"/>
      </c:valAx>
    </c:plotArea>
    <c:legend>
      <c:legendPos val="r"/>
      <c:overlay val="0"/>
      <c:txPr>
        <a:bodyPr/>
        <a:lstStyle/>
        <a:p>
          <a:pPr lvl="0">
            <a:defRPr b="0">
              <a:solidFill>
                <a:srgbClr val="1A1A1A"/>
              </a:solidFill>
              <a:latin typeface="+mn-lt"/>
            </a:defRPr>
          </a:pPr>
        </a:p>
      </c:txPr>
    </c:legend>
    <c:plotVisOnly val="1"/>
  </c:chart>
</c:chartSpace>
</file>

<file path=xl/charts/chart9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Sprints!$BP$244:$CE$244</c:f>
            </c:strRef>
          </c:cat>
          <c:val>
            <c:numRef>
              <c:f>Sprints!$CH$245:$CW$245</c:f>
              <c:numCache/>
            </c:numRef>
          </c:val>
          <c:smooth val="0"/>
        </c:ser>
        <c:ser>
          <c:idx val="1"/>
          <c:order val="1"/>
          <c:tx>
            <c:v>Actual</c:v>
          </c:tx>
          <c:spPr>
            <a:ln cmpd="sng">
              <a:solidFill>
                <a:srgbClr val="EA4335"/>
              </a:solidFill>
            </a:ln>
          </c:spPr>
          <c:marker>
            <c:symbol val="none"/>
          </c:marker>
          <c:cat>
            <c:strRef>
              <c:f>Sprints!$BP$244:$CE$244</c:f>
            </c:strRef>
          </c:cat>
          <c:val>
            <c:numRef>
              <c:f>Sprints!$CH$246:$CW$246</c:f>
              <c:numCache/>
            </c:numRef>
          </c:val>
          <c:smooth val="0"/>
        </c:ser>
        <c:axId val="1668914983"/>
        <c:axId val="1924785937"/>
      </c:lineChart>
      <c:catAx>
        <c:axId val="16689149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24785937"/>
      </c:catAx>
      <c:valAx>
        <c:axId val="192478593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8914983"/>
      </c:valAx>
    </c:plotArea>
    <c:legend>
      <c:legendPos val="r"/>
      <c:overlay val="0"/>
      <c:txPr>
        <a:bodyPr/>
        <a:lstStyle/>
        <a:p>
          <a:pPr lvl="0">
            <a:defRPr b="0">
              <a:solidFill>
                <a:srgbClr val="1A1A1A"/>
              </a:solidFill>
              <a:latin typeface="+mn-lt"/>
            </a:defRPr>
          </a:pPr>
        </a:p>
      </c:txPr>
    </c:legend>
    <c:plotVisOnly val="1"/>
  </c:chart>
</c:chartSpace>
</file>

<file path=xl/charts/chart9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Sprints!$BP$244:$CE$244</c:f>
            </c:strRef>
          </c:cat>
          <c:val>
            <c:numRef>
              <c:f>Sprints!$CH$249:$CW$249</c:f>
              <c:numCache/>
            </c:numRef>
          </c:val>
          <c:smooth val="0"/>
        </c:ser>
        <c:ser>
          <c:idx val="1"/>
          <c:order val="1"/>
          <c:tx>
            <c:v>Actual</c:v>
          </c:tx>
          <c:spPr>
            <a:ln cmpd="sng">
              <a:solidFill>
                <a:srgbClr val="EA4335"/>
              </a:solidFill>
            </a:ln>
          </c:spPr>
          <c:marker>
            <c:symbol val="none"/>
          </c:marker>
          <c:cat>
            <c:strRef>
              <c:f>Sprints!$BP$244:$CE$244</c:f>
            </c:strRef>
          </c:cat>
          <c:val>
            <c:numRef>
              <c:f>Sprints!$CH$250:$CW$250</c:f>
              <c:numCache/>
            </c:numRef>
          </c:val>
          <c:smooth val="0"/>
        </c:ser>
        <c:axId val="1117458485"/>
        <c:axId val="2080142218"/>
      </c:lineChart>
      <c:catAx>
        <c:axId val="11174584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80142218"/>
      </c:catAx>
      <c:valAx>
        <c:axId val="208014221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7458485"/>
      </c:valAx>
    </c:plotArea>
    <c:legend>
      <c:legendPos val="r"/>
      <c:overlay val="0"/>
      <c:txPr>
        <a:bodyPr/>
        <a:lstStyle/>
        <a:p>
          <a:pPr lvl="0">
            <a:defRPr b="0">
              <a:solidFill>
                <a:srgbClr val="1A1A1A"/>
              </a:solidFill>
              <a:latin typeface="+mn-lt"/>
            </a:defRPr>
          </a:pPr>
        </a:p>
      </c:txPr>
    </c:legend>
    <c:plotVisOnly val="1"/>
  </c:chart>
</c:chartSpace>
</file>

<file path=xl/charts/chart9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5.4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Sprints!$BP$244:$CE$244</c:f>
            </c:strRef>
          </c:cat>
          <c:val>
            <c:numRef>
              <c:f>Sprints!$CZ$245:$DO$245</c:f>
              <c:numCache/>
            </c:numRef>
          </c:val>
          <c:smooth val="0"/>
        </c:ser>
        <c:ser>
          <c:idx val="1"/>
          <c:order val="1"/>
          <c:tx>
            <c:v>Actual</c:v>
          </c:tx>
          <c:spPr>
            <a:ln cmpd="sng">
              <a:solidFill>
                <a:srgbClr val="EA4335"/>
              </a:solidFill>
            </a:ln>
          </c:spPr>
          <c:marker>
            <c:symbol val="none"/>
          </c:marker>
          <c:cat>
            <c:strRef>
              <c:f>Sprints!$BP$244:$CE$244</c:f>
            </c:strRef>
          </c:cat>
          <c:val>
            <c:numRef>
              <c:f>Sprints!$CZ$246:$DO$246</c:f>
              <c:numCache/>
            </c:numRef>
          </c:val>
          <c:smooth val="0"/>
        </c:ser>
        <c:axId val="1241250217"/>
        <c:axId val="302192494"/>
      </c:lineChart>
      <c:catAx>
        <c:axId val="1241250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302192494"/>
      </c:catAx>
      <c:valAx>
        <c:axId val="30219249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1250217"/>
      </c:valAx>
    </c:plotArea>
    <c:legend>
      <c:legendPos val="r"/>
      <c:overlay val="0"/>
      <c:txPr>
        <a:bodyPr/>
        <a:lstStyle/>
        <a:p>
          <a:pPr lvl="0">
            <a:defRPr b="0">
              <a:solidFill>
                <a:srgbClr val="1A1A1A"/>
              </a:solidFill>
              <a:latin typeface="+mn-lt"/>
            </a:defRPr>
          </a:pPr>
        </a:p>
      </c:txPr>
    </c:legend>
    <c:plotVisOnly val="1"/>
  </c:chart>
</c:chartSpace>
</file>

<file path=xl/charts/chart9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Team Chart</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Sprints!$J$261:$Y$261</c:f>
            </c:strRef>
          </c:cat>
          <c:val>
            <c:numRef>
              <c:f>Sprints!$J$272:$Y$272</c:f>
              <c:numCache/>
            </c:numRef>
          </c:val>
          <c:smooth val="0"/>
        </c:ser>
        <c:ser>
          <c:idx val="1"/>
          <c:order val="1"/>
          <c:tx>
            <c:v>Actual</c:v>
          </c:tx>
          <c:spPr>
            <a:ln cmpd="sng">
              <a:solidFill>
                <a:srgbClr val="EA4335"/>
              </a:solidFill>
            </a:ln>
          </c:spPr>
          <c:marker>
            <c:symbol val="none"/>
          </c:marker>
          <c:cat>
            <c:strRef>
              <c:f>Sprints!$J$261:$Y$261</c:f>
            </c:strRef>
          </c:cat>
          <c:val>
            <c:numRef>
              <c:f>Sprints!$J$273:$Y$273</c:f>
              <c:numCache/>
            </c:numRef>
          </c:val>
          <c:smooth val="0"/>
        </c:ser>
        <c:axId val="1548784813"/>
        <c:axId val="2050118328"/>
      </c:lineChart>
      <c:catAx>
        <c:axId val="15487848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50118328"/>
      </c:catAx>
      <c:valAx>
        <c:axId val="205011832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8784813"/>
      </c:valAx>
    </c:plotArea>
    <c:legend>
      <c:legendPos val="r"/>
      <c:overlay val="0"/>
      <c:txPr>
        <a:bodyPr/>
        <a:lstStyle/>
        <a:p>
          <a:pPr lvl="0">
            <a:defRPr b="0">
              <a:solidFill>
                <a:srgbClr val="1A1A1A"/>
              </a:solidFill>
              <a:latin typeface="+mn-lt"/>
            </a:defRPr>
          </a:pPr>
        </a:p>
      </c:txPr>
    </c:legend>
    <c:plotVisOnly val="1"/>
  </c:chart>
</c:chartSpace>
</file>

<file path=xl/charts/chart9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Sprints!$BP$260:$CE$260</c:f>
            </c:strRef>
          </c:cat>
          <c:val>
            <c:numRef>
              <c:f>Sprints!$BP$261:$CE$261</c:f>
              <c:numCache/>
            </c:numRef>
          </c:val>
          <c:smooth val="0"/>
        </c:ser>
        <c:ser>
          <c:idx val="1"/>
          <c:order val="1"/>
          <c:tx>
            <c:v>Actual</c:v>
          </c:tx>
          <c:spPr>
            <a:ln cmpd="sng">
              <a:solidFill>
                <a:srgbClr val="EA4335"/>
              </a:solidFill>
            </a:ln>
          </c:spPr>
          <c:marker>
            <c:symbol val="none"/>
          </c:marker>
          <c:cat>
            <c:strRef>
              <c:f>Sprints!$BP$260:$CE$260</c:f>
            </c:strRef>
          </c:cat>
          <c:val>
            <c:numRef>
              <c:f>Sprints!$BP$262:$CE$262</c:f>
              <c:numCache/>
            </c:numRef>
          </c:val>
          <c:smooth val="0"/>
        </c:ser>
        <c:axId val="1093692096"/>
        <c:axId val="946496388"/>
      </c:lineChart>
      <c:catAx>
        <c:axId val="10936920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46496388"/>
      </c:catAx>
      <c:valAx>
        <c:axId val="946496388"/>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3692096"/>
      </c:valAx>
    </c:plotArea>
    <c:legend>
      <c:legendPos val="r"/>
      <c:overlay val="0"/>
      <c:txPr>
        <a:bodyPr/>
        <a:lstStyle/>
        <a:p>
          <a:pPr lvl="0">
            <a:defRPr b="0">
              <a:solidFill>
                <a:srgbClr val="1A1A1A"/>
              </a:solidFill>
              <a:latin typeface="+mn-lt"/>
            </a:defRPr>
          </a:pPr>
        </a:p>
      </c:txPr>
    </c:legend>
    <c:plotVisOnly val="1"/>
  </c:chart>
</c:chartSpace>
</file>

<file path=xl/charts/chart9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Daniel Monge</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Sprints!$BP$264:$CE$264</c:f>
            </c:strRef>
          </c:cat>
          <c:val>
            <c:numRef>
              <c:f>Sprints!$BP$265:$CE$265</c:f>
              <c:numCache/>
            </c:numRef>
          </c:val>
          <c:smooth val="0"/>
        </c:ser>
        <c:ser>
          <c:idx val="1"/>
          <c:order val="1"/>
          <c:tx>
            <c:v>Actual</c:v>
          </c:tx>
          <c:spPr>
            <a:ln cmpd="sng">
              <a:solidFill>
                <a:srgbClr val="EA4335"/>
              </a:solidFill>
            </a:ln>
          </c:spPr>
          <c:marker>
            <c:symbol val="none"/>
          </c:marker>
          <c:cat>
            <c:strRef>
              <c:f>Sprints!$BP$264:$CE$264</c:f>
            </c:strRef>
          </c:cat>
          <c:val>
            <c:numRef>
              <c:f>Sprints!$BP$266:$CE$266</c:f>
              <c:numCache/>
            </c:numRef>
          </c:val>
          <c:smooth val="0"/>
        </c:ser>
        <c:axId val="1411182293"/>
        <c:axId val="567520839"/>
      </c:lineChart>
      <c:catAx>
        <c:axId val="1411182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567520839"/>
      </c:catAx>
      <c:valAx>
        <c:axId val="56752083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1182293"/>
      </c:valAx>
    </c:plotArea>
    <c:legend>
      <c:legendPos val="r"/>
      <c:overlay val="0"/>
      <c:txPr>
        <a:bodyPr/>
        <a:lstStyle/>
        <a:p>
          <a:pPr lvl="0">
            <a:defRPr b="0">
              <a:solidFill>
                <a:srgbClr val="1A1A1A"/>
              </a:solidFill>
              <a:latin typeface="+mn-lt"/>
            </a:defRPr>
          </a:pPr>
        </a:p>
      </c:txPr>
    </c:legend>
    <c:plotVisOnly val="1"/>
  </c:chart>
</c:chartSpace>
</file>

<file path=xl/charts/chart9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Eric Truong</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Sprints!$BP$260:$CE$260</c:f>
            </c:strRef>
          </c:cat>
          <c:val>
            <c:numRef>
              <c:f>Sprints!$CH$261:$CW$261</c:f>
              <c:numCache/>
            </c:numRef>
          </c:val>
          <c:smooth val="0"/>
        </c:ser>
        <c:ser>
          <c:idx val="1"/>
          <c:order val="1"/>
          <c:tx>
            <c:v>Actual</c:v>
          </c:tx>
          <c:spPr>
            <a:ln cmpd="sng">
              <a:solidFill>
                <a:srgbClr val="EA4335"/>
              </a:solidFill>
            </a:ln>
          </c:spPr>
          <c:marker>
            <c:symbol val="none"/>
          </c:marker>
          <c:cat>
            <c:strRef>
              <c:f>Sprints!$BP$260:$CE$260</c:f>
            </c:strRef>
          </c:cat>
          <c:val>
            <c:numRef>
              <c:f>Sprints!$CH$262:$CW$262</c:f>
              <c:numCache/>
            </c:numRef>
          </c:val>
          <c:smooth val="0"/>
        </c:ser>
        <c:axId val="1903552214"/>
        <c:axId val="1855040854"/>
      </c:lineChart>
      <c:catAx>
        <c:axId val="19035522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55040854"/>
      </c:catAx>
      <c:valAx>
        <c:axId val="185504085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3552214"/>
      </c:valAx>
    </c:plotArea>
    <c:legend>
      <c:legendPos val="r"/>
      <c:overlay val="0"/>
      <c:txPr>
        <a:bodyPr/>
        <a:lstStyle/>
        <a:p>
          <a:pPr lvl="0">
            <a:defRPr b="0">
              <a:solidFill>
                <a:srgbClr val="1A1A1A"/>
              </a:solidFill>
              <a:latin typeface="+mn-lt"/>
            </a:defRPr>
          </a:pPr>
        </a:p>
      </c:txPr>
    </c:legend>
    <c:plotVisOnly val="1"/>
  </c:chart>
</c:chartSpace>
</file>

<file path=xl/charts/chart9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Erina Lara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Sprints!$BP$264:$CE$264</c:f>
            </c:strRef>
          </c:cat>
          <c:val>
            <c:numRef>
              <c:f>Sprints!$CH$265:$CW$265</c:f>
              <c:numCache/>
            </c:numRef>
          </c:val>
          <c:smooth val="0"/>
        </c:ser>
        <c:ser>
          <c:idx val="1"/>
          <c:order val="1"/>
          <c:tx>
            <c:v>Actual</c:v>
          </c:tx>
          <c:spPr>
            <a:ln cmpd="sng">
              <a:solidFill>
                <a:srgbClr val="EA4335"/>
              </a:solidFill>
            </a:ln>
          </c:spPr>
          <c:marker>
            <c:symbol val="none"/>
          </c:marker>
          <c:cat>
            <c:strRef>
              <c:f>Sprints!$BP$264:$CE$264</c:f>
            </c:strRef>
          </c:cat>
          <c:val>
            <c:numRef>
              <c:f>Sprints!$CH$266:$CW$266</c:f>
              <c:numCache/>
            </c:numRef>
          </c:val>
          <c:smooth val="0"/>
        </c:ser>
        <c:axId val="1642312309"/>
        <c:axId val="1985997503"/>
      </c:lineChart>
      <c:catAx>
        <c:axId val="16423123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85997503"/>
      </c:catAx>
      <c:valAx>
        <c:axId val="198599750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2312309"/>
      </c:valAx>
    </c:plotArea>
    <c:legend>
      <c:legendPos val="r"/>
      <c:overlay val="0"/>
      <c:txPr>
        <a:bodyPr/>
        <a:lstStyle/>
        <a:p>
          <a:pPr lvl="0">
            <a:defRPr b="0">
              <a:solidFill>
                <a:srgbClr val="1A1A1A"/>
              </a:solidFill>
              <a:latin typeface="+mn-lt"/>
            </a:defRPr>
          </a:pPr>
        </a:p>
      </c:txPr>
    </c:legend>
    <c:plotVisOnly val="1"/>
  </c:chart>
</c:chartSpace>
</file>

<file path=xl/charts/chart9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6.1 Sprint - Michael Lamera</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Sprints!$BP$260:$CE$260</c:f>
            </c:strRef>
          </c:cat>
          <c:val>
            <c:numRef>
              <c:f>Sprints!$CZ$261:$DO$261</c:f>
              <c:numCache/>
            </c:numRef>
          </c:val>
          <c:smooth val="0"/>
        </c:ser>
        <c:ser>
          <c:idx val="1"/>
          <c:order val="1"/>
          <c:tx>
            <c:v>Actual</c:v>
          </c:tx>
          <c:spPr>
            <a:ln cmpd="sng">
              <a:solidFill>
                <a:srgbClr val="EA4335"/>
              </a:solidFill>
            </a:ln>
          </c:spPr>
          <c:marker>
            <c:symbol val="none"/>
          </c:marker>
          <c:cat>
            <c:strRef>
              <c:f>Sprints!$BP$260:$CE$260</c:f>
            </c:strRef>
          </c:cat>
          <c:val>
            <c:numRef>
              <c:f>Sprints!$CZ$262:$DO$262</c:f>
              <c:numCache/>
            </c:numRef>
          </c:val>
          <c:smooth val="0"/>
        </c:ser>
        <c:axId val="1339216111"/>
        <c:axId val="1926259453"/>
      </c:lineChart>
      <c:catAx>
        <c:axId val="1339216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26259453"/>
      </c:catAx>
      <c:valAx>
        <c:axId val="192625945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9216111"/>
      </c:valAx>
    </c:plotArea>
    <c:legend>
      <c:legendPos val="r"/>
      <c:overlay val="0"/>
      <c:txPr>
        <a:bodyPr/>
        <a:lstStyle/>
        <a:p>
          <a:pPr lvl="0">
            <a:defRPr b="0">
              <a:solidFill>
                <a:srgbClr val="1A1A1A"/>
              </a:solidFill>
              <a:latin typeface="+mn-lt"/>
            </a:defRPr>
          </a:pPr>
        </a:p>
      </c:txPr>
    </c:legend>
    <c:plotVisOnly val="1"/>
  </c:chart>
</c:chartSpace>
</file>

<file path=xl/charts/chart9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6.2  Sprint - Christian Lam</a:t>
            </a:r>
          </a:p>
        </c:rich>
      </c:tx>
      <c:layout>
        <c:manualLayout>
          <c:xMode val="edge"/>
          <c:yMode val="edge"/>
          <c:x val="0.030167173252279637"/>
          <c:y val="0.0473474801061008"/>
        </c:manualLayout>
      </c:layout>
      <c:overlay val="0"/>
    </c:title>
    <c:plotArea>
      <c:layout/>
      <c:lineChart>
        <c:ser>
          <c:idx val="0"/>
          <c:order val="0"/>
          <c:tx>
            <c:v>Estimated</c:v>
          </c:tx>
          <c:spPr>
            <a:ln cmpd="sng">
              <a:solidFill>
                <a:srgbClr val="4285F4"/>
              </a:solidFill>
            </a:ln>
          </c:spPr>
          <c:marker>
            <c:symbol val="none"/>
          </c:marker>
          <c:cat>
            <c:strRef>
              <c:f>Sprints!$BP$276:$CE$276</c:f>
            </c:strRef>
          </c:cat>
          <c:val>
            <c:numRef>
              <c:f>Sprints!$BP$277:$CE$277</c:f>
              <c:numCache/>
            </c:numRef>
          </c:val>
          <c:smooth val="0"/>
        </c:ser>
        <c:ser>
          <c:idx val="1"/>
          <c:order val="1"/>
          <c:tx>
            <c:v>Actual</c:v>
          </c:tx>
          <c:spPr>
            <a:ln cmpd="sng">
              <a:solidFill>
                <a:srgbClr val="EA4335"/>
              </a:solidFill>
            </a:ln>
          </c:spPr>
          <c:marker>
            <c:symbol val="none"/>
          </c:marker>
          <c:cat>
            <c:strRef>
              <c:f>Sprints!$BP$276:$CE$276</c:f>
            </c:strRef>
          </c:cat>
          <c:val>
            <c:numRef>
              <c:f>Sprints!$BP$278:$CE$278</c:f>
              <c:numCache/>
            </c:numRef>
          </c:val>
          <c:smooth val="0"/>
        </c:ser>
        <c:axId val="634294105"/>
        <c:axId val="1227665319"/>
      </c:lineChart>
      <c:catAx>
        <c:axId val="6342941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27665319"/>
      </c:catAx>
      <c:valAx>
        <c:axId val="122766531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Work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429410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40" Type="http://schemas.openxmlformats.org/officeDocument/2006/relationships/chart" Target="../charts/chart40.xml"/><Relationship Id="rId42" Type="http://schemas.openxmlformats.org/officeDocument/2006/relationships/chart" Target="../charts/chart42.xml"/><Relationship Id="rId41" Type="http://schemas.openxmlformats.org/officeDocument/2006/relationships/chart" Target="../charts/chart41.xml"/><Relationship Id="rId44" Type="http://schemas.openxmlformats.org/officeDocument/2006/relationships/chart" Target="../charts/chart44.xml"/><Relationship Id="rId43" Type="http://schemas.openxmlformats.org/officeDocument/2006/relationships/chart" Target="../charts/chart43.xml"/><Relationship Id="rId46" Type="http://schemas.openxmlformats.org/officeDocument/2006/relationships/chart" Target="../charts/chart46.xml"/><Relationship Id="rId45" Type="http://schemas.openxmlformats.org/officeDocument/2006/relationships/chart" Target="../charts/chart45.xml"/><Relationship Id="rId107" Type="http://schemas.openxmlformats.org/officeDocument/2006/relationships/chart" Target="../charts/chart107.xml"/><Relationship Id="rId106" Type="http://schemas.openxmlformats.org/officeDocument/2006/relationships/chart" Target="../charts/chart106.xml"/><Relationship Id="rId105" Type="http://schemas.openxmlformats.org/officeDocument/2006/relationships/chart" Target="../charts/chart105.xml"/><Relationship Id="rId104" Type="http://schemas.openxmlformats.org/officeDocument/2006/relationships/chart" Target="../charts/chart104.xml"/><Relationship Id="rId109" Type="http://schemas.openxmlformats.org/officeDocument/2006/relationships/chart" Target="../charts/chart109.xml"/><Relationship Id="rId108" Type="http://schemas.openxmlformats.org/officeDocument/2006/relationships/chart" Target="../charts/chart108.xml"/><Relationship Id="rId48" Type="http://schemas.openxmlformats.org/officeDocument/2006/relationships/chart" Target="../charts/chart48.xml"/><Relationship Id="rId47" Type="http://schemas.openxmlformats.org/officeDocument/2006/relationships/chart" Target="../charts/chart47.xml"/><Relationship Id="rId49" Type="http://schemas.openxmlformats.org/officeDocument/2006/relationships/chart" Target="../charts/chart49.xml"/><Relationship Id="rId103" Type="http://schemas.openxmlformats.org/officeDocument/2006/relationships/chart" Target="../charts/chart103.xml"/><Relationship Id="rId102" Type="http://schemas.openxmlformats.org/officeDocument/2006/relationships/chart" Target="../charts/chart102.xml"/><Relationship Id="rId101" Type="http://schemas.openxmlformats.org/officeDocument/2006/relationships/chart" Target="../charts/chart101.xml"/><Relationship Id="rId100" Type="http://schemas.openxmlformats.org/officeDocument/2006/relationships/chart" Target="../charts/chart100.xml"/><Relationship Id="rId31" Type="http://schemas.openxmlformats.org/officeDocument/2006/relationships/chart" Target="../charts/chart31.xml"/><Relationship Id="rId30" Type="http://schemas.openxmlformats.org/officeDocument/2006/relationships/chart" Target="../charts/chart30.xml"/><Relationship Id="rId33" Type="http://schemas.openxmlformats.org/officeDocument/2006/relationships/chart" Target="../charts/chart33.xml"/><Relationship Id="rId32" Type="http://schemas.openxmlformats.org/officeDocument/2006/relationships/chart" Target="../charts/chart32.xml"/><Relationship Id="rId35" Type="http://schemas.openxmlformats.org/officeDocument/2006/relationships/chart" Target="../charts/chart35.xml"/><Relationship Id="rId34" Type="http://schemas.openxmlformats.org/officeDocument/2006/relationships/chart" Target="../charts/chart34.xml"/><Relationship Id="rId37" Type="http://schemas.openxmlformats.org/officeDocument/2006/relationships/chart" Target="../charts/chart37.xml"/><Relationship Id="rId36" Type="http://schemas.openxmlformats.org/officeDocument/2006/relationships/chart" Target="../charts/chart36.xml"/><Relationship Id="rId39" Type="http://schemas.openxmlformats.org/officeDocument/2006/relationships/chart" Target="../charts/chart39.xml"/><Relationship Id="rId38" Type="http://schemas.openxmlformats.org/officeDocument/2006/relationships/chart" Target="../charts/chart38.xml"/><Relationship Id="rId20" Type="http://schemas.openxmlformats.org/officeDocument/2006/relationships/chart" Target="../charts/chart20.xml"/><Relationship Id="rId22" Type="http://schemas.openxmlformats.org/officeDocument/2006/relationships/chart" Target="../charts/chart22.xml"/><Relationship Id="rId21" Type="http://schemas.openxmlformats.org/officeDocument/2006/relationships/chart" Target="../charts/chart21.xml"/><Relationship Id="rId24" Type="http://schemas.openxmlformats.org/officeDocument/2006/relationships/chart" Target="../charts/chart24.xml"/><Relationship Id="rId23" Type="http://schemas.openxmlformats.org/officeDocument/2006/relationships/chart" Target="../charts/chart23.xml"/><Relationship Id="rId26" Type="http://schemas.openxmlformats.org/officeDocument/2006/relationships/chart" Target="../charts/chart26.xml"/><Relationship Id="rId25" Type="http://schemas.openxmlformats.org/officeDocument/2006/relationships/chart" Target="../charts/chart25.xml"/><Relationship Id="rId28" Type="http://schemas.openxmlformats.org/officeDocument/2006/relationships/chart" Target="../charts/chart28.xml"/><Relationship Id="rId27" Type="http://schemas.openxmlformats.org/officeDocument/2006/relationships/chart" Target="../charts/chart27.xml"/><Relationship Id="rId29" Type="http://schemas.openxmlformats.org/officeDocument/2006/relationships/chart" Target="../charts/chart29.xml"/><Relationship Id="rId95" Type="http://schemas.openxmlformats.org/officeDocument/2006/relationships/chart" Target="../charts/chart95.xml"/><Relationship Id="rId94" Type="http://schemas.openxmlformats.org/officeDocument/2006/relationships/chart" Target="../charts/chart94.xml"/><Relationship Id="rId97" Type="http://schemas.openxmlformats.org/officeDocument/2006/relationships/chart" Target="../charts/chart97.xml"/><Relationship Id="rId96" Type="http://schemas.openxmlformats.org/officeDocument/2006/relationships/chart" Target="../charts/chart96.xml"/><Relationship Id="rId11" Type="http://schemas.openxmlformats.org/officeDocument/2006/relationships/chart" Target="../charts/chart11.xml"/><Relationship Id="rId99" Type="http://schemas.openxmlformats.org/officeDocument/2006/relationships/chart" Target="../charts/chart99.xml"/><Relationship Id="rId10" Type="http://schemas.openxmlformats.org/officeDocument/2006/relationships/chart" Target="../charts/chart10.xml"/><Relationship Id="rId98" Type="http://schemas.openxmlformats.org/officeDocument/2006/relationships/chart" Target="../charts/chart98.xml"/><Relationship Id="rId13" Type="http://schemas.openxmlformats.org/officeDocument/2006/relationships/chart" Target="../charts/chart13.xml"/><Relationship Id="rId12" Type="http://schemas.openxmlformats.org/officeDocument/2006/relationships/chart" Target="../charts/chart12.xml"/><Relationship Id="rId91" Type="http://schemas.openxmlformats.org/officeDocument/2006/relationships/chart" Target="../charts/chart91.xml"/><Relationship Id="rId90" Type="http://schemas.openxmlformats.org/officeDocument/2006/relationships/chart" Target="../charts/chart90.xml"/><Relationship Id="rId93" Type="http://schemas.openxmlformats.org/officeDocument/2006/relationships/chart" Target="../charts/chart93.xml"/><Relationship Id="rId92" Type="http://schemas.openxmlformats.org/officeDocument/2006/relationships/chart" Target="../charts/chart92.xml"/><Relationship Id="rId116" Type="http://schemas.openxmlformats.org/officeDocument/2006/relationships/chart" Target="../charts/chart116.xml"/><Relationship Id="rId115" Type="http://schemas.openxmlformats.org/officeDocument/2006/relationships/chart" Target="../charts/chart115.xml"/><Relationship Id="rId15" Type="http://schemas.openxmlformats.org/officeDocument/2006/relationships/chart" Target="../charts/chart15.xml"/><Relationship Id="rId110" Type="http://schemas.openxmlformats.org/officeDocument/2006/relationships/chart" Target="../charts/chart110.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19" Type="http://schemas.openxmlformats.org/officeDocument/2006/relationships/chart" Target="../charts/chart19.xml"/><Relationship Id="rId114" Type="http://schemas.openxmlformats.org/officeDocument/2006/relationships/chart" Target="../charts/chart114.xml"/><Relationship Id="rId18" Type="http://schemas.openxmlformats.org/officeDocument/2006/relationships/chart" Target="../charts/chart18.xml"/><Relationship Id="rId113" Type="http://schemas.openxmlformats.org/officeDocument/2006/relationships/chart" Target="../charts/chart113.xml"/><Relationship Id="rId112" Type="http://schemas.openxmlformats.org/officeDocument/2006/relationships/chart" Target="../charts/chart112.xml"/><Relationship Id="rId111" Type="http://schemas.openxmlformats.org/officeDocument/2006/relationships/chart" Target="../charts/chart111.xml"/><Relationship Id="rId84" Type="http://schemas.openxmlformats.org/officeDocument/2006/relationships/chart" Target="../charts/chart84.xml"/><Relationship Id="rId83" Type="http://schemas.openxmlformats.org/officeDocument/2006/relationships/chart" Target="../charts/chart83.xml"/><Relationship Id="rId86" Type="http://schemas.openxmlformats.org/officeDocument/2006/relationships/chart" Target="../charts/chart86.xml"/><Relationship Id="rId85" Type="http://schemas.openxmlformats.org/officeDocument/2006/relationships/chart" Target="../charts/chart85.xml"/><Relationship Id="rId88" Type="http://schemas.openxmlformats.org/officeDocument/2006/relationships/chart" Target="../charts/chart88.xml"/><Relationship Id="rId87" Type="http://schemas.openxmlformats.org/officeDocument/2006/relationships/chart" Target="../charts/chart87.xml"/><Relationship Id="rId89" Type="http://schemas.openxmlformats.org/officeDocument/2006/relationships/chart" Target="../charts/chart89.xml"/><Relationship Id="rId80" Type="http://schemas.openxmlformats.org/officeDocument/2006/relationships/chart" Target="../charts/chart80.xml"/><Relationship Id="rId82" Type="http://schemas.openxmlformats.org/officeDocument/2006/relationships/chart" Target="../charts/chart82.xml"/><Relationship Id="rId81" Type="http://schemas.openxmlformats.org/officeDocument/2006/relationships/chart" Target="../charts/chart81.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73" Type="http://schemas.openxmlformats.org/officeDocument/2006/relationships/chart" Target="../charts/chart73.xml"/><Relationship Id="rId72" Type="http://schemas.openxmlformats.org/officeDocument/2006/relationships/chart" Target="../charts/chart72.xml"/><Relationship Id="rId75" Type="http://schemas.openxmlformats.org/officeDocument/2006/relationships/chart" Target="../charts/chart75.xml"/><Relationship Id="rId74" Type="http://schemas.openxmlformats.org/officeDocument/2006/relationships/chart" Target="../charts/chart74.xml"/><Relationship Id="rId77" Type="http://schemas.openxmlformats.org/officeDocument/2006/relationships/chart" Target="../charts/chart77.xml"/><Relationship Id="rId76" Type="http://schemas.openxmlformats.org/officeDocument/2006/relationships/chart" Target="../charts/chart76.xml"/><Relationship Id="rId79" Type="http://schemas.openxmlformats.org/officeDocument/2006/relationships/chart" Target="../charts/chart79.xml"/><Relationship Id="rId78" Type="http://schemas.openxmlformats.org/officeDocument/2006/relationships/chart" Target="../charts/chart78.xml"/><Relationship Id="rId71" Type="http://schemas.openxmlformats.org/officeDocument/2006/relationships/chart" Target="../charts/chart71.xml"/><Relationship Id="rId70" Type="http://schemas.openxmlformats.org/officeDocument/2006/relationships/chart" Target="../charts/chart70.xml"/><Relationship Id="rId62" Type="http://schemas.openxmlformats.org/officeDocument/2006/relationships/chart" Target="../charts/chart62.xml"/><Relationship Id="rId61" Type="http://schemas.openxmlformats.org/officeDocument/2006/relationships/chart" Target="../charts/chart61.xml"/><Relationship Id="rId64" Type="http://schemas.openxmlformats.org/officeDocument/2006/relationships/chart" Target="../charts/chart64.xml"/><Relationship Id="rId63" Type="http://schemas.openxmlformats.org/officeDocument/2006/relationships/chart" Target="../charts/chart63.xml"/><Relationship Id="rId66" Type="http://schemas.openxmlformats.org/officeDocument/2006/relationships/chart" Target="../charts/chart66.xml"/><Relationship Id="rId65" Type="http://schemas.openxmlformats.org/officeDocument/2006/relationships/chart" Target="../charts/chart65.xml"/><Relationship Id="rId68" Type="http://schemas.openxmlformats.org/officeDocument/2006/relationships/chart" Target="../charts/chart68.xml"/><Relationship Id="rId67" Type="http://schemas.openxmlformats.org/officeDocument/2006/relationships/chart" Target="../charts/chart67.xml"/><Relationship Id="rId60" Type="http://schemas.openxmlformats.org/officeDocument/2006/relationships/chart" Target="../charts/chart60.xml"/><Relationship Id="rId69" Type="http://schemas.openxmlformats.org/officeDocument/2006/relationships/chart" Target="../charts/chart69.xml"/><Relationship Id="rId51" Type="http://schemas.openxmlformats.org/officeDocument/2006/relationships/chart" Target="../charts/chart51.xml"/><Relationship Id="rId50" Type="http://schemas.openxmlformats.org/officeDocument/2006/relationships/chart" Target="../charts/chart50.xml"/><Relationship Id="rId53" Type="http://schemas.openxmlformats.org/officeDocument/2006/relationships/chart" Target="../charts/chart53.xml"/><Relationship Id="rId52" Type="http://schemas.openxmlformats.org/officeDocument/2006/relationships/chart" Target="../charts/chart52.xml"/><Relationship Id="rId55" Type="http://schemas.openxmlformats.org/officeDocument/2006/relationships/chart" Target="../charts/chart55.xml"/><Relationship Id="rId54" Type="http://schemas.openxmlformats.org/officeDocument/2006/relationships/chart" Target="../charts/chart54.xml"/><Relationship Id="rId57" Type="http://schemas.openxmlformats.org/officeDocument/2006/relationships/chart" Target="../charts/chart57.xml"/><Relationship Id="rId56" Type="http://schemas.openxmlformats.org/officeDocument/2006/relationships/chart" Target="../charts/chart56.xml"/><Relationship Id="rId59" Type="http://schemas.openxmlformats.org/officeDocument/2006/relationships/chart" Target="../charts/chart59.xml"/><Relationship Id="rId58" Type="http://schemas.openxmlformats.org/officeDocument/2006/relationships/chart" Target="../charts/chart5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7.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181475" cy="2457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14</xdr:row>
      <xdr:rowOff>161925</xdr:rowOff>
    </xdr:from>
    <xdr:ext cx="4181475" cy="2457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29</xdr:row>
      <xdr:rowOff>19050</xdr:rowOff>
    </xdr:from>
    <xdr:ext cx="4181475" cy="24574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0</xdr:colOff>
      <xdr:row>43</xdr:row>
      <xdr:rowOff>9525</xdr:rowOff>
    </xdr:from>
    <xdr:ext cx="4181475" cy="24288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0</xdr:colOff>
      <xdr:row>56</xdr:row>
      <xdr:rowOff>133350</xdr:rowOff>
    </xdr:from>
    <xdr:ext cx="4181475" cy="2571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0</xdr:colOff>
      <xdr:row>56</xdr:row>
      <xdr:rowOff>133350</xdr:rowOff>
    </xdr:from>
    <xdr:ext cx="4162425" cy="2571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10</xdr:col>
      <xdr:colOff>1028700</xdr:colOff>
      <xdr:row>56</xdr:row>
      <xdr:rowOff>133350</xdr:rowOff>
    </xdr:from>
    <xdr:ext cx="3876675" cy="25431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952500</xdr:colOff>
      <xdr:row>56</xdr:row>
      <xdr:rowOff>133350</xdr:rowOff>
    </xdr:from>
    <xdr:ext cx="3876675" cy="25431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21</xdr:col>
      <xdr:colOff>0</xdr:colOff>
      <xdr:row>56</xdr:row>
      <xdr:rowOff>133350</xdr:rowOff>
    </xdr:from>
    <xdr:ext cx="3876675" cy="25431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26</xdr:col>
      <xdr:colOff>9525</xdr:colOff>
      <xdr:row>56</xdr:row>
      <xdr:rowOff>133350</xdr:rowOff>
    </xdr:from>
    <xdr:ext cx="3876675" cy="2571750"/>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0</xdr:colOff>
      <xdr:row>74</xdr:row>
      <xdr:rowOff>114300</xdr:rowOff>
    </xdr:from>
    <xdr:ext cx="4181475" cy="2571750"/>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6</xdr:col>
      <xdr:colOff>0</xdr:colOff>
      <xdr:row>74</xdr:row>
      <xdr:rowOff>114300</xdr:rowOff>
    </xdr:from>
    <xdr:ext cx="4181475" cy="2571750"/>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xdr:col>
      <xdr:colOff>952500</xdr:colOff>
      <xdr:row>74</xdr:row>
      <xdr:rowOff>114300</xdr:rowOff>
    </xdr:from>
    <xdr:ext cx="3876675" cy="2571750"/>
    <xdr:graphicFrame>
      <xdr:nvGraphicFramePr>
        <xdr:cNvPr id="13" name="Chart 13"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21</xdr:col>
      <xdr:colOff>0</xdr:colOff>
      <xdr:row>74</xdr:row>
      <xdr:rowOff>114300</xdr:rowOff>
    </xdr:from>
    <xdr:ext cx="3876675" cy="2571750"/>
    <xdr:graphicFrame>
      <xdr:nvGraphicFramePr>
        <xdr:cNvPr id="14" name="Chart 14"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25</xdr:col>
      <xdr:colOff>933450</xdr:colOff>
      <xdr:row>74</xdr:row>
      <xdr:rowOff>114300</xdr:rowOff>
    </xdr:from>
    <xdr:ext cx="3933825" cy="2571750"/>
    <xdr:graphicFrame>
      <xdr:nvGraphicFramePr>
        <xdr:cNvPr id="15" name="Chart 1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0</xdr:colOff>
      <xdr:row>92</xdr:row>
      <xdr:rowOff>95250</xdr:rowOff>
    </xdr:from>
    <xdr:ext cx="4181475" cy="2571750"/>
    <xdr:graphicFrame>
      <xdr:nvGraphicFramePr>
        <xdr:cNvPr id="16" name="Chart 1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6</xdr:col>
      <xdr:colOff>0</xdr:colOff>
      <xdr:row>92</xdr:row>
      <xdr:rowOff>95250</xdr:rowOff>
    </xdr:from>
    <xdr:ext cx="4181475" cy="2571750"/>
    <xdr:graphicFrame>
      <xdr:nvGraphicFramePr>
        <xdr:cNvPr id="17" name="Chart 17"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10</xdr:col>
      <xdr:colOff>1028700</xdr:colOff>
      <xdr:row>92</xdr:row>
      <xdr:rowOff>95250</xdr:rowOff>
    </xdr:from>
    <xdr:ext cx="3876675" cy="2571750"/>
    <xdr:graphicFrame>
      <xdr:nvGraphicFramePr>
        <xdr:cNvPr id="18" name="Chart 18"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15</xdr:col>
      <xdr:colOff>952500</xdr:colOff>
      <xdr:row>92</xdr:row>
      <xdr:rowOff>95250</xdr:rowOff>
    </xdr:from>
    <xdr:ext cx="3876675" cy="2571750"/>
    <xdr:graphicFrame>
      <xdr:nvGraphicFramePr>
        <xdr:cNvPr id="19" name="Chart 19"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21</xdr:col>
      <xdr:colOff>0</xdr:colOff>
      <xdr:row>92</xdr:row>
      <xdr:rowOff>95250</xdr:rowOff>
    </xdr:from>
    <xdr:ext cx="3876675" cy="2571750"/>
    <xdr:graphicFrame>
      <xdr:nvGraphicFramePr>
        <xdr:cNvPr id="20" name="Chart 20"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25</xdr:col>
      <xdr:colOff>933450</xdr:colOff>
      <xdr:row>92</xdr:row>
      <xdr:rowOff>95250</xdr:rowOff>
    </xdr:from>
    <xdr:ext cx="3933825" cy="2571750"/>
    <xdr:graphicFrame>
      <xdr:nvGraphicFramePr>
        <xdr:cNvPr id="21" name="Chart 21"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10</xdr:col>
      <xdr:colOff>1028700</xdr:colOff>
      <xdr:row>74</xdr:row>
      <xdr:rowOff>114300</xdr:rowOff>
    </xdr:from>
    <xdr:ext cx="3876675" cy="2571750"/>
    <xdr:graphicFrame>
      <xdr:nvGraphicFramePr>
        <xdr:cNvPr id="22" name="Chart 22"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6</xdr:col>
      <xdr:colOff>0</xdr:colOff>
      <xdr:row>110</xdr:row>
      <xdr:rowOff>133350</xdr:rowOff>
    </xdr:from>
    <xdr:ext cx="4181475" cy="2571750"/>
    <xdr:graphicFrame>
      <xdr:nvGraphicFramePr>
        <xdr:cNvPr id="23" name="Chart 23" title="Chart"/>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15</xdr:col>
      <xdr:colOff>800100</xdr:colOff>
      <xdr:row>110</xdr:row>
      <xdr:rowOff>133350</xdr:rowOff>
    </xdr:from>
    <xdr:ext cx="4181475" cy="2571750"/>
    <xdr:graphicFrame>
      <xdr:nvGraphicFramePr>
        <xdr:cNvPr id="24" name="Chart 24" title="Chart"/>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10</xdr:col>
      <xdr:colOff>752475</xdr:colOff>
      <xdr:row>110</xdr:row>
      <xdr:rowOff>133350</xdr:rowOff>
    </xdr:from>
    <xdr:ext cx="4181475" cy="2571750"/>
    <xdr:graphicFrame>
      <xdr:nvGraphicFramePr>
        <xdr:cNvPr id="25" name="Chart 25" title="Chart"/>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20</xdr:col>
      <xdr:colOff>933450</xdr:colOff>
      <xdr:row>110</xdr:row>
      <xdr:rowOff>133350</xdr:rowOff>
    </xdr:from>
    <xdr:ext cx="4181475" cy="2571750"/>
    <xdr:graphicFrame>
      <xdr:nvGraphicFramePr>
        <xdr:cNvPr id="26" name="Chart 26" title="Chart"/>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25</xdr:col>
      <xdr:colOff>933450</xdr:colOff>
      <xdr:row>110</xdr:row>
      <xdr:rowOff>133350</xdr:rowOff>
    </xdr:from>
    <xdr:ext cx="4181475" cy="2571750"/>
    <xdr:graphicFrame>
      <xdr:nvGraphicFramePr>
        <xdr:cNvPr id="27" name="Chart 27" title="Chart"/>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6</xdr:col>
      <xdr:colOff>0</xdr:colOff>
      <xdr:row>128</xdr:row>
      <xdr:rowOff>123825</xdr:rowOff>
    </xdr:from>
    <xdr:ext cx="4181475" cy="2571750"/>
    <xdr:graphicFrame>
      <xdr:nvGraphicFramePr>
        <xdr:cNvPr id="28" name="Chart 28" title="Chart"/>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10</xdr:col>
      <xdr:colOff>752475</xdr:colOff>
      <xdr:row>128</xdr:row>
      <xdr:rowOff>123825</xdr:rowOff>
    </xdr:from>
    <xdr:ext cx="4181475" cy="2571750"/>
    <xdr:graphicFrame>
      <xdr:nvGraphicFramePr>
        <xdr:cNvPr id="29" name="Chart 29" title="Chart"/>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6</xdr:col>
      <xdr:colOff>0</xdr:colOff>
      <xdr:row>146</xdr:row>
      <xdr:rowOff>114300</xdr:rowOff>
    </xdr:from>
    <xdr:ext cx="4181475" cy="2571750"/>
    <xdr:graphicFrame>
      <xdr:nvGraphicFramePr>
        <xdr:cNvPr id="30" name="Chart 30" title="Chart"/>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6</xdr:col>
      <xdr:colOff>0</xdr:colOff>
      <xdr:row>164</xdr:row>
      <xdr:rowOff>104775</xdr:rowOff>
    </xdr:from>
    <xdr:ext cx="4181475" cy="2571750"/>
    <xdr:graphicFrame>
      <xdr:nvGraphicFramePr>
        <xdr:cNvPr id="31" name="Chart 31" title="Chart"/>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6</xdr:col>
      <xdr:colOff>0</xdr:colOff>
      <xdr:row>182</xdr:row>
      <xdr:rowOff>114300</xdr:rowOff>
    </xdr:from>
    <xdr:ext cx="4181475" cy="2571750"/>
    <xdr:graphicFrame>
      <xdr:nvGraphicFramePr>
        <xdr:cNvPr id="32" name="Chart 32" title="Chart"/>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6</xdr:col>
      <xdr:colOff>0</xdr:colOff>
      <xdr:row>200</xdr:row>
      <xdr:rowOff>123825</xdr:rowOff>
    </xdr:from>
    <xdr:ext cx="4181475" cy="2571750"/>
    <xdr:graphicFrame>
      <xdr:nvGraphicFramePr>
        <xdr:cNvPr id="33" name="Chart 33" title="Chart"/>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6</xdr:col>
      <xdr:colOff>0</xdr:colOff>
      <xdr:row>218</xdr:row>
      <xdr:rowOff>133350</xdr:rowOff>
    </xdr:from>
    <xdr:ext cx="4181475" cy="2571750"/>
    <xdr:graphicFrame>
      <xdr:nvGraphicFramePr>
        <xdr:cNvPr id="34" name="Chart 34" title="Chart"/>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10</xdr:col>
      <xdr:colOff>752475</xdr:colOff>
      <xdr:row>146</xdr:row>
      <xdr:rowOff>114300</xdr:rowOff>
    </xdr:from>
    <xdr:ext cx="4181475" cy="2571750"/>
    <xdr:graphicFrame>
      <xdr:nvGraphicFramePr>
        <xdr:cNvPr id="35" name="Chart 35" title="Chart"/>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10</xdr:col>
      <xdr:colOff>752475</xdr:colOff>
      <xdr:row>182</xdr:row>
      <xdr:rowOff>114300</xdr:rowOff>
    </xdr:from>
    <xdr:ext cx="4181475" cy="2571750"/>
    <xdr:graphicFrame>
      <xdr:nvGraphicFramePr>
        <xdr:cNvPr id="36" name="Chart 36" title="Chart"/>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10</xdr:col>
      <xdr:colOff>752475</xdr:colOff>
      <xdr:row>164</xdr:row>
      <xdr:rowOff>104775</xdr:rowOff>
    </xdr:from>
    <xdr:ext cx="4181475" cy="2571750"/>
    <xdr:graphicFrame>
      <xdr:nvGraphicFramePr>
        <xdr:cNvPr id="37" name="Chart 37" title="Chart"/>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10</xdr:col>
      <xdr:colOff>752475</xdr:colOff>
      <xdr:row>200</xdr:row>
      <xdr:rowOff>123825</xdr:rowOff>
    </xdr:from>
    <xdr:ext cx="4181475" cy="2571750"/>
    <xdr:graphicFrame>
      <xdr:nvGraphicFramePr>
        <xdr:cNvPr id="38" name="Chart 38" title="Chart"/>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10</xdr:col>
      <xdr:colOff>800100</xdr:colOff>
      <xdr:row>218</xdr:row>
      <xdr:rowOff>133350</xdr:rowOff>
    </xdr:from>
    <xdr:ext cx="4181475" cy="2571750"/>
    <xdr:graphicFrame>
      <xdr:nvGraphicFramePr>
        <xdr:cNvPr id="39" name="Chart 39" title="Chart"/>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15</xdr:col>
      <xdr:colOff>800100</xdr:colOff>
      <xdr:row>128</xdr:row>
      <xdr:rowOff>123825</xdr:rowOff>
    </xdr:from>
    <xdr:ext cx="4181475" cy="2571750"/>
    <xdr:graphicFrame>
      <xdr:nvGraphicFramePr>
        <xdr:cNvPr id="40" name="Chart 40" title="Chart"/>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15</xdr:col>
      <xdr:colOff>800100</xdr:colOff>
      <xdr:row>146</xdr:row>
      <xdr:rowOff>114300</xdr:rowOff>
    </xdr:from>
    <xdr:ext cx="4181475" cy="2571750"/>
    <xdr:graphicFrame>
      <xdr:nvGraphicFramePr>
        <xdr:cNvPr id="41" name="Chart 41" title="Chart"/>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15</xdr:col>
      <xdr:colOff>800100</xdr:colOff>
      <xdr:row>164</xdr:row>
      <xdr:rowOff>104775</xdr:rowOff>
    </xdr:from>
    <xdr:ext cx="4181475" cy="2571750"/>
    <xdr:graphicFrame>
      <xdr:nvGraphicFramePr>
        <xdr:cNvPr id="42" name="Chart 42" title="Chart"/>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15</xdr:col>
      <xdr:colOff>800100</xdr:colOff>
      <xdr:row>182</xdr:row>
      <xdr:rowOff>114300</xdr:rowOff>
    </xdr:from>
    <xdr:ext cx="4181475" cy="2571750"/>
    <xdr:graphicFrame>
      <xdr:nvGraphicFramePr>
        <xdr:cNvPr id="43" name="Chart 43" title="Chart"/>
        <xdr:cNvGraphicFramePr/>
      </xdr:nvGraphicFramePr>
      <xdr:xfrm>
        <a:off x="0" y="0"/>
        <a:ext cx="0" cy="0"/>
      </xdr:xfrm>
      <a:graphic>
        <a:graphicData uri="http://schemas.openxmlformats.org/drawingml/2006/chart">
          <c:chart r:id="rId43"/>
        </a:graphicData>
      </a:graphic>
    </xdr:graphicFrame>
    <xdr:clientData fLocksWithSheet="0"/>
  </xdr:oneCellAnchor>
  <xdr:oneCellAnchor>
    <xdr:from>
      <xdr:col>15</xdr:col>
      <xdr:colOff>800100</xdr:colOff>
      <xdr:row>200</xdr:row>
      <xdr:rowOff>123825</xdr:rowOff>
    </xdr:from>
    <xdr:ext cx="4181475" cy="2571750"/>
    <xdr:graphicFrame>
      <xdr:nvGraphicFramePr>
        <xdr:cNvPr id="44" name="Chart 44" title="Chart"/>
        <xdr:cNvGraphicFramePr/>
      </xdr:nvGraphicFramePr>
      <xdr:xfrm>
        <a:off x="0" y="0"/>
        <a:ext cx="0" cy="0"/>
      </xdr:xfrm>
      <a:graphic>
        <a:graphicData uri="http://schemas.openxmlformats.org/drawingml/2006/chart">
          <c:chart r:id="rId44"/>
        </a:graphicData>
      </a:graphic>
    </xdr:graphicFrame>
    <xdr:clientData fLocksWithSheet="0"/>
  </xdr:oneCellAnchor>
  <xdr:oneCellAnchor>
    <xdr:from>
      <xdr:col>15</xdr:col>
      <xdr:colOff>800100</xdr:colOff>
      <xdr:row>218</xdr:row>
      <xdr:rowOff>133350</xdr:rowOff>
    </xdr:from>
    <xdr:ext cx="4181475" cy="2571750"/>
    <xdr:graphicFrame>
      <xdr:nvGraphicFramePr>
        <xdr:cNvPr id="45" name="Chart 45" title="Chart"/>
        <xdr:cNvGraphicFramePr/>
      </xdr:nvGraphicFramePr>
      <xdr:xfrm>
        <a:off x="0" y="0"/>
        <a:ext cx="0" cy="0"/>
      </xdr:xfrm>
      <a:graphic>
        <a:graphicData uri="http://schemas.openxmlformats.org/drawingml/2006/chart">
          <c:chart r:id="rId45"/>
        </a:graphicData>
      </a:graphic>
    </xdr:graphicFrame>
    <xdr:clientData fLocksWithSheet="0"/>
  </xdr:oneCellAnchor>
  <xdr:oneCellAnchor>
    <xdr:from>
      <xdr:col>20</xdr:col>
      <xdr:colOff>933450</xdr:colOff>
      <xdr:row>128</xdr:row>
      <xdr:rowOff>123825</xdr:rowOff>
    </xdr:from>
    <xdr:ext cx="4181475" cy="2571750"/>
    <xdr:graphicFrame>
      <xdr:nvGraphicFramePr>
        <xdr:cNvPr id="46" name="Chart 46" title="Chart"/>
        <xdr:cNvGraphicFramePr/>
      </xdr:nvGraphicFramePr>
      <xdr:xfrm>
        <a:off x="0" y="0"/>
        <a:ext cx="0" cy="0"/>
      </xdr:xfrm>
      <a:graphic>
        <a:graphicData uri="http://schemas.openxmlformats.org/drawingml/2006/chart">
          <c:chart r:id="rId46"/>
        </a:graphicData>
      </a:graphic>
    </xdr:graphicFrame>
    <xdr:clientData fLocksWithSheet="0"/>
  </xdr:oneCellAnchor>
  <xdr:oneCellAnchor>
    <xdr:from>
      <xdr:col>20</xdr:col>
      <xdr:colOff>933450</xdr:colOff>
      <xdr:row>146</xdr:row>
      <xdr:rowOff>114300</xdr:rowOff>
    </xdr:from>
    <xdr:ext cx="4181475" cy="2571750"/>
    <xdr:graphicFrame>
      <xdr:nvGraphicFramePr>
        <xdr:cNvPr id="47" name="Chart 47" title="Chart"/>
        <xdr:cNvGraphicFramePr/>
      </xdr:nvGraphicFramePr>
      <xdr:xfrm>
        <a:off x="0" y="0"/>
        <a:ext cx="0" cy="0"/>
      </xdr:xfrm>
      <a:graphic>
        <a:graphicData uri="http://schemas.openxmlformats.org/drawingml/2006/chart">
          <c:chart r:id="rId47"/>
        </a:graphicData>
      </a:graphic>
    </xdr:graphicFrame>
    <xdr:clientData fLocksWithSheet="0"/>
  </xdr:oneCellAnchor>
  <xdr:oneCellAnchor>
    <xdr:from>
      <xdr:col>20</xdr:col>
      <xdr:colOff>933450</xdr:colOff>
      <xdr:row>164</xdr:row>
      <xdr:rowOff>104775</xdr:rowOff>
    </xdr:from>
    <xdr:ext cx="4181475" cy="2571750"/>
    <xdr:graphicFrame>
      <xdr:nvGraphicFramePr>
        <xdr:cNvPr id="48" name="Chart 48" title="Chart"/>
        <xdr:cNvGraphicFramePr/>
      </xdr:nvGraphicFramePr>
      <xdr:xfrm>
        <a:off x="0" y="0"/>
        <a:ext cx="0" cy="0"/>
      </xdr:xfrm>
      <a:graphic>
        <a:graphicData uri="http://schemas.openxmlformats.org/drawingml/2006/chart">
          <c:chart r:id="rId48"/>
        </a:graphicData>
      </a:graphic>
    </xdr:graphicFrame>
    <xdr:clientData fLocksWithSheet="0"/>
  </xdr:oneCellAnchor>
  <xdr:oneCellAnchor>
    <xdr:from>
      <xdr:col>20</xdr:col>
      <xdr:colOff>933450</xdr:colOff>
      <xdr:row>182</xdr:row>
      <xdr:rowOff>114300</xdr:rowOff>
    </xdr:from>
    <xdr:ext cx="4181475" cy="2571750"/>
    <xdr:graphicFrame>
      <xdr:nvGraphicFramePr>
        <xdr:cNvPr id="49" name="Chart 49" title="Chart"/>
        <xdr:cNvGraphicFramePr/>
      </xdr:nvGraphicFramePr>
      <xdr:xfrm>
        <a:off x="0" y="0"/>
        <a:ext cx="0" cy="0"/>
      </xdr:xfrm>
      <a:graphic>
        <a:graphicData uri="http://schemas.openxmlformats.org/drawingml/2006/chart">
          <c:chart r:id="rId49"/>
        </a:graphicData>
      </a:graphic>
    </xdr:graphicFrame>
    <xdr:clientData fLocksWithSheet="0"/>
  </xdr:oneCellAnchor>
  <xdr:oneCellAnchor>
    <xdr:from>
      <xdr:col>20</xdr:col>
      <xdr:colOff>933450</xdr:colOff>
      <xdr:row>200</xdr:row>
      <xdr:rowOff>123825</xdr:rowOff>
    </xdr:from>
    <xdr:ext cx="4181475" cy="2571750"/>
    <xdr:graphicFrame>
      <xdr:nvGraphicFramePr>
        <xdr:cNvPr id="50" name="Chart 50" title="Chart"/>
        <xdr:cNvGraphicFramePr/>
      </xdr:nvGraphicFramePr>
      <xdr:xfrm>
        <a:off x="0" y="0"/>
        <a:ext cx="0" cy="0"/>
      </xdr:xfrm>
      <a:graphic>
        <a:graphicData uri="http://schemas.openxmlformats.org/drawingml/2006/chart">
          <c:chart r:id="rId50"/>
        </a:graphicData>
      </a:graphic>
    </xdr:graphicFrame>
    <xdr:clientData fLocksWithSheet="0"/>
  </xdr:oneCellAnchor>
  <xdr:oneCellAnchor>
    <xdr:from>
      <xdr:col>20</xdr:col>
      <xdr:colOff>933450</xdr:colOff>
      <xdr:row>218</xdr:row>
      <xdr:rowOff>133350</xdr:rowOff>
    </xdr:from>
    <xdr:ext cx="4181475" cy="2571750"/>
    <xdr:graphicFrame>
      <xdr:nvGraphicFramePr>
        <xdr:cNvPr id="51" name="Chart 51" title="Chart"/>
        <xdr:cNvGraphicFramePr/>
      </xdr:nvGraphicFramePr>
      <xdr:xfrm>
        <a:off x="0" y="0"/>
        <a:ext cx="0" cy="0"/>
      </xdr:xfrm>
      <a:graphic>
        <a:graphicData uri="http://schemas.openxmlformats.org/drawingml/2006/chart">
          <c:chart r:id="rId51"/>
        </a:graphicData>
      </a:graphic>
    </xdr:graphicFrame>
    <xdr:clientData fLocksWithSheet="0"/>
  </xdr:oneCellAnchor>
  <xdr:oneCellAnchor>
    <xdr:from>
      <xdr:col>25</xdr:col>
      <xdr:colOff>933450</xdr:colOff>
      <xdr:row>128</xdr:row>
      <xdr:rowOff>123825</xdr:rowOff>
    </xdr:from>
    <xdr:ext cx="4181475" cy="2571750"/>
    <xdr:graphicFrame>
      <xdr:nvGraphicFramePr>
        <xdr:cNvPr id="52" name="Chart 52" title="Chart"/>
        <xdr:cNvGraphicFramePr/>
      </xdr:nvGraphicFramePr>
      <xdr:xfrm>
        <a:off x="0" y="0"/>
        <a:ext cx="0" cy="0"/>
      </xdr:xfrm>
      <a:graphic>
        <a:graphicData uri="http://schemas.openxmlformats.org/drawingml/2006/chart">
          <c:chart r:id="rId52"/>
        </a:graphicData>
      </a:graphic>
    </xdr:graphicFrame>
    <xdr:clientData fLocksWithSheet="0"/>
  </xdr:oneCellAnchor>
  <xdr:oneCellAnchor>
    <xdr:from>
      <xdr:col>25</xdr:col>
      <xdr:colOff>933450</xdr:colOff>
      <xdr:row>146</xdr:row>
      <xdr:rowOff>114300</xdr:rowOff>
    </xdr:from>
    <xdr:ext cx="4181475" cy="2571750"/>
    <xdr:graphicFrame>
      <xdr:nvGraphicFramePr>
        <xdr:cNvPr id="53" name="Chart 53" title="Chart"/>
        <xdr:cNvGraphicFramePr/>
      </xdr:nvGraphicFramePr>
      <xdr:xfrm>
        <a:off x="0" y="0"/>
        <a:ext cx="0" cy="0"/>
      </xdr:xfrm>
      <a:graphic>
        <a:graphicData uri="http://schemas.openxmlformats.org/drawingml/2006/chart">
          <c:chart r:id="rId53"/>
        </a:graphicData>
      </a:graphic>
    </xdr:graphicFrame>
    <xdr:clientData fLocksWithSheet="0"/>
  </xdr:oneCellAnchor>
  <xdr:oneCellAnchor>
    <xdr:from>
      <xdr:col>25</xdr:col>
      <xdr:colOff>933450</xdr:colOff>
      <xdr:row>164</xdr:row>
      <xdr:rowOff>152400</xdr:rowOff>
    </xdr:from>
    <xdr:ext cx="4181475" cy="2571750"/>
    <xdr:graphicFrame>
      <xdr:nvGraphicFramePr>
        <xdr:cNvPr id="54" name="Chart 54" title="Chart"/>
        <xdr:cNvGraphicFramePr/>
      </xdr:nvGraphicFramePr>
      <xdr:xfrm>
        <a:off x="0" y="0"/>
        <a:ext cx="0" cy="0"/>
      </xdr:xfrm>
      <a:graphic>
        <a:graphicData uri="http://schemas.openxmlformats.org/drawingml/2006/chart">
          <c:chart r:id="rId54"/>
        </a:graphicData>
      </a:graphic>
    </xdr:graphicFrame>
    <xdr:clientData fLocksWithSheet="0"/>
  </xdr:oneCellAnchor>
  <xdr:oneCellAnchor>
    <xdr:from>
      <xdr:col>25</xdr:col>
      <xdr:colOff>933450</xdr:colOff>
      <xdr:row>182</xdr:row>
      <xdr:rowOff>114300</xdr:rowOff>
    </xdr:from>
    <xdr:ext cx="4181475" cy="2571750"/>
    <xdr:graphicFrame>
      <xdr:nvGraphicFramePr>
        <xdr:cNvPr id="55" name="Chart 55" title="Chart"/>
        <xdr:cNvGraphicFramePr/>
      </xdr:nvGraphicFramePr>
      <xdr:xfrm>
        <a:off x="0" y="0"/>
        <a:ext cx="0" cy="0"/>
      </xdr:xfrm>
      <a:graphic>
        <a:graphicData uri="http://schemas.openxmlformats.org/drawingml/2006/chart">
          <c:chart r:id="rId55"/>
        </a:graphicData>
      </a:graphic>
    </xdr:graphicFrame>
    <xdr:clientData fLocksWithSheet="0"/>
  </xdr:oneCellAnchor>
  <xdr:oneCellAnchor>
    <xdr:from>
      <xdr:col>25</xdr:col>
      <xdr:colOff>933450</xdr:colOff>
      <xdr:row>200</xdr:row>
      <xdr:rowOff>123825</xdr:rowOff>
    </xdr:from>
    <xdr:ext cx="4181475" cy="2571750"/>
    <xdr:graphicFrame>
      <xdr:nvGraphicFramePr>
        <xdr:cNvPr id="56" name="Chart 56" title="Chart"/>
        <xdr:cNvGraphicFramePr/>
      </xdr:nvGraphicFramePr>
      <xdr:xfrm>
        <a:off x="0" y="0"/>
        <a:ext cx="0" cy="0"/>
      </xdr:xfrm>
      <a:graphic>
        <a:graphicData uri="http://schemas.openxmlformats.org/drawingml/2006/chart">
          <c:chart r:id="rId56"/>
        </a:graphicData>
      </a:graphic>
    </xdr:graphicFrame>
    <xdr:clientData fLocksWithSheet="0"/>
  </xdr:oneCellAnchor>
  <xdr:oneCellAnchor>
    <xdr:from>
      <xdr:col>25</xdr:col>
      <xdr:colOff>933450</xdr:colOff>
      <xdr:row>218</xdr:row>
      <xdr:rowOff>133350</xdr:rowOff>
    </xdr:from>
    <xdr:ext cx="4181475" cy="2571750"/>
    <xdr:graphicFrame>
      <xdr:nvGraphicFramePr>
        <xdr:cNvPr id="57" name="Chart 57" title="Chart"/>
        <xdr:cNvGraphicFramePr/>
      </xdr:nvGraphicFramePr>
      <xdr:xfrm>
        <a:off x="0" y="0"/>
        <a:ext cx="0" cy="0"/>
      </xdr:xfrm>
      <a:graphic>
        <a:graphicData uri="http://schemas.openxmlformats.org/drawingml/2006/chart">
          <c:chart r:id="rId57"/>
        </a:graphicData>
      </a:graphic>
    </xdr:graphicFrame>
    <xdr:clientData fLocksWithSheet="0"/>
  </xdr:oneCellAnchor>
  <xdr:oneCellAnchor>
    <xdr:from>
      <xdr:col>1</xdr:col>
      <xdr:colOff>0</xdr:colOff>
      <xdr:row>110</xdr:row>
      <xdr:rowOff>133350</xdr:rowOff>
    </xdr:from>
    <xdr:ext cx="4181475" cy="2571750"/>
    <xdr:graphicFrame>
      <xdr:nvGraphicFramePr>
        <xdr:cNvPr id="58" name="Chart 58" title="Chart"/>
        <xdr:cNvGraphicFramePr/>
      </xdr:nvGraphicFramePr>
      <xdr:xfrm>
        <a:off x="0" y="0"/>
        <a:ext cx="0" cy="0"/>
      </xdr:xfrm>
      <a:graphic>
        <a:graphicData uri="http://schemas.openxmlformats.org/drawingml/2006/chart">
          <c:chart r:id="rId58"/>
        </a:graphicData>
      </a:graphic>
    </xdr:graphicFrame>
    <xdr:clientData fLocksWithSheet="0"/>
  </xdr:oneCellAnchor>
  <xdr:oneCellAnchor>
    <xdr:from>
      <xdr:col>1</xdr:col>
      <xdr:colOff>0</xdr:colOff>
      <xdr:row>128</xdr:row>
      <xdr:rowOff>123825</xdr:rowOff>
    </xdr:from>
    <xdr:ext cx="4181475" cy="2571750"/>
    <xdr:graphicFrame>
      <xdr:nvGraphicFramePr>
        <xdr:cNvPr id="59" name="Chart 59" title="Chart"/>
        <xdr:cNvGraphicFramePr/>
      </xdr:nvGraphicFramePr>
      <xdr:xfrm>
        <a:off x="0" y="0"/>
        <a:ext cx="0" cy="0"/>
      </xdr:xfrm>
      <a:graphic>
        <a:graphicData uri="http://schemas.openxmlformats.org/drawingml/2006/chart">
          <c:chart r:id="rId59"/>
        </a:graphicData>
      </a:graphic>
    </xdr:graphicFrame>
    <xdr:clientData fLocksWithSheet="0"/>
  </xdr:oneCellAnchor>
  <xdr:oneCellAnchor>
    <xdr:from>
      <xdr:col>1</xdr:col>
      <xdr:colOff>0</xdr:colOff>
      <xdr:row>146</xdr:row>
      <xdr:rowOff>114300</xdr:rowOff>
    </xdr:from>
    <xdr:ext cx="4181475" cy="2571750"/>
    <xdr:graphicFrame>
      <xdr:nvGraphicFramePr>
        <xdr:cNvPr id="60" name="Chart 60" title="Chart"/>
        <xdr:cNvGraphicFramePr/>
      </xdr:nvGraphicFramePr>
      <xdr:xfrm>
        <a:off x="0" y="0"/>
        <a:ext cx="0" cy="0"/>
      </xdr:xfrm>
      <a:graphic>
        <a:graphicData uri="http://schemas.openxmlformats.org/drawingml/2006/chart">
          <c:chart r:id="rId60"/>
        </a:graphicData>
      </a:graphic>
    </xdr:graphicFrame>
    <xdr:clientData fLocksWithSheet="0"/>
  </xdr:oneCellAnchor>
  <xdr:oneCellAnchor>
    <xdr:from>
      <xdr:col>1</xdr:col>
      <xdr:colOff>0</xdr:colOff>
      <xdr:row>182</xdr:row>
      <xdr:rowOff>114300</xdr:rowOff>
    </xdr:from>
    <xdr:ext cx="4181475" cy="2571750"/>
    <xdr:graphicFrame>
      <xdr:nvGraphicFramePr>
        <xdr:cNvPr id="61" name="Chart 61" title="Chart"/>
        <xdr:cNvGraphicFramePr/>
      </xdr:nvGraphicFramePr>
      <xdr:xfrm>
        <a:off x="0" y="0"/>
        <a:ext cx="0" cy="0"/>
      </xdr:xfrm>
      <a:graphic>
        <a:graphicData uri="http://schemas.openxmlformats.org/drawingml/2006/chart">
          <c:chart r:id="rId61"/>
        </a:graphicData>
      </a:graphic>
    </xdr:graphicFrame>
    <xdr:clientData fLocksWithSheet="0"/>
  </xdr:oneCellAnchor>
  <xdr:oneCellAnchor>
    <xdr:from>
      <xdr:col>1</xdr:col>
      <xdr:colOff>0</xdr:colOff>
      <xdr:row>200</xdr:row>
      <xdr:rowOff>123825</xdr:rowOff>
    </xdr:from>
    <xdr:ext cx="4181475" cy="2571750"/>
    <xdr:graphicFrame>
      <xdr:nvGraphicFramePr>
        <xdr:cNvPr id="62" name="Chart 62" title="Chart"/>
        <xdr:cNvGraphicFramePr/>
      </xdr:nvGraphicFramePr>
      <xdr:xfrm>
        <a:off x="0" y="0"/>
        <a:ext cx="0" cy="0"/>
      </xdr:xfrm>
      <a:graphic>
        <a:graphicData uri="http://schemas.openxmlformats.org/drawingml/2006/chart">
          <c:chart r:id="rId62"/>
        </a:graphicData>
      </a:graphic>
    </xdr:graphicFrame>
    <xdr:clientData fLocksWithSheet="0"/>
  </xdr:oneCellAnchor>
  <xdr:oneCellAnchor>
    <xdr:from>
      <xdr:col>1</xdr:col>
      <xdr:colOff>0</xdr:colOff>
      <xdr:row>218</xdr:row>
      <xdr:rowOff>133350</xdr:rowOff>
    </xdr:from>
    <xdr:ext cx="4181475" cy="2571750"/>
    <xdr:graphicFrame>
      <xdr:nvGraphicFramePr>
        <xdr:cNvPr id="63" name="Chart 63" title="Chart"/>
        <xdr:cNvGraphicFramePr/>
      </xdr:nvGraphicFramePr>
      <xdr:xfrm>
        <a:off x="0" y="0"/>
        <a:ext cx="0" cy="0"/>
      </xdr:xfrm>
      <a:graphic>
        <a:graphicData uri="http://schemas.openxmlformats.org/drawingml/2006/chart">
          <c:chart r:id="rId63"/>
        </a:graphicData>
      </a:graphic>
    </xdr:graphicFrame>
    <xdr:clientData fLocksWithSheet="0"/>
  </xdr:oneCellAnchor>
  <xdr:oneCellAnchor>
    <xdr:from>
      <xdr:col>1</xdr:col>
      <xdr:colOff>0</xdr:colOff>
      <xdr:row>164</xdr:row>
      <xdr:rowOff>114300</xdr:rowOff>
    </xdr:from>
    <xdr:ext cx="4181475" cy="2571750"/>
    <xdr:graphicFrame>
      <xdr:nvGraphicFramePr>
        <xdr:cNvPr id="64" name="Chart 64" title="Chart"/>
        <xdr:cNvGraphicFramePr/>
      </xdr:nvGraphicFramePr>
      <xdr:xfrm>
        <a:off x="0" y="0"/>
        <a:ext cx="0" cy="0"/>
      </xdr:xfrm>
      <a:graphic>
        <a:graphicData uri="http://schemas.openxmlformats.org/drawingml/2006/chart">
          <c:chart r:id="rId64"/>
        </a:graphicData>
      </a:graphic>
    </xdr:graphicFrame>
    <xdr:clientData fLocksWithSheet="0"/>
  </xdr:oneCellAnchor>
  <xdr:oneCellAnchor>
    <xdr:from>
      <xdr:col>5</xdr:col>
      <xdr:colOff>219075</xdr:colOff>
      <xdr:row>1</xdr:row>
      <xdr:rowOff>0</xdr:rowOff>
    </xdr:from>
    <xdr:ext cx="4181475" cy="2571750"/>
    <xdr:graphicFrame>
      <xdr:nvGraphicFramePr>
        <xdr:cNvPr id="65" name="Chart 65" title="Chart"/>
        <xdr:cNvGraphicFramePr/>
      </xdr:nvGraphicFramePr>
      <xdr:xfrm>
        <a:off x="0" y="0"/>
        <a:ext cx="0" cy="0"/>
      </xdr:xfrm>
      <a:graphic>
        <a:graphicData uri="http://schemas.openxmlformats.org/drawingml/2006/chart">
          <c:chart r:id="rId65"/>
        </a:graphicData>
      </a:graphic>
    </xdr:graphicFrame>
    <xdr:clientData fLocksWithSheet="0"/>
  </xdr:oneCellAnchor>
  <xdr:oneCellAnchor>
    <xdr:from>
      <xdr:col>5</xdr:col>
      <xdr:colOff>219075</xdr:colOff>
      <xdr:row>15</xdr:row>
      <xdr:rowOff>57150</xdr:rowOff>
    </xdr:from>
    <xdr:ext cx="4181475" cy="2571750"/>
    <xdr:graphicFrame>
      <xdr:nvGraphicFramePr>
        <xdr:cNvPr id="66" name="Chart 66" title="Chart"/>
        <xdr:cNvGraphicFramePr/>
      </xdr:nvGraphicFramePr>
      <xdr:xfrm>
        <a:off x="0" y="0"/>
        <a:ext cx="0" cy="0"/>
      </xdr:xfrm>
      <a:graphic>
        <a:graphicData uri="http://schemas.openxmlformats.org/drawingml/2006/chart">
          <c:chart r:id="rId66"/>
        </a:graphicData>
      </a:graphic>
    </xdr:graphicFrame>
    <xdr:clientData fLocksWithSheet="0"/>
  </xdr:oneCellAnchor>
  <xdr:oneCellAnchor>
    <xdr:from>
      <xdr:col>5</xdr:col>
      <xdr:colOff>219075</xdr:colOff>
      <xdr:row>30</xdr:row>
      <xdr:rowOff>0</xdr:rowOff>
    </xdr:from>
    <xdr:ext cx="4181475" cy="2571750"/>
    <xdr:graphicFrame>
      <xdr:nvGraphicFramePr>
        <xdr:cNvPr id="67" name="Chart 67" title="Chart"/>
        <xdr:cNvGraphicFramePr/>
      </xdr:nvGraphicFramePr>
      <xdr:xfrm>
        <a:off x="0" y="0"/>
        <a:ext cx="0" cy="0"/>
      </xdr:xfrm>
      <a:graphic>
        <a:graphicData uri="http://schemas.openxmlformats.org/drawingml/2006/chart">
          <c:chart r:id="rId67"/>
        </a:graphicData>
      </a:graphic>
    </xdr:graphicFrame>
    <xdr:clientData fLocksWithSheet="0"/>
  </xdr:oneCellAnchor>
  <xdr:oneCellAnchor>
    <xdr:from>
      <xdr:col>5</xdr:col>
      <xdr:colOff>219075</xdr:colOff>
      <xdr:row>42</xdr:row>
      <xdr:rowOff>57150</xdr:rowOff>
    </xdr:from>
    <xdr:ext cx="4181475" cy="2571750"/>
    <xdr:graphicFrame>
      <xdr:nvGraphicFramePr>
        <xdr:cNvPr id="68" name="Chart 68" title="Chart"/>
        <xdr:cNvGraphicFramePr/>
      </xdr:nvGraphicFramePr>
      <xdr:xfrm>
        <a:off x="0" y="0"/>
        <a:ext cx="0" cy="0"/>
      </xdr:xfrm>
      <a:graphic>
        <a:graphicData uri="http://schemas.openxmlformats.org/drawingml/2006/chart">
          <c:chart r:id="rId68"/>
        </a:graphicData>
      </a:graphic>
    </xdr:graphicFrame>
    <xdr:clientData fLocksWithSheet="0"/>
  </xdr:oneCellAnchor>
  <xdr:oneCellAnchor>
    <xdr:from>
      <xdr:col>0</xdr:col>
      <xdr:colOff>1047750</xdr:colOff>
      <xdr:row>236</xdr:row>
      <xdr:rowOff>104775</xdr:rowOff>
    </xdr:from>
    <xdr:ext cx="4181475" cy="2571750"/>
    <xdr:graphicFrame>
      <xdr:nvGraphicFramePr>
        <xdr:cNvPr id="69" name="Chart 69" title="Chart"/>
        <xdr:cNvGraphicFramePr/>
      </xdr:nvGraphicFramePr>
      <xdr:xfrm>
        <a:off x="0" y="0"/>
        <a:ext cx="0" cy="0"/>
      </xdr:xfrm>
      <a:graphic>
        <a:graphicData uri="http://schemas.openxmlformats.org/drawingml/2006/chart">
          <c:chart r:id="rId69"/>
        </a:graphicData>
      </a:graphic>
    </xdr:graphicFrame>
    <xdr:clientData fLocksWithSheet="0"/>
  </xdr:oneCellAnchor>
  <xdr:oneCellAnchor>
    <xdr:from>
      <xdr:col>1</xdr:col>
      <xdr:colOff>0</xdr:colOff>
      <xdr:row>254</xdr:row>
      <xdr:rowOff>85725</xdr:rowOff>
    </xdr:from>
    <xdr:ext cx="4181475" cy="2571750"/>
    <xdr:graphicFrame>
      <xdr:nvGraphicFramePr>
        <xdr:cNvPr id="70" name="Chart 70" title="Chart"/>
        <xdr:cNvGraphicFramePr/>
      </xdr:nvGraphicFramePr>
      <xdr:xfrm>
        <a:off x="0" y="0"/>
        <a:ext cx="0" cy="0"/>
      </xdr:xfrm>
      <a:graphic>
        <a:graphicData uri="http://schemas.openxmlformats.org/drawingml/2006/chart">
          <c:chart r:id="rId70"/>
        </a:graphicData>
      </a:graphic>
    </xdr:graphicFrame>
    <xdr:clientData fLocksWithSheet="0"/>
  </xdr:oneCellAnchor>
  <xdr:oneCellAnchor>
    <xdr:from>
      <xdr:col>1</xdr:col>
      <xdr:colOff>0</xdr:colOff>
      <xdr:row>272</xdr:row>
      <xdr:rowOff>85725</xdr:rowOff>
    </xdr:from>
    <xdr:ext cx="4181475" cy="2571750"/>
    <xdr:graphicFrame>
      <xdr:nvGraphicFramePr>
        <xdr:cNvPr id="71" name="Chart 71" title="Chart"/>
        <xdr:cNvGraphicFramePr/>
      </xdr:nvGraphicFramePr>
      <xdr:xfrm>
        <a:off x="0" y="0"/>
        <a:ext cx="0" cy="0"/>
      </xdr:xfrm>
      <a:graphic>
        <a:graphicData uri="http://schemas.openxmlformats.org/drawingml/2006/chart">
          <c:chart r:id="rId71"/>
        </a:graphicData>
      </a:graphic>
    </xdr:graphicFrame>
    <xdr:clientData fLocksWithSheet="0"/>
  </xdr:oneCellAnchor>
  <xdr:oneCellAnchor>
    <xdr:from>
      <xdr:col>1</xdr:col>
      <xdr:colOff>0</xdr:colOff>
      <xdr:row>290</xdr:row>
      <xdr:rowOff>85725</xdr:rowOff>
    </xdr:from>
    <xdr:ext cx="4181475" cy="2571750"/>
    <xdr:graphicFrame>
      <xdr:nvGraphicFramePr>
        <xdr:cNvPr id="72" name="Chart 72" title="Chart"/>
        <xdr:cNvGraphicFramePr/>
      </xdr:nvGraphicFramePr>
      <xdr:xfrm>
        <a:off x="0" y="0"/>
        <a:ext cx="0" cy="0"/>
      </xdr:xfrm>
      <a:graphic>
        <a:graphicData uri="http://schemas.openxmlformats.org/drawingml/2006/chart">
          <c:chart r:id="rId72"/>
        </a:graphicData>
      </a:graphic>
    </xdr:graphicFrame>
    <xdr:clientData fLocksWithSheet="0"/>
  </xdr:oneCellAnchor>
  <xdr:oneCellAnchor>
    <xdr:from>
      <xdr:col>6</xdr:col>
      <xdr:colOff>0</xdr:colOff>
      <xdr:row>236</xdr:row>
      <xdr:rowOff>104775</xdr:rowOff>
    </xdr:from>
    <xdr:ext cx="4181475" cy="2571750"/>
    <xdr:graphicFrame>
      <xdr:nvGraphicFramePr>
        <xdr:cNvPr id="73" name="Chart 73" title="Chart"/>
        <xdr:cNvGraphicFramePr/>
      </xdr:nvGraphicFramePr>
      <xdr:xfrm>
        <a:off x="0" y="0"/>
        <a:ext cx="0" cy="0"/>
      </xdr:xfrm>
      <a:graphic>
        <a:graphicData uri="http://schemas.openxmlformats.org/drawingml/2006/chart">
          <c:chart r:id="rId73"/>
        </a:graphicData>
      </a:graphic>
    </xdr:graphicFrame>
    <xdr:clientData fLocksWithSheet="0"/>
  </xdr:oneCellAnchor>
  <xdr:oneCellAnchor>
    <xdr:from>
      <xdr:col>10</xdr:col>
      <xdr:colOff>762000</xdr:colOff>
      <xdr:row>236</xdr:row>
      <xdr:rowOff>114300</xdr:rowOff>
    </xdr:from>
    <xdr:ext cx="4181475" cy="2571750"/>
    <xdr:graphicFrame>
      <xdr:nvGraphicFramePr>
        <xdr:cNvPr id="74" name="Chart 74" title="Chart"/>
        <xdr:cNvGraphicFramePr/>
      </xdr:nvGraphicFramePr>
      <xdr:xfrm>
        <a:off x="0" y="0"/>
        <a:ext cx="0" cy="0"/>
      </xdr:xfrm>
      <a:graphic>
        <a:graphicData uri="http://schemas.openxmlformats.org/drawingml/2006/chart">
          <c:chart r:id="rId74"/>
        </a:graphicData>
      </a:graphic>
    </xdr:graphicFrame>
    <xdr:clientData fLocksWithSheet="0"/>
  </xdr:oneCellAnchor>
  <xdr:oneCellAnchor>
    <xdr:from>
      <xdr:col>15</xdr:col>
      <xdr:colOff>800100</xdr:colOff>
      <xdr:row>236</xdr:row>
      <xdr:rowOff>104775</xdr:rowOff>
    </xdr:from>
    <xdr:ext cx="4181475" cy="2571750"/>
    <xdr:graphicFrame>
      <xdr:nvGraphicFramePr>
        <xdr:cNvPr id="75" name="Chart 75" title="Chart"/>
        <xdr:cNvGraphicFramePr/>
      </xdr:nvGraphicFramePr>
      <xdr:xfrm>
        <a:off x="0" y="0"/>
        <a:ext cx="0" cy="0"/>
      </xdr:xfrm>
      <a:graphic>
        <a:graphicData uri="http://schemas.openxmlformats.org/drawingml/2006/chart">
          <c:chart r:id="rId75"/>
        </a:graphicData>
      </a:graphic>
    </xdr:graphicFrame>
    <xdr:clientData fLocksWithSheet="0"/>
  </xdr:oneCellAnchor>
  <xdr:oneCellAnchor>
    <xdr:from>
      <xdr:col>20</xdr:col>
      <xdr:colOff>942975</xdr:colOff>
      <xdr:row>236</xdr:row>
      <xdr:rowOff>114300</xdr:rowOff>
    </xdr:from>
    <xdr:ext cx="4181475" cy="2571750"/>
    <xdr:graphicFrame>
      <xdr:nvGraphicFramePr>
        <xdr:cNvPr id="76" name="Chart 76" title="Chart"/>
        <xdr:cNvGraphicFramePr/>
      </xdr:nvGraphicFramePr>
      <xdr:xfrm>
        <a:off x="0" y="0"/>
        <a:ext cx="0" cy="0"/>
      </xdr:xfrm>
      <a:graphic>
        <a:graphicData uri="http://schemas.openxmlformats.org/drawingml/2006/chart">
          <c:chart r:id="rId76"/>
        </a:graphicData>
      </a:graphic>
    </xdr:graphicFrame>
    <xdr:clientData fLocksWithSheet="0"/>
  </xdr:oneCellAnchor>
  <xdr:oneCellAnchor>
    <xdr:from>
      <xdr:col>25</xdr:col>
      <xdr:colOff>933450</xdr:colOff>
      <xdr:row>236</xdr:row>
      <xdr:rowOff>104775</xdr:rowOff>
    </xdr:from>
    <xdr:ext cx="4181475" cy="2571750"/>
    <xdr:graphicFrame>
      <xdr:nvGraphicFramePr>
        <xdr:cNvPr id="77" name="Chart 77" title="Chart"/>
        <xdr:cNvGraphicFramePr/>
      </xdr:nvGraphicFramePr>
      <xdr:xfrm>
        <a:off x="0" y="0"/>
        <a:ext cx="0" cy="0"/>
      </xdr:xfrm>
      <a:graphic>
        <a:graphicData uri="http://schemas.openxmlformats.org/drawingml/2006/chart">
          <c:chart r:id="rId77"/>
        </a:graphicData>
      </a:graphic>
    </xdr:graphicFrame>
    <xdr:clientData fLocksWithSheet="0"/>
  </xdr:oneCellAnchor>
  <xdr:oneCellAnchor>
    <xdr:from>
      <xdr:col>6</xdr:col>
      <xdr:colOff>0</xdr:colOff>
      <xdr:row>254</xdr:row>
      <xdr:rowOff>85725</xdr:rowOff>
    </xdr:from>
    <xdr:ext cx="4181475" cy="2571750"/>
    <xdr:graphicFrame>
      <xdr:nvGraphicFramePr>
        <xdr:cNvPr id="78" name="Chart 78" title="Chart"/>
        <xdr:cNvGraphicFramePr/>
      </xdr:nvGraphicFramePr>
      <xdr:xfrm>
        <a:off x="0" y="0"/>
        <a:ext cx="0" cy="0"/>
      </xdr:xfrm>
      <a:graphic>
        <a:graphicData uri="http://schemas.openxmlformats.org/drawingml/2006/chart">
          <c:chart r:id="rId78"/>
        </a:graphicData>
      </a:graphic>
    </xdr:graphicFrame>
    <xdr:clientData fLocksWithSheet="0"/>
  </xdr:oneCellAnchor>
  <xdr:oneCellAnchor>
    <xdr:from>
      <xdr:col>10</xdr:col>
      <xdr:colOff>790575</xdr:colOff>
      <xdr:row>254</xdr:row>
      <xdr:rowOff>85725</xdr:rowOff>
    </xdr:from>
    <xdr:ext cx="4181475" cy="2571750"/>
    <xdr:graphicFrame>
      <xdr:nvGraphicFramePr>
        <xdr:cNvPr id="79" name="Chart 79" title="Chart"/>
        <xdr:cNvGraphicFramePr/>
      </xdr:nvGraphicFramePr>
      <xdr:xfrm>
        <a:off x="0" y="0"/>
        <a:ext cx="0" cy="0"/>
      </xdr:xfrm>
      <a:graphic>
        <a:graphicData uri="http://schemas.openxmlformats.org/drawingml/2006/chart">
          <c:chart r:id="rId79"/>
        </a:graphicData>
      </a:graphic>
    </xdr:graphicFrame>
    <xdr:clientData fLocksWithSheet="0"/>
  </xdr:oneCellAnchor>
  <xdr:oneCellAnchor>
    <xdr:from>
      <xdr:col>15</xdr:col>
      <xdr:colOff>800100</xdr:colOff>
      <xdr:row>254</xdr:row>
      <xdr:rowOff>85725</xdr:rowOff>
    </xdr:from>
    <xdr:ext cx="4181475" cy="2571750"/>
    <xdr:graphicFrame>
      <xdr:nvGraphicFramePr>
        <xdr:cNvPr id="80" name="Chart 80" title="Chart"/>
        <xdr:cNvGraphicFramePr/>
      </xdr:nvGraphicFramePr>
      <xdr:xfrm>
        <a:off x="0" y="0"/>
        <a:ext cx="0" cy="0"/>
      </xdr:xfrm>
      <a:graphic>
        <a:graphicData uri="http://schemas.openxmlformats.org/drawingml/2006/chart">
          <c:chart r:id="rId80"/>
        </a:graphicData>
      </a:graphic>
    </xdr:graphicFrame>
    <xdr:clientData fLocksWithSheet="0"/>
  </xdr:oneCellAnchor>
  <xdr:oneCellAnchor>
    <xdr:from>
      <xdr:col>20</xdr:col>
      <xdr:colOff>942975</xdr:colOff>
      <xdr:row>254</xdr:row>
      <xdr:rowOff>76200</xdr:rowOff>
    </xdr:from>
    <xdr:ext cx="4181475" cy="2571750"/>
    <xdr:graphicFrame>
      <xdr:nvGraphicFramePr>
        <xdr:cNvPr id="81" name="Chart 81" title="Chart"/>
        <xdr:cNvGraphicFramePr/>
      </xdr:nvGraphicFramePr>
      <xdr:xfrm>
        <a:off x="0" y="0"/>
        <a:ext cx="0" cy="0"/>
      </xdr:xfrm>
      <a:graphic>
        <a:graphicData uri="http://schemas.openxmlformats.org/drawingml/2006/chart">
          <c:chart r:id="rId81"/>
        </a:graphicData>
      </a:graphic>
    </xdr:graphicFrame>
    <xdr:clientData fLocksWithSheet="0"/>
  </xdr:oneCellAnchor>
  <xdr:oneCellAnchor>
    <xdr:from>
      <xdr:col>25</xdr:col>
      <xdr:colOff>942975</xdr:colOff>
      <xdr:row>254</xdr:row>
      <xdr:rowOff>76200</xdr:rowOff>
    </xdr:from>
    <xdr:ext cx="4181475" cy="2571750"/>
    <xdr:graphicFrame>
      <xdr:nvGraphicFramePr>
        <xdr:cNvPr id="82" name="Chart 82" title="Chart"/>
        <xdr:cNvGraphicFramePr/>
      </xdr:nvGraphicFramePr>
      <xdr:xfrm>
        <a:off x="0" y="0"/>
        <a:ext cx="0" cy="0"/>
      </xdr:xfrm>
      <a:graphic>
        <a:graphicData uri="http://schemas.openxmlformats.org/drawingml/2006/chart">
          <c:chart r:id="rId82"/>
        </a:graphicData>
      </a:graphic>
    </xdr:graphicFrame>
    <xdr:clientData fLocksWithSheet="0"/>
  </xdr:oneCellAnchor>
  <xdr:oneCellAnchor>
    <xdr:from>
      <xdr:col>6</xdr:col>
      <xdr:colOff>0</xdr:colOff>
      <xdr:row>272</xdr:row>
      <xdr:rowOff>95250</xdr:rowOff>
    </xdr:from>
    <xdr:ext cx="4181475" cy="2571750"/>
    <xdr:graphicFrame>
      <xdr:nvGraphicFramePr>
        <xdr:cNvPr id="83" name="Chart 83" title="Chart"/>
        <xdr:cNvGraphicFramePr/>
      </xdr:nvGraphicFramePr>
      <xdr:xfrm>
        <a:off x="0" y="0"/>
        <a:ext cx="0" cy="0"/>
      </xdr:xfrm>
      <a:graphic>
        <a:graphicData uri="http://schemas.openxmlformats.org/drawingml/2006/chart">
          <c:chart r:id="rId83"/>
        </a:graphicData>
      </a:graphic>
    </xdr:graphicFrame>
    <xdr:clientData fLocksWithSheet="0"/>
  </xdr:oneCellAnchor>
  <xdr:oneCellAnchor>
    <xdr:from>
      <xdr:col>10</xdr:col>
      <xdr:colOff>790575</xdr:colOff>
      <xdr:row>272</xdr:row>
      <xdr:rowOff>95250</xdr:rowOff>
    </xdr:from>
    <xdr:ext cx="4181475" cy="2571750"/>
    <xdr:graphicFrame>
      <xdr:nvGraphicFramePr>
        <xdr:cNvPr id="84" name="Chart 84" title="Chart"/>
        <xdr:cNvGraphicFramePr/>
      </xdr:nvGraphicFramePr>
      <xdr:xfrm>
        <a:off x="0" y="0"/>
        <a:ext cx="0" cy="0"/>
      </xdr:xfrm>
      <a:graphic>
        <a:graphicData uri="http://schemas.openxmlformats.org/drawingml/2006/chart">
          <c:chart r:id="rId84"/>
        </a:graphicData>
      </a:graphic>
    </xdr:graphicFrame>
    <xdr:clientData fLocksWithSheet="0"/>
  </xdr:oneCellAnchor>
  <xdr:oneCellAnchor>
    <xdr:from>
      <xdr:col>15</xdr:col>
      <xdr:colOff>809625</xdr:colOff>
      <xdr:row>272</xdr:row>
      <xdr:rowOff>95250</xdr:rowOff>
    </xdr:from>
    <xdr:ext cx="4181475" cy="2571750"/>
    <xdr:graphicFrame>
      <xdr:nvGraphicFramePr>
        <xdr:cNvPr id="85" name="Chart 85" title="Chart"/>
        <xdr:cNvGraphicFramePr/>
      </xdr:nvGraphicFramePr>
      <xdr:xfrm>
        <a:off x="0" y="0"/>
        <a:ext cx="0" cy="0"/>
      </xdr:xfrm>
      <a:graphic>
        <a:graphicData uri="http://schemas.openxmlformats.org/drawingml/2006/chart">
          <c:chart r:id="rId85"/>
        </a:graphicData>
      </a:graphic>
    </xdr:graphicFrame>
    <xdr:clientData fLocksWithSheet="0"/>
  </xdr:oneCellAnchor>
  <xdr:oneCellAnchor>
    <xdr:from>
      <xdr:col>20</xdr:col>
      <xdr:colOff>952500</xdr:colOff>
      <xdr:row>272</xdr:row>
      <xdr:rowOff>95250</xdr:rowOff>
    </xdr:from>
    <xdr:ext cx="4181475" cy="2571750"/>
    <xdr:graphicFrame>
      <xdr:nvGraphicFramePr>
        <xdr:cNvPr id="86" name="Chart 86" title="Chart"/>
        <xdr:cNvGraphicFramePr/>
      </xdr:nvGraphicFramePr>
      <xdr:xfrm>
        <a:off x="0" y="0"/>
        <a:ext cx="0" cy="0"/>
      </xdr:xfrm>
      <a:graphic>
        <a:graphicData uri="http://schemas.openxmlformats.org/drawingml/2006/chart">
          <c:chart r:id="rId86"/>
        </a:graphicData>
      </a:graphic>
    </xdr:graphicFrame>
    <xdr:clientData fLocksWithSheet="0"/>
  </xdr:oneCellAnchor>
  <xdr:oneCellAnchor>
    <xdr:from>
      <xdr:col>25</xdr:col>
      <xdr:colOff>952500</xdr:colOff>
      <xdr:row>272</xdr:row>
      <xdr:rowOff>85725</xdr:rowOff>
    </xdr:from>
    <xdr:ext cx="4181475" cy="2571750"/>
    <xdr:graphicFrame>
      <xdr:nvGraphicFramePr>
        <xdr:cNvPr id="87" name="Chart 87" title="Chart"/>
        <xdr:cNvGraphicFramePr/>
      </xdr:nvGraphicFramePr>
      <xdr:xfrm>
        <a:off x="0" y="0"/>
        <a:ext cx="0" cy="0"/>
      </xdr:xfrm>
      <a:graphic>
        <a:graphicData uri="http://schemas.openxmlformats.org/drawingml/2006/chart">
          <c:chart r:id="rId87"/>
        </a:graphicData>
      </a:graphic>
    </xdr:graphicFrame>
    <xdr:clientData fLocksWithSheet="0"/>
  </xdr:oneCellAnchor>
  <xdr:oneCellAnchor>
    <xdr:from>
      <xdr:col>6</xdr:col>
      <xdr:colOff>0</xdr:colOff>
      <xdr:row>290</xdr:row>
      <xdr:rowOff>85725</xdr:rowOff>
    </xdr:from>
    <xdr:ext cx="4181475" cy="2571750"/>
    <xdr:graphicFrame>
      <xdr:nvGraphicFramePr>
        <xdr:cNvPr id="88" name="Chart 88" title="Chart"/>
        <xdr:cNvGraphicFramePr/>
      </xdr:nvGraphicFramePr>
      <xdr:xfrm>
        <a:off x="0" y="0"/>
        <a:ext cx="0" cy="0"/>
      </xdr:xfrm>
      <a:graphic>
        <a:graphicData uri="http://schemas.openxmlformats.org/drawingml/2006/chart">
          <c:chart r:id="rId88"/>
        </a:graphicData>
      </a:graphic>
    </xdr:graphicFrame>
    <xdr:clientData fLocksWithSheet="0"/>
  </xdr:oneCellAnchor>
  <xdr:oneCellAnchor>
    <xdr:from>
      <xdr:col>10</xdr:col>
      <xdr:colOff>790575</xdr:colOff>
      <xdr:row>290</xdr:row>
      <xdr:rowOff>85725</xdr:rowOff>
    </xdr:from>
    <xdr:ext cx="4181475" cy="2571750"/>
    <xdr:graphicFrame>
      <xdr:nvGraphicFramePr>
        <xdr:cNvPr id="89" name="Chart 89" title="Chart"/>
        <xdr:cNvGraphicFramePr/>
      </xdr:nvGraphicFramePr>
      <xdr:xfrm>
        <a:off x="0" y="0"/>
        <a:ext cx="0" cy="0"/>
      </xdr:xfrm>
      <a:graphic>
        <a:graphicData uri="http://schemas.openxmlformats.org/drawingml/2006/chart">
          <c:chart r:id="rId89"/>
        </a:graphicData>
      </a:graphic>
    </xdr:graphicFrame>
    <xdr:clientData fLocksWithSheet="0"/>
  </xdr:oneCellAnchor>
  <xdr:oneCellAnchor>
    <xdr:from>
      <xdr:col>15</xdr:col>
      <xdr:colOff>809625</xdr:colOff>
      <xdr:row>290</xdr:row>
      <xdr:rowOff>85725</xdr:rowOff>
    </xdr:from>
    <xdr:ext cx="4181475" cy="2571750"/>
    <xdr:graphicFrame>
      <xdr:nvGraphicFramePr>
        <xdr:cNvPr id="90" name="Chart 90" title="Chart"/>
        <xdr:cNvGraphicFramePr/>
      </xdr:nvGraphicFramePr>
      <xdr:xfrm>
        <a:off x="0" y="0"/>
        <a:ext cx="0" cy="0"/>
      </xdr:xfrm>
      <a:graphic>
        <a:graphicData uri="http://schemas.openxmlformats.org/drawingml/2006/chart">
          <c:chart r:id="rId90"/>
        </a:graphicData>
      </a:graphic>
    </xdr:graphicFrame>
    <xdr:clientData fLocksWithSheet="0"/>
  </xdr:oneCellAnchor>
  <xdr:oneCellAnchor>
    <xdr:from>
      <xdr:col>20</xdr:col>
      <xdr:colOff>952500</xdr:colOff>
      <xdr:row>290</xdr:row>
      <xdr:rowOff>85725</xdr:rowOff>
    </xdr:from>
    <xdr:ext cx="4181475" cy="2571750"/>
    <xdr:graphicFrame>
      <xdr:nvGraphicFramePr>
        <xdr:cNvPr id="91" name="Chart 91" title="Chart"/>
        <xdr:cNvGraphicFramePr/>
      </xdr:nvGraphicFramePr>
      <xdr:xfrm>
        <a:off x="0" y="0"/>
        <a:ext cx="0" cy="0"/>
      </xdr:xfrm>
      <a:graphic>
        <a:graphicData uri="http://schemas.openxmlformats.org/drawingml/2006/chart">
          <c:chart r:id="rId91"/>
        </a:graphicData>
      </a:graphic>
    </xdr:graphicFrame>
    <xdr:clientData fLocksWithSheet="0"/>
  </xdr:oneCellAnchor>
  <xdr:oneCellAnchor>
    <xdr:from>
      <xdr:col>25</xdr:col>
      <xdr:colOff>962025</xdr:colOff>
      <xdr:row>290</xdr:row>
      <xdr:rowOff>95250</xdr:rowOff>
    </xdr:from>
    <xdr:ext cx="4181475" cy="2571750"/>
    <xdr:graphicFrame>
      <xdr:nvGraphicFramePr>
        <xdr:cNvPr id="92" name="Chart 92" title="Chart"/>
        <xdr:cNvGraphicFramePr/>
      </xdr:nvGraphicFramePr>
      <xdr:xfrm>
        <a:off x="0" y="0"/>
        <a:ext cx="0" cy="0"/>
      </xdr:xfrm>
      <a:graphic>
        <a:graphicData uri="http://schemas.openxmlformats.org/drawingml/2006/chart">
          <c:chart r:id="rId92"/>
        </a:graphicData>
      </a:graphic>
    </xdr:graphicFrame>
    <xdr:clientData fLocksWithSheet="0"/>
  </xdr:oneCellAnchor>
  <xdr:oneCellAnchor>
    <xdr:from>
      <xdr:col>1</xdr:col>
      <xdr:colOff>0</xdr:colOff>
      <xdr:row>305</xdr:row>
      <xdr:rowOff>180975</xdr:rowOff>
    </xdr:from>
    <xdr:ext cx="4181475" cy="2571750"/>
    <xdr:graphicFrame>
      <xdr:nvGraphicFramePr>
        <xdr:cNvPr id="93" name="Chart 93" title="Chart"/>
        <xdr:cNvGraphicFramePr/>
      </xdr:nvGraphicFramePr>
      <xdr:xfrm>
        <a:off x="0" y="0"/>
        <a:ext cx="0" cy="0"/>
      </xdr:xfrm>
      <a:graphic>
        <a:graphicData uri="http://schemas.openxmlformats.org/drawingml/2006/chart">
          <c:chart r:id="rId93"/>
        </a:graphicData>
      </a:graphic>
    </xdr:graphicFrame>
    <xdr:clientData fLocksWithSheet="0"/>
  </xdr:oneCellAnchor>
  <xdr:oneCellAnchor>
    <xdr:from>
      <xdr:col>6</xdr:col>
      <xdr:colOff>0</xdr:colOff>
      <xdr:row>305</xdr:row>
      <xdr:rowOff>180975</xdr:rowOff>
    </xdr:from>
    <xdr:ext cx="4181475" cy="2571750"/>
    <xdr:graphicFrame>
      <xdr:nvGraphicFramePr>
        <xdr:cNvPr id="94" name="Chart 94" title="Chart"/>
        <xdr:cNvGraphicFramePr/>
      </xdr:nvGraphicFramePr>
      <xdr:xfrm>
        <a:off x="0" y="0"/>
        <a:ext cx="0" cy="0"/>
      </xdr:xfrm>
      <a:graphic>
        <a:graphicData uri="http://schemas.openxmlformats.org/drawingml/2006/chart">
          <c:chart r:id="rId94"/>
        </a:graphicData>
      </a:graphic>
    </xdr:graphicFrame>
    <xdr:clientData fLocksWithSheet="0"/>
  </xdr:oneCellAnchor>
  <xdr:oneCellAnchor>
    <xdr:from>
      <xdr:col>10</xdr:col>
      <xdr:colOff>800100</xdr:colOff>
      <xdr:row>305</xdr:row>
      <xdr:rowOff>180975</xdr:rowOff>
    </xdr:from>
    <xdr:ext cx="4181475" cy="2571750"/>
    <xdr:graphicFrame>
      <xdr:nvGraphicFramePr>
        <xdr:cNvPr id="95" name="Chart 95" title="Chart"/>
        <xdr:cNvGraphicFramePr/>
      </xdr:nvGraphicFramePr>
      <xdr:xfrm>
        <a:off x="0" y="0"/>
        <a:ext cx="0" cy="0"/>
      </xdr:xfrm>
      <a:graphic>
        <a:graphicData uri="http://schemas.openxmlformats.org/drawingml/2006/chart">
          <c:chart r:id="rId95"/>
        </a:graphicData>
      </a:graphic>
    </xdr:graphicFrame>
    <xdr:clientData fLocksWithSheet="0"/>
  </xdr:oneCellAnchor>
  <xdr:oneCellAnchor>
    <xdr:from>
      <xdr:col>15</xdr:col>
      <xdr:colOff>800100</xdr:colOff>
      <xdr:row>305</xdr:row>
      <xdr:rowOff>180975</xdr:rowOff>
    </xdr:from>
    <xdr:ext cx="4181475" cy="2571750"/>
    <xdr:graphicFrame>
      <xdr:nvGraphicFramePr>
        <xdr:cNvPr id="96" name="Chart 96" title="Chart"/>
        <xdr:cNvGraphicFramePr/>
      </xdr:nvGraphicFramePr>
      <xdr:xfrm>
        <a:off x="0" y="0"/>
        <a:ext cx="0" cy="0"/>
      </xdr:xfrm>
      <a:graphic>
        <a:graphicData uri="http://schemas.openxmlformats.org/drawingml/2006/chart">
          <c:chart r:id="rId96"/>
        </a:graphicData>
      </a:graphic>
    </xdr:graphicFrame>
    <xdr:clientData fLocksWithSheet="0"/>
  </xdr:oneCellAnchor>
  <xdr:oneCellAnchor>
    <xdr:from>
      <xdr:col>20</xdr:col>
      <xdr:colOff>952500</xdr:colOff>
      <xdr:row>305</xdr:row>
      <xdr:rowOff>180975</xdr:rowOff>
    </xdr:from>
    <xdr:ext cx="4181475" cy="2571750"/>
    <xdr:graphicFrame>
      <xdr:nvGraphicFramePr>
        <xdr:cNvPr id="97" name="Chart 97" title="Chart"/>
        <xdr:cNvGraphicFramePr/>
      </xdr:nvGraphicFramePr>
      <xdr:xfrm>
        <a:off x="0" y="0"/>
        <a:ext cx="0" cy="0"/>
      </xdr:xfrm>
      <a:graphic>
        <a:graphicData uri="http://schemas.openxmlformats.org/drawingml/2006/chart">
          <c:chart r:id="rId97"/>
        </a:graphicData>
      </a:graphic>
    </xdr:graphicFrame>
    <xdr:clientData fLocksWithSheet="0"/>
  </xdr:oneCellAnchor>
  <xdr:oneCellAnchor>
    <xdr:from>
      <xdr:col>26</xdr:col>
      <xdr:colOff>0</xdr:colOff>
      <xdr:row>305</xdr:row>
      <xdr:rowOff>180975</xdr:rowOff>
    </xdr:from>
    <xdr:ext cx="4181475" cy="2571750"/>
    <xdr:graphicFrame>
      <xdr:nvGraphicFramePr>
        <xdr:cNvPr id="98" name="Chart 98" title="Chart"/>
        <xdr:cNvGraphicFramePr/>
      </xdr:nvGraphicFramePr>
      <xdr:xfrm>
        <a:off x="0" y="0"/>
        <a:ext cx="0" cy="0"/>
      </xdr:xfrm>
      <a:graphic>
        <a:graphicData uri="http://schemas.openxmlformats.org/drawingml/2006/chart">
          <c:chart r:id="rId98"/>
        </a:graphicData>
      </a:graphic>
    </xdr:graphicFrame>
    <xdr:clientData fLocksWithSheet="0"/>
  </xdr:oneCellAnchor>
  <xdr:oneCellAnchor>
    <xdr:from>
      <xdr:col>6</xdr:col>
      <xdr:colOff>0</xdr:colOff>
      <xdr:row>321</xdr:row>
      <xdr:rowOff>133350</xdr:rowOff>
    </xdr:from>
    <xdr:ext cx="4181475" cy="2571750"/>
    <xdr:graphicFrame>
      <xdr:nvGraphicFramePr>
        <xdr:cNvPr id="99" name="Chart 99" title="Chart"/>
        <xdr:cNvGraphicFramePr/>
      </xdr:nvGraphicFramePr>
      <xdr:xfrm>
        <a:off x="0" y="0"/>
        <a:ext cx="0" cy="0"/>
      </xdr:xfrm>
      <a:graphic>
        <a:graphicData uri="http://schemas.openxmlformats.org/drawingml/2006/chart">
          <c:chart r:id="rId99"/>
        </a:graphicData>
      </a:graphic>
    </xdr:graphicFrame>
    <xdr:clientData fLocksWithSheet="0"/>
  </xdr:oneCellAnchor>
  <xdr:oneCellAnchor>
    <xdr:from>
      <xdr:col>10</xdr:col>
      <xdr:colOff>790575</xdr:colOff>
      <xdr:row>321</xdr:row>
      <xdr:rowOff>133350</xdr:rowOff>
    </xdr:from>
    <xdr:ext cx="4181475" cy="2571750"/>
    <xdr:graphicFrame>
      <xdr:nvGraphicFramePr>
        <xdr:cNvPr id="100" name="Chart 100" title="Chart"/>
        <xdr:cNvGraphicFramePr/>
      </xdr:nvGraphicFramePr>
      <xdr:xfrm>
        <a:off x="0" y="0"/>
        <a:ext cx="0" cy="0"/>
      </xdr:xfrm>
      <a:graphic>
        <a:graphicData uri="http://schemas.openxmlformats.org/drawingml/2006/chart">
          <c:chart r:id="rId100"/>
        </a:graphicData>
      </a:graphic>
    </xdr:graphicFrame>
    <xdr:clientData fLocksWithSheet="0"/>
  </xdr:oneCellAnchor>
  <xdr:oneCellAnchor>
    <xdr:from>
      <xdr:col>15</xdr:col>
      <xdr:colOff>876300</xdr:colOff>
      <xdr:row>321</xdr:row>
      <xdr:rowOff>133350</xdr:rowOff>
    </xdr:from>
    <xdr:ext cx="4181475" cy="2571750"/>
    <xdr:graphicFrame>
      <xdr:nvGraphicFramePr>
        <xdr:cNvPr id="101" name="Chart 101" title="Chart"/>
        <xdr:cNvGraphicFramePr/>
      </xdr:nvGraphicFramePr>
      <xdr:xfrm>
        <a:off x="0" y="0"/>
        <a:ext cx="0" cy="0"/>
      </xdr:xfrm>
      <a:graphic>
        <a:graphicData uri="http://schemas.openxmlformats.org/drawingml/2006/chart">
          <c:chart r:id="rId101"/>
        </a:graphicData>
      </a:graphic>
    </xdr:graphicFrame>
    <xdr:clientData fLocksWithSheet="0"/>
  </xdr:oneCellAnchor>
  <xdr:oneCellAnchor>
    <xdr:from>
      <xdr:col>20</xdr:col>
      <xdr:colOff>942975</xdr:colOff>
      <xdr:row>321</xdr:row>
      <xdr:rowOff>133350</xdr:rowOff>
    </xdr:from>
    <xdr:ext cx="4181475" cy="2571750"/>
    <xdr:graphicFrame>
      <xdr:nvGraphicFramePr>
        <xdr:cNvPr id="102" name="Chart 102" title="Chart"/>
        <xdr:cNvGraphicFramePr/>
      </xdr:nvGraphicFramePr>
      <xdr:xfrm>
        <a:off x="0" y="0"/>
        <a:ext cx="0" cy="0"/>
      </xdr:xfrm>
      <a:graphic>
        <a:graphicData uri="http://schemas.openxmlformats.org/drawingml/2006/chart">
          <c:chart r:id="rId102"/>
        </a:graphicData>
      </a:graphic>
    </xdr:graphicFrame>
    <xdr:clientData fLocksWithSheet="0"/>
  </xdr:oneCellAnchor>
  <xdr:oneCellAnchor>
    <xdr:from>
      <xdr:col>25</xdr:col>
      <xdr:colOff>942975</xdr:colOff>
      <xdr:row>321</xdr:row>
      <xdr:rowOff>133350</xdr:rowOff>
    </xdr:from>
    <xdr:ext cx="4181475" cy="2571750"/>
    <xdr:graphicFrame>
      <xdr:nvGraphicFramePr>
        <xdr:cNvPr id="103" name="Chart 103" title="Chart"/>
        <xdr:cNvGraphicFramePr/>
      </xdr:nvGraphicFramePr>
      <xdr:xfrm>
        <a:off x="0" y="0"/>
        <a:ext cx="0" cy="0"/>
      </xdr:xfrm>
      <a:graphic>
        <a:graphicData uri="http://schemas.openxmlformats.org/drawingml/2006/chart">
          <c:chart r:id="rId103"/>
        </a:graphicData>
      </a:graphic>
    </xdr:graphicFrame>
    <xdr:clientData fLocksWithSheet="0"/>
  </xdr:oneCellAnchor>
  <xdr:oneCellAnchor>
    <xdr:from>
      <xdr:col>6</xdr:col>
      <xdr:colOff>0</xdr:colOff>
      <xdr:row>337</xdr:row>
      <xdr:rowOff>133350</xdr:rowOff>
    </xdr:from>
    <xdr:ext cx="4181475" cy="2571750"/>
    <xdr:graphicFrame>
      <xdr:nvGraphicFramePr>
        <xdr:cNvPr id="104" name="Chart 104" title="Chart"/>
        <xdr:cNvGraphicFramePr/>
      </xdr:nvGraphicFramePr>
      <xdr:xfrm>
        <a:off x="0" y="0"/>
        <a:ext cx="0" cy="0"/>
      </xdr:xfrm>
      <a:graphic>
        <a:graphicData uri="http://schemas.openxmlformats.org/drawingml/2006/chart">
          <c:chart r:id="rId104"/>
        </a:graphicData>
      </a:graphic>
    </xdr:graphicFrame>
    <xdr:clientData fLocksWithSheet="0"/>
  </xdr:oneCellAnchor>
  <xdr:oneCellAnchor>
    <xdr:from>
      <xdr:col>10</xdr:col>
      <xdr:colOff>790575</xdr:colOff>
      <xdr:row>337</xdr:row>
      <xdr:rowOff>133350</xdr:rowOff>
    </xdr:from>
    <xdr:ext cx="4181475" cy="2571750"/>
    <xdr:graphicFrame>
      <xdr:nvGraphicFramePr>
        <xdr:cNvPr id="105" name="Chart 105" title="Chart"/>
        <xdr:cNvGraphicFramePr/>
      </xdr:nvGraphicFramePr>
      <xdr:xfrm>
        <a:off x="0" y="0"/>
        <a:ext cx="0" cy="0"/>
      </xdr:xfrm>
      <a:graphic>
        <a:graphicData uri="http://schemas.openxmlformats.org/drawingml/2006/chart">
          <c:chart r:id="rId105"/>
        </a:graphicData>
      </a:graphic>
    </xdr:graphicFrame>
    <xdr:clientData fLocksWithSheet="0"/>
  </xdr:oneCellAnchor>
  <xdr:oneCellAnchor>
    <xdr:from>
      <xdr:col>15</xdr:col>
      <xdr:colOff>876300</xdr:colOff>
      <xdr:row>337</xdr:row>
      <xdr:rowOff>133350</xdr:rowOff>
    </xdr:from>
    <xdr:ext cx="4181475" cy="2571750"/>
    <xdr:graphicFrame>
      <xdr:nvGraphicFramePr>
        <xdr:cNvPr id="106" name="Chart 106" title="Chart"/>
        <xdr:cNvGraphicFramePr/>
      </xdr:nvGraphicFramePr>
      <xdr:xfrm>
        <a:off x="0" y="0"/>
        <a:ext cx="0" cy="0"/>
      </xdr:xfrm>
      <a:graphic>
        <a:graphicData uri="http://schemas.openxmlformats.org/drawingml/2006/chart">
          <c:chart r:id="rId106"/>
        </a:graphicData>
      </a:graphic>
    </xdr:graphicFrame>
    <xdr:clientData fLocksWithSheet="0"/>
  </xdr:oneCellAnchor>
  <xdr:oneCellAnchor>
    <xdr:from>
      <xdr:col>20</xdr:col>
      <xdr:colOff>942975</xdr:colOff>
      <xdr:row>337</xdr:row>
      <xdr:rowOff>133350</xdr:rowOff>
    </xdr:from>
    <xdr:ext cx="4181475" cy="2571750"/>
    <xdr:graphicFrame>
      <xdr:nvGraphicFramePr>
        <xdr:cNvPr id="107" name="Chart 107" title="Chart"/>
        <xdr:cNvGraphicFramePr/>
      </xdr:nvGraphicFramePr>
      <xdr:xfrm>
        <a:off x="0" y="0"/>
        <a:ext cx="0" cy="0"/>
      </xdr:xfrm>
      <a:graphic>
        <a:graphicData uri="http://schemas.openxmlformats.org/drawingml/2006/chart">
          <c:chart r:id="rId107"/>
        </a:graphicData>
      </a:graphic>
    </xdr:graphicFrame>
    <xdr:clientData fLocksWithSheet="0"/>
  </xdr:oneCellAnchor>
  <xdr:oneCellAnchor>
    <xdr:from>
      <xdr:col>25</xdr:col>
      <xdr:colOff>942975</xdr:colOff>
      <xdr:row>337</xdr:row>
      <xdr:rowOff>133350</xdr:rowOff>
    </xdr:from>
    <xdr:ext cx="4181475" cy="2571750"/>
    <xdr:graphicFrame>
      <xdr:nvGraphicFramePr>
        <xdr:cNvPr id="108" name="Chart 108" title="Chart"/>
        <xdr:cNvGraphicFramePr/>
      </xdr:nvGraphicFramePr>
      <xdr:xfrm>
        <a:off x="0" y="0"/>
        <a:ext cx="0" cy="0"/>
      </xdr:xfrm>
      <a:graphic>
        <a:graphicData uri="http://schemas.openxmlformats.org/drawingml/2006/chart">
          <c:chart r:id="rId108"/>
        </a:graphicData>
      </a:graphic>
    </xdr:graphicFrame>
    <xdr:clientData fLocksWithSheet="0"/>
  </xdr:oneCellAnchor>
  <xdr:oneCellAnchor>
    <xdr:from>
      <xdr:col>6</xdr:col>
      <xdr:colOff>0</xdr:colOff>
      <xdr:row>353</xdr:row>
      <xdr:rowOff>133350</xdr:rowOff>
    </xdr:from>
    <xdr:ext cx="4181475" cy="2571750"/>
    <xdr:graphicFrame>
      <xdr:nvGraphicFramePr>
        <xdr:cNvPr id="109" name="Chart 109" title="Chart"/>
        <xdr:cNvGraphicFramePr/>
      </xdr:nvGraphicFramePr>
      <xdr:xfrm>
        <a:off x="0" y="0"/>
        <a:ext cx="0" cy="0"/>
      </xdr:xfrm>
      <a:graphic>
        <a:graphicData uri="http://schemas.openxmlformats.org/drawingml/2006/chart">
          <c:chart r:id="rId109"/>
        </a:graphicData>
      </a:graphic>
    </xdr:graphicFrame>
    <xdr:clientData fLocksWithSheet="0"/>
  </xdr:oneCellAnchor>
  <xdr:oneCellAnchor>
    <xdr:from>
      <xdr:col>10</xdr:col>
      <xdr:colOff>790575</xdr:colOff>
      <xdr:row>353</xdr:row>
      <xdr:rowOff>133350</xdr:rowOff>
    </xdr:from>
    <xdr:ext cx="4181475" cy="2571750"/>
    <xdr:graphicFrame>
      <xdr:nvGraphicFramePr>
        <xdr:cNvPr id="110" name="Chart 110" title="Chart"/>
        <xdr:cNvGraphicFramePr/>
      </xdr:nvGraphicFramePr>
      <xdr:xfrm>
        <a:off x="0" y="0"/>
        <a:ext cx="0" cy="0"/>
      </xdr:xfrm>
      <a:graphic>
        <a:graphicData uri="http://schemas.openxmlformats.org/drawingml/2006/chart">
          <c:chart r:id="rId110"/>
        </a:graphicData>
      </a:graphic>
    </xdr:graphicFrame>
    <xdr:clientData fLocksWithSheet="0"/>
  </xdr:oneCellAnchor>
  <xdr:oneCellAnchor>
    <xdr:from>
      <xdr:col>15</xdr:col>
      <xdr:colOff>876300</xdr:colOff>
      <xdr:row>353</xdr:row>
      <xdr:rowOff>133350</xdr:rowOff>
    </xdr:from>
    <xdr:ext cx="4181475" cy="2571750"/>
    <xdr:graphicFrame>
      <xdr:nvGraphicFramePr>
        <xdr:cNvPr id="111" name="Chart 111" title="Chart"/>
        <xdr:cNvGraphicFramePr/>
      </xdr:nvGraphicFramePr>
      <xdr:xfrm>
        <a:off x="0" y="0"/>
        <a:ext cx="0" cy="0"/>
      </xdr:xfrm>
      <a:graphic>
        <a:graphicData uri="http://schemas.openxmlformats.org/drawingml/2006/chart">
          <c:chart r:id="rId111"/>
        </a:graphicData>
      </a:graphic>
    </xdr:graphicFrame>
    <xdr:clientData fLocksWithSheet="0"/>
  </xdr:oneCellAnchor>
  <xdr:oneCellAnchor>
    <xdr:from>
      <xdr:col>20</xdr:col>
      <xdr:colOff>942975</xdr:colOff>
      <xdr:row>353</xdr:row>
      <xdr:rowOff>133350</xdr:rowOff>
    </xdr:from>
    <xdr:ext cx="4181475" cy="2571750"/>
    <xdr:graphicFrame>
      <xdr:nvGraphicFramePr>
        <xdr:cNvPr id="112" name="Chart 112" title="Chart"/>
        <xdr:cNvGraphicFramePr/>
      </xdr:nvGraphicFramePr>
      <xdr:xfrm>
        <a:off x="0" y="0"/>
        <a:ext cx="0" cy="0"/>
      </xdr:xfrm>
      <a:graphic>
        <a:graphicData uri="http://schemas.openxmlformats.org/drawingml/2006/chart">
          <c:chart r:id="rId112"/>
        </a:graphicData>
      </a:graphic>
    </xdr:graphicFrame>
    <xdr:clientData fLocksWithSheet="0"/>
  </xdr:oneCellAnchor>
  <xdr:oneCellAnchor>
    <xdr:from>
      <xdr:col>25</xdr:col>
      <xdr:colOff>942975</xdr:colOff>
      <xdr:row>353</xdr:row>
      <xdr:rowOff>133350</xdr:rowOff>
    </xdr:from>
    <xdr:ext cx="4181475" cy="2571750"/>
    <xdr:graphicFrame>
      <xdr:nvGraphicFramePr>
        <xdr:cNvPr id="113" name="Chart 113" title="Chart"/>
        <xdr:cNvGraphicFramePr/>
      </xdr:nvGraphicFramePr>
      <xdr:xfrm>
        <a:off x="0" y="0"/>
        <a:ext cx="0" cy="0"/>
      </xdr:xfrm>
      <a:graphic>
        <a:graphicData uri="http://schemas.openxmlformats.org/drawingml/2006/chart">
          <c:chart r:id="rId113"/>
        </a:graphicData>
      </a:graphic>
    </xdr:graphicFrame>
    <xdr:clientData fLocksWithSheet="0"/>
  </xdr:oneCellAnchor>
  <xdr:oneCellAnchor>
    <xdr:from>
      <xdr:col>1</xdr:col>
      <xdr:colOff>0</xdr:colOff>
      <xdr:row>353</xdr:row>
      <xdr:rowOff>133350</xdr:rowOff>
    </xdr:from>
    <xdr:ext cx="4181475" cy="2571750"/>
    <xdr:graphicFrame>
      <xdr:nvGraphicFramePr>
        <xdr:cNvPr id="114" name="Chart 114" title="Chart"/>
        <xdr:cNvGraphicFramePr/>
      </xdr:nvGraphicFramePr>
      <xdr:xfrm>
        <a:off x="0" y="0"/>
        <a:ext cx="0" cy="0"/>
      </xdr:xfrm>
      <a:graphic>
        <a:graphicData uri="http://schemas.openxmlformats.org/drawingml/2006/chart">
          <c:chart r:id="rId114"/>
        </a:graphicData>
      </a:graphic>
    </xdr:graphicFrame>
    <xdr:clientData fLocksWithSheet="0"/>
  </xdr:oneCellAnchor>
  <xdr:oneCellAnchor>
    <xdr:from>
      <xdr:col>1</xdr:col>
      <xdr:colOff>0</xdr:colOff>
      <xdr:row>337</xdr:row>
      <xdr:rowOff>133350</xdr:rowOff>
    </xdr:from>
    <xdr:ext cx="4181475" cy="2571750"/>
    <xdr:graphicFrame>
      <xdr:nvGraphicFramePr>
        <xdr:cNvPr id="115" name="Chart 115" title="Chart"/>
        <xdr:cNvGraphicFramePr/>
      </xdr:nvGraphicFramePr>
      <xdr:xfrm>
        <a:off x="0" y="0"/>
        <a:ext cx="0" cy="0"/>
      </xdr:xfrm>
      <a:graphic>
        <a:graphicData uri="http://schemas.openxmlformats.org/drawingml/2006/chart">
          <c:chart r:id="rId115"/>
        </a:graphicData>
      </a:graphic>
    </xdr:graphicFrame>
    <xdr:clientData fLocksWithSheet="0"/>
  </xdr:oneCellAnchor>
  <xdr:oneCellAnchor>
    <xdr:from>
      <xdr:col>1</xdr:col>
      <xdr:colOff>0</xdr:colOff>
      <xdr:row>321</xdr:row>
      <xdr:rowOff>133350</xdr:rowOff>
    </xdr:from>
    <xdr:ext cx="4181475" cy="2571750"/>
    <xdr:graphicFrame>
      <xdr:nvGraphicFramePr>
        <xdr:cNvPr id="116" name="Chart 116" title="Chart"/>
        <xdr:cNvGraphicFramePr/>
      </xdr:nvGraphicFramePr>
      <xdr:xfrm>
        <a:off x="0" y="0"/>
        <a:ext cx="0" cy="0"/>
      </xdr:xfrm>
      <a:graphic>
        <a:graphicData uri="http://schemas.openxmlformats.org/drawingml/2006/chart">
          <c:chart r:id="rId11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5715000" cy="3533775"/>
    <xdr:graphicFrame>
      <xdr:nvGraphicFramePr>
        <xdr:cNvPr id="117" name="Chart 11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915025" cy="5591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M69:AS70" displayName="Table_1" id="1">
  <tableColumns count="7">
    <tableColumn name="Column1" id="1"/>
    <tableColumn name="Column2" id="2"/>
    <tableColumn name="Column3" id="3"/>
    <tableColumn name="Column4" id="4"/>
    <tableColumn name="Column5" id="5"/>
    <tableColumn name="Column6" id="6"/>
    <tableColumn name="Column7" id="7"/>
  </tableColumns>
  <tableStyleInfo name="Sprint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E102:Y108" displayName="Table_10" id="10">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10" showColumnStripes="0" showFirstColumn="1" showLastColumn="1" showRowStripes="1"/>
</table>
</file>

<file path=xl/tables/table11.xml><?xml version="1.0" encoding="utf-8"?>
<table xmlns="http://schemas.openxmlformats.org/spreadsheetml/2006/main" headerRowCount="0" ref="I110:Q110" displayName="Table_11" id="1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11" showColumnStripes="0" showFirstColumn="1" showLastColumn="1" showRowStripes="1"/>
</table>
</file>

<file path=xl/tables/table12.xml><?xml version="1.0" encoding="utf-8"?>
<table xmlns="http://schemas.openxmlformats.org/spreadsheetml/2006/main" headerRowCount="0" ref="AB114:AI118" displayName="Table_12" id="12">
  <tableColumns count="8">
    <tableColumn name="Column1" id="1"/>
    <tableColumn name="Column2" id="2"/>
    <tableColumn name="Column3" id="3"/>
    <tableColumn name="Column4" id="4"/>
    <tableColumn name="Column5" id="5"/>
    <tableColumn name="Column6" id="6"/>
    <tableColumn name="Column7" id="7"/>
    <tableColumn name="Column8" id="8"/>
  </tableColumns>
  <tableStyleInfo name="Sprints-style 12"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E114:Y122" displayName="Table_13" id="13">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13"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B102:AI106"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Sprints-style 14"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I124:Q124" displayName="Table_15" id="1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15" showColumnStripes="0" showFirstColumn="1" showLastColumn="1" showRowStripes="1"/>
</table>
</file>

<file path=xl/tables/table16.xml><?xml version="1.0" encoding="utf-8"?>
<table xmlns="http://schemas.openxmlformats.org/spreadsheetml/2006/main" headerRowCount="0" ref="E182:Y191" displayName="Table_16" id="16">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16"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I241:Q24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17" showColumnStripes="0" showFirstColumn="1" showLastColumn="1" showRowStripes="1"/>
</table>
</file>

<file path=xl/tables/table18.xml><?xml version="1.0" encoding="utf-8"?>
<table xmlns="http://schemas.openxmlformats.org/spreadsheetml/2006/main" headerRowCount="0" ref="I193:Q193" displayName="Table_18" id="1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18" showColumnStripes="0" showFirstColumn="1" showLastColumn="1" showRowStripes="1"/>
</table>
</file>

<file path=xl/tables/table19.xml><?xml version="1.0" encoding="utf-8"?>
<table xmlns="http://schemas.openxmlformats.org/spreadsheetml/2006/main" headerRowCount="0" ref="E230:Y239" displayName="Table_19" id="19">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19"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W69:BC70" displayName="Table_2" id="2">
  <tableColumns count="7">
    <tableColumn name="Column1" id="1"/>
    <tableColumn name="Column2" id="2"/>
    <tableColumn name="Column3" id="3"/>
    <tableColumn name="Column4" id="4"/>
    <tableColumn name="Column5" id="5"/>
    <tableColumn name="Column6" id="6"/>
    <tableColumn name="Column7" id="7"/>
  </tableColumns>
  <tableStyleInfo name="Sprints-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S225:Y225" displayName="Table_20" id="20">
  <tableColumns count="7">
    <tableColumn name="Column1" id="1"/>
    <tableColumn name="Column2" id="2"/>
    <tableColumn name="Column3" id="3"/>
    <tableColumn name="Column4" id="4"/>
    <tableColumn name="Column5" id="5"/>
    <tableColumn name="Column6" id="6"/>
    <tableColumn name="Column7" id="7"/>
  </tableColumns>
  <tableStyleInfo name="Sprints-style 20" showColumnStripes="0" showFirstColumn="1" showLastColumn="1" showRowStripes="1"/>
</table>
</file>

<file path=xl/tables/table21.xml><?xml version="1.0" encoding="utf-8"?>
<table xmlns="http://schemas.openxmlformats.org/spreadsheetml/2006/main" headerRowCount="0" ref="AA61:AA64" displayName="Table_21" id="21">
  <tableColumns count="1">
    <tableColumn name="Column1" id="1"/>
  </tableColumns>
  <tableStyleInfo name="Sprints-style 21" showColumnStripes="0" showFirstColumn="1" showLastColumn="1" showRowStripes="1"/>
</table>
</file>

<file path=xl/tables/table22.xml><?xml version="1.0" encoding="utf-8"?>
<table xmlns="http://schemas.openxmlformats.org/spreadsheetml/2006/main" headerRowCount="0" ref="S59:Y65" displayName="Table_22" id="22">
  <tableColumns count="7">
    <tableColumn name="Column1" id="1"/>
    <tableColumn name="Column2" id="2"/>
    <tableColumn name="Column3" id="3"/>
    <tableColumn name="Column4" id="4"/>
    <tableColumn name="Column5" id="5"/>
    <tableColumn name="Column6" id="6"/>
    <tableColumn name="Column7" id="7"/>
  </tableColumns>
  <tableStyleInfo name="Sprints-style 22"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B142:AI146" displayName="Table_23" id="23">
  <tableColumns count="8">
    <tableColumn name="Column1" id="1"/>
    <tableColumn name="Column2" id="2"/>
    <tableColumn name="Column3" id="3"/>
    <tableColumn name="Column4" id="4"/>
    <tableColumn name="Column5" id="5"/>
    <tableColumn name="Column6" id="6"/>
    <tableColumn name="Column7" id="7"/>
    <tableColumn name="Column8" id="8"/>
  </tableColumns>
  <tableStyleInfo name="Sprints-style 23"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I178:Q178"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24" showColumnStripes="0" showFirstColumn="1" showLastColumn="1" showRowStripes="1"/>
</table>
</file>

<file path=xl/tables/table25.xml><?xml version="1.0" encoding="utf-8"?>
<table xmlns="http://schemas.openxmlformats.org/spreadsheetml/2006/main" headerRowCount="0" ref="E166:Y176" displayName="Table_25" id="25">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25"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I160:Q1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26" showColumnStripes="0" showFirstColumn="1" showLastColumn="1" showRowStripes="1"/>
</table>
</file>

<file path=xl/tables/table27.xml><?xml version="1.0" encoding="utf-8"?>
<table xmlns="http://schemas.openxmlformats.org/spreadsheetml/2006/main" headerRowCount="0" ref="AA72:AA75" displayName="Table_27" id="27">
  <tableColumns count="1">
    <tableColumn name="Column1" id="1"/>
  </tableColumns>
  <tableStyleInfo name="Sprints-style 27" showColumnStripes="0" showFirstColumn="1" showLastColumn="1" showRowStripes="1"/>
</table>
</file>

<file path=xl/tables/table28.xml><?xml version="1.0" encoding="utf-8"?>
<table xmlns="http://schemas.openxmlformats.org/spreadsheetml/2006/main" headerRowCount="0" ref="AM74:AS76" displayName="Table_28" id="28">
  <tableColumns count="7">
    <tableColumn name="Column1" id="1"/>
    <tableColumn name="Column2" id="2"/>
    <tableColumn name="Column3" id="3"/>
    <tableColumn name="Column4" id="4"/>
    <tableColumn name="Column5" id="5"/>
    <tableColumn name="Column6" id="6"/>
    <tableColumn name="Column7" id="7"/>
  </tableColumns>
  <tableStyleInfo name="Sprints-style 28"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S70:Y83" displayName="Table_29" id="29">
  <tableColumns count="7">
    <tableColumn name="Column1" id="1"/>
    <tableColumn name="Column2" id="2"/>
    <tableColumn name="Column3" id="3"/>
    <tableColumn name="Column4" id="4"/>
    <tableColumn name="Column5" id="5"/>
    <tableColumn name="Column6" id="6"/>
    <tableColumn name="Column7" id="7"/>
  </tableColumns>
  <tableStyleInfo name="Sprints-style 29"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M62:AS64" displayName="Table_3" id="3">
  <tableColumns count="7">
    <tableColumn name="Column1" id="1"/>
    <tableColumn name="Column2" id="2"/>
    <tableColumn name="Column3" id="3"/>
    <tableColumn name="Column4" id="4"/>
    <tableColumn name="Column5" id="5"/>
    <tableColumn name="Column6" id="6"/>
    <tableColumn name="Column7" id="7"/>
  </tableColumns>
  <tableStyleInfo name="Sprints-style 3"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E316:AO326" displayName="Table_30" id="30">
  <tableColumns count="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s>
  <tableStyleInfo name="Sprints-style 30"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S328:Y328" displayName="Table_31" id="31">
  <tableColumns count="7">
    <tableColumn name="Column1" id="1"/>
    <tableColumn name="Column2" id="2"/>
    <tableColumn name="Column3" id="3"/>
    <tableColumn name="Column4" id="4"/>
    <tableColumn name="Column5" id="5"/>
    <tableColumn name="Column6" id="6"/>
    <tableColumn name="Column7" id="7"/>
  </tableColumns>
  <tableStyleInfo name="Sprints-style 31" showColumnStripes="0" showFirstColumn="1" showLastColumn="1" showRowStripes="1"/>
</table>
</file>

<file path=xl/tables/table32.xml><?xml version="1.0" encoding="utf-8"?>
<table xmlns="http://schemas.openxmlformats.org/spreadsheetml/2006/main" headerRowCount="0" ref="I328:Q329"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32" showColumnStripes="0" showFirstColumn="1" showLastColumn="1" showRowStripes="1"/>
</table>
</file>

<file path=xl/tables/table33.xml><?xml version="1.0" encoding="utf-8"?>
<table xmlns="http://schemas.openxmlformats.org/spreadsheetml/2006/main" headerRowCount="0" ref="S290:Y290" displayName="Table_33" id="33">
  <tableColumns count="7">
    <tableColumn name="Column1" id="1"/>
    <tableColumn name="Column2" id="2"/>
    <tableColumn name="Column3" id="3"/>
    <tableColumn name="Column4" id="4"/>
    <tableColumn name="Column5" id="5"/>
    <tableColumn name="Column6" id="6"/>
    <tableColumn name="Column7" id="7"/>
  </tableColumns>
  <tableStyleInfo name="Sprints-style 33" showColumnStripes="0" showFirstColumn="1" showLastColumn="1" showRowStripes="1"/>
</table>
</file>

<file path=xl/tables/table34.xml><?xml version="1.0" encoding="utf-8"?>
<table xmlns="http://schemas.openxmlformats.org/spreadsheetml/2006/main" headerRowCount="0" ref="E262:Y271" displayName="Table_34" id="34">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34"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AA315:AG315" displayName="Table_35" id="35">
  <tableColumns count="7">
    <tableColumn name="Column1" id="1"/>
    <tableColumn name="Column2" id="2"/>
    <tableColumn name="Column3" id="3"/>
    <tableColumn name="Column4" id="4"/>
    <tableColumn name="Column5" id="5"/>
    <tableColumn name="Column6" id="6"/>
    <tableColumn name="Column7" id="7"/>
  </tableColumns>
  <tableStyleInfo name="Sprints-style 35" showColumnStripes="0" showFirstColumn="1" showLastColumn="1" showRowStripes="1"/>
</table>
</file>

<file path=xl/tables/table36.xml><?xml version="1.0" encoding="utf-8"?>
<table xmlns="http://schemas.openxmlformats.org/spreadsheetml/2006/main" headerRowCount="0" ref="K315:Q315" displayName="Table_36" id="36">
  <tableColumns count="7">
    <tableColumn name="Column1" id="1"/>
    <tableColumn name="Column2" id="2"/>
    <tableColumn name="Column3" id="3"/>
    <tableColumn name="Column4" id="4"/>
    <tableColumn name="Column5" id="5"/>
    <tableColumn name="Column6" id="6"/>
    <tableColumn name="Column7" id="7"/>
  </tableColumns>
  <tableStyleInfo name="Sprints-style 36" showColumnStripes="0" showFirstColumn="1" showLastColumn="1" showRowStripes="1"/>
</table>
</file>

<file path=xl/tables/table37.xml><?xml version="1.0" encoding="utf-8"?>
<table xmlns="http://schemas.openxmlformats.org/spreadsheetml/2006/main" headerRowCount="0" ref="E295:Y305" displayName="Table_37" id="37">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37"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I290:Q290"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38" showColumnStripes="0" showFirstColumn="1" showLastColumn="1" showRowStripes="1"/>
</table>
</file>

<file path=xl/tables/table39.xml><?xml version="1.0" encoding="utf-8"?>
<table xmlns="http://schemas.openxmlformats.org/spreadsheetml/2006/main" headerRowCount="0" ref="S307:Y307" displayName="Table_39" id="39">
  <tableColumns count="7">
    <tableColumn name="Column1" id="1"/>
    <tableColumn name="Column2" id="2"/>
    <tableColumn name="Column3" id="3"/>
    <tableColumn name="Column4" id="4"/>
    <tableColumn name="Column5" id="5"/>
    <tableColumn name="Column6" id="6"/>
    <tableColumn name="Column7" id="7"/>
  </tableColumns>
  <tableStyleInfo name="Sprints-style 39" showColumnStripes="0" showFirstColumn="1" showLastColumn="1" showRowStripes="1"/>
</table>
</file>

<file path=xl/tables/table4.xml><?xml version="1.0" encoding="utf-8"?>
<table xmlns="http://schemas.openxmlformats.org/spreadsheetml/2006/main" headerRowCount="0" ref="BG69:BM71" displayName="Table_4" id="4">
  <tableColumns count="7">
    <tableColumn name="Column1" id="1"/>
    <tableColumn name="Column2" id="2"/>
    <tableColumn name="Column3" id="3"/>
    <tableColumn name="Column4" id="4"/>
    <tableColumn name="Column5" id="5"/>
    <tableColumn name="Column6" id="6"/>
    <tableColumn name="Column7" id="7"/>
  </tableColumns>
  <tableStyleInfo name="Sprints-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I307:Q307"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40" showColumnStripes="0" showFirstColumn="1" showLastColumn="1" showRowStripes="1"/>
</table>
</file>

<file path=xl/tables/table41.xml><?xml version="1.0" encoding="utf-8"?>
<table xmlns="http://schemas.openxmlformats.org/spreadsheetml/2006/main" headerRowCount="0" ref="S209:Y209" displayName="Table_41" id="41">
  <tableColumns count="7">
    <tableColumn name="Column1" id="1"/>
    <tableColumn name="Column2" id="2"/>
    <tableColumn name="Column3" id="3"/>
    <tableColumn name="Column4" id="4"/>
    <tableColumn name="Column5" id="5"/>
    <tableColumn name="Column6" id="6"/>
    <tableColumn name="Column7" id="7"/>
  </tableColumns>
  <tableStyleInfo name="Sprints-style 41" showColumnStripes="0" showFirstColumn="1" showLastColumn="1" showRowStripes="1"/>
</table>
</file>

<file path=xl/tables/table42.xml><?xml version="1.0" encoding="utf-8"?>
<table xmlns="http://schemas.openxmlformats.org/spreadsheetml/2006/main" headerRowCount="0" ref="I209:Q209"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42" showColumnStripes="0" showFirstColumn="1" showLastColumn="1" showRowStripes="1"/>
</table>
</file>

<file path=xl/tables/table43.xml><?xml version="1.0" encoding="utf-8"?>
<table xmlns="http://schemas.openxmlformats.org/spreadsheetml/2006/main" headerRowCount="0" ref="BP213:CE213" displayName="Table_43" id="4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43" showColumnStripes="0" showFirstColumn="1" showLastColumn="1" showRowStripes="1"/>
</table>
</file>

<file path=xl/tables/table44.xml><?xml version="1.0" encoding="utf-8"?>
<table xmlns="http://schemas.openxmlformats.org/spreadsheetml/2006/main" headerRowCount="0" ref="E214:EJ223" displayName="Table_44" id="44">
  <tableColumns count="1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 name="Column90" id="90"/>
    <tableColumn name="Column91" id="91"/>
    <tableColumn name="Column92" id="92"/>
    <tableColumn name="Column93" id="93"/>
    <tableColumn name="Column94" id="94"/>
    <tableColumn name="Column95" id="95"/>
    <tableColumn name="Column96" id="96"/>
    <tableColumn name="Column97" id="97"/>
    <tableColumn name="Column98" id="98"/>
    <tableColumn name="Column99" id="99"/>
    <tableColumn name="Column100" id="100"/>
    <tableColumn name="Column101" id="101"/>
    <tableColumn name="Column102" id="102"/>
    <tableColumn name="Column103" id="103"/>
    <tableColumn name="Column104" id="104"/>
    <tableColumn name="Column105" id="105"/>
    <tableColumn name="Column106" id="106"/>
    <tableColumn name="Column107" id="107"/>
    <tableColumn name="Column108" id="108"/>
    <tableColumn name="Column109" id="109"/>
    <tableColumn name="Column110" id="110"/>
    <tableColumn name="Column111" id="111"/>
    <tableColumn name="Column112" id="112"/>
    <tableColumn name="Column113" id="113"/>
    <tableColumn name="Column114" id="114"/>
    <tableColumn name="Column115" id="115"/>
    <tableColumn name="Column116" id="116"/>
    <tableColumn name="Column117" id="117"/>
    <tableColumn name="Column118" id="118"/>
    <tableColumn name="Column119" id="119"/>
    <tableColumn name="Column120" id="120"/>
    <tableColumn name="Column121" id="121"/>
    <tableColumn name="Column122" id="122"/>
    <tableColumn name="Column123" id="123"/>
    <tableColumn name="Column124" id="124"/>
    <tableColumn name="Column125" id="125"/>
    <tableColumn name="Column126" id="126"/>
    <tableColumn name="Column127" id="127"/>
    <tableColumn name="Column128" id="128"/>
    <tableColumn name="Column129" id="129"/>
    <tableColumn name="Column130" id="130"/>
    <tableColumn name="Column131" id="131"/>
    <tableColumn name="Column132" id="132"/>
    <tableColumn name="Column133" id="133"/>
    <tableColumn name="Column134" id="134"/>
    <tableColumn name="Column135" id="135"/>
    <tableColumn name="Column136" id="136"/>
  </tableColumns>
  <tableStyleInfo name="Sprints-style 44"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I225:Q225" displayName="Table_45" id="4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45" showColumnStripes="0" showFirstColumn="1" showLastColumn="1" showRowStripes="1"/>
</table>
</file>

<file path=xl/tables/table46.xml><?xml version="1.0" encoding="utf-8"?>
<table xmlns="http://schemas.openxmlformats.org/spreadsheetml/2006/main" headerRowCount="0" ref="E198:AO207" displayName="Table_46" id="46">
  <tableColumns count="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s>
  <tableStyleInfo name="Sprints-style 46"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Z213:DO213" displayName="Table_47" id="4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47" showColumnStripes="0" showFirstColumn="1" showLastColumn="1" showRowStripes="1"/>
</table>
</file>

<file path=xl/tables/table48.xml><?xml version="1.0" encoding="utf-8"?>
<table xmlns="http://schemas.openxmlformats.org/spreadsheetml/2006/main" headerRowCount="0" ref="CH213:CW213" displayName="Table_48" id="4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48" showColumnStripes="0" showFirstColumn="1" showLastColumn="1" showRowStripes="1"/>
</table>
</file>

<file path=xl/tables/table49.xml><?xml version="1.0" encoding="utf-8"?>
<table xmlns="http://schemas.openxmlformats.org/spreadsheetml/2006/main" headerRowCount="0" ref="E128:Y136" displayName="Table_49" id="49">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49"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M58:AS59" displayName="Table_5" id="5">
  <tableColumns count="7">
    <tableColumn name="Column1" id="1"/>
    <tableColumn name="Column2" id="2"/>
    <tableColumn name="Column3" id="3"/>
    <tableColumn name="Column4" id="4"/>
    <tableColumn name="Column5" id="5"/>
    <tableColumn name="Column6" id="6"/>
    <tableColumn name="Column7" id="7"/>
  </tableColumns>
  <tableStyleInfo name="Sprints-style 5"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E142:Y147" displayName="Table_50" id="50">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50"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I149:Q149"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51" showColumnStripes="0" showFirstColumn="1" showLastColumn="1" showRowStripes="1"/>
</table>
</file>

<file path=xl/tables/table52.xml><?xml version="1.0" encoding="utf-8"?>
<table xmlns="http://schemas.openxmlformats.org/spreadsheetml/2006/main" headerRowCount="0" ref="I138:Q138" displayName="Table_52" id="5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52" showColumnStripes="0" showFirstColumn="1" showLastColumn="1" showRowStripes="1"/>
</table>
</file>

<file path=xl/tables/table53.xml><?xml version="1.0" encoding="utf-8"?>
<table xmlns="http://schemas.openxmlformats.org/spreadsheetml/2006/main" headerRowCount="0" ref="E154:Y158" displayName="Table_53" id="53">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53" showColumnStripes="0" showFirstColumn="1" showLastColumn="1" showRowStripes="1"/>
  <extLst>
    <ext uri="GoogleSheetsCustomDataVersion1">
      <go:sheetsCustomData xmlns:go="http://customooxmlschemas.google.com/" headerRowCount="1"/>
    </ext>
  </extLst>
</table>
</file>

<file path=xl/tables/table54.xml><?xml version="1.0" encoding="utf-8"?>
<table xmlns="http://schemas.openxmlformats.org/spreadsheetml/2006/main" headerRowCount="0" ref="AB128:AI132"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Sprints-style 54" showColumnStripes="0" showFirstColumn="1" showLastColumn="1" showRowStripes="1"/>
  <extLst>
    <ext uri="GoogleSheetsCustomDataVersion1">
      <go:sheetsCustomData xmlns:go="http://customooxmlschemas.google.com/" headerRowCount="1"/>
    </ext>
  </extLst>
</table>
</file>

<file path=xl/tables/table55.xml><?xml version="1.0" encoding="utf-8"?>
<table xmlns="http://schemas.openxmlformats.org/spreadsheetml/2006/main" headerRowCount="0" ref="CH281:CW282" displayName="Table_55" id="5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55" showColumnStripes="0" showFirstColumn="1" showLastColumn="1" showRowStripes="1"/>
</table>
</file>

<file path=xl/tables/table56.xml><?xml version="1.0" encoding="utf-8"?>
<table xmlns="http://schemas.openxmlformats.org/spreadsheetml/2006/main" headerRowCount="0" ref="BP281:CE282" displayName="Table_56" id="5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56" showColumnStripes="0" showFirstColumn="1" showLastColumn="1" showRowStripes="1"/>
</table>
</file>

<file path=xl/tables/table57.xml><?xml version="1.0" encoding="utf-8"?>
<table xmlns="http://schemas.openxmlformats.org/spreadsheetml/2006/main" headerRowCount="0" ref="BP320:CE321"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57" showColumnStripes="0" showFirstColumn="1" showLastColumn="1" showRowStripes="1"/>
</table>
</file>

<file path=xl/tables/table58.xml><?xml version="1.0" encoding="utf-8"?>
<table xmlns="http://schemas.openxmlformats.org/spreadsheetml/2006/main" headerRowCount="0" ref="CI320:CW321" displayName="Table_58" id="5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Sprints-style 58" showColumnStripes="0" showFirstColumn="1" showLastColumn="1" showRowStripes="1"/>
</table>
</file>

<file path=xl/tables/table59.xml><?xml version="1.0" encoding="utf-8"?>
<table xmlns="http://schemas.openxmlformats.org/spreadsheetml/2006/main" headerRowCount="0" ref="BP249:CE250" displayName="Table_59" id="5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59" showColumnStripes="0" showFirstColumn="1" showLastColumn="1" showRowStripes="1"/>
</table>
</file>

<file path=xl/tables/table6.xml><?xml version="1.0" encoding="utf-8"?>
<table xmlns="http://schemas.openxmlformats.org/spreadsheetml/2006/main" headerRowCount="0" ref="AW58:BC59" displayName="Table_6" id="6">
  <tableColumns count="7">
    <tableColumn name="Column1" id="1"/>
    <tableColumn name="Column2" id="2"/>
    <tableColumn name="Column3" id="3"/>
    <tableColumn name="Column4" id="4"/>
    <tableColumn name="Column5" id="5"/>
    <tableColumn name="Column6" id="6"/>
    <tableColumn name="Column7" id="7"/>
  </tableColumns>
  <tableStyleInfo name="Sprints-style 6"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H249:CW250" displayName="Table_60" id="60">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60" showColumnStripes="0" showFirstColumn="1" showLastColumn="1" showRowStripes="1"/>
</table>
</file>

<file path=xl/tables/table61.xml><?xml version="1.0" encoding="utf-8"?>
<table xmlns="http://schemas.openxmlformats.org/spreadsheetml/2006/main" headerRowCount="0" ref="CH265:CW266" displayName="Table_61" id="6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61" showColumnStripes="0" showFirstColumn="1" showLastColumn="1" showRowStripes="1"/>
</table>
</file>

<file path=xl/tables/table62.xml><?xml version="1.0" encoding="utf-8"?>
<table xmlns="http://schemas.openxmlformats.org/spreadsheetml/2006/main" headerRowCount="0" ref="CI201:CW201" displayName="Table_62" id="6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Sprints-style 62" showColumnStripes="0" showFirstColumn="1" showLastColumn="1" showRowStripes="1"/>
</table>
</file>

<file path=xl/tables/table63.xml><?xml version="1.0" encoding="utf-8"?>
<table xmlns="http://schemas.openxmlformats.org/spreadsheetml/2006/main" headerRowCount="0" ref="BQ201:CE201" displayName="Table_63" id="6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Sprints-style 63" showColumnStripes="0" showFirstColumn="1" showLastColumn="1" showRowStripes="1"/>
</table>
</file>

<file path=xl/tables/table64.xml><?xml version="1.0" encoding="utf-8"?>
<table xmlns="http://schemas.openxmlformats.org/spreadsheetml/2006/main" headerRowCount="0" ref="CH233:CW234" displayName="Table_64" id="6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64" showColumnStripes="0" showFirstColumn="1" showLastColumn="1" showRowStripes="1"/>
</table>
</file>

<file path=xl/tables/table65.xml><?xml version="1.0" encoding="utf-8"?>
<table xmlns="http://schemas.openxmlformats.org/spreadsheetml/2006/main" headerRowCount="0" ref="BP233:CE234" displayName="Table_65" id="6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65" showColumnStripes="0" showFirstColumn="1" showLastColumn="1" showRowStripes="1"/>
</table>
</file>

<file path=xl/tables/table66.xml><?xml version="1.0" encoding="utf-8"?>
<table xmlns="http://schemas.openxmlformats.org/spreadsheetml/2006/main" headerRowCount="0" ref="CH298:CW299" displayName="Table_66" id="6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66" showColumnStripes="0" showFirstColumn="1" showLastColumn="1" showRowStripes="1"/>
</table>
</file>

<file path=xl/tables/table67.xml><?xml version="1.0" encoding="utf-8"?>
<table xmlns="http://schemas.openxmlformats.org/spreadsheetml/2006/main" headerRowCount="0" ref="BP298:CE299" displayName="Table_67" id="6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67" showColumnStripes="0" showFirstColumn="1" showLastColumn="1" showRowStripes="1"/>
</table>
</file>

<file path=xl/tables/table68.xml><?xml version="1.0" encoding="utf-8"?>
<table xmlns="http://schemas.openxmlformats.org/spreadsheetml/2006/main" headerRowCount="0" ref="BP265:CE266" displayName="Table_68" id="6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prints-style 68" showColumnStripes="0" showFirstColumn="1" showLastColumn="1" showRowStripes="1"/>
</table>
</file>

<file path=xl/tables/table69.xml><?xml version="1.0" encoding="utf-8"?>
<table xmlns="http://schemas.openxmlformats.org/spreadsheetml/2006/main" headerRowCount="0" ref="E246:Y255" displayName="Table_69" id="69">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69"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W74:BC75" displayName="Table_7" id="7">
  <tableColumns count="7">
    <tableColumn name="Column1" id="1"/>
    <tableColumn name="Column2" id="2"/>
    <tableColumn name="Column3" id="3"/>
    <tableColumn name="Column4" id="4"/>
    <tableColumn name="Column5" id="5"/>
    <tableColumn name="Column6" id="6"/>
    <tableColumn name="Column7" id="7"/>
  </tableColumns>
  <tableStyleInfo name="Sprints-style 7"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S257:Y257" displayName="Table_70" id="70">
  <tableColumns count="7">
    <tableColumn name="Column1" id="1"/>
    <tableColumn name="Column2" id="2"/>
    <tableColumn name="Column3" id="3"/>
    <tableColumn name="Column4" id="4"/>
    <tableColumn name="Column5" id="5"/>
    <tableColumn name="Column6" id="6"/>
    <tableColumn name="Column7" id="7"/>
  </tableColumns>
  <tableStyleInfo name="Sprints-style 70" showColumnStripes="0" showFirstColumn="1" showLastColumn="1" showRowStripes="1"/>
</table>
</file>

<file path=xl/tables/table71.xml><?xml version="1.0" encoding="utf-8"?>
<table xmlns="http://schemas.openxmlformats.org/spreadsheetml/2006/main" headerRowCount="0" ref="I257:Q257"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71" showColumnStripes="0" showFirstColumn="1" showLastColumn="1" showRowStripes="1"/>
</table>
</file>

<file path=xl/tables/table72.xml><?xml version="1.0" encoding="utf-8"?>
<table xmlns="http://schemas.openxmlformats.org/spreadsheetml/2006/main" headerRowCount="0" ref="E278:Y288" displayName="Table_72" id="72">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Sprints-style 72" showColumnStripes="0" showFirstColumn="1" showLastColumn="1" showRowStripes="1"/>
  <extLst>
    <ext uri="GoogleSheetsCustomDataVersion1">
      <go:sheetsCustomData xmlns:go="http://customooxmlschemas.google.com/" headerRowCount="1"/>
    </ext>
  </extLst>
</table>
</file>

<file path=xl/tables/table73.xml><?xml version="1.0" encoding="utf-8"?>
<table xmlns="http://schemas.openxmlformats.org/spreadsheetml/2006/main" headerRowCount="0" ref="S241:Y241" displayName="Table_73" id="73">
  <tableColumns count="7">
    <tableColumn name="Column1" id="1"/>
    <tableColumn name="Column2" id="2"/>
    <tableColumn name="Column3" id="3"/>
    <tableColumn name="Column4" id="4"/>
    <tableColumn name="Column5" id="5"/>
    <tableColumn name="Column6" id="6"/>
    <tableColumn name="Column7" id="7"/>
  </tableColumns>
  <tableStyleInfo name="Sprints-style 73" showColumnStripes="0" showFirstColumn="1" showLastColumn="1" showRowStripes="1"/>
</table>
</file>

<file path=xl/tables/table74.xml><?xml version="1.0" encoding="utf-8"?>
<table xmlns="http://schemas.openxmlformats.org/spreadsheetml/2006/main" headerRowCount="0" ref="I273:Q273"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prints-style 74" showColumnStripes="0" showFirstColumn="1" showLastColumn="1" showRowStripes="1"/>
</table>
</file>

<file path=xl/tables/table75.xml><?xml version="1.0" encoding="utf-8"?>
<table xmlns="http://schemas.openxmlformats.org/spreadsheetml/2006/main" headerRowCount="0" ref="S273:Y273" displayName="Table_75" id="75">
  <tableColumns count="7">
    <tableColumn name="Column1" id="1"/>
    <tableColumn name="Column2" id="2"/>
    <tableColumn name="Column3" id="3"/>
    <tableColumn name="Column4" id="4"/>
    <tableColumn name="Column5" id="5"/>
    <tableColumn name="Column6" id="6"/>
    <tableColumn name="Column7" id="7"/>
  </tableColumns>
  <tableStyleInfo name="Sprints-style 75" showColumnStripes="0" showFirstColumn="1" showLastColumn="1" showRowStripes="1"/>
</table>
</file>

<file path=xl/tables/table8.xml><?xml version="1.0" encoding="utf-8"?>
<table xmlns="http://schemas.openxmlformats.org/spreadsheetml/2006/main" headerRowCount="0" ref="BG58:BM60" displayName="Table_8" id="8">
  <tableColumns count="7">
    <tableColumn name="Column1" id="1"/>
    <tableColumn name="Column2" id="2"/>
    <tableColumn name="Column3" id="3"/>
    <tableColumn name="Column4" id="4"/>
    <tableColumn name="Column5" id="5"/>
    <tableColumn name="Column6" id="6"/>
    <tableColumn name="Column7" id="7"/>
  </tableColumns>
  <tableStyleInfo name="Sprints-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W62:BC63" displayName="Table_9" id="9">
  <tableColumns count="7">
    <tableColumn name="Column1" id="1"/>
    <tableColumn name="Column2" id="2"/>
    <tableColumn name="Column3" id="3"/>
    <tableColumn name="Column4" id="4"/>
    <tableColumn name="Column5" id="5"/>
    <tableColumn name="Column6" id="6"/>
    <tableColumn name="Column7" id="7"/>
  </tableColumns>
  <tableStyleInfo name="Sprints-style 9"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ettucemeet.com/l/AWMa7"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07" Type="http://schemas.openxmlformats.org/officeDocument/2006/relationships/table" Target="../tables/table29.xml"/><Relationship Id="rId106" Type="http://schemas.openxmlformats.org/officeDocument/2006/relationships/table" Target="../tables/table28.xml"/><Relationship Id="rId105" Type="http://schemas.openxmlformats.org/officeDocument/2006/relationships/table" Target="../tables/table27.xml"/><Relationship Id="rId104" Type="http://schemas.openxmlformats.org/officeDocument/2006/relationships/table" Target="../tables/table26.xml"/><Relationship Id="rId109" Type="http://schemas.openxmlformats.org/officeDocument/2006/relationships/table" Target="../tables/table31.xml"/><Relationship Id="rId108" Type="http://schemas.openxmlformats.org/officeDocument/2006/relationships/table" Target="../tables/table30.xml"/><Relationship Id="rId103" Type="http://schemas.openxmlformats.org/officeDocument/2006/relationships/table" Target="../tables/table25.xml"/><Relationship Id="rId102" Type="http://schemas.openxmlformats.org/officeDocument/2006/relationships/table" Target="../tables/table24.xml"/><Relationship Id="rId101" Type="http://schemas.openxmlformats.org/officeDocument/2006/relationships/table" Target="../tables/table23.xml"/><Relationship Id="rId100" Type="http://schemas.openxmlformats.org/officeDocument/2006/relationships/table" Target="../tables/table22.xml"/><Relationship Id="rId129" Type="http://schemas.openxmlformats.org/officeDocument/2006/relationships/table" Target="../tables/table51.xml"/><Relationship Id="rId128" Type="http://schemas.openxmlformats.org/officeDocument/2006/relationships/table" Target="../tables/table50.xml"/><Relationship Id="rId127" Type="http://schemas.openxmlformats.org/officeDocument/2006/relationships/table" Target="../tables/table49.xml"/><Relationship Id="rId126" Type="http://schemas.openxmlformats.org/officeDocument/2006/relationships/table" Target="../tables/table48.xml"/><Relationship Id="rId121" Type="http://schemas.openxmlformats.org/officeDocument/2006/relationships/table" Target="../tables/table43.xml"/><Relationship Id="rId120" Type="http://schemas.openxmlformats.org/officeDocument/2006/relationships/table" Target="../tables/table42.xml"/><Relationship Id="rId125" Type="http://schemas.openxmlformats.org/officeDocument/2006/relationships/table" Target="../tables/table47.xml"/><Relationship Id="rId124" Type="http://schemas.openxmlformats.org/officeDocument/2006/relationships/table" Target="../tables/table46.xml"/><Relationship Id="rId123" Type="http://schemas.openxmlformats.org/officeDocument/2006/relationships/table" Target="../tables/table45.xml"/><Relationship Id="rId122" Type="http://schemas.openxmlformats.org/officeDocument/2006/relationships/table" Target="../tables/table44.xml"/><Relationship Id="rId95" Type="http://schemas.openxmlformats.org/officeDocument/2006/relationships/table" Target="../tables/table17.xml"/><Relationship Id="rId94" Type="http://schemas.openxmlformats.org/officeDocument/2006/relationships/table" Target="../tables/table16.xml"/><Relationship Id="rId97" Type="http://schemas.openxmlformats.org/officeDocument/2006/relationships/table" Target="../tables/table19.xml"/><Relationship Id="rId96" Type="http://schemas.openxmlformats.org/officeDocument/2006/relationships/table" Target="../tables/table18.xml"/><Relationship Id="rId99" Type="http://schemas.openxmlformats.org/officeDocument/2006/relationships/table" Target="../tables/table21.xml"/><Relationship Id="rId98" Type="http://schemas.openxmlformats.org/officeDocument/2006/relationships/table" Target="../tables/table20.xml"/><Relationship Id="rId91" Type="http://schemas.openxmlformats.org/officeDocument/2006/relationships/table" Target="../tables/table13.xml"/><Relationship Id="rId90" Type="http://schemas.openxmlformats.org/officeDocument/2006/relationships/table" Target="../tables/table12.xml"/><Relationship Id="rId93" Type="http://schemas.openxmlformats.org/officeDocument/2006/relationships/table" Target="../tables/table15.xml"/><Relationship Id="rId92" Type="http://schemas.openxmlformats.org/officeDocument/2006/relationships/table" Target="../tables/table14.xml"/><Relationship Id="rId118" Type="http://schemas.openxmlformats.org/officeDocument/2006/relationships/table" Target="../tables/table40.xml"/><Relationship Id="rId117" Type="http://schemas.openxmlformats.org/officeDocument/2006/relationships/table" Target="../tables/table39.xml"/><Relationship Id="rId116" Type="http://schemas.openxmlformats.org/officeDocument/2006/relationships/table" Target="../tables/table38.xml"/><Relationship Id="rId115" Type="http://schemas.openxmlformats.org/officeDocument/2006/relationships/table" Target="../tables/table37.xml"/><Relationship Id="rId119" Type="http://schemas.openxmlformats.org/officeDocument/2006/relationships/table" Target="../tables/table41.xml"/><Relationship Id="rId110" Type="http://schemas.openxmlformats.org/officeDocument/2006/relationships/table" Target="../tables/table32.xml"/><Relationship Id="rId114" Type="http://schemas.openxmlformats.org/officeDocument/2006/relationships/table" Target="../tables/table36.xml"/><Relationship Id="rId113" Type="http://schemas.openxmlformats.org/officeDocument/2006/relationships/table" Target="../tables/table35.xml"/><Relationship Id="rId112" Type="http://schemas.openxmlformats.org/officeDocument/2006/relationships/table" Target="../tables/table34.xml"/><Relationship Id="rId111" Type="http://schemas.openxmlformats.org/officeDocument/2006/relationships/table" Target="../tables/table33.xml"/><Relationship Id="rId84" Type="http://schemas.openxmlformats.org/officeDocument/2006/relationships/table" Target="../tables/table6.xml"/><Relationship Id="rId83" Type="http://schemas.openxmlformats.org/officeDocument/2006/relationships/table" Target="../tables/table5.xml"/><Relationship Id="rId86" Type="http://schemas.openxmlformats.org/officeDocument/2006/relationships/table" Target="../tables/table8.xml"/><Relationship Id="rId85" Type="http://schemas.openxmlformats.org/officeDocument/2006/relationships/table" Target="../tables/table7.xml"/><Relationship Id="rId88" Type="http://schemas.openxmlformats.org/officeDocument/2006/relationships/table" Target="../tables/table10.xml"/><Relationship Id="rId150" Type="http://schemas.openxmlformats.org/officeDocument/2006/relationships/table" Target="../tables/table72.xml"/><Relationship Id="rId87" Type="http://schemas.openxmlformats.org/officeDocument/2006/relationships/table" Target="../tables/table9.xml"/><Relationship Id="rId89" Type="http://schemas.openxmlformats.org/officeDocument/2006/relationships/table" Target="../tables/table11.xml"/><Relationship Id="rId80" Type="http://schemas.openxmlformats.org/officeDocument/2006/relationships/table" Target="../tables/table2.xml"/><Relationship Id="rId82" Type="http://schemas.openxmlformats.org/officeDocument/2006/relationships/table" Target="../tables/table4.xml"/><Relationship Id="rId81" Type="http://schemas.openxmlformats.org/officeDocument/2006/relationships/table" Target="../tables/table3.xml"/><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149" Type="http://schemas.openxmlformats.org/officeDocument/2006/relationships/table" Target="../tables/table71.xml"/><Relationship Id="rId148" Type="http://schemas.openxmlformats.org/officeDocument/2006/relationships/table" Target="../tables/table70.xml"/><Relationship Id="rId143" Type="http://schemas.openxmlformats.org/officeDocument/2006/relationships/table" Target="../tables/table65.xml"/><Relationship Id="rId142" Type="http://schemas.openxmlformats.org/officeDocument/2006/relationships/table" Target="../tables/table64.xml"/><Relationship Id="rId141" Type="http://schemas.openxmlformats.org/officeDocument/2006/relationships/table" Target="../tables/table63.xml"/><Relationship Id="rId140" Type="http://schemas.openxmlformats.org/officeDocument/2006/relationships/table" Target="../tables/table62.xml"/><Relationship Id="rId147" Type="http://schemas.openxmlformats.org/officeDocument/2006/relationships/table" Target="../tables/table69.xml"/><Relationship Id="rId146" Type="http://schemas.openxmlformats.org/officeDocument/2006/relationships/table" Target="../tables/table68.xml"/><Relationship Id="rId145" Type="http://schemas.openxmlformats.org/officeDocument/2006/relationships/table" Target="../tables/table67.xml"/><Relationship Id="rId144" Type="http://schemas.openxmlformats.org/officeDocument/2006/relationships/table" Target="../tables/table66.xml"/><Relationship Id="rId79" Type="http://schemas.openxmlformats.org/officeDocument/2006/relationships/table" Target="../tables/table1.xml"/><Relationship Id="rId139" Type="http://schemas.openxmlformats.org/officeDocument/2006/relationships/table" Target="../tables/table61.xml"/><Relationship Id="rId138" Type="http://schemas.openxmlformats.org/officeDocument/2006/relationships/table" Target="../tables/table60.xml"/><Relationship Id="rId137" Type="http://schemas.openxmlformats.org/officeDocument/2006/relationships/table" Target="../tables/table59.xml"/><Relationship Id="rId132" Type="http://schemas.openxmlformats.org/officeDocument/2006/relationships/table" Target="../tables/table54.xml"/><Relationship Id="rId131" Type="http://schemas.openxmlformats.org/officeDocument/2006/relationships/table" Target="../tables/table53.xml"/><Relationship Id="rId130" Type="http://schemas.openxmlformats.org/officeDocument/2006/relationships/table" Target="../tables/table52.xml"/><Relationship Id="rId136" Type="http://schemas.openxmlformats.org/officeDocument/2006/relationships/table" Target="../tables/table58.xml"/><Relationship Id="rId135" Type="http://schemas.openxmlformats.org/officeDocument/2006/relationships/table" Target="../tables/table57.xml"/><Relationship Id="rId134" Type="http://schemas.openxmlformats.org/officeDocument/2006/relationships/table" Target="../tables/table56.xml"/><Relationship Id="rId133" Type="http://schemas.openxmlformats.org/officeDocument/2006/relationships/table" Target="../tables/table55.xml"/><Relationship Id="rId153" Type="http://schemas.openxmlformats.org/officeDocument/2006/relationships/table" Target="../tables/table75.xml"/><Relationship Id="rId152" Type="http://schemas.openxmlformats.org/officeDocument/2006/relationships/table" Target="../tables/table74.xml"/><Relationship Id="rId151" Type="http://schemas.openxmlformats.org/officeDocument/2006/relationships/table" Target="../tables/table7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document/d/1HGpNJSTHR37MWrIrR3G-JSfAEZgPhL2g1G9ZjLWqyro/edit?usp=sharing"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showGridLines="0" workbookViewId="0"/>
  </sheetViews>
  <sheetFormatPr customHeight="1" defaultColWidth="12.63" defaultRowHeight="15.0"/>
  <cols>
    <col customWidth="1" min="1" max="1" width="7.5"/>
    <col customWidth="1" min="2" max="2" width="14.88"/>
    <col customWidth="1" min="3" max="3" width="15.75"/>
    <col customWidth="1" min="4" max="4" width="41.0"/>
    <col customWidth="1" min="5" max="5" width="30.88"/>
    <col customWidth="1" min="6" max="6" width="12.13"/>
    <col customWidth="1" min="7" max="7" width="8.5"/>
    <col customWidth="1" min="8" max="9" width="13.25"/>
    <col customWidth="1" min="10" max="10" width="15.13"/>
    <col customWidth="1" min="11" max="28" width="7.75"/>
  </cols>
  <sheetData>
    <row r="1">
      <c r="A1" s="1"/>
      <c r="B1" s="1"/>
      <c r="C1" s="1"/>
      <c r="D1" s="1"/>
      <c r="E1" s="2"/>
      <c r="F1" s="1"/>
      <c r="G1" s="1"/>
      <c r="H1" s="3"/>
      <c r="I1" s="3"/>
      <c r="J1" s="3"/>
      <c r="K1" s="1"/>
      <c r="L1" s="1"/>
      <c r="M1" s="1"/>
      <c r="N1" s="1"/>
      <c r="O1" s="1"/>
      <c r="P1" s="1"/>
      <c r="Q1" s="1"/>
      <c r="R1" s="1"/>
      <c r="S1" s="1"/>
      <c r="T1" s="1"/>
      <c r="U1" s="1"/>
      <c r="V1" s="1"/>
      <c r="W1" s="1"/>
      <c r="X1" s="1"/>
      <c r="Y1" s="1"/>
      <c r="Z1" s="1"/>
      <c r="AA1" s="1"/>
      <c r="AB1" s="1"/>
    </row>
    <row r="2">
      <c r="A2" s="1"/>
      <c r="B2" s="4" t="s">
        <v>0</v>
      </c>
      <c r="C2" s="5"/>
      <c r="D2" s="6"/>
      <c r="E2" s="6"/>
      <c r="F2" s="1"/>
      <c r="G2" s="1"/>
      <c r="H2" s="3"/>
      <c r="I2" s="3"/>
      <c r="J2" s="3"/>
      <c r="K2" s="1"/>
      <c r="L2" s="1"/>
      <c r="M2" s="1"/>
      <c r="N2" s="1"/>
      <c r="O2" s="1"/>
      <c r="P2" s="1"/>
      <c r="Q2" s="1"/>
      <c r="R2" s="1"/>
      <c r="S2" s="1"/>
      <c r="T2" s="1"/>
      <c r="U2" s="1"/>
      <c r="V2" s="1"/>
      <c r="W2" s="1"/>
      <c r="X2" s="1"/>
      <c r="Y2" s="1"/>
      <c r="Z2" s="1"/>
      <c r="AA2" s="1"/>
      <c r="AB2" s="1"/>
    </row>
    <row r="3">
      <c r="A3" s="7"/>
      <c r="B3" s="8" t="s">
        <v>1</v>
      </c>
      <c r="C3" s="9" t="s">
        <v>2</v>
      </c>
      <c r="D3" s="10"/>
      <c r="E3" s="11" t="s">
        <v>3</v>
      </c>
      <c r="F3" s="12"/>
      <c r="H3" s="13"/>
      <c r="I3" s="13"/>
      <c r="J3" s="13"/>
      <c r="K3" s="7"/>
      <c r="L3" s="7"/>
      <c r="M3" s="7"/>
      <c r="N3" s="7"/>
      <c r="O3" s="7"/>
      <c r="P3" s="7"/>
      <c r="Q3" s="7"/>
      <c r="R3" s="7"/>
      <c r="S3" s="7"/>
      <c r="T3" s="7"/>
      <c r="U3" s="7"/>
      <c r="V3" s="7"/>
      <c r="W3" s="7"/>
      <c r="X3" s="7"/>
      <c r="Y3" s="7"/>
      <c r="Z3" s="7"/>
      <c r="AA3" s="7"/>
      <c r="AB3" s="7"/>
    </row>
    <row r="4">
      <c r="A4" s="14"/>
      <c r="B4" s="15" t="s">
        <v>4</v>
      </c>
      <c r="C4" s="16" t="s">
        <v>5</v>
      </c>
      <c r="D4" s="10"/>
      <c r="E4" s="16" t="s">
        <v>6</v>
      </c>
      <c r="F4" s="14"/>
      <c r="G4" s="14"/>
      <c r="H4" s="14"/>
      <c r="I4" s="14"/>
      <c r="J4" s="14"/>
      <c r="K4" s="14"/>
      <c r="L4" s="14"/>
      <c r="M4" s="14"/>
      <c r="N4" s="14"/>
      <c r="O4" s="14"/>
      <c r="P4" s="14"/>
      <c r="Q4" s="14"/>
      <c r="R4" s="14"/>
      <c r="S4" s="14"/>
      <c r="T4" s="14"/>
      <c r="U4" s="14"/>
      <c r="V4" s="14"/>
      <c r="W4" s="14"/>
      <c r="X4" s="14"/>
      <c r="Y4" s="14"/>
      <c r="Z4" s="14"/>
      <c r="AA4" s="14"/>
      <c r="AB4" s="14"/>
    </row>
    <row r="5">
      <c r="A5" s="7"/>
      <c r="B5" s="17"/>
      <c r="C5" s="16" t="s">
        <v>7</v>
      </c>
      <c r="D5" s="10"/>
      <c r="F5" s="7"/>
      <c r="G5" s="7"/>
      <c r="H5" s="14"/>
      <c r="I5" s="14"/>
      <c r="J5" s="14"/>
      <c r="K5" s="7"/>
      <c r="L5" s="7"/>
      <c r="M5" s="7"/>
      <c r="N5" s="7"/>
      <c r="O5" s="7"/>
      <c r="P5" s="7"/>
      <c r="Q5" s="7"/>
      <c r="R5" s="7"/>
      <c r="S5" s="7"/>
      <c r="T5" s="7"/>
      <c r="U5" s="7"/>
      <c r="V5" s="7"/>
      <c r="W5" s="7"/>
      <c r="X5" s="7"/>
      <c r="Y5" s="7"/>
      <c r="Z5" s="7"/>
      <c r="AA5" s="7"/>
      <c r="AB5" s="7"/>
    </row>
    <row r="6">
      <c r="A6" s="7"/>
      <c r="B6" s="17"/>
      <c r="C6" s="18" t="s">
        <v>8</v>
      </c>
      <c r="D6" s="10"/>
      <c r="E6" s="11" t="s">
        <v>9</v>
      </c>
      <c r="F6" s="7"/>
      <c r="G6" s="7"/>
      <c r="H6" s="14"/>
      <c r="I6" s="14"/>
      <c r="J6" s="14"/>
      <c r="K6" s="10"/>
      <c r="L6" s="7"/>
      <c r="M6" s="7"/>
      <c r="N6" s="7"/>
      <c r="O6" s="7"/>
      <c r="P6" s="7"/>
      <c r="Q6" s="7"/>
      <c r="R6" s="7"/>
      <c r="S6" s="7"/>
      <c r="T6" s="7"/>
      <c r="U6" s="7"/>
      <c r="V6" s="7"/>
      <c r="W6" s="7"/>
      <c r="X6" s="7"/>
      <c r="Y6" s="7"/>
      <c r="Z6" s="7"/>
      <c r="AA6" s="7"/>
      <c r="AB6" s="7"/>
    </row>
    <row r="7">
      <c r="A7" s="7"/>
      <c r="B7" s="17"/>
      <c r="C7" s="16" t="s">
        <v>10</v>
      </c>
      <c r="D7" s="10"/>
      <c r="E7" s="19" t="s">
        <v>11</v>
      </c>
      <c r="F7" s="7"/>
      <c r="G7" s="7"/>
      <c r="H7" s="14"/>
      <c r="I7" s="14"/>
      <c r="J7" s="14"/>
      <c r="K7" s="7"/>
      <c r="L7" s="7"/>
      <c r="M7" s="7"/>
      <c r="N7" s="7"/>
      <c r="O7" s="7"/>
      <c r="P7" s="7"/>
      <c r="Q7" s="7"/>
      <c r="R7" s="7"/>
      <c r="S7" s="7"/>
      <c r="T7" s="7"/>
      <c r="U7" s="7"/>
      <c r="V7" s="7"/>
      <c r="W7" s="7"/>
      <c r="X7" s="7"/>
      <c r="Y7" s="7"/>
      <c r="Z7" s="7"/>
      <c r="AA7" s="7"/>
      <c r="AB7" s="7"/>
    </row>
    <row r="8">
      <c r="A8" s="7"/>
      <c r="B8" s="17"/>
      <c r="C8" s="16" t="s">
        <v>12</v>
      </c>
      <c r="D8" s="10"/>
      <c r="E8" s="10"/>
      <c r="F8" s="7"/>
      <c r="G8" s="7"/>
      <c r="H8" s="14"/>
      <c r="I8" s="14"/>
      <c r="J8" s="14"/>
      <c r="K8" s="7"/>
      <c r="L8" s="7"/>
      <c r="M8" s="7"/>
      <c r="N8" s="7"/>
      <c r="O8" s="7"/>
      <c r="P8" s="7"/>
      <c r="Q8" s="7"/>
      <c r="R8" s="7"/>
      <c r="S8" s="7"/>
      <c r="T8" s="7"/>
      <c r="U8" s="7"/>
      <c r="V8" s="7"/>
      <c r="W8" s="7"/>
      <c r="X8" s="7"/>
      <c r="Y8" s="7"/>
      <c r="Z8" s="7"/>
      <c r="AA8" s="7"/>
      <c r="AB8" s="7"/>
    </row>
    <row r="9">
      <c r="A9" s="7"/>
      <c r="B9" s="17"/>
      <c r="C9" s="17"/>
      <c r="D9" s="10"/>
      <c r="E9" s="10"/>
      <c r="F9" s="7"/>
      <c r="G9" s="7"/>
      <c r="H9" s="14"/>
      <c r="I9" s="14"/>
      <c r="J9" s="14"/>
      <c r="K9" s="7"/>
      <c r="L9" s="7"/>
      <c r="M9" s="7"/>
      <c r="N9" s="7"/>
      <c r="O9" s="7"/>
      <c r="P9" s="7"/>
      <c r="Q9" s="7"/>
      <c r="R9" s="7"/>
      <c r="S9" s="7"/>
      <c r="T9" s="7"/>
      <c r="U9" s="7"/>
      <c r="V9" s="7"/>
      <c r="W9" s="7"/>
      <c r="X9" s="7"/>
      <c r="Y9" s="7"/>
      <c r="Z9" s="7"/>
      <c r="AA9" s="7"/>
      <c r="AB9" s="7"/>
    </row>
    <row r="10">
      <c r="A10" s="7"/>
      <c r="B10" s="20" t="s">
        <v>13</v>
      </c>
      <c r="C10" s="7"/>
      <c r="D10" s="7"/>
      <c r="E10" s="7"/>
      <c r="F10" s="21"/>
      <c r="G10" s="21"/>
      <c r="H10" s="21"/>
      <c r="I10" s="21"/>
      <c r="J10" s="21"/>
      <c r="K10" s="7"/>
      <c r="L10" s="7"/>
      <c r="Q10" s="7"/>
      <c r="R10" s="7"/>
      <c r="S10" s="7"/>
      <c r="T10" s="7"/>
      <c r="U10" s="7"/>
      <c r="V10" s="7"/>
      <c r="W10" s="7"/>
      <c r="X10" s="7"/>
      <c r="Y10" s="7"/>
      <c r="Z10" s="7"/>
      <c r="AA10" s="7"/>
      <c r="AB10" s="7"/>
    </row>
    <row r="11">
      <c r="A11" s="7"/>
      <c r="B11" s="22" t="s">
        <v>14</v>
      </c>
      <c r="C11" s="22" t="s">
        <v>15</v>
      </c>
      <c r="D11" s="23" t="s">
        <v>16</v>
      </c>
      <c r="E11" s="23" t="s">
        <v>17</v>
      </c>
      <c r="F11" s="24" t="s">
        <v>18</v>
      </c>
      <c r="G11" s="25" t="s">
        <v>19</v>
      </c>
      <c r="H11" s="24" t="s">
        <v>20</v>
      </c>
      <c r="I11" s="24" t="s">
        <v>21</v>
      </c>
      <c r="J11" s="26" t="s">
        <v>22</v>
      </c>
      <c r="K11" s="7"/>
      <c r="L11" s="7"/>
      <c r="Q11" s="7"/>
      <c r="R11" s="7"/>
      <c r="S11" s="7"/>
      <c r="T11" s="7"/>
      <c r="U11" s="7"/>
      <c r="V11" s="7"/>
      <c r="W11" s="7"/>
      <c r="X11" s="7"/>
      <c r="Y11" s="7"/>
      <c r="Z11" s="7"/>
      <c r="AA11" s="7"/>
      <c r="AB11" s="7"/>
    </row>
    <row r="12">
      <c r="A12" s="7"/>
      <c r="K12" s="7"/>
      <c r="L12" s="7"/>
      <c r="Q12" s="7"/>
      <c r="R12" s="7"/>
      <c r="S12" s="7"/>
      <c r="T12" s="7"/>
      <c r="U12" s="7"/>
      <c r="V12" s="7"/>
      <c r="W12" s="7"/>
      <c r="X12" s="7"/>
      <c r="Y12" s="7"/>
      <c r="Z12" s="7"/>
      <c r="AA12" s="7"/>
      <c r="AB12" s="7"/>
    </row>
    <row r="13">
      <c r="A13" s="7"/>
      <c r="K13" s="7"/>
      <c r="L13" s="7"/>
      <c r="Q13" s="7"/>
      <c r="R13" s="7"/>
      <c r="S13" s="7"/>
      <c r="T13" s="7"/>
      <c r="U13" s="7"/>
      <c r="V13" s="7"/>
      <c r="W13" s="7"/>
      <c r="X13" s="7"/>
      <c r="Y13" s="7"/>
      <c r="Z13" s="7"/>
      <c r="AA13" s="7"/>
      <c r="AB13" s="7"/>
    </row>
    <row r="14">
      <c r="A14" s="7"/>
      <c r="B14" s="27">
        <v>6.1</v>
      </c>
      <c r="C14" s="28" t="s">
        <v>23</v>
      </c>
      <c r="D14" s="29" t="s">
        <v>24</v>
      </c>
      <c r="E14" s="30" t="s">
        <v>25</v>
      </c>
      <c r="F14" s="31">
        <v>160.0</v>
      </c>
      <c r="G14" s="32">
        <v>1.0</v>
      </c>
      <c r="H14" s="33" t="s">
        <v>5</v>
      </c>
      <c r="I14" s="34">
        <v>44627.0</v>
      </c>
      <c r="J14" s="35">
        <v>44627.0</v>
      </c>
      <c r="K14" s="7"/>
      <c r="L14" s="7"/>
      <c r="Q14" s="7"/>
      <c r="R14" s="7"/>
      <c r="S14" s="7"/>
      <c r="T14" s="7"/>
      <c r="U14" s="7"/>
      <c r="V14" s="7"/>
      <c r="W14" s="7"/>
      <c r="X14" s="7"/>
      <c r="Y14" s="7"/>
      <c r="Z14" s="7"/>
      <c r="AA14" s="7"/>
      <c r="AB14" s="7"/>
    </row>
    <row r="15" ht="71.25" customHeight="1">
      <c r="A15" s="7"/>
      <c r="B15" s="36">
        <v>6.4</v>
      </c>
      <c r="C15" s="28" t="s">
        <v>23</v>
      </c>
      <c r="D15" s="37" t="s">
        <v>26</v>
      </c>
      <c r="E15" s="38" t="s">
        <v>27</v>
      </c>
      <c r="F15" s="39">
        <v>160.0</v>
      </c>
      <c r="G15" s="40">
        <v>1.0</v>
      </c>
      <c r="H15" s="33" t="s">
        <v>5</v>
      </c>
      <c r="I15" s="41">
        <v>44662.0</v>
      </c>
      <c r="J15" s="42">
        <v>44662.0</v>
      </c>
      <c r="K15" s="7"/>
      <c r="L15" s="7"/>
      <c r="Q15" s="7"/>
      <c r="R15" s="7"/>
      <c r="S15" s="7"/>
      <c r="T15" s="7"/>
      <c r="U15" s="7"/>
      <c r="V15" s="7"/>
      <c r="W15" s="7"/>
      <c r="X15" s="7"/>
      <c r="Y15" s="7"/>
      <c r="Z15" s="7"/>
      <c r="AA15" s="7"/>
      <c r="AB15" s="7"/>
    </row>
    <row r="16">
      <c r="A16" s="7"/>
      <c r="B16" s="43">
        <v>7.1</v>
      </c>
      <c r="C16" s="44" t="s">
        <v>28</v>
      </c>
      <c r="D16" s="45" t="s">
        <v>29</v>
      </c>
      <c r="E16" s="46" t="s">
        <v>30</v>
      </c>
      <c r="F16" s="47">
        <v>180.0</v>
      </c>
      <c r="G16" s="44">
        <v>2.0</v>
      </c>
      <c r="H16" s="33" t="s">
        <v>5</v>
      </c>
      <c r="I16" s="48">
        <v>44669.0</v>
      </c>
      <c r="J16" s="49">
        <v>44669.0</v>
      </c>
      <c r="K16" s="7"/>
      <c r="L16" s="7"/>
      <c r="Q16" s="7"/>
      <c r="R16" s="7"/>
      <c r="S16" s="7"/>
      <c r="T16" s="7"/>
      <c r="U16" s="7"/>
      <c r="V16" s="7"/>
      <c r="W16" s="7"/>
      <c r="X16" s="7"/>
      <c r="Y16" s="7"/>
      <c r="Z16" s="7"/>
      <c r="AA16" s="7"/>
      <c r="AB16" s="7"/>
    </row>
    <row r="17">
      <c r="A17" s="7"/>
      <c r="B17" s="50">
        <v>8.1</v>
      </c>
      <c r="C17" s="51" t="s">
        <v>28</v>
      </c>
      <c r="D17" s="52" t="s">
        <v>31</v>
      </c>
      <c r="E17" s="53" t="s">
        <v>32</v>
      </c>
      <c r="F17" s="54">
        <v>180.0</v>
      </c>
      <c r="G17" s="51">
        <v>2.0</v>
      </c>
      <c r="H17" s="55" t="s">
        <v>5</v>
      </c>
      <c r="I17" s="56">
        <v>44676.0</v>
      </c>
      <c r="J17" s="57">
        <v>44676.0</v>
      </c>
      <c r="K17" s="7"/>
      <c r="L17" s="7"/>
      <c r="M17" s="7"/>
      <c r="N17" s="7"/>
      <c r="O17" s="7"/>
      <c r="P17" s="7"/>
      <c r="Q17" s="7"/>
      <c r="R17" s="7"/>
      <c r="S17" s="7"/>
      <c r="T17" s="7"/>
      <c r="U17" s="7"/>
      <c r="V17" s="7"/>
      <c r="W17" s="7"/>
      <c r="X17" s="7"/>
      <c r="Y17" s="7"/>
      <c r="Z17" s="7"/>
      <c r="AA17" s="7"/>
      <c r="AB17" s="7"/>
    </row>
    <row r="18">
      <c r="A18" s="7"/>
      <c r="K18" s="7"/>
      <c r="L18" s="7"/>
      <c r="M18" s="7"/>
      <c r="N18" s="7"/>
      <c r="O18" s="7"/>
      <c r="P18" s="7"/>
      <c r="Q18" s="7"/>
      <c r="R18" s="7"/>
      <c r="S18" s="7"/>
      <c r="T18" s="7"/>
      <c r="U18" s="7"/>
      <c r="V18" s="7"/>
      <c r="W18" s="7"/>
      <c r="X18" s="7"/>
      <c r="Y18" s="7"/>
      <c r="Z18" s="7"/>
      <c r="AA18" s="7"/>
      <c r="AB18" s="7"/>
    </row>
    <row r="19">
      <c r="A19" s="7"/>
      <c r="K19" s="7"/>
      <c r="L19" s="7"/>
      <c r="M19" s="7"/>
      <c r="N19" s="7"/>
      <c r="O19" s="7"/>
      <c r="P19" s="7"/>
      <c r="Q19" s="7"/>
      <c r="R19" s="7"/>
      <c r="S19" s="7"/>
      <c r="T19" s="7"/>
      <c r="U19" s="7"/>
      <c r="V19" s="7"/>
      <c r="W19" s="7"/>
      <c r="X19" s="7"/>
      <c r="Y19" s="7"/>
      <c r="Z19" s="7"/>
      <c r="AA19" s="7"/>
      <c r="AB19" s="7"/>
    </row>
    <row r="20">
      <c r="A20" s="7"/>
      <c r="B20" s="58" t="s">
        <v>33</v>
      </c>
      <c r="C20" s="7"/>
      <c r="D20" s="7"/>
      <c r="E20" s="7"/>
      <c r="F20" s="21"/>
      <c r="G20" s="21"/>
      <c r="H20" s="21"/>
      <c r="I20" s="21"/>
      <c r="J20" s="21"/>
      <c r="K20" s="7"/>
      <c r="L20" s="7"/>
      <c r="M20" s="7"/>
      <c r="N20" s="7"/>
      <c r="O20" s="7"/>
      <c r="P20" s="7"/>
      <c r="Q20" s="7"/>
      <c r="R20" s="7"/>
      <c r="S20" s="7"/>
      <c r="T20" s="7"/>
      <c r="U20" s="7"/>
      <c r="V20" s="7"/>
      <c r="W20" s="7"/>
      <c r="X20" s="7"/>
      <c r="Y20" s="7"/>
      <c r="Z20" s="7"/>
      <c r="AA20" s="7"/>
      <c r="AB20" s="7"/>
    </row>
    <row r="21">
      <c r="A21" s="7"/>
      <c r="B21" s="22" t="s">
        <v>14</v>
      </c>
      <c r="C21" s="22" t="s">
        <v>15</v>
      </c>
      <c r="D21" s="23" t="s">
        <v>16</v>
      </c>
      <c r="E21" s="23" t="s">
        <v>17</v>
      </c>
      <c r="F21" s="24" t="s">
        <v>18</v>
      </c>
      <c r="G21" s="25" t="s">
        <v>19</v>
      </c>
      <c r="H21" s="24" t="s">
        <v>20</v>
      </c>
      <c r="I21" s="24" t="s">
        <v>21</v>
      </c>
      <c r="J21" s="26" t="s">
        <v>22</v>
      </c>
      <c r="K21" s="7"/>
      <c r="L21" s="7"/>
      <c r="M21" s="7"/>
      <c r="N21" s="7"/>
      <c r="O21" s="7"/>
      <c r="P21" s="7"/>
      <c r="Q21" s="7"/>
      <c r="R21" s="7"/>
      <c r="S21" s="7"/>
      <c r="T21" s="7"/>
      <c r="U21" s="7"/>
      <c r="V21" s="7"/>
      <c r="W21" s="7"/>
      <c r="X21" s="7"/>
      <c r="Y21" s="7"/>
      <c r="Z21" s="7"/>
      <c r="AA21" s="7"/>
      <c r="AB21" s="7"/>
    </row>
    <row r="22">
      <c r="A22" s="7"/>
      <c r="B22" s="59">
        <v>1.0</v>
      </c>
      <c r="C22" s="60" t="s">
        <v>34</v>
      </c>
      <c r="D22" s="16" t="s">
        <v>35</v>
      </c>
      <c r="E22" s="61" t="s">
        <v>36</v>
      </c>
      <c r="F22" s="62">
        <v>0.0</v>
      </c>
      <c r="G22" s="63">
        <v>0.0</v>
      </c>
      <c r="H22" s="62" t="s">
        <v>5</v>
      </c>
      <c r="I22" s="64">
        <v>44456.0</v>
      </c>
      <c r="J22" s="65">
        <v>44456.0</v>
      </c>
      <c r="K22" s="7"/>
      <c r="L22" s="7"/>
      <c r="M22" s="7"/>
      <c r="N22" s="7"/>
      <c r="O22" s="7"/>
      <c r="P22" s="7"/>
      <c r="Q22" s="7"/>
      <c r="R22" s="7"/>
      <c r="S22" s="7"/>
      <c r="T22" s="7"/>
      <c r="U22" s="7"/>
      <c r="V22" s="7"/>
      <c r="W22" s="7"/>
      <c r="X22" s="7"/>
      <c r="Y22" s="7"/>
      <c r="Z22" s="7"/>
      <c r="AA22" s="7"/>
      <c r="AB22" s="7"/>
    </row>
    <row r="23">
      <c r="A23" s="7"/>
      <c r="B23" s="66">
        <v>2.0</v>
      </c>
      <c r="C23" s="67" t="s">
        <v>34</v>
      </c>
      <c r="D23" s="16" t="s">
        <v>37</v>
      </c>
      <c r="E23" s="68" t="s">
        <v>38</v>
      </c>
      <c r="F23" s="69">
        <v>0.0</v>
      </c>
      <c r="G23" s="70">
        <v>0.0</v>
      </c>
      <c r="H23" s="69" t="s">
        <v>5</v>
      </c>
      <c r="I23" s="64">
        <v>44475.0</v>
      </c>
      <c r="J23" s="65">
        <v>44475.0</v>
      </c>
      <c r="K23" s="7"/>
      <c r="L23" s="7"/>
      <c r="M23" s="7"/>
      <c r="N23" s="7"/>
      <c r="O23" s="7"/>
      <c r="P23" s="7"/>
      <c r="Q23" s="7"/>
      <c r="R23" s="7"/>
      <c r="S23" s="7"/>
      <c r="T23" s="7"/>
      <c r="U23" s="7"/>
      <c r="V23" s="7"/>
      <c r="W23" s="7"/>
      <c r="X23" s="7"/>
      <c r="Y23" s="7"/>
      <c r="Z23" s="7"/>
      <c r="AA23" s="7"/>
      <c r="AB23" s="7"/>
    </row>
    <row r="24">
      <c r="A24" s="7"/>
      <c r="B24" s="71">
        <v>3.0</v>
      </c>
      <c r="C24" s="72" t="s">
        <v>34</v>
      </c>
      <c r="D24" s="73" t="s">
        <v>39</v>
      </c>
      <c r="E24" s="74" t="s">
        <v>40</v>
      </c>
      <c r="F24" s="72">
        <v>0.0</v>
      </c>
      <c r="G24" s="72">
        <v>0.0</v>
      </c>
      <c r="H24" s="75" t="s">
        <v>5</v>
      </c>
      <c r="I24" s="75">
        <v>44496.0</v>
      </c>
      <c r="J24" s="65">
        <v>44537.0</v>
      </c>
      <c r="K24" s="7"/>
      <c r="L24" s="7"/>
      <c r="M24" s="7"/>
      <c r="N24" s="7"/>
      <c r="O24" s="7"/>
      <c r="P24" s="7"/>
      <c r="Q24" s="7"/>
      <c r="R24" s="7"/>
      <c r="S24" s="7"/>
      <c r="T24" s="7"/>
      <c r="U24" s="7"/>
      <c r="V24" s="7"/>
      <c r="W24" s="7"/>
      <c r="X24" s="7"/>
      <c r="Y24" s="7"/>
      <c r="Z24" s="7"/>
      <c r="AA24" s="7"/>
      <c r="AB24" s="7"/>
    </row>
    <row r="25">
      <c r="A25" s="7"/>
      <c r="B25" s="76">
        <v>4.1</v>
      </c>
      <c r="C25" s="77" t="s">
        <v>34</v>
      </c>
      <c r="D25" s="78" t="s">
        <v>41</v>
      </c>
      <c r="E25" s="79" t="s">
        <v>42</v>
      </c>
      <c r="F25" s="77">
        <v>120.0</v>
      </c>
      <c r="G25" s="80">
        <v>0.0</v>
      </c>
      <c r="H25" s="81" t="s">
        <v>5</v>
      </c>
      <c r="I25" s="81">
        <v>44538.0</v>
      </c>
      <c r="J25" s="65">
        <v>44502.0</v>
      </c>
      <c r="K25" s="7"/>
      <c r="L25" s="7"/>
      <c r="M25" s="7"/>
      <c r="N25" s="7"/>
      <c r="O25" s="7"/>
      <c r="P25" s="7"/>
      <c r="Q25" s="7"/>
      <c r="R25" s="7"/>
      <c r="S25" s="7"/>
      <c r="T25" s="7"/>
      <c r="U25" s="7"/>
      <c r="V25" s="7"/>
      <c r="W25" s="7"/>
      <c r="X25" s="7"/>
      <c r="Y25" s="7"/>
      <c r="Z25" s="7"/>
      <c r="AA25" s="7"/>
      <c r="AB25" s="7"/>
    </row>
    <row r="26">
      <c r="A26" s="7"/>
      <c r="B26" s="82" t="s">
        <v>43</v>
      </c>
      <c r="C26" s="83" t="s">
        <v>34</v>
      </c>
      <c r="D26" s="84" t="s">
        <v>44</v>
      </c>
      <c r="E26" s="85" t="s">
        <v>45</v>
      </c>
      <c r="F26" s="83">
        <v>15.0</v>
      </c>
      <c r="G26" s="86">
        <v>0.0</v>
      </c>
      <c r="H26" s="83" t="s">
        <v>5</v>
      </c>
      <c r="I26" s="87">
        <v>44503.0</v>
      </c>
      <c r="J26" s="87">
        <v>44503.0</v>
      </c>
      <c r="K26" s="7"/>
      <c r="L26" s="7"/>
      <c r="M26" s="7"/>
      <c r="N26" s="7"/>
      <c r="O26" s="7"/>
      <c r="P26" s="7"/>
      <c r="Q26" s="7"/>
      <c r="R26" s="7"/>
      <c r="S26" s="7"/>
      <c r="T26" s="7"/>
      <c r="U26" s="7"/>
      <c r="V26" s="7"/>
      <c r="W26" s="7"/>
      <c r="X26" s="7"/>
      <c r="Y26" s="7"/>
      <c r="Z26" s="7"/>
      <c r="AA26" s="7"/>
      <c r="AB26" s="7"/>
    </row>
    <row r="27">
      <c r="A27" s="7"/>
      <c r="B27" s="88" t="s">
        <v>46</v>
      </c>
      <c r="C27" s="89" t="s">
        <v>34</v>
      </c>
      <c r="D27" s="90" t="s">
        <v>47</v>
      </c>
      <c r="E27" s="85" t="s">
        <v>45</v>
      </c>
      <c r="F27" s="83">
        <v>15.0</v>
      </c>
      <c r="G27" s="86">
        <v>0.0</v>
      </c>
      <c r="H27" s="86" t="s">
        <v>5</v>
      </c>
      <c r="I27" s="87">
        <v>44503.0</v>
      </c>
      <c r="J27" s="87">
        <v>44503.0</v>
      </c>
      <c r="K27" s="7"/>
      <c r="L27" s="7"/>
      <c r="M27" s="7"/>
      <c r="N27" s="7"/>
      <c r="O27" s="7"/>
      <c r="P27" s="7"/>
      <c r="Q27" s="7"/>
      <c r="R27" s="7"/>
      <c r="S27" s="7"/>
      <c r="T27" s="7"/>
      <c r="U27" s="7"/>
      <c r="V27" s="7"/>
      <c r="W27" s="7"/>
      <c r="X27" s="7"/>
      <c r="Y27" s="7"/>
      <c r="Z27" s="7"/>
      <c r="AA27" s="7"/>
      <c r="AB27" s="7"/>
    </row>
    <row r="28">
      <c r="A28" s="7"/>
      <c r="B28" s="88" t="s">
        <v>48</v>
      </c>
      <c r="C28" s="89" t="s">
        <v>34</v>
      </c>
      <c r="D28" s="90" t="s">
        <v>49</v>
      </c>
      <c r="E28" s="85" t="s">
        <v>45</v>
      </c>
      <c r="F28" s="83">
        <v>15.0</v>
      </c>
      <c r="G28" s="86">
        <v>0.0</v>
      </c>
      <c r="H28" s="83" t="s">
        <v>5</v>
      </c>
      <c r="I28" s="87">
        <v>44510.0</v>
      </c>
      <c r="J28" s="87">
        <v>44510.0</v>
      </c>
      <c r="K28" s="7"/>
      <c r="L28" s="7"/>
      <c r="M28" s="7"/>
      <c r="N28" s="7"/>
      <c r="O28" s="7"/>
      <c r="P28" s="7"/>
      <c r="Q28" s="7"/>
      <c r="R28" s="7"/>
      <c r="S28" s="7"/>
      <c r="T28" s="7"/>
      <c r="U28" s="7"/>
      <c r="V28" s="7"/>
      <c r="W28" s="7"/>
      <c r="X28" s="7"/>
      <c r="Y28" s="7"/>
      <c r="Z28" s="7"/>
      <c r="AA28" s="7"/>
      <c r="AB28" s="7"/>
    </row>
    <row r="29">
      <c r="A29" s="7"/>
      <c r="B29" s="88" t="s">
        <v>50</v>
      </c>
      <c r="C29" s="89" t="s">
        <v>34</v>
      </c>
      <c r="D29" s="90" t="s">
        <v>51</v>
      </c>
      <c r="E29" s="85" t="s">
        <v>45</v>
      </c>
      <c r="F29" s="83">
        <v>15.0</v>
      </c>
      <c r="G29" s="86">
        <v>0.0</v>
      </c>
      <c r="H29" s="83" t="s">
        <v>5</v>
      </c>
      <c r="I29" s="87">
        <v>44510.0</v>
      </c>
      <c r="J29" s="87">
        <v>44510.0</v>
      </c>
      <c r="K29" s="7"/>
      <c r="L29" s="7"/>
      <c r="M29" s="7"/>
      <c r="N29" s="7"/>
      <c r="O29" s="7"/>
      <c r="P29" s="7"/>
      <c r="Q29" s="7"/>
      <c r="R29" s="7"/>
      <c r="S29" s="7"/>
      <c r="T29" s="7"/>
      <c r="U29" s="7"/>
      <c r="V29" s="7"/>
      <c r="W29" s="7"/>
      <c r="X29" s="7"/>
      <c r="Y29" s="7"/>
      <c r="Z29" s="7"/>
      <c r="AA29" s="7"/>
      <c r="AB29" s="7"/>
    </row>
    <row r="30">
      <c r="A30" s="7"/>
      <c r="B30" s="88" t="s">
        <v>52</v>
      </c>
      <c r="C30" s="89" t="s">
        <v>34</v>
      </c>
      <c r="D30" s="90" t="s">
        <v>53</v>
      </c>
      <c r="E30" s="85" t="s">
        <v>45</v>
      </c>
      <c r="F30" s="83">
        <v>15.0</v>
      </c>
      <c r="G30" s="86">
        <v>0.0</v>
      </c>
      <c r="H30" s="83" t="s">
        <v>5</v>
      </c>
      <c r="I30" s="87">
        <v>44517.0</v>
      </c>
      <c r="J30" s="87">
        <v>44517.0</v>
      </c>
      <c r="K30" s="7"/>
      <c r="L30" s="7"/>
      <c r="M30" s="7"/>
      <c r="N30" s="7"/>
      <c r="O30" s="7"/>
      <c r="P30" s="7"/>
      <c r="Q30" s="7"/>
      <c r="R30" s="7"/>
      <c r="S30" s="7"/>
      <c r="T30" s="7"/>
      <c r="U30" s="7"/>
      <c r="V30" s="7"/>
      <c r="W30" s="7"/>
      <c r="X30" s="7"/>
      <c r="Y30" s="7"/>
      <c r="Z30" s="7"/>
      <c r="AA30" s="7"/>
      <c r="AB30" s="7"/>
    </row>
    <row r="31">
      <c r="A31" s="7"/>
      <c r="B31" s="88" t="s">
        <v>54</v>
      </c>
      <c r="C31" s="89" t="s">
        <v>34</v>
      </c>
      <c r="D31" s="90" t="s">
        <v>55</v>
      </c>
      <c r="E31" s="85" t="s">
        <v>45</v>
      </c>
      <c r="F31" s="83">
        <v>15.0</v>
      </c>
      <c r="G31" s="86">
        <v>0.0</v>
      </c>
      <c r="H31" s="83" t="s">
        <v>5</v>
      </c>
      <c r="I31" s="87">
        <v>44524.0</v>
      </c>
      <c r="J31" s="87">
        <v>44524.0</v>
      </c>
      <c r="K31" s="7"/>
      <c r="L31" s="7"/>
      <c r="M31" s="7"/>
      <c r="N31" s="7"/>
      <c r="O31" s="7"/>
      <c r="P31" s="7"/>
      <c r="Q31" s="7"/>
      <c r="R31" s="7"/>
      <c r="S31" s="7"/>
      <c r="T31" s="7"/>
      <c r="U31" s="7"/>
      <c r="V31" s="7"/>
      <c r="W31" s="7"/>
      <c r="X31" s="7"/>
      <c r="Y31" s="7"/>
      <c r="Z31" s="7"/>
      <c r="AA31" s="7"/>
      <c r="AB31" s="7"/>
    </row>
    <row r="32">
      <c r="A32" s="7"/>
      <c r="B32" s="88" t="s">
        <v>56</v>
      </c>
      <c r="C32" s="89" t="s">
        <v>34</v>
      </c>
      <c r="D32" s="90" t="s">
        <v>57</v>
      </c>
      <c r="E32" s="85" t="s">
        <v>45</v>
      </c>
      <c r="F32" s="83">
        <v>15.0</v>
      </c>
      <c r="G32" s="86">
        <v>0.0</v>
      </c>
      <c r="H32" s="83" t="s">
        <v>5</v>
      </c>
      <c r="I32" s="87">
        <v>44531.0</v>
      </c>
      <c r="J32" s="87">
        <v>44531.0</v>
      </c>
      <c r="K32" s="7"/>
      <c r="L32" s="7"/>
      <c r="M32" s="7"/>
      <c r="N32" s="7"/>
      <c r="O32" s="7"/>
      <c r="P32" s="7"/>
      <c r="Q32" s="7"/>
      <c r="R32" s="7"/>
      <c r="S32" s="7"/>
      <c r="T32" s="7"/>
      <c r="U32" s="7"/>
      <c r="V32" s="7"/>
      <c r="W32" s="7"/>
      <c r="X32" s="7"/>
      <c r="Y32" s="7"/>
      <c r="Z32" s="7"/>
      <c r="AA32" s="7"/>
      <c r="AB32" s="7"/>
    </row>
    <row r="33">
      <c r="A33" s="7"/>
      <c r="B33" s="91" t="s">
        <v>58</v>
      </c>
      <c r="C33" s="89" t="s">
        <v>34</v>
      </c>
      <c r="D33" s="90" t="s">
        <v>59</v>
      </c>
      <c r="E33" s="92" t="s">
        <v>45</v>
      </c>
      <c r="F33" s="89">
        <v>15.0</v>
      </c>
      <c r="G33" s="86">
        <v>0.0</v>
      </c>
      <c r="H33" s="83" t="s">
        <v>5</v>
      </c>
      <c r="I33" s="87">
        <v>44538.0</v>
      </c>
      <c r="J33" s="93">
        <v>44538.0</v>
      </c>
      <c r="K33" s="7"/>
      <c r="L33" s="7"/>
      <c r="M33" s="7"/>
      <c r="N33" s="7"/>
      <c r="O33" s="7"/>
      <c r="P33" s="7"/>
      <c r="Q33" s="7"/>
      <c r="R33" s="7"/>
      <c r="S33" s="7"/>
      <c r="T33" s="7"/>
      <c r="U33" s="7"/>
      <c r="V33" s="7"/>
      <c r="W33" s="7"/>
      <c r="X33" s="7"/>
      <c r="Y33" s="7"/>
      <c r="Z33" s="7"/>
      <c r="AA33" s="7"/>
      <c r="AB33" s="7"/>
    </row>
    <row r="34">
      <c r="A34" s="7"/>
      <c r="B34" s="91" t="s">
        <v>60</v>
      </c>
      <c r="C34" s="89" t="s">
        <v>34</v>
      </c>
      <c r="D34" s="90" t="s">
        <v>61</v>
      </c>
      <c r="E34" s="92" t="s">
        <v>45</v>
      </c>
      <c r="F34" s="89">
        <v>15.0</v>
      </c>
      <c r="G34" s="86">
        <v>0.0</v>
      </c>
      <c r="H34" s="83" t="s">
        <v>5</v>
      </c>
      <c r="I34" s="87">
        <v>44538.0</v>
      </c>
      <c r="J34" s="93">
        <v>44538.0</v>
      </c>
      <c r="K34" s="7"/>
      <c r="L34" s="7"/>
      <c r="M34" s="7"/>
      <c r="N34" s="7"/>
      <c r="O34" s="7"/>
      <c r="P34" s="7"/>
      <c r="Q34" s="7"/>
      <c r="R34" s="7"/>
      <c r="S34" s="7"/>
      <c r="T34" s="7"/>
      <c r="U34" s="7"/>
      <c r="V34" s="7"/>
      <c r="W34" s="7"/>
      <c r="X34" s="7"/>
      <c r="Y34" s="7"/>
      <c r="Z34" s="7"/>
      <c r="AA34" s="7"/>
      <c r="AB34" s="7"/>
    </row>
    <row r="35">
      <c r="A35" s="7"/>
      <c r="B35" s="91">
        <v>4.2</v>
      </c>
      <c r="C35" s="89" t="s">
        <v>34</v>
      </c>
      <c r="D35" s="90" t="s">
        <v>62</v>
      </c>
      <c r="E35" s="92" t="s">
        <v>63</v>
      </c>
      <c r="F35" s="89">
        <v>180.0</v>
      </c>
      <c r="G35" s="86">
        <v>0.0</v>
      </c>
      <c r="H35" s="83" t="s">
        <v>5</v>
      </c>
      <c r="I35" s="87">
        <v>44545.0</v>
      </c>
      <c r="J35" s="93">
        <v>44545.0</v>
      </c>
      <c r="K35" s="7"/>
      <c r="L35" s="7"/>
      <c r="M35" s="7"/>
      <c r="N35" s="7"/>
      <c r="O35" s="7"/>
      <c r="P35" s="7"/>
      <c r="Q35" s="7"/>
      <c r="R35" s="7"/>
      <c r="S35" s="7"/>
      <c r="T35" s="7"/>
      <c r="U35" s="7"/>
      <c r="V35" s="7"/>
      <c r="W35" s="7"/>
      <c r="X35" s="7"/>
      <c r="Y35" s="7"/>
      <c r="Z35" s="7"/>
      <c r="AA35" s="7"/>
      <c r="AB35" s="7"/>
    </row>
    <row r="36">
      <c r="A36" s="7"/>
      <c r="B36" s="91" t="s">
        <v>64</v>
      </c>
      <c r="C36" s="89" t="s">
        <v>34</v>
      </c>
      <c r="D36" s="90" t="s">
        <v>65</v>
      </c>
      <c r="E36" s="92" t="s">
        <v>66</v>
      </c>
      <c r="F36" s="89">
        <v>180.0</v>
      </c>
      <c r="G36" s="86">
        <v>0.0</v>
      </c>
      <c r="H36" s="83" t="s">
        <v>5</v>
      </c>
      <c r="I36" s="87">
        <v>44545.0</v>
      </c>
      <c r="J36" s="93">
        <v>44545.0</v>
      </c>
      <c r="K36" s="7"/>
      <c r="L36" s="7"/>
      <c r="M36" s="7"/>
      <c r="N36" s="7"/>
      <c r="O36" s="7"/>
      <c r="P36" s="7"/>
      <c r="Q36" s="7"/>
      <c r="R36" s="7"/>
      <c r="S36" s="7"/>
      <c r="T36" s="7"/>
      <c r="U36" s="7"/>
      <c r="V36" s="7"/>
      <c r="W36" s="7"/>
      <c r="X36" s="7"/>
      <c r="Y36" s="7"/>
      <c r="Z36" s="7"/>
      <c r="AA36" s="7"/>
      <c r="AB36" s="7"/>
    </row>
    <row r="37">
      <c r="A37" s="7"/>
      <c r="B37" s="91">
        <v>4.3</v>
      </c>
      <c r="C37" s="89" t="s">
        <v>34</v>
      </c>
      <c r="D37" s="90" t="s">
        <v>67</v>
      </c>
      <c r="E37" s="92" t="s">
        <v>68</v>
      </c>
      <c r="F37" s="89">
        <v>180.0</v>
      </c>
      <c r="G37" s="86">
        <v>0.0</v>
      </c>
      <c r="H37" s="83" t="s">
        <v>5</v>
      </c>
      <c r="I37" s="87">
        <v>44545.0</v>
      </c>
      <c r="J37" s="93">
        <v>44545.0</v>
      </c>
      <c r="K37" s="7"/>
      <c r="L37" s="7"/>
      <c r="M37" s="7"/>
      <c r="N37" s="7"/>
      <c r="O37" s="7"/>
      <c r="P37" s="7"/>
      <c r="Q37" s="7"/>
      <c r="R37" s="7"/>
      <c r="S37" s="7"/>
      <c r="T37" s="7"/>
      <c r="U37" s="7"/>
      <c r="V37" s="7"/>
      <c r="W37" s="7"/>
      <c r="X37" s="7"/>
      <c r="Y37" s="7"/>
      <c r="Z37" s="7"/>
      <c r="AA37" s="7"/>
      <c r="AB37" s="7"/>
    </row>
    <row r="38">
      <c r="A38" s="7"/>
      <c r="B38" s="91" t="s">
        <v>69</v>
      </c>
      <c r="C38" s="89" t="s">
        <v>34</v>
      </c>
      <c r="D38" s="90" t="s">
        <v>70</v>
      </c>
      <c r="E38" s="92" t="s">
        <v>71</v>
      </c>
      <c r="F38" s="89">
        <v>180.0</v>
      </c>
      <c r="G38" s="86">
        <v>0.0</v>
      </c>
      <c r="H38" s="83" t="s">
        <v>5</v>
      </c>
      <c r="I38" s="87">
        <v>44545.0</v>
      </c>
      <c r="J38" s="93">
        <v>44545.0</v>
      </c>
      <c r="K38" s="7"/>
      <c r="L38" s="7"/>
      <c r="M38" s="7"/>
      <c r="N38" s="7"/>
      <c r="O38" s="7"/>
      <c r="P38" s="7"/>
      <c r="Q38" s="7"/>
      <c r="R38" s="7"/>
      <c r="S38" s="7"/>
      <c r="T38" s="7"/>
      <c r="U38" s="7"/>
      <c r="V38" s="7"/>
      <c r="W38" s="7"/>
      <c r="X38" s="7"/>
      <c r="Y38" s="7"/>
      <c r="Z38" s="7"/>
      <c r="AA38" s="7"/>
      <c r="AB38" s="7"/>
    </row>
    <row r="39">
      <c r="A39" s="7"/>
      <c r="B39" s="94">
        <v>5.1</v>
      </c>
      <c r="C39" s="95" t="s">
        <v>34</v>
      </c>
      <c r="D39" s="96" t="s">
        <v>72</v>
      </c>
      <c r="E39" s="45" t="s">
        <v>63</v>
      </c>
      <c r="F39" s="86">
        <v>100.0</v>
      </c>
      <c r="G39" s="86">
        <v>0.0</v>
      </c>
      <c r="H39" s="83" t="s">
        <v>5</v>
      </c>
      <c r="I39" s="97">
        <v>44606.0</v>
      </c>
      <c r="J39" s="97">
        <v>44606.0</v>
      </c>
      <c r="K39" s="7"/>
      <c r="L39" s="7"/>
      <c r="M39" s="7"/>
      <c r="N39" s="7"/>
      <c r="O39" s="7"/>
      <c r="P39" s="7"/>
      <c r="Q39" s="7"/>
      <c r="R39" s="7"/>
      <c r="S39" s="7"/>
      <c r="T39" s="7"/>
      <c r="U39" s="7"/>
      <c r="V39" s="7"/>
      <c r="W39" s="7"/>
      <c r="X39" s="7"/>
      <c r="Y39" s="7"/>
      <c r="Z39" s="7"/>
      <c r="AA39" s="7"/>
      <c r="AB39" s="7"/>
    </row>
    <row r="40">
      <c r="A40" s="98"/>
      <c r="B40" s="99">
        <v>5.2</v>
      </c>
      <c r="C40" s="95" t="s">
        <v>34</v>
      </c>
      <c r="D40" s="96" t="s">
        <v>73</v>
      </c>
      <c r="E40" s="45" t="s">
        <v>74</v>
      </c>
      <c r="F40" s="86">
        <v>100.0</v>
      </c>
      <c r="G40" s="86">
        <v>0.0</v>
      </c>
      <c r="H40" s="83" t="s">
        <v>5</v>
      </c>
      <c r="I40" s="97">
        <v>44606.0</v>
      </c>
      <c r="J40" s="97">
        <v>44606.0</v>
      </c>
      <c r="K40" s="98"/>
      <c r="L40" s="98"/>
      <c r="M40" s="98"/>
      <c r="N40" s="98"/>
      <c r="O40" s="98"/>
      <c r="P40" s="98"/>
      <c r="Q40" s="98"/>
      <c r="R40" s="98"/>
      <c r="S40" s="98"/>
      <c r="T40" s="98"/>
      <c r="U40" s="98"/>
      <c r="V40" s="98"/>
      <c r="W40" s="98"/>
      <c r="X40" s="98"/>
      <c r="Y40" s="98"/>
      <c r="Z40" s="98"/>
      <c r="AA40" s="98"/>
      <c r="AB40" s="98"/>
    </row>
    <row r="41">
      <c r="A41" s="7"/>
      <c r="B41" s="99">
        <v>5.3</v>
      </c>
      <c r="C41" s="95" t="s">
        <v>34</v>
      </c>
      <c r="D41" s="96" t="s">
        <v>75</v>
      </c>
      <c r="E41" s="45" t="s">
        <v>76</v>
      </c>
      <c r="F41" s="86">
        <v>100.0</v>
      </c>
      <c r="G41" s="86">
        <v>0.0</v>
      </c>
      <c r="H41" s="83" t="s">
        <v>5</v>
      </c>
      <c r="I41" s="97">
        <v>44606.0</v>
      </c>
      <c r="J41" s="97">
        <v>44606.0</v>
      </c>
      <c r="K41" s="7"/>
      <c r="L41" s="7"/>
      <c r="M41" s="7"/>
      <c r="N41" s="7"/>
      <c r="O41" s="7"/>
      <c r="P41" s="7"/>
      <c r="Q41" s="7"/>
      <c r="R41" s="7"/>
      <c r="S41" s="7"/>
      <c r="T41" s="7"/>
      <c r="U41" s="7"/>
      <c r="V41" s="7"/>
      <c r="W41" s="7"/>
      <c r="X41" s="7"/>
      <c r="Y41" s="7"/>
      <c r="Z41" s="7"/>
      <c r="AA41" s="7"/>
      <c r="AB41" s="7"/>
    </row>
    <row r="42">
      <c r="A42" s="7"/>
      <c r="B42" s="99">
        <v>5.4</v>
      </c>
      <c r="C42" s="95" t="s">
        <v>34</v>
      </c>
      <c r="D42" s="96" t="s">
        <v>77</v>
      </c>
      <c r="E42" s="45" t="s">
        <v>78</v>
      </c>
      <c r="F42" s="86">
        <v>100.0</v>
      </c>
      <c r="G42" s="86">
        <v>0.0</v>
      </c>
      <c r="H42" s="83" t="s">
        <v>5</v>
      </c>
      <c r="I42" s="97">
        <v>44606.0</v>
      </c>
      <c r="J42" s="97">
        <v>44606.0</v>
      </c>
      <c r="K42" s="7"/>
      <c r="L42" s="7"/>
      <c r="M42" s="7"/>
      <c r="N42" s="7"/>
      <c r="O42" s="7"/>
      <c r="P42" s="7"/>
      <c r="Q42" s="7"/>
      <c r="R42" s="7"/>
      <c r="S42" s="7"/>
      <c r="T42" s="7"/>
      <c r="U42" s="7"/>
      <c r="V42" s="7"/>
      <c r="W42" s="7"/>
      <c r="X42" s="7"/>
      <c r="Y42" s="7"/>
      <c r="Z42" s="7"/>
      <c r="AA42" s="7"/>
      <c r="AB42" s="7"/>
    </row>
    <row r="43">
      <c r="A43" s="7"/>
      <c r="B43" s="36">
        <v>6.2</v>
      </c>
      <c r="C43" s="40" t="s">
        <v>34</v>
      </c>
      <c r="D43" s="100" t="s">
        <v>79</v>
      </c>
      <c r="E43" s="101" t="s">
        <v>80</v>
      </c>
      <c r="F43" s="39">
        <v>160.0</v>
      </c>
      <c r="G43" s="40">
        <v>1.0</v>
      </c>
      <c r="H43" s="102" t="s">
        <v>5</v>
      </c>
      <c r="I43" s="41">
        <v>44641.0</v>
      </c>
      <c r="J43" s="42">
        <v>44641.0</v>
      </c>
      <c r="K43" s="7"/>
      <c r="L43" s="7"/>
      <c r="M43" s="7"/>
      <c r="N43" s="7"/>
      <c r="O43" s="7"/>
      <c r="P43" s="7"/>
      <c r="Q43" s="7"/>
      <c r="R43" s="7"/>
      <c r="S43" s="7"/>
      <c r="T43" s="7"/>
      <c r="U43" s="7"/>
      <c r="V43" s="7"/>
      <c r="W43" s="7"/>
      <c r="X43" s="7"/>
      <c r="Y43" s="7"/>
      <c r="Z43" s="7"/>
      <c r="AA43" s="7"/>
      <c r="AB43" s="7"/>
    </row>
    <row r="44">
      <c r="A44" s="7"/>
      <c r="B44" s="36">
        <v>6.3</v>
      </c>
      <c r="C44" s="40" t="s">
        <v>34</v>
      </c>
      <c r="D44" s="100" t="s">
        <v>81</v>
      </c>
      <c r="E44" s="101" t="s">
        <v>82</v>
      </c>
      <c r="F44" s="39">
        <v>160.0</v>
      </c>
      <c r="G44" s="40">
        <v>1.0</v>
      </c>
      <c r="H44" s="102" t="s">
        <v>5</v>
      </c>
      <c r="I44" s="41">
        <v>44655.0</v>
      </c>
      <c r="J44" s="42">
        <v>44655.0</v>
      </c>
      <c r="K44" s="7"/>
      <c r="L44" s="7"/>
      <c r="M44" s="7"/>
      <c r="N44" s="7"/>
      <c r="O44" s="7"/>
      <c r="P44" s="7"/>
      <c r="Q44" s="7"/>
      <c r="R44" s="7"/>
      <c r="S44" s="7"/>
      <c r="T44" s="7"/>
      <c r="U44" s="7"/>
      <c r="V44" s="7"/>
      <c r="W44" s="7"/>
      <c r="X44" s="7"/>
      <c r="Y44" s="7"/>
      <c r="Z44" s="7"/>
      <c r="AA44" s="7"/>
      <c r="AB44" s="7"/>
    </row>
    <row r="45">
      <c r="A45" s="7"/>
      <c r="B45" s="7"/>
      <c r="C45" s="7"/>
      <c r="D45" s="7"/>
      <c r="E45" s="21"/>
      <c r="F45" s="7"/>
      <c r="G45" s="7"/>
      <c r="H45" s="14"/>
      <c r="I45" s="14"/>
      <c r="J45" s="14"/>
      <c r="K45" s="7"/>
      <c r="L45" s="7"/>
      <c r="M45" s="7"/>
      <c r="N45" s="7"/>
      <c r="O45" s="7"/>
      <c r="P45" s="7"/>
      <c r="Q45" s="7"/>
      <c r="R45" s="7"/>
      <c r="S45" s="7"/>
      <c r="T45" s="7"/>
      <c r="U45" s="7"/>
      <c r="V45" s="7"/>
      <c r="W45" s="7"/>
      <c r="X45" s="7"/>
      <c r="Y45" s="7"/>
      <c r="Z45" s="7"/>
      <c r="AA45" s="7"/>
      <c r="AB45" s="7"/>
    </row>
    <row r="46" ht="22.5" customHeight="1">
      <c r="A46" s="7"/>
      <c r="B46" s="7"/>
      <c r="C46" s="7"/>
      <c r="D46" s="7"/>
      <c r="E46" s="21"/>
      <c r="F46" s="7"/>
      <c r="G46" s="7"/>
      <c r="H46" s="14"/>
      <c r="I46" s="14"/>
      <c r="J46" s="14"/>
      <c r="K46" s="7"/>
      <c r="L46" s="7"/>
      <c r="M46" s="7"/>
      <c r="N46" s="7"/>
      <c r="O46" s="7"/>
      <c r="P46" s="7"/>
      <c r="Q46" s="7"/>
      <c r="R46" s="7"/>
      <c r="S46" s="7"/>
      <c r="T46" s="7"/>
      <c r="U46" s="7"/>
      <c r="V46" s="7"/>
      <c r="W46" s="7"/>
      <c r="X46" s="7"/>
      <c r="Y46" s="7"/>
      <c r="Z46" s="7"/>
      <c r="AA46" s="7"/>
      <c r="AB46" s="7"/>
    </row>
    <row r="47" ht="22.5" customHeight="1">
      <c r="A47" s="7"/>
      <c r="B47" s="7"/>
      <c r="C47" s="7"/>
      <c r="D47" s="7"/>
      <c r="E47" s="21"/>
      <c r="F47" s="7"/>
      <c r="G47" s="7"/>
      <c r="H47" s="14"/>
      <c r="I47" s="14"/>
      <c r="J47" s="14"/>
      <c r="K47" s="7"/>
      <c r="L47" s="7"/>
      <c r="M47" s="7"/>
      <c r="N47" s="7"/>
      <c r="O47" s="7"/>
      <c r="P47" s="7"/>
      <c r="Q47" s="7"/>
      <c r="R47" s="7"/>
      <c r="S47" s="7"/>
      <c r="T47" s="7"/>
      <c r="U47" s="7"/>
      <c r="V47" s="7"/>
      <c r="W47" s="7"/>
      <c r="X47" s="7"/>
      <c r="Y47" s="7"/>
      <c r="Z47" s="7"/>
      <c r="AA47" s="7"/>
      <c r="AB47" s="7"/>
    </row>
    <row r="48" ht="22.5" customHeight="1">
      <c r="A48" s="7"/>
      <c r="B48" s="7"/>
      <c r="C48" s="7"/>
      <c r="D48" s="7"/>
      <c r="E48" s="21"/>
      <c r="F48" s="7"/>
      <c r="G48" s="7"/>
      <c r="H48" s="14"/>
      <c r="I48" s="14"/>
      <c r="J48" s="14"/>
      <c r="K48" s="7"/>
      <c r="L48" s="7"/>
      <c r="M48" s="7"/>
      <c r="N48" s="7"/>
      <c r="O48" s="7"/>
      <c r="P48" s="7"/>
      <c r="Q48" s="7"/>
      <c r="R48" s="7"/>
      <c r="S48" s="7"/>
      <c r="T48" s="7"/>
      <c r="U48" s="7"/>
      <c r="V48" s="7"/>
      <c r="W48" s="7"/>
      <c r="X48" s="7"/>
      <c r="Y48" s="7"/>
      <c r="Z48" s="7"/>
      <c r="AA48" s="7"/>
      <c r="AB48" s="7"/>
    </row>
    <row r="49" ht="22.5" customHeight="1">
      <c r="A49" s="7"/>
      <c r="B49" s="7"/>
      <c r="C49" s="7"/>
      <c r="D49" s="7"/>
      <c r="E49" s="21"/>
      <c r="F49" s="7"/>
      <c r="G49" s="7"/>
      <c r="H49" s="14"/>
      <c r="I49" s="14"/>
      <c r="J49" s="14"/>
      <c r="K49" s="7"/>
      <c r="L49" s="7"/>
      <c r="M49" s="7"/>
      <c r="N49" s="7"/>
      <c r="O49" s="7"/>
      <c r="P49" s="7"/>
      <c r="Q49" s="7"/>
      <c r="R49" s="7"/>
      <c r="S49" s="7"/>
      <c r="T49" s="7"/>
      <c r="U49" s="7"/>
      <c r="V49" s="7"/>
      <c r="W49" s="7"/>
      <c r="X49" s="7"/>
      <c r="Y49" s="7"/>
      <c r="Z49" s="7"/>
      <c r="AA49" s="7"/>
      <c r="AB49" s="7"/>
    </row>
    <row r="50" ht="22.5" customHeight="1">
      <c r="A50" s="7"/>
      <c r="B50" s="7"/>
      <c r="C50" s="7"/>
      <c r="D50" s="103"/>
      <c r="E50" s="21"/>
      <c r="F50" s="7"/>
      <c r="G50" s="7"/>
      <c r="H50" s="14"/>
      <c r="I50" s="14"/>
      <c r="J50" s="14"/>
      <c r="K50" s="7"/>
      <c r="L50" s="7"/>
      <c r="M50" s="7"/>
      <c r="N50" s="7"/>
      <c r="O50" s="7"/>
      <c r="P50" s="7"/>
      <c r="Q50" s="7"/>
      <c r="R50" s="7"/>
      <c r="S50" s="7"/>
      <c r="T50" s="7"/>
      <c r="U50" s="7"/>
      <c r="V50" s="7"/>
      <c r="W50" s="7"/>
      <c r="X50" s="7"/>
      <c r="Y50" s="7"/>
      <c r="Z50" s="7"/>
      <c r="AA50" s="7"/>
      <c r="AB50" s="7"/>
    </row>
    <row r="51" ht="22.5" customHeight="1">
      <c r="A51" s="7"/>
      <c r="B51" s="7"/>
      <c r="C51" s="7"/>
      <c r="D51" s="7"/>
      <c r="E51" s="21"/>
      <c r="F51" s="7"/>
      <c r="G51" s="7"/>
      <c r="H51" s="14"/>
      <c r="I51" s="14"/>
      <c r="J51" s="14"/>
      <c r="K51" s="7"/>
      <c r="L51" s="7"/>
      <c r="M51" s="7"/>
      <c r="N51" s="7"/>
      <c r="O51" s="7"/>
      <c r="P51" s="7"/>
      <c r="Q51" s="7"/>
      <c r="R51" s="7"/>
      <c r="S51" s="7"/>
      <c r="T51" s="7"/>
      <c r="U51" s="7"/>
      <c r="V51" s="7"/>
      <c r="W51" s="7"/>
      <c r="X51" s="7"/>
      <c r="Y51" s="7"/>
      <c r="Z51" s="7"/>
      <c r="AA51" s="7"/>
      <c r="AB51" s="7"/>
    </row>
    <row r="52" ht="22.5" customHeight="1">
      <c r="A52" s="7"/>
      <c r="B52" s="7"/>
      <c r="C52" s="7"/>
      <c r="D52" s="7"/>
      <c r="E52" s="21"/>
      <c r="F52" s="7"/>
      <c r="G52" s="7"/>
      <c r="H52" s="14"/>
      <c r="I52" s="14"/>
      <c r="J52" s="14"/>
      <c r="K52" s="7"/>
      <c r="L52" s="7"/>
      <c r="M52" s="7"/>
      <c r="N52" s="7"/>
      <c r="O52" s="7"/>
      <c r="P52" s="7"/>
      <c r="Q52" s="7"/>
      <c r="R52" s="7"/>
      <c r="S52" s="7"/>
      <c r="T52" s="7"/>
      <c r="U52" s="7"/>
      <c r="V52" s="7"/>
      <c r="W52" s="7"/>
      <c r="X52" s="7"/>
      <c r="Y52" s="7"/>
      <c r="Z52" s="7"/>
      <c r="AA52" s="7"/>
      <c r="AB52" s="7"/>
    </row>
    <row r="53" ht="22.5" customHeight="1">
      <c r="A53" s="7"/>
      <c r="B53" s="7"/>
      <c r="C53" s="7"/>
      <c r="D53" s="104"/>
      <c r="E53" s="21"/>
      <c r="F53" s="7"/>
      <c r="G53" s="7"/>
      <c r="H53" s="14"/>
      <c r="I53" s="14"/>
      <c r="J53" s="14"/>
      <c r="K53" s="7"/>
      <c r="L53" s="7"/>
      <c r="M53" s="7"/>
      <c r="N53" s="7"/>
      <c r="O53" s="7"/>
      <c r="P53" s="7"/>
      <c r="Q53" s="7"/>
      <c r="R53" s="7"/>
      <c r="S53" s="7"/>
      <c r="T53" s="7"/>
      <c r="U53" s="7"/>
      <c r="V53" s="7"/>
      <c r="W53" s="7"/>
      <c r="X53" s="7"/>
      <c r="Y53" s="7"/>
      <c r="Z53" s="7"/>
      <c r="AA53" s="7"/>
      <c r="AB53" s="7"/>
    </row>
    <row r="54" ht="22.5" customHeight="1">
      <c r="A54" s="7"/>
      <c r="B54" s="7"/>
      <c r="C54" s="7"/>
      <c r="D54" s="104"/>
      <c r="E54" s="21"/>
      <c r="F54" s="7"/>
      <c r="G54" s="7"/>
      <c r="H54" s="14"/>
      <c r="I54" s="14"/>
      <c r="J54" s="14"/>
      <c r="K54" s="7"/>
      <c r="L54" s="7"/>
      <c r="M54" s="7"/>
      <c r="N54" s="7"/>
      <c r="O54" s="7"/>
      <c r="P54" s="7"/>
      <c r="Q54" s="7"/>
      <c r="R54" s="7"/>
      <c r="S54" s="7"/>
      <c r="T54" s="7"/>
      <c r="U54" s="7"/>
      <c r="V54" s="7"/>
      <c r="W54" s="7"/>
      <c r="X54" s="7"/>
      <c r="Y54" s="7"/>
      <c r="Z54" s="7"/>
      <c r="AA54" s="7"/>
      <c r="AB54" s="7"/>
    </row>
    <row r="55" ht="22.5" customHeight="1">
      <c r="A55" s="7"/>
      <c r="B55" s="7"/>
      <c r="C55" s="7"/>
      <c r="D55" s="104"/>
      <c r="E55" s="21"/>
      <c r="F55" s="7"/>
      <c r="G55" s="7"/>
      <c r="H55" s="14"/>
      <c r="I55" s="14"/>
      <c r="J55" s="14"/>
      <c r="K55" s="7"/>
      <c r="L55" s="7"/>
      <c r="M55" s="7"/>
      <c r="N55" s="7"/>
      <c r="O55" s="7"/>
      <c r="P55" s="7"/>
      <c r="Q55" s="7"/>
      <c r="R55" s="7"/>
      <c r="S55" s="7"/>
      <c r="T55" s="7"/>
      <c r="U55" s="7"/>
      <c r="V55" s="7"/>
      <c r="W55" s="7"/>
      <c r="X55" s="7"/>
      <c r="Y55" s="7"/>
      <c r="Z55" s="7"/>
      <c r="AA55" s="7"/>
      <c r="AB55" s="7"/>
    </row>
    <row r="56" ht="22.5" customHeight="1">
      <c r="A56" s="7"/>
      <c r="B56" s="7"/>
      <c r="C56" s="7"/>
      <c r="D56" s="104"/>
      <c r="E56" s="21"/>
      <c r="F56" s="7"/>
      <c r="G56" s="7"/>
      <c r="H56" s="14"/>
      <c r="I56" s="14"/>
      <c r="J56" s="14"/>
      <c r="K56" s="7"/>
      <c r="L56" s="7"/>
      <c r="M56" s="7"/>
      <c r="N56" s="7"/>
      <c r="O56" s="7"/>
      <c r="P56" s="7"/>
      <c r="Q56" s="7"/>
      <c r="R56" s="7"/>
      <c r="S56" s="7"/>
      <c r="T56" s="7"/>
      <c r="U56" s="7"/>
      <c r="V56" s="7"/>
      <c r="W56" s="7"/>
      <c r="X56" s="7"/>
      <c r="Y56" s="7"/>
      <c r="Z56" s="7"/>
      <c r="AA56" s="7"/>
      <c r="AB56" s="7"/>
    </row>
    <row r="57" ht="22.5" customHeight="1">
      <c r="A57" s="7"/>
      <c r="B57" s="7"/>
      <c r="C57" s="7"/>
      <c r="D57" s="104"/>
      <c r="E57" s="21"/>
      <c r="F57" s="7"/>
      <c r="G57" s="7"/>
      <c r="H57" s="14"/>
      <c r="I57" s="14"/>
      <c r="J57" s="14"/>
      <c r="K57" s="7"/>
      <c r="L57" s="7"/>
      <c r="M57" s="7"/>
      <c r="N57" s="7"/>
      <c r="O57" s="7"/>
      <c r="P57" s="7"/>
      <c r="Q57" s="7"/>
      <c r="R57" s="7"/>
      <c r="S57" s="7"/>
      <c r="T57" s="7"/>
      <c r="U57" s="7"/>
      <c r="V57" s="7"/>
      <c r="W57" s="7"/>
      <c r="X57" s="7"/>
      <c r="Y57" s="7"/>
      <c r="Z57" s="7"/>
      <c r="AA57" s="7"/>
      <c r="AB57" s="7"/>
    </row>
    <row r="58" ht="22.5" customHeight="1">
      <c r="A58" s="7"/>
      <c r="B58" s="7"/>
      <c r="C58" s="7"/>
      <c r="D58" s="104"/>
      <c r="E58" s="21"/>
      <c r="F58" s="7"/>
      <c r="G58" s="7"/>
      <c r="H58" s="14"/>
      <c r="I58" s="14"/>
      <c r="J58" s="14"/>
      <c r="K58" s="7"/>
      <c r="L58" s="7"/>
      <c r="M58" s="7"/>
      <c r="N58" s="7"/>
      <c r="O58" s="7"/>
      <c r="P58" s="7"/>
      <c r="Q58" s="7"/>
      <c r="R58" s="7"/>
      <c r="S58" s="7"/>
      <c r="T58" s="7"/>
      <c r="U58" s="7"/>
      <c r="V58" s="7"/>
      <c r="W58" s="7"/>
      <c r="X58" s="7"/>
      <c r="Y58" s="7"/>
      <c r="Z58" s="7"/>
      <c r="AA58" s="7"/>
      <c r="AB58" s="7"/>
    </row>
    <row r="59" ht="22.5" customHeight="1">
      <c r="A59" s="7"/>
      <c r="B59" s="7"/>
      <c r="C59" s="7"/>
      <c r="D59" s="104"/>
      <c r="E59" s="21"/>
      <c r="F59" s="7"/>
      <c r="G59" s="7"/>
      <c r="H59" s="14"/>
      <c r="I59" s="14"/>
      <c r="J59" s="14"/>
      <c r="K59" s="7"/>
      <c r="L59" s="7"/>
      <c r="M59" s="7"/>
      <c r="N59" s="7"/>
      <c r="O59" s="7"/>
      <c r="P59" s="7"/>
      <c r="Q59" s="7"/>
      <c r="R59" s="7"/>
      <c r="S59" s="7"/>
      <c r="T59" s="7"/>
      <c r="U59" s="7"/>
      <c r="V59" s="7"/>
      <c r="W59" s="7"/>
      <c r="X59" s="7"/>
      <c r="Y59" s="7"/>
      <c r="Z59" s="7"/>
      <c r="AA59" s="7"/>
      <c r="AB59" s="7"/>
    </row>
    <row r="60" ht="22.5" customHeight="1">
      <c r="A60" s="7"/>
      <c r="B60" s="7"/>
      <c r="C60" s="7"/>
      <c r="D60" s="7"/>
      <c r="E60" s="21"/>
      <c r="F60" s="7"/>
      <c r="G60" s="7"/>
      <c r="H60" s="14"/>
      <c r="I60" s="14"/>
      <c r="J60" s="14"/>
      <c r="K60" s="7"/>
      <c r="L60" s="7"/>
      <c r="M60" s="7"/>
      <c r="N60" s="7"/>
      <c r="O60" s="7"/>
      <c r="P60" s="7"/>
      <c r="Q60" s="7"/>
      <c r="R60" s="7"/>
      <c r="S60" s="7"/>
      <c r="T60" s="7"/>
      <c r="U60" s="7"/>
      <c r="V60" s="7"/>
      <c r="W60" s="7"/>
      <c r="X60" s="7"/>
      <c r="Y60" s="7"/>
      <c r="Z60" s="7"/>
      <c r="AA60" s="7"/>
      <c r="AB60" s="7"/>
    </row>
    <row r="61" ht="22.5" customHeight="1">
      <c r="A61" s="7"/>
      <c r="B61" s="7"/>
      <c r="C61" s="7"/>
      <c r="D61" s="7"/>
      <c r="E61" s="21"/>
      <c r="F61" s="7"/>
      <c r="G61" s="7"/>
      <c r="H61" s="14"/>
      <c r="I61" s="14"/>
      <c r="J61" s="14"/>
      <c r="K61" s="7"/>
      <c r="L61" s="7"/>
      <c r="M61" s="7"/>
      <c r="N61" s="7"/>
      <c r="O61" s="7"/>
      <c r="P61" s="7"/>
      <c r="Q61" s="7"/>
      <c r="R61" s="7"/>
      <c r="S61" s="7"/>
      <c r="T61" s="7"/>
      <c r="U61" s="7"/>
      <c r="V61" s="7"/>
      <c r="W61" s="7"/>
      <c r="X61" s="7"/>
      <c r="Y61" s="7"/>
      <c r="Z61" s="7"/>
      <c r="AA61" s="7"/>
      <c r="AB61" s="7"/>
    </row>
    <row r="62" ht="22.5" customHeight="1">
      <c r="A62" s="7"/>
      <c r="B62" s="7"/>
      <c r="C62" s="7"/>
      <c r="D62" s="7"/>
      <c r="E62" s="21"/>
      <c r="F62" s="7"/>
      <c r="G62" s="7"/>
      <c r="H62" s="14"/>
      <c r="I62" s="14"/>
      <c r="J62" s="14"/>
      <c r="K62" s="7"/>
      <c r="L62" s="7"/>
      <c r="M62" s="7"/>
      <c r="N62" s="7"/>
      <c r="O62" s="7"/>
      <c r="P62" s="7"/>
      <c r="Q62" s="7"/>
      <c r="R62" s="7"/>
      <c r="S62" s="7"/>
      <c r="T62" s="7"/>
      <c r="U62" s="7"/>
      <c r="V62" s="7"/>
      <c r="W62" s="7"/>
      <c r="X62" s="7"/>
      <c r="Y62" s="7"/>
      <c r="Z62" s="7"/>
      <c r="AA62" s="7"/>
      <c r="AB62" s="7"/>
    </row>
    <row r="63" ht="22.5" customHeight="1">
      <c r="A63" s="7"/>
      <c r="B63" s="7"/>
      <c r="C63" s="7"/>
      <c r="D63" s="7"/>
      <c r="E63" s="21"/>
      <c r="F63" s="7"/>
      <c r="G63" s="7"/>
      <c r="H63" s="14"/>
      <c r="I63" s="14"/>
      <c r="J63" s="14"/>
      <c r="K63" s="7"/>
      <c r="L63" s="7"/>
      <c r="M63" s="7"/>
      <c r="N63" s="7"/>
      <c r="O63" s="7"/>
      <c r="P63" s="7"/>
      <c r="Q63" s="7"/>
      <c r="R63" s="7"/>
      <c r="S63" s="7"/>
      <c r="T63" s="7"/>
      <c r="U63" s="7"/>
      <c r="V63" s="7"/>
      <c r="W63" s="7"/>
      <c r="X63" s="7"/>
      <c r="Y63" s="7"/>
      <c r="Z63" s="7"/>
      <c r="AA63" s="7"/>
      <c r="AB63" s="7"/>
    </row>
    <row r="64" ht="22.5" customHeight="1">
      <c r="A64" s="7"/>
      <c r="B64" s="7"/>
      <c r="C64" s="7"/>
      <c r="D64" s="7"/>
      <c r="E64" s="21"/>
      <c r="F64" s="7"/>
      <c r="G64" s="7"/>
      <c r="H64" s="14"/>
      <c r="I64" s="14"/>
      <c r="J64" s="14"/>
      <c r="K64" s="7"/>
      <c r="L64" s="7"/>
      <c r="M64" s="7"/>
      <c r="N64" s="7"/>
      <c r="O64" s="7"/>
      <c r="P64" s="7"/>
      <c r="Q64" s="7"/>
      <c r="R64" s="7"/>
      <c r="S64" s="7"/>
      <c r="T64" s="7"/>
      <c r="U64" s="7"/>
      <c r="V64" s="7"/>
      <c r="W64" s="7"/>
      <c r="X64" s="7"/>
      <c r="Y64" s="7"/>
      <c r="Z64" s="7"/>
      <c r="AA64" s="7"/>
      <c r="AB64" s="7"/>
    </row>
    <row r="65" ht="22.5" customHeight="1">
      <c r="A65" s="7"/>
      <c r="B65" s="7"/>
      <c r="C65" s="7"/>
      <c r="D65" s="7"/>
      <c r="E65" s="21"/>
      <c r="F65" s="7"/>
      <c r="G65" s="7"/>
      <c r="H65" s="14"/>
      <c r="I65" s="14"/>
      <c r="J65" s="14"/>
      <c r="K65" s="7"/>
      <c r="L65" s="7"/>
      <c r="M65" s="7"/>
      <c r="N65" s="7"/>
      <c r="O65" s="7"/>
      <c r="P65" s="7"/>
      <c r="Q65" s="7"/>
      <c r="R65" s="7"/>
      <c r="S65" s="7"/>
      <c r="T65" s="7"/>
      <c r="U65" s="7"/>
      <c r="V65" s="7"/>
      <c r="W65" s="7"/>
      <c r="X65" s="7"/>
      <c r="Y65" s="7"/>
      <c r="Z65" s="7"/>
      <c r="AA65" s="7"/>
      <c r="AB65" s="7"/>
    </row>
    <row r="66" ht="22.5" customHeight="1">
      <c r="A66" s="7"/>
      <c r="B66" s="7"/>
      <c r="C66" s="7"/>
      <c r="D66" s="7"/>
      <c r="E66" s="21"/>
      <c r="F66" s="7"/>
      <c r="G66" s="7"/>
      <c r="H66" s="14"/>
      <c r="I66" s="14"/>
      <c r="J66" s="14"/>
      <c r="K66" s="7"/>
      <c r="L66" s="7"/>
      <c r="M66" s="7"/>
      <c r="N66" s="7"/>
      <c r="O66" s="7"/>
      <c r="P66" s="7"/>
      <c r="Q66" s="7"/>
      <c r="R66" s="7"/>
      <c r="S66" s="7"/>
      <c r="T66" s="7"/>
      <c r="U66" s="7"/>
      <c r="V66" s="7"/>
      <c r="W66" s="7"/>
      <c r="X66" s="7"/>
      <c r="Y66" s="7"/>
      <c r="Z66" s="7"/>
      <c r="AA66" s="7"/>
      <c r="AB66" s="7"/>
    </row>
    <row r="67" ht="22.5" customHeight="1">
      <c r="A67" s="7"/>
      <c r="B67" s="7"/>
      <c r="C67" s="7"/>
      <c r="D67" s="7"/>
      <c r="E67" s="21"/>
      <c r="F67" s="7"/>
      <c r="G67" s="7"/>
      <c r="H67" s="14"/>
      <c r="I67" s="14"/>
      <c r="J67" s="14"/>
      <c r="K67" s="7"/>
      <c r="L67" s="7"/>
      <c r="M67" s="7"/>
      <c r="N67" s="7"/>
      <c r="O67" s="7"/>
      <c r="P67" s="7"/>
      <c r="Q67" s="7"/>
      <c r="R67" s="7"/>
      <c r="S67" s="7"/>
      <c r="T67" s="7"/>
      <c r="U67" s="7"/>
      <c r="V67" s="7"/>
      <c r="W67" s="7"/>
      <c r="X67" s="7"/>
      <c r="Y67" s="7"/>
      <c r="Z67" s="7"/>
      <c r="AA67" s="7"/>
      <c r="AB67" s="7"/>
    </row>
    <row r="68" ht="22.5" customHeight="1">
      <c r="A68" s="7"/>
      <c r="B68" s="7"/>
      <c r="C68" s="7"/>
      <c r="D68" s="7"/>
      <c r="E68" s="21"/>
      <c r="F68" s="7"/>
      <c r="G68" s="7"/>
      <c r="H68" s="14"/>
      <c r="I68" s="14"/>
      <c r="J68" s="14"/>
      <c r="K68" s="7"/>
      <c r="L68" s="7"/>
      <c r="M68" s="7"/>
      <c r="N68" s="7"/>
      <c r="O68" s="7"/>
      <c r="P68" s="7"/>
      <c r="Q68" s="7"/>
      <c r="R68" s="7"/>
      <c r="S68" s="7"/>
      <c r="T68" s="7"/>
      <c r="U68" s="7"/>
      <c r="V68" s="7"/>
      <c r="W68" s="7"/>
      <c r="X68" s="7"/>
      <c r="Y68" s="7"/>
      <c r="Z68" s="7"/>
      <c r="AA68" s="7"/>
      <c r="AB68" s="7"/>
    </row>
    <row r="69" ht="22.5" customHeight="1">
      <c r="A69" s="7"/>
      <c r="B69" s="7"/>
      <c r="C69" s="7"/>
      <c r="D69" s="7"/>
      <c r="E69" s="21"/>
      <c r="F69" s="7"/>
      <c r="G69" s="7"/>
      <c r="H69" s="14"/>
      <c r="I69" s="14"/>
      <c r="J69" s="14"/>
      <c r="K69" s="7"/>
      <c r="L69" s="7"/>
      <c r="M69" s="7"/>
      <c r="N69" s="7"/>
      <c r="O69" s="7"/>
      <c r="P69" s="7"/>
      <c r="Q69" s="7"/>
      <c r="R69" s="7"/>
      <c r="S69" s="7"/>
      <c r="T69" s="7"/>
      <c r="U69" s="7"/>
      <c r="V69" s="7"/>
      <c r="W69" s="7"/>
      <c r="X69" s="7"/>
      <c r="Y69" s="7"/>
      <c r="Z69" s="7"/>
      <c r="AA69" s="7"/>
      <c r="AB69" s="7"/>
    </row>
    <row r="70" ht="22.5" customHeight="1">
      <c r="A70" s="7"/>
      <c r="K70" s="7"/>
      <c r="L70" s="7"/>
      <c r="M70" s="7"/>
      <c r="N70" s="7"/>
      <c r="O70" s="7"/>
      <c r="P70" s="7"/>
      <c r="Q70" s="7"/>
      <c r="R70" s="7"/>
      <c r="S70" s="7"/>
      <c r="T70" s="7"/>
      <c r="U70" s="7"/>
      <c r="V70" s="7"/>
      <c r="W70" s="7"/>
      <c r="X70" s="7"/>
      <c r="Y70" s="7"/>
      <c r="Z70" s="7"/>
      <c r="AA70" s="7"/>
      <c r="AB70" s="7"/>
    </row>
    <row r="71" ht="22.5" customHeight="1">
      <c r="A71" s="7"/>
      <c r="K71" s="7"/>
      <c r="L71" s="7"/>
      <c r="M71" s="7"/>
      <c r="N71" s="7"/>
      <c r="O71" s="7"/>
      <c r="P71" s="7"/>
      <c r="Q71" s="7"/>
      <c r="R71" s="7"/>
      <c r="S71" s="7"/>
      <c r="T71" s="7"/>
      <c r="U71" s="7"/>
      <c r="V71" s="7"/>
      <c r="W71" s="7"/>
      <c r="X71" s="7"/>
      <c r="Y71" s="7"/>
      <c r="Z71" s="7"/>
      <c r="AA71" s="7"/>
      <c r="AB71" s="7"/>
    </row>
    <row r="72" ht="22.5" customHeight="1">
      <c r="A72" s="7"/>
      <c r="K72" s="7"/>
      <c r="L72" s="7"/>
      <c r="M72" s="7"/>
      <c r="N72" s="7"/>
      <c r="O72" s="7"/>
      <c r="P72" s="7"/>
      <c r="Q72" s="7"/>
      <c r="R72" s="7"/>
      <c r="S72" s="7"/>
      <c r="T72" s="7"/>
      <c r="U72" s="7"/>
      <c r="V72" s="7"/>
      <c r="W72" s="7"/>
      <c r="X72" s="7"/>
      <c r="Y72" s="7"/>
      <c r="Z72" s="7"/>
      <c r="AA72" s="7"/>
      <c r="AB72" s="7"/>
    </row>
    <row r="73" ht="22.5" customHeight="1">
      <c r="A73" s="7"/>
      <c r="K73" s="7"/>
      <c r="L73" s="7"/>
      <c r="M73" s="7"/>
      <c r="N73" s="7"/>
      <c r="O73" s="7"/>
      <c r="P73" s="7"/>
      <c r="Q73" s="7"/>
      <c r="R73" s="7"/>
      <c r="S73" s="7"/>
      <c r="T73" s="7"/>
      <c r="U73" s="7"/>
      <c r="V73" s="7"/>
      <c r="W73" s="7"/>
      <c r="X73" s="7"/>
      <c r="Y73" s="7"/>
      <c r="Z73" s="7"/>
      <c r="AA73" s="7"/>
      <c r="AB73" s="7"/>
    </row>
    <row r="74" ht="22.5" customHeight="1">
      <c r="A74" s="7"/>
      <c r="K74" s="7"/>
      <c r="L74" s="7"/>
      <c r="M74" s="7"/>
      <c r="N74" s="7"/>
      <c r="O74" s="7"/>
      <c r="P74" s="7"/>
      <c r="Q74" s="7"/>
      <c r="R74" s="7"/>
      <c r="S74" s="7"/>
      <c r="T74" s="7"/>
      <c r="U74" s="7"/>
      <c r="V74" s="7"/>
      <c r="W74" s="7"/>
      <c r="X74" s="7"/>
      <c r="Y74" s="7"/>
      <c r="Z74" s="7"/>
      <c r="AA74" s="7"/>
      <c r="AB74" s="7"/>
    </row>
    <row r="75" ht="22.5" customHeight="1">
      <c r="A75" s="7"/>
      <c r="K75" s="7"/>
      <c r="L75" s="7"/>
      <c r="M75" s="7"/>
      <c r="N75" s="7"/>
      <c r="O75" s="7"/>
      <c r="P75" s="7"/>
      <c r="Q75" s="7"/>
      <c r="R75" s="7"/>
      <c r="S75" s="7"/>
      <c r="T75" s="7"/>
      <c r="U75" s="7"/>
      <c r="V75" s="7"/>
      <c r="W75" s="7"/>
      <c r="X75" s="7"/>
      <c r="Y75" s="7"/>
      <c r="Z75" s="7"/>
      <c r="AA75" s="7"/>
      <c r="AB75" s="7"/>
    </row>
    <row r="76" ht="22.5" customHeight="1">
      <c r="A76" s="7"/>
      <c r="K76" s="7"/>
      <c r="L76" s="7"/>
      <c r="M76" s="7"/>
      <c r="N76" s="7"/>
      <c r="O76" s="7"/>
      <c r="P76" s="7"/>
      <c r="Q76" s="7"/>
      <c r="R76" s="7"/>
      <c r="S76" s="7"/>
      <c r="T76" s="7"/>
      <c r="U76" s="7"/>
      <c r="V76" s="7"/>
      <c r="W76" s="7"/>
      <c r="X76" s="7"/>
      <c r="Y76" s="7"/>
      <c r="Z76" s="7"/>
      <c r="AA76" s="7"/>
      <c r="AB76" s="7"/>
    </row>
    <row r="77" ht="22.5" customHeight="1">
      <c r="A77" s="7"/>
      <c r="K77" s="7"/>
      <c r="L77" s="7"/>
      <c r="M77" s="7"/>
      <c r="N77" s="7"/>
      <c r="O77" s="7"/>
      <c r="P77" s="7"/>
      <c r="Q77" s="7"/>
      <c r="R77" s="7"/>
      <c r="S77" s="7"/>
      <c r="T77" s="7"/>
      <c r="U77" s="7"/>
      <c r="V77" s="7"/>
      <c r="W77" s="7"/>
      <c r="X77" s="7"/>
      <c r="Y77" s="7"/>
      <c r="Z77" s="7"/>
      <c r="AA77" s="7"/>
      <c r="AB77" s="7"/>
    </row>
    <row r="78" ht="22.5" customHeight="1">
      <c r="A78" s="7"/>
      <c r="K78" s="7"/>
      <c r="L78" s="7"/>
      <c r="M78" s="7"/>
      <c r="N78" s="7"/>
      <c r="O78" s="7"/>
      <c r="P78" s="7"/>
      <c r="Q78" s="7"/>
      <c r="R78" s="7"/>
      <c r="S78" s="7"/>
      <c r="T78" s="7"/>
      <c r="U78" s="7"/>
      <c r="V78" s="7"/>
      <c r="W78" s="7"/>
      <c r="X78" s="7"/>
      <c r="Y78" s="7"/>
      <c r="Z78" s="7"/>
      <c r="AA78" s="7"/>
      <c r="AB78" s="7"/>
    </row>
    <row r="79" ht="22.5" customHeight="1">
      <c r="A79" s="7"/>
      <c r="K79" s="7"/>
      <c r="L79" s="7"/>
      <c r="M79" s="7"/>
      <c r="N79" s="7"/>
      <c r="O79" s="7"/>
      <c r="P79" s="7"/>
      <c r="Q79" s="7"/>
      <c r="R79" s="7"/>
      <c r="S79" s="7"/>
      <c r="T79" s="7"/>
      <c r="U79" s="7"/>
      <c r="V79" s="7"/>
      <c r="W79" s="7"/>
      <c r="X79" s="7"/>
      <c r="Y79" s="7"/>
      <c r="Z79" s="7"/>
      <c r="AA79" s="7"/>
      <c r="AB79" s="7"/>
    </row>
    <row r="80" ht="22.5" customHeight="1">
      <c r="A80" s="7"/>
      <c r="K80" s="7"/>
      <c r="L80" s="7"/>
      <c r="M80" s="7"/>
      <c r="N80" s="7"/>
      <c r="O80" s="7"/>
      <c r="P80" s="7"/>
      <c r="Q80" s="7"/>
      <c r="R80" s="7"/>
      <c r="S80" s="7"/>
      <c r="T80" s="7"/>
      <c r="U80" s="7"/>
      <c r="V80" s="7"/>
      <c r="W80" s="7"/>
      <c r="X80" s="7"/>
      <c r="Y80" s="7"/>
      <c r="Z80" s="7"/>
      <c r="AA80" s="7"/>
      <c r="AB80" s="7"/>
    </row>
    <row r="81" ht="22.5" customHeight="1">
      <c r="A81" s="7"/>
      <c r="K81" s="7"/>
      <c r="L81" s="7"/>
      <c r="M81" s="7"/>
      <c r="N81" s="7"/>
      <c r="O81" s="7"/>
      <c r="P81" s="7"/>
      <c r="Q81" s="7"/>
      <c r="R81" s="7"/>
      <c r="S81" s="7"/>
      <c r="T81" s="7"/>
      <c r="U81" s="7"/>
      <c r="V81" s="7"/>
      <c r="W81" s="7"/>
      <c r="X81" s="7"/>
      <c r="Y81" s="7"/>
      <c r="Z81" s="7"/>
      <c r="AA81" s="7"/>
      <c r="AB81" s="7"/>
    </row>
    <row r="82" ht="22.5" customHeight="1">
      <c r="A82" s="7"/>
      <c r="K82" s="7"/>
      <c r="L82" s="7"/>
      <c r="M82" s="7"/>
      <c r="N82" s="7"/>
      <c r="O82" s="7"/>
      <c r="P82" s="7"/>
      <c r="Q82" s="7"/>
      <c r="R82" s="7"/>
      <c r="S82" s="7"/>
      <c r="T82" s="7"/>
      <c r="U82" s="7"/>
      <c r="V82" s="7"/>
      <c r="W82" s="7"/>
      <c r="X82" s="7"/>
      <c r="Y82" s="7"/>
      <c r="Z82" s="7"/>
      <c r="AA82" s="7"/>
      <c r="AB82" s="7"/>
    </row>
    <row r="83" ht="22.5" customHeight="1">
      <c r="A83" s="7"/>
      <c r="B83" s="7"/>
      <c r="C83" s="7"/>
      <c r="D83" s="7"/>
      <c r="E83" s="21"/>
      <c r="F83" s="7"/>
      <c r="G83" s="7"/>
      <c r="H83" s="14"/>
      <c r="I83" s="14"/>
      <c r="J83" s="14"/>
      <c r="K83" s="7"/>
      <c r="L83" s="7"/>
      <c r="M83" s="7"/>
      <c r="N83" s="7"/>
      <c r="O83" s="7"/>
      <c r="P83" s="7"/>
      <c r="Q83" s="7"/>
      <c r="R83" s="7"/>
      <c r="S83" s="7"/>
      <c r="T83" s="7"/>
      <c r="U83" s="7"/>
      <c r="V83" s="7"/>
      <c r="W83" s="7"/>
      <c r="X83" s="7"/>
      <c r="Y83" s="7"/>
      <c r="Z83" s="7"/>
      <c r="AA83" s="7"/>
      <c r="AB83" s="7"/>
    </row>
    <row r="84" ht="22.5" customHeight="1">
      <c r="A84" s="7"/>
      <c r="B84" s="7"/>
      <c r="C84" s="7"/>
      <c r="D84" s="7"/>
      <c r="E84" s="21"/>
      <c r="F84" s="7"/>
      <c r="G84" s="7"/>
      <c r="H84" s="14"/>
      <c r="I84" s="14"/>
      <c r="J84" s="14"/>
      <c r="K84" s="7"/>
      <c r="L84" s="7"/>
      <c r="M84" s="7"/>
      <c r="N84" s="7"/>
      <c r="O84" s="7"/>
      <c r="P84" s="7"/>
      <c r="Q84" s="7"/>
      <c r="R84" s="7"/>
      <c r="S84" s="7"/>
      <c r="T84" s="7"/>
      <c r="U84" s="7"/>
      <c r="V84" s="7"/>
      <c r="W84" s="7"/>
      <c r="X84" s="7"/>
      <c r="Y84" s="7"/>
      <c r="Z84" s="7"/>
      <c r="AA84" s="7"/>
      <c r="AB84" s="7"/>
    </row>
    <row r="85" ht="22.5" customHeight="1">
      <c r="A85" s="7"/>
      <c r="B85" s="7"/>
      <c r="C85" s="7"/>
      <c r="D85" s="7"/>
      <c r="E85" s="21"/>
      <c r="F85" s="7"/>
      <c r="G85" s="7"/>
      <c r="H85" s="14"/>
      <c r="I85" s="14"/>
      <c r="J85" s="14"/>
      <c r="K85" s="7"/>
      <c r="L85" s="7"/>
      <c r="M85" s="7"/>
      <c r="N85" s="7"/>
      <c r="O85" s="7"/>
      <c r="P85" s="7"/>
      <c r="Q85" s="7"/>
      <c r="R85" s="7"/>
      <c r="S85" s="7"/>
      <c r="T85" s="7"/>
      <c r="U85" s="7"/>
      <c r="V85" s="7"/>
      <c r="W85" s="7"/>
      <c r="X85" s="7"/>
      <c r="Y85" s="7"/>
      <c r="Z85" s="7"/>
      <c r="AA85" s="7"/>
      <c r="AB85" s="7"/>
    </row>
    <row r="86" ht="22.5" customHeight="1">
      <c r="A86" s="7"/>
      <c r="B86" s="7"/>
      <c r="C86" s="7"/>
      <c r="D86" s="7"/>
      <c r="E86" s="21"/>
      <c r="F86" s="7"/>
      <c r="G86" s="7"/>
      <c r="H86" s="14"/>
      <c r="I86" s="14"/>
      <c r="J86" s="14"/>
      <c r="K86" s="7"/>
      <c r="L86" s="7"/>
      <c r="M86" s="7"/>
      <c r="N86" s="7"/>
      <c r="O86" s="7"/>
      <c r="P86" s="7"/>
      <c r="Q86" s="7"/>
      <c r="R86" s="7"/>
      <c r="S86" s="7"/>
      <c r="T86" s="7"/>
      <c r="U86" s="7"/>
      <c r="V86" s="7"/>
      <c r="W86" s="7"/>
      <c r="X86" s="7"/>
      <c r="Y86" s="7"/>
      <c r="Z86" s="7"/>
      <c r="AA86" s="7"/>
      <c r="AB86" s="7"/>
    </row>
    <row r="87" ht="22.5" customHeight="1">
      <c r="A87" s="7"/>
      <c r="B87" s="7"/>
      <c r="C87" s="7"/>
      <c r="D87" s="7"/>
      <c r="E87" s="21"/>
      <c r="F87" s="7"/>
      <c r="G87" s="7"/>
      <c r="H87" s="14"/>
      <c r="I87" s="14"/>
      <c r="J87" s="14"/>
      <c r="K87" s="7"/>
      <c r="L87" s="7"/>
      <c r="M87" s="7"/>
      <c r="N87" s="7"/>
      <c r="O87" s="7"/>
      <c r="P87" s="7"/>
      <c r="Q87" s="7"/>
      <c r="R87" s="7"/>
      <c r="S87" s="7"/>
      <c r="T87" s="7"/>
      <c r="U87" s="7"/>
      <c r="V87" s="7"/>
      <c r="W87" s="7"/>
      <c r="X87" s="7"/>
      <c r="Y87" s="7"/>
      <c r="Z87" s="7"/>
      <c r="AA87" s="7"/>
      <c r="AB87" s="7"/>
    </row>
    <row r="88" ht="22.5" customHeight="1">
      <c r="A88" s="7"/>
      <c r="B88" s="7"/>
      <c r="C88" s="7"/>
      <c r="D88" s="7"/>
      <c r="E88" s="21"/>
      <c r="F88" s="7"/>
      <c r="G88" s="7"/>
      <c r="H88" s="14"/>
      <c r="I88" s="14"/>
      <c r="J88" s="14"/>
      <c r="K88" s="7"/>
      <c r="L88" s="7"/>
      <c r="M88" s="7"/>
      <c r="N88" s="7"/>
      <c r="O88" s="7"/>
      <c r="P88" s="7"/>
      <c r="Q88" s="7"/>
      <c r="R88" s="7"/>
      <c r="S88" s="7"/>
      <c r="T88" s="7"/>
      <c r="U88" s="7"/>
      <c r="V88" s="7"/>
      <c r="W88" s="7"/>
      <c r="X88" s="7"/>
      <c r="Y88" s="7"/>
      <c r="Z88" s="7"/>
      <c r="AA88" s="7"/>
      <c r="AB88" s="7"/>
    </row>
    <row r="89" ht="22.5" customHeight="1">
      <c r="A89" s="7"/>
      <c r="B89" s="7"/>
      <c r="C89" s="7"/>
      <c r="D89" s="7"/>
      <c r="E89" s="21"/>
      <c r="F89" s="7"/>
      <c r="G89" s="7"/>
      <c r="H89" s="14"/>
      <c r="I89" s="14"/>
      <c r="J89" s="14"/>
      <c r="K89" s="7"/>
      <c r="L89" s="7"/>
      <c r="M89" s="7"/>
      <c r="N89" s="7"/>
      <c r="O89" s="7"/>
      <c r="P89" s="7"/>
      <c r="Q89" s="7"/>
      <c r="R89" s="7"/>
      <c r="S89" s="7"/>
      <c r="T89" s="7"/>
      <c r="U89" s="7"/>
      <c r="V89" s="7"/>
      <c r="W89" s="7"/>
      <c r="X89" s="7"/>
      <c r="Y89" s="7"/>
      <c r="Z89" s="7"/>
      <c r="AA89" s="7"/>
      <c r="AB89" s="7"/>
    </row>
    <row r="90" ht="22.5" customHeight="1">
      <c r="A90" s="7"/>
      <c r="B90" s="7"/>
      <c r="C90" s="7"/>
      <c r="D90" s="7"/>
      <c r="E90" s="21"/>
      <c r="F90" s="7"/>
      <c r="G90" s="7"/>
      <c r="H90" s="14"/>
      <c r="I90" s="14"/>
      <c r="J90" s="14"/>
      <c r="K90" s="7"/>
      <c r="L90" s="7"/>
      <c r="M90" s="7"/>
      <c r="N90" s="7"/>
      <c r="O90" s="7"/>
      <c r="P90" s="7"/>
      <c r="Q90" s="7"/>
      <c r="R90" s="7"/>
      <c r="S90" s="7"/>
      <c r="T90" s="7"/>
      <c r="U90" s="7"/>
      <c r="V90" s="7"/>
      <c r="W90" s="7"/>
      <c r="X90" s="7"/>
      <c r="Y90" s="7"/>
      <c r="Z90" s="7"/>
      <c r="AA90" s="7"/>
      <c r="AB90" s="7"/>
    </row>
    <row r="91" ht="22.5" customHeight="1">
      <c r="A91" s="7"/>
      <c r="B91" s="7"/>
      <c r="C91" s="7"/>
      <c r="D91" s="7"/>
      <c r="E91" s="21"/>
      <c r="F91" s="7"/>
      <c r="G91" s="7"/>
      <c r="H91" s="14"/>
      <c r="I91" s="14"/>
      <c r="J91" s="14"/>
      <c r="K91" s="7"/>
      <c r="L91" s="7"/>
      <c r="M91" s="7"/>
      <c r="N91" s="7"/>
      <c r="O91" s="7"/>
      <c r="P91" s="7"/>
      <c r="Q91" s="7"/>
      <c r="R91" s="7"/>
      <c r="S91" s="7"/>
      <c r="T91" s="7"/>
      <c r="U91" s="7"/>
      <c r="V91" s="7"/>
      <c r="W91" s="7"/>
      <c r="X91" s="7"/>
      <c r="Y91" s="7"/>
      <c r="Z91" s="7"/>
      <c r="AA91" s="7"/>
      <c r="AB91" s="7"/>
    </row>
    <row r="92" ht="22.5" customHeight="1">
      <c r="A92" s="7"/>
      <c r="B92" s="7"/>
      <c r="C92" s="7"/>
      <c r="D92" s="7"/>
      <c r="E92" s="21"/>
      <c r="F92" s="7"/>
      <c r="G92" s="7"/>
      <c r="H92" s="14"/>
      <c r="I92" s="14"/>
      <c r="J92" s="14"/>
      <c r="K92" s="7"/>
      <c r="L92" s="7"/>
      <c r="M92" s="7"/>
      <c r="N92" s="7"/>
      <c r="O92" s="7"/>
      <c r="P92" s="7"/>
      <c r="Q92" s="7"/>
      <c r="R92" s="7"/>
      <c r="S92" s="7"/>
      <c r="T92" s="7"/>
      <c r="U92" s="7"/>
      <c r="V92" s="7"/>
      <c r="W92" s="7"/>
      <c r="X92" s="7"/>
      <c r="Y92" s="7"/>
      <c r="Z92" s="7"/>
      <c r="AA92" s="7"/>
      <c r="AB92" s="7"/>
    </row>
    <row r="93" ht="22.5" customHeight="1">
      <c r="A93" s="7"/>
      <c r="B93" s="7"/>
      <c r="C93" s="7"/>
      <c r="D93" s="7"/>
      <c r="E93" s="21"/>
      <c r="F93" s="7"/>
      <c r="G93" s="7"/>
      <c r="H93" s="14"/>
      <c r="I93" s="14"/>
      <c r="J93" s="14"/>
      <c r="K93" s="7"/>
      <c r="L93" s="7"/>
      <c r="M93" s="7"/>
      <c r="N93" s="7"/>
      <c r="O93" s="7"/>
      <c r="P93" s="7"/>
      <c r="Q93" s="7"/>
      <c r="R93" s="7"/>
      <c r="S93" s="7"/>
      <c r="T93" s="7"/>
      <c r="U93" s="7"/>
      <c r="V93" s="7"/>
      <c r="W93" s="7"/>
      <c r="X93" s="7"/>
      <c r="Y93" s="7"/>
      <c r="Z93" s="7"/>
      <c r="AA93" s="7"/>
      <c r="AB93" s="7"/>
    </row>
    <row r="94" ht="22.5" customHeight="1">
      <c r="A94" s="7"/>
      <c r="B94" s="7"/>
      <c r="C94" s="7"/>
      <c r="D94" s="7"/>
      <c r="E94" s="21"/>
      <c r="F94" s="7"/>
      <c r="G94" s="7"/>
      <c r="H94" s="14"/>
      <c r="I94" s="14"/>
      <c r="J94" s="14"/>
      <c r="K94" s="7"/>
      <c r="L94" s="7"/>
      <c r="M94" s="7"/>
      <c r="N94" s="7"/>
      <c r="O94" s="7"/>
      <c r="P94" s="7"/>
      <c r="Q94" s="7"/>
      <c r="R94" s="7"/>
      <c r="S94" s="7"/>
      <c r="T94" s="7"/>
      <c r="U94" s="7"/>
      <c r="V94" s="7"/>
      <c r="W94" s="7"/>
      <c r="X94" s="7"/>
      <c r="Y94" s="7"/>
      <c r="Z94" s="7"/>
      <c r="AA94" s="7"/>
      <c r="AB94" s="7"/>
    </row>
    <row r="95" ht="22.5" customHeight="1">
      <c r="A95" s="7"/>
      <c r="B95" s="7"/>
      <c r="C95" s="7"/>
      <c r="D95" s="7"/>
      <c r="E95" s="21"/>
      <c r="F95" s="7"/>
      <c r="G95" s="7"/>
      <c r="H95" s="14"/>
      <c r="I95" s="14"/>
      <c r="J95" s="14"/>
      <c r="K95" s="7"/>
      <c r="L95" s="7"/>
      <c r="M95" s="7"/>
      <c r="N95" s="7"/>
      <c r="O95" s="7"/>
      <c r="P95" s="7"/>
      <c r="Q95" s="7"/>
      <c r="R95" s="7"/>
      <c r="S95" s="7"/>
      <c r="T95" s="7"/>
      <c r="U95" s="7"/>
      <c r="V95" s="7"/>
      <c r="W95" s="7"/>
      <c r="X95" s="7"/>
      <c r="Y95" s="7"/>
      <c r="Z95" s="7"/>
      <c r="AA95" s="7"/>
      <c r="AB95" s="7"/>
    </row>
    <row r="96" ht="22.5" customHeight="1">
      <c r="A96" s="7"/>
      <c r="B96" s="7"/>
      <c r="C96" s="7"/>
      <c r="D96" s="7"/>
      <c r="E96" s="21"/>
      <c r="F96" s="7"/>
      <c r="G96" s="7"/>
      <c r="H96" s="14"/>
      <c r="I96" s="14"/>
      <c r="J96" s="14"/>
      <c r="K96" s="7"/>
      <c r="L96" s="7"/>
      <c r="M96" s="7"/>
      <c r="N96" s="7"/>
      <c r="O96" s="7"/>
      <c r="P96" s="7"/>
      <c r="Q96" s="7"/>
      <c r="R96" s="7"/>
      <c r="S96" s="7"/>
      <c r="T96" s="7"/>
      <c r="U96" s="7"/>
      <c r="V96" s="7"/>
      <c r="W96" s="7"/>
      <c r="X96" s="7"/>
      <c r="Y96" s="7"/>
      <c r="Z96" s="7"/>
      <c r="AA96" s="7"/>
      <c r="AB96" s="7"/>
    </row>
    <row r="97" ht="22.5" customHeight="1">
      <c r="A97" s="7"/>
      <c r="B97" s="7"/>
      <c r="C97" s="7"/>
      <c r="D97" s="7"/>
      <c r="E97" s="21"/>
      <c r="F97" s="7"/>
      <c r="G97" s="7"/>
      <c r="H97" s="14"/>
      <c r="I97" s="14"/>
      <c r="J97" s="14"/>
      <c r="K97" s="7"/>
      <c r="L97" s="7"/>
      <c r="M97" s="7"/>
      <c r="N97" s="7"/>
      <c r="O97" s="7"/>
      <c r="P97" s="7"/>
      <c r="Q97" s="7"/>
      <c r="R97" s="7"/>
      <c r="S97" s="7"/>
      <c r="T97" s="7"/>
      <c r="U97" s="7"/>
      <c r="V97" s="7"/>
      <c r="W97" s="7"/>
      <c r="X97" s="7"/>
      <c r="Y97" s="7"/>
      <c r="Z97" s="7"/>
      <c r="AA97" s="7"/>
      <c r="AB97" s="7"/>
    </row>
    <row r="98" ht="22.5" customHeight="1">
      <c r="A98" s="7"/>
      <c r="B98" s="7"/>
      <c r="C98" s="7"/>
      <c r="D98" s="7"/>
      <c r="E98" s="21"/>
      <c r="F98" s="7"/>
      <c r="G98" s="7"/>
      <c r="H98" s="14"/>
      <c r="I98" s="14"/>
      <c r="J98" s="14"/>
      <c r="K98" s="7"/>
      <c r="L98" s="7"/>
      <c r="M98" s="7"/>
      <c r="N98" s="7"/>
      <c r="O98" s="7"/>
      <c r="P98" s="7"/>
      <c r="Q98" s="7"/>
      <c r="R98" s="7"/>
      <c r="S98" s="7"/>
      <c r="T98" s="7"/>
      <c r="U98" s="7"/>
      <c r="V98" s="7"/>
      <c r="W98" s="7"/>
      <c r="X98" s="7"/>
      <c r="Y98" s="7"/>
      <c r="Z98" s="7"/>
      <c r="AA98" s="7"/>
      <c r="AB98" s="7"/>
    </row>
    <row r="99" ht="22.5" customHeight="1">
      <c r="A99" s="7"/>
      <c r="B99" s="7"/>
      <c r="C99" s="7"/>
      <c r="D99" s="7"/>
      <c r="E99" s="21"/>
      <c r="F99" s="7"/>
      <c r="G99" s="7"/>
      <c r="H99" s="14"/>
      <c r="I99" s="14"/>
      <c r="J99" s="14"/>
      <c r="K99" s="7"/>
      <c r="L99" s="7"/>
      <c r="M99" s="7"/>
      <c r="N99" s="7"/>
      <c r="O99" s="7"/>
      <c r="P99" s="7"/>
      <c r="Q99" s="7"/>
      <c r="R99" s="7"/>
      <c r="S99" s="7"/>
      <c r="T99" s="7"/>
      <c r="U99" s="7"/>
      <c r="V99" s="7"/>
      <c r="W99" s="7"/>
      <c r="X99" s="7"/>
      <c r="Y99" s="7"/>
      <c r="Z99" s="7"/>
      <c r="AA99" s="7"/>
      <c r="AB99" s="7"/>
    </row>
    <row r="100" ht="22.5" customHeight="1">
      <c r="A100" s="7"/>
      <c r="B100" s="7"/>
      <c r="C100" s="7"/>
      <c r="D100" s="7"/>
      <c r="E100" s="21"/>
      <c r="F100" s="7"/>
      <c r="G100" s="7"/>
      <c r="H100" s="14"/>
      <c r="I100" s="14"/>
      <c r="J100" s="14"/>
      <c r="K100" s="7"/>
      <c r="L100" s="7"/>
      <c r="M100" s="7"/>
      <c r="N100" s="7"/>
      <c r="O100" s="7"/>
      <c r="P100" s="7"/>
      <c r="Q100" s="7"/>
      <c r="R100" s="7"/>
      <c r="S100" s="7"/>
      <c r="T100" s="7"/>
      <c r="U100" s="7"/>
      <c r="V100" s="7"/>
      <c r="W100" s="7"/>
      <c r="X100" s="7"/>
      <c r="Y100" s="7"/>
      <c r="Z100" s="7"/>
      <c r="AA100" s="7"/>
      <c r="AB100" s="7"/>
    </row>
    <row r="101" ht="22.5" customHeight="1">
      <c r="A101" s="7"/>
      <c r="B101" s="7"/>
      <c r="C101" s="7"/>
      <c r="D101" s="7"/>
      <c r="E101" s="21"/>
      <c r="F101" s="7"/>
      <c r="G101" s="7"/>
      <c r="H101" s="14"/>
      <c r="I101" s="14"/>
      <c r="J101" s="14"/>
      <c r="K101" s="7"/>
      <c r="L101" s="7"/>
      <c r="M101" s="7"/>
      <c r="N101" s="7"/>
      <c r="O101" s="7"/>
      <c r="P101" s="7"/>
      <c r="Q101" s="7"/>
      <c r="R101" s="7"/>
      <c r="S101" s="7"/>
      <c r="T101" s="7"/>
      <c r="U101" s="7"/>
      <c r="V101" s="7"/>
      <c r="W101" s="7"/>
      <c r="X101" s="7"/>
      <c r="Y101" s="7"/>
      <c r="Z101" s="7"/>
      <c r="AA101" s="7"/>
      <c r="AB101" s="7"/>
    </row>
    <row r="102" ht="22.5" customHeight="1">
      <c r="A102" s="7"/>
      <c r="B102" s="7"/>
      <c r="C102" s="7"/>
      <c r="D102" s="7"/>
      <c r="E102" s="21"/>
      <c r="F102" s="7"/>
      <c r="G102" s="7"/>
      <c r="H102" s="14"/>
      <c r="I102" s="14"/>
      <c r="J102" s="14"/>
      <c r="K102" s="7"/>
      <c r="L102" s="7"/>
      <c r="M102" s="7"/>
      <c r="N102" s="7"/>
      <c r="O102" s="7"/>
      <c r="P102" s="7"/>
      <c r="Q102" s="7"/>
      <c r="R102" s="7"/>
      <c r="S102" s="7"/>
      <c r="T102" s="7"/>
      <c r="U102" s="7"/>
      <c r="V102" s="7"/>
      <c r="W102" s="7"/>
      <c r="X102" s="7"/>
      <c r="Y102" s="7"/>
      <c r="Z102" s="7"/>
      <c r="AA102" s="7"/>
      <c r="AB102" s="7"/>
    </row>
    <row r="103" ht="22.5" customHeight="1">
      <c r="A103" s="7"/>
      <c r="B103" s="7"/>
      <c r="C103" s="7"/>
      <c r="D103" s="7"/>
      <c r="E103" s="21"/>
      <c r="F103" s="7"/>
      <c r="G103" s="7"/>
      <c r="H103" s="14"/>
      <c r="I103" s="14"/>
      <c r="J103" s="14"/>
      <c r="K103" s="7"/>
      <c r="L103" s="7"/>
      <c r="M103" s="7"/>
      <c r="N103" s="7"/>
      <c r="O103" s="7"/>
      <c r="P103" s="7"/>
      <c r="Q103" s="7"/>
      <c r="R103" s="7"/>
      <c r="S103" s="7"/>
      <c r="T103" s="7"/>
      <c r="U103" s="7"/>
      <c r="V103" s="7"/>
      <c r="W103" s="7"/>
      <c r="X103" s="7"/>
      <c r="Y103" s="7"/>
      <c r="Z103" s="7"/>
      <c r="AA103" s="7"/>
      <c r="AB103" s="7"/>
    </row>
    <row r="104" ht="22.5" customHeight="1">
      <c r="A104" s="7"/>
      <c r="B104" s="7"/>
      <c r="C104" s="7"/>
      <c r="D104" s="7"/>
      <c r="E104" s="21"/>
      <c r="F104" s="7"/>
      <c r="G104" s="7"/>
      <c r="H104" s="14"/>
      <c r="I104" s="14"/>
      <c r="J104" s="14"/>
      <c r="K104" s="7"/>
      <c r="L104" s="7"/>
      <c r="M104" s="7"/>
      <c r="N104" s="7"/>
      <c r="O104" s="7"/>
      <c r="P104" s="7"/>
      <c r="Q104" s="7"/>
      <c r="R104" s="7"/>
      <c r="S104" s="7"/>
      <c r="T104" s="7"/>
      <c r="U104" s="7"/>
      <c r="V104" s="7"/>
      <c r="W104" s="7"/>
      <c r="X104" s="7"/>
      <c r="Y104" s="7"/>
      <c r="Z104" s="7"/>
      <c r="AA104" s="7"/>
      <c r="AB104" s="7"/>
    </row>
    <row r="105" ht="22.5" customHeight="1">
      <c r="A105" s="7"/>
      <c r="B105" s="7"/>
      <c r="C105" s="7"/>
      <c r="D105" s="7"/>
      <c r="E105" s="21"/>
      <c r="F105" s="7"/>
      <c r="G105" s="7"/>
      <c r="H105" s="14"/>
      <c r="I105" s="14"/>
      <c r="J105" s="14"/>
      <c r="K105" s="7"/>
      <c r="L105" s="7"/>
      <c r="M105" s="7"/>
      <c r="N105" s="7"/>
      <c r="O105" s="7"/>
      <c r="P105" s="7"/>
      <c r="Q105" s="7"/>
      <c r="R105" s="7"/>
      <c r="S105" s="7"/>
      <c r="T105" s="7"/>
      <c r="U105" s="7"/>
      <c r="V105" s="7"/>
      <c r="W105" s="7"/>
      <c r="X105" s="7"/>
      <c r="Y105" s="7"/>
      <c r="Z105" s="7"/>
      <c r="AA105" s="7"/>
      <c r="AB105" s="7"/>
    </row>
    <row r="106" ht="22.5" customHeight="1">
      <c r="A106" s="7"/>
      <c r="B106" s="7"/>
      <c r="C106" s="7"/>
      <c r="D106" s="7"/>
      <c r="E106" s="21"/>
      <c r="F106" s="7"/>
      <c r="G106" s="7"/>
      <c r="H106" s="14"/>
      <c r="I106" s="14"/>
      <c r="J106" s="14"/>
      <c r="K106" s="7"/>
      <c r="L106" s="7"/>
      <c r="M106" s="7"/>
      <c r="N106" s="7"/>
      <c r="O106" s="7"/>
      <c r="P106" s="7"/>
      <c r="Q106" s="7"/>
      <c r="R106" s="7"/>
      <c r="S106" s="7"/>
      <c r="T106" s="7"/>
      <c r="U106" s="7"/>
      <c r="V106" s="7"/>
      <c r="W106" s="7"/>
      <c r="X106" s="7"/>
      <c r="Y106" s="7"/>
      <c r="Z106" s="7"/>
      <c r="AA106" s="7"/>
      <c r="AB106" s="7"/>
    </row>
    <row r="107" ht="22.5" customHeight="1">
      <c r="A107" s="7"/>
      <c r="B107" s="7"/>
      <c r="C107" s="7"/>
      <c r="D107" s="7"/>
      <c r="E107" s="21"/>
      <c r="F107" s="7"/>
      <c r="G107" s="7"/>
      <c r="H107" s="14"/>
      <c r="I107" s="14"/>
      <c r="J107" s="14"/>
      <c r="K107" s="7"/>
      <c r="L107" s="7"/>
      <c r="M107" s="7"/>
      <c r="N107" s="7"/>
      <c r="O107" s="7"/>
      <c r="P107" s="7"/>
      <c r="Q107" s="7"/>
      <c r="R107" s="7"/>
      <c r="S107" s="7"/>
      <c r="T107" s="7"/>
      <c r="U107" s="7"/>
      <c r="V107" s="7"/>
      <c r="W107" s="7"/>
      <c r="X107" s="7"/>
      <c r="Y107" s="7"/>
      <c r="Z107" s="7"/>
      <c r="AA107" s="7"/>
      <c r="AB107" s="7"/>
    </row>
    <row r="108" ht="22.5" customHeight="1">
      <c r="A108" s="7"/>
      <c r="B108" s="7"/>
      <c r="C108" s="7"/>
      <c r="D108" s="7"/>
      <c r="E108" s="21"/>
      <c r="F108" s="7"/>
      <c r="G108" s="7"/>
      <c r="H108" s="14"/>
      <c r="I108" s="14"/>
      <c r="J108" s="14"/>
      <c r="K108" s="7"/>
      <c r="L108" s="7"/>
      <c r="M108" s="7"/>
      <c r="N108" s="7"/>
      <c r="O108" s="7"/>
      <c r="P108" s="7"/>
      <c r="Q108" s="7"/>
      <c r="R108" s="7"/>
      <c r="S108" s="7"/>
      <c r="T108" s="7"/>
      <c r="U108" s="7"/>
      <c r="V108" s="7"/>
      <c r="W108" s="7"/>
      <c r="X108" s="7"/>
      <c r="Y108" s="7"/>
      <c r="Z108" s="7"/>
      <c r="AA108" s="7"/>
      <c r="AB108" s="7"/>
    </row>
    <row r="109" ht="22.5" customHeight="1">
      <c r="A109" s="7"/>
      <c r="B109" s="7"/>
      <c r="C109" s="7"/>
      <c r="D109" s="7"/>
      <c r="E109" s="21"/>
      <c r="F109" s="7"/>
      <c r="G109" s="7"/>
      <c r="H109" s="14"/>
      <c r="I109" s="14"/>
      <c r="J109" s="14"/>
      <c r="K109" s="7"/>
      <c r="L109" s="7"/>
      <c r="M109" s="7"/>
      <c r="N109" s="7"/>
      <c r="O109" s="7"/>
      <c r="P109" s="7"/>
      <c r="Q109" s="7"/>
      <c r="R109" s="7"/>
      <c r="S109" s="7"/>
      <c r="T109" s="7"/>
      <c r="U109" s="7"/>
      <c r="V109" s="7"/>
      <c r="W109" s="7"/>
      <c r="X109" s="7"/>
      <c r="Y109" s="7"/>
      <c r="Z109" s="7"/>
      <c r="AA109" s="7"/>
      <c r="AB109" s="7"/>
    </row>
    <row r="110" ht="22.5" customHeight="1">
      <c r="A110" s="7"/>
      <c r="B110" s="7"/>
      <c r="C110" s="7"/>
      <c r="D110" s="7"/>
      <c r="E110" s="21"/>
      <c r="F110" s="7"/>
      <c r="G110" s="7"/>
      <c r="H110" s="14"/>
      <c r="I110" s="14"/>
      <c r="J110" s="14"/>
      <c r="K110" s="7"/>
      <c r="L110" s="7"/>
      <c r="M110" s="7"/>
      <c r="N110" s="7"/>
      <c r="O110" s="7"/>
      <c r="P110" s="7"/>
      <c r="Q110" s="7"/>
      <c r="R110" s="7"/>
      <c r="S110" s="7"/>
      <c r="T110" s="7"/>
      <c r="U110" s="7"/>
      <c r="V110" s="7"/>
      <c r="W110" s="7"/>
      <c r="X110" s="7"/>
      <c r="Y110" s="7"/>
      <c r="Z110" s="7"/>
      <c r="AA110" s="7"/>
      <c r="AB110" s="7"/>
    </row>
    <row r="111" ht="22.5" customHeight="1">
      <c r="A111" s="7"/>
      <c r="B111" s="7"/>
      <c r="C111" s="7"/>
      <c r="D111" s="7"/>
      <c r="E111" s="21"/>
      <c r="F111" s="7"/>
      <c r="G111" s="7"/>
      <c r="H111" s="14"/>
      <c r="I111" s="14"/>
      <c r="J111" s="14"/>
      <c r="K111" s="7"/>
      <c r="L111" s="7"/>
      <c r="M111" s="7"/>
      <c r="N111" s="7"/>
      <c r="O111" s="7"/>
      <c r="P111" s="7"/>
      <c r="Q111" s="7"/>
      <c r="R111" s="7"/>
      <c r="S111" s="7"/>
      <c r="T111" s="7"/>
      <c r="U111" s="7"/>
      <c r="V111" s="7"/>
      <c r="W111" s="7"/>
      <c r="X111" s="7"/>
      <c r="Y111" s="7"/>
      <c r="Z111" s="7"/>
      <c r="AA111" s="7"/>
      <c r="AB111" s="7"/>
    </row>
    <row r="112" ht="22.5" customHeight="1">
      <c r="A112" s="7"/>
      <c r="B112" s="7"/>
      <c r="C112" s="7"/>
      <c r="D112" s="7"/>
      <c r="E112" s="21"/>
      <c r="F112" s="7"/>
      <c r="G112" s="7"/>
      <c r="H112" s="14"/>
      <c r="I112" s="14"/>
      <c r="J112" s="14"/>
      <c r="K112" s="7"/>
      <c r="L112" s="7"/>
      <c r="M112" s="7"/>
      <c r="N112" s="7"/>
      <c r="O112" s="7"/>
      <c r="P112" s="7"/>
      <c r="Q112" s="7"/>
      <c r="R112" s="7"/>
      <c r="S112" s="7"/>
      <c r="T112" s="7"/>
      <c r="U112" s="7"/>
      <c r="V112" s="7"/>
      <c r="W112" s="7"/>
      <c r="X112" s="7"/>
      <c r="Y112" s="7"/>
      <c r="Z112" s="7"/>
      <c r="AA112" s="7"/>
      <c r="AB112" s="7"/>
    </row>
    <row r="113" ht="22.5" customHeight="1">
      <c r="A113" s="7"/>
      <c r="B113" s="7"/>
      <c r="C113" s="7"/>
      <c r="D113" s="7"/>
      <c r="E113" s="21"/>
      <c r="F113" s="7"/>
      <c r="G113" s="7"/>
      <c r="H113" s="14"/>
      <c r="I113" s="14"/>
      <c r="J113" s="14"/>
      <c r="K113" s="7"/>
      <c r="L113" s="7"/>
      <c r="M113" s="7"/>
      <c r="N113" s="7"/>
      <c r="O113" s="7"/>
      <c r="P113" s="7"/>
      <c r="Q113" s="7"/>
      <c r="R113" s="7"/>
      <c r="S113" s="7"/>
      <c r="T113" s="7"/>
      <c r="U113" s="7"/>
      <c r="V113" s="7"/>
      <c r="W113" s="7"/>
      <c r="X113" s="7"/>
      <c r="Y113" s="7"/>
      <c r="Z113" s="7"/>
      <c r="AA113" s="7"/>
      <c r="AB113" s="7"/>
    </row>
    <row r="114" ht="22.5" customHeight="1">
      <c r="A114" s="7"/>
      <c r="B114" s="7"/>
      <c r="C114" s="7"/>
      <c r="D114" s="7"/>
      <c r="E114" s="21"/>
      <c r="F114" s="7"/>
      <c r="G114" s="7"/>
      <c r="H114" s="14"/>
      <c r="I114" s="14"/>
      <c r="J114" s="14"/>
      <c r="K114" s="7"/>
      <c r="L114" s="7"/>
      <c r="M114" s="7"/>
      <c r="N114" s="7"/>
      <c r="O114" s="7"/>
      <c r="P114" s="7"/>
      <c r="Q114" s="7"/>
      <c r="R114" s="7"/>
      <c r="S114" s="7"/>
      <c r="T114" s="7"/>
      <c r="U114" s="7"/>
      <c r="V114" s="7"/>
      <c r="W114" s="7"/>
      <c r="X114" s="7"/>
      <c r="Y114" s="7"/>
      <c r="Z114" s="7"/>
      <c r="AA114" s="7"/>
      <c r="AB114" s="7"/>
    </row>
    <row r="115" ht="22.5" customHeight="1">
      <c r="A115" s="7"/>
      <c r="B115" s="7"/>
      <c r="C115" s="7"/>
      <c r="D115" s="7"/>
      <c r="E115" s="21"/>
      <c r="F115" s="7"/>
      <c r="G115" s="7"/>
      <c r="H115" s="14"/>
      <c r="I115" s="14"/>
      <c r="J115" s="14"/>
      <c r="K115" s="7"/>
      <c r="L115" s="7"/>
      <c r="M115" s="7"/>
      <c r="N115" s="7"/>
      <c r="O115" s="7"/>
      <c r="P115" s="7"/>
      <c r="Q115" s="7"/>
      <c r="R115" s="7"/>
      <c r="S115" s="7"/>
      <c r="T115" s="7"/>
      <c r="U115" s="7"/>
      <c r="V115" s="7"/>
      <c r="W115" s="7"/>
      <c r="X115" s="7"/>
      <c r="Y115" s="7"/>
      <c r="Z115" s="7"/>
      <c r="AA115" s="7"/>
      <c r="AB115" s="7"/>
    </row>
    <row r="116" ht="22.5" customHeight="1">
      <c r="A116" s="7"/>
      <c r="B116" s="7"/>
      <c r="C116" s="7"/>
      <c r="D116" s="7"/>
      <c r="E116" s="21"/>
      <c r="F116" s="7"/>
      <c r="G116" s="7"/>
      <c r="H116" s="14"/>
      <c r="I116" s="14"/>
      <c r="J116" s="14"/>
      <c r="K116" s="7"/>
      <c r="L116" s="7"/>
      <c r="M116" s="7"/>
      <c r="N116" s="7"/>
      <c r="O116" s="7"/>
      <c r="P116" s="7"/>
      <c r="Q116" s="7"/>
      <c r="R116" s="7"/>
      <c r="S116" s="7"/>
      <c r="T116" s="7"/>
      <c r="U116" s="7"/>
      <c r="V116" s="7"/>
      <c r="W116" s="7"/>
      <c r="X116" s="7"/>
      <c r="Y116" s="7"/>
      <c r="Z116" s="7"/>
      <c r="AA116" s="7"/>
      <c r="AB116" s="7"/>
    </row>
    <row r="117" ht="22.5" customHeight="1">
      <c r="A117" s="7"/>
      <c r="B117" s="7"/>
      <c r="C117" s="7"/>
      <c r="D117" s="7"/>
      <c r="E117" s="21"/>
      <c r="F117" s="7"/>
      <c r="G117" s="7"/>
      <c r="H117" s="14"/>
      <c r="I117" s="14"/>
      <c r="J117" s="14"/>
      <c r="K117" s="7"/>
      <c r="L117" s="7"/>
      <c r="M117" s="7"/>
      <c r="N117" s="7"/>
      <c r="O117" s="7"/>
      <c r="P117" s="7"/>
      <c r="Q117" s="7"/>
      <c r="R117" s="7"/>
      <c r="S117" s="7"/>
      <c r="T117" s="7"/>
      <c r="U117" s="7"/>
      <c r="V117" s="7"/>
      <c r="W117" s="7"/>
      <c r="X117" s="7"/>
      <c r="Y117" s="7"/>
      <c r="Z117" s="7"/>
      <c r="AA117" s="7"/>
      <c r="AB117" s="7"/>
    </row>
    <row r="118" ht="22.5" customHeight="1">
      <c r="A118" s="7"/>
      <c r="B118" s="7"/>
      <c r="C118" s="7"/>
      <c r="D118" s="7"/>
      <c r="E118" s="21"/>
      <c r="F118" s="7"/>
      <c r="G118" s="7"/>
      <c r="H118" s="14"/>
      <c r="I118" s="14"/>
      <c r="J118" s="14"/>
      <c r="K118" s="7"/>
      <c r="L118" s="7"/>
      <c r="M118" s="7"/>
      <c r="N118" s="7"/>
      <c r="O118" s="7"/>
      <c r="P118" s="7"/>
      <c r="Q118" s="7"/>
      <c r="R118" s="7"/>
      <c r="S118" s="7"/>
      <c r="T118" s="7"/>
      <c r="U118" s="7"/>
      <c r="V118" s="7"/>
      <c r="W118" s="7"/>
      <c r="X118" s="7"/>
      <c r="Y118" s="7"/>
      <c r="Z118" s="7"/>
      <c r="AA118" s="7"/>
      <c r="AB118" s="7"/>
    </row>
    <row r="119" ht="22.5" customHeight="1">
      <c r="A119" s="7"/>
      <c r="B119" s="7"/>
      <c r="C119" s="7"/>
      <c r="D119" s="7"/>
      <c r="E119" s="21"/>
      <c r="F119" s="7"/>
      <c r="G119" s="7"/>
      <c r="H119" s="14"/>
      <c r="I119" s="14"/>
      <c r="J119" s="14"/>
      <c r="K119" s="7"/>
      <c r="L119" s="7"/>
      <c r="M119" s="7"/>
      <c r="N119" s="7"/>
      <c r="O119" s="7"/>
      <c r="P119" s="7"/>
      <c r="Q119" s="7"/>
      <c r="R119" s="7"/>
      <c r="S119" s="7"/>
      <c r="T119" s="7"/>
      <c r="U119" s="7"/>
      <c r="V119" s="7"/>
      <c r="W119" s="7"/>
      <c r="X119" s="7"/>
      <c r="Y119" s="7"/>
      <c r="Z119" s="7"/>
      <c r="AA119" s="7"/>
      <c r="AB119" s="7"/>
    </row>
    <row r="120" ht="22.5" customHeight="1">
      <c r="A120" s="7"/>
      <c r="B120" s="7"/>
      <c r="C120" s="7"/>
      <c r="D120" s="7"/>
      <c r="E120" s="21"/>
      <c r="F120" s="7"/>
      <c r="G120" s="7"/>
      <c r="H120" s="14"/>
      <c r="I120" s="14"/>
      <c r="J120" s="14"/>
      <c r="K120" s="7"/>
      <c r="L120" s="7"/>
      <c r="M120" s="7"/>
      <c r="N120" s="7"/>
      <c r="O120" s="7"/>
      <c r="P120" s="7"/>
      <c r="Q120" s="7"/>
      <c r="R120" s="7"/>
      <c r="S120" s="7"/>
      <c r="T120" s="7"/>
      <c r="U120" s="7"/>
      <c r="V120" s="7"/>
      <c r="W120" s="7"/>
      <c r="X120" s="7"/>
      <c r="Y120" s="7"/>
      <c r="Z120" s="7"/>
      <c r="AA120" s="7"/>
      <c r="AB120" s="7"/>
    </row>
    <row r="121" ht="22.5" customHeight="1">
      <c r="A121" s="7"/>
      <c r="B121" s="7"/>
      <c r="C121" s="7"/>
      <c r="D121" s="7"/>
      <c r="E121" s="21"/>
      <c r="F121" s="7"/>
      <c r="G121" s="7"/>
      <c r="H121" s="14"/>
      <c r="I121" s="14"/>
      <c r="J121" s="14"/>
      <c r="K121" s="7"/>
      <c r="L121" s="7"/>
      <c r="M121" s="7"/>
      <c r="N121" s="7"/>
      <c r="O121" s="7"/>
      <c r="P121" s="7"/>
      <c r="Q121" s="7"/>
      <c r="R121" s="7"/>
      <c r="S121" s="7"/>
      <c r="T121" s="7"/>
      <c r="U121" s="7"/>
      <c r="V121" s="7"/>
      <c r="W121" s="7"/>
      <c r="X121" s="7"/>
      <c r="Y121" s="7"/>
      <c r="Z121" s="7"/>
      <c r="AA121" s="7"/>
      <c r="AB121" s="7"/>
    </row>
    <row r="122" ht="22.5" customHeight="1">
      <c r="A122" s="7"/>
      <c r="B122" s="7"/>
      <c r="C122" s="7"/>
      <c r="D122" s="7"/>
      <c r="E122" s="21"/>
      <c r="F122" s="7"/>
      <c r="G122" s="7"/>
      <c r="H122" s="14"/>
      <c r="I122" s="14"/>
      <c r="J122" s="14"/>
      <c r="K122" s="7"/>
      <c r="L122" s="7"/>
      <c r="M122" s="7"/>
      <c r="N122" s="7"/>
      <c r="O122" s="7"/>
      <c r="P122" s="7"/>
      <c r="Q122" s="7"/>
      <c r="R122" s="7"/>
      <c r="S122" s="7"/>
      <c r="T122" s="7"/>
      <c r="U122" s="7"/>
      <c r="V122" s="7"/>
      <c r="W122" s="7"/>
      <c r="X122" s="7"/>
      <c r="Y122" s="7"/>
      <c r="Z122" s="7"/>
      <c r="AA122" s="7"/>
      <c r="AB122" s="7"/>
    </row>
    <row r="123" ht="22.5" customHeight="1">
      <c r="A123" s="7"/>
      <c r="B123" s="7"/>
      <c r="C123" s="7"/>
      <c r="D123" s="7"/>
      <c r="E123" s="21"/>
      <c r="F123" s="7"/>
      <c r="G123" s="7"/>
      <c r="H123" s="14"/>
      <c r="I123" s="14"/>
      <c r="J123" s="14"/>
      <c r="K123" s="7"/>
      <c r="L123" s="7"/>
      <c r="M123" s="7"/>
      <c r="N123" s="7"/>
      <c r="O123" s="7"/>
      <c r="P123" s="7"/>
      <c r="Q123" s="7"/>
      <c r="R123" s="7"/>
      <c r="S123" s="7"/>
      <c r="T123" s="7"/>
      <c r="U123" s="7"/>
      <c r="V123" s="7"/>
      <c r="W123" s="7"/>
      <c r="X123" s="7"/>
      <c r="Y123" s="7"/>
      <c r="Z123" s="7"/>
      <c r="AA123" s="7"/>
      <c r="AB123" s="7"/>
    </row>
    <row r="124" ht="22.5" customHeight="1">
      <c r="A124" s="7"/>
      <c r="B124" s="7"/>
      <c r="C124" s="7"/>
      <c r="D124" s="7"/>
      <c r="E124" s="21"/>
      <c r="F124" s="7"/>
      <c r="G124" s="7"/>
      <c r="H124" s="14"/>
      <c r="I124" s="14"/>
      <c r="J124" s="14"/>
      <c r="K124" s="7"/>
      <c r="L124" s="7"/>
      <c r="M124" s="7"/>
      <c r="N124" s="7"/>
      <c r="O124" s="7"/>
      <c r="P124" s="7"/>
      <c r="Q124" s="7"/>
      <c r="R124" s="7"/>
      <c r="S124" s="7"/>
      <c r="T124" s="7"/>
      <c r="U124" s="7"/>
      <c r="V124" s="7"/>
      <c r="W124" s="7"/>
      <c r="X124" s="7"/>
      <c r="Y124" s="7"/>
      <c r="Z124" s="7"/>
      <c r="AA124" s="7"/>
      <c r="AB124" s="7"/>
    </row>
    <row r="125" ht="22.5" customHeight="1">
      <c r="A125" s="7"/>
      <c r="B125" s="7"/>
      <c r="C125" s="7"/>
      <c r="D125" s="7"/>
      <c r="E125" s="21"/>
      <c r="F125" s="7"/>
      <c r="G125" s="7"/>
      <c r="H125" s="14"/>
      <c r="I125" s="14"/>
      <c r="J125" s="14"/>
      <c r="K125" s="7"/>
      <c r="L125" s="7"/>
      <c r="M125" s="7"/>
      <c r="N125" s="7"/>
      <c r="O125" s="7"/>
      <c r="P125" s="7"/>
      <c r="Q125" s="7"/>
      <c r="R125" s="7"/>
      <c r="S125" s="7"/>
      <c r="T125" s="7"/>
      <c r="U125" s="7"/>
      <c r="V125" s="7"/>
      <c r="W125" s="7"/>
      <c r="X125" s="7"/>
      <c r="Y125" s="7"/>
      <c r="Z125" s="7"/>
      <c r="AA125" s="7"/>
      <c r="AB125" s="7"/>
    </row>
    <row r="126" ht="22.5" customHeight="1">
      <c r="A126" s="7"/>
      <c r="B126" s="7"/>
      <c r="C126" s="7"/>
      <c r="D126" s="7"/>
      <c r="E126" s="21"/>
      <c r="F126" s="7"/>
      <c r="G126" s="7"/>
      <c r="H126" s="14"/>
      <c r="I126" s="14"/>
      <c r="J126" s="14"/>
      <c r="K126" s="7"/>
      <c r="L126" s="7"/>
      <c r="M126" s="7"/>
      <c r="N126" s="7"/>
      <c r="O126" s="7"/>
      <c r="P126" s="7"/>
      <c r="Q126" s="7"/>
      <c r="R126" s="7"/>
      <c r="S126" s="7"/>
      <c r="T126" s="7"/>
      <c r="U126" s="7"/>
      <c r="V126" s="7"/>
      <c r="W126" s="7"/>
      <c r="X126" s="7"/>
      <c r="Y126" s="7"/>
      <c r="Z126" s="7"/>
      <c r="AA126" s="7"/>
      <c r="AB126" s="7"/>
    </row>
    <row r="127" ht="22.5" customHeight="1">
      <c r="A127" s="7"/>
      <c r="B127" s="7"/>
      <c r="C127" s="7"/>
      <c r="D127" s="7"/>
      <c r="E127" s="21"/>
      <c r="F127" s="7"/>
      <c r="G127" s="7"/>
      <c r="H127" s="14"/>
      <c r="I127" s="14"/>
      <c r="J127" s="14"/>
      <c r="K127" s="7"/>
      <c r="L127" s="7"/>
      <c r="M127" s="7"/>
      <c r="N127" s="7"/>
      <c r="O127" s="7"/>
      <c r="P127" s="7"/>
      <c r="Q127" s="7"/>
      <c r="R127" s="7"/>
      <c r="S127" s="7"/>
      <c r="T127" s="7"/>
      <c r="U127" s="7"/>
      <c r="V127" s="7"/>
      <c r="W127" s="7"/>
      <c r="X127" s="7"/>
      <c r="Y127" s="7"/>
      <c r="Z127" s="7"/>
      <c r="AA127" s="7"/>
      <c r="AB127" s="7"/>
    </row>
    <row r="128" ht="22.5" customHeight="1">
      <c r="A128" s="7"/>
      <c r="B128" s="7"/>
      <c r="C128" s="7"/>
      <c r="D128" s="7"/>
      <c r="E128" s="21"/>
      <c r="F128" s="7"/>
      <c r="G128" s="7"/>
      <c r="H128" s="14"/>
      <c r="I128" s="14"/>
      <c r="J128" s="14"/>
      <c r="K128" s="7"/>
      <c r="L128" s="7"/>
      <c r="M128" s="7"/>
      <c r="N128" s="7"/>
      <c r="O128" s="7"/>
      <c r="P128" s="7"/>
      <c r="Q128" s="7"/>
      <c r="R128" s="7"/>
      <c r="S128" s="7"/>
      <c r="T128" s="7"/>
      <c r="U128" s="7"/>
      <c r="V128" s="7"/>
      <c r="W128" s="7"/>
      <c r="X128" s="7"/>
      <c r="Y128" s="7"/>
      <c r="Z128" s="7"/>
      <c r="AA128" s="7"/>
      <c r="AB128" s="7"/>
    </row>
    <row r="129" ht="22.5" customHeight="1">
      <c r="A129" s="7"/>
      <c r="B129" s="7"/>
      <c r="C129" s="7"/>
      <c r="D129" s="7"/>
      <c r="E129" s="21"/>
      <c r="F129" s="7"/>
      <c r="G129" s="7"/>
      <c r="H129" s="14"/>
      <c r="I129" s="14"/>
      <c r="J129" s="14"/>
      <c r="K129" s="7"/>
      <c r="L129" s="7"/>
      <c r="M129" s="7"/>
      <c r="N129" s="7"/>
      <c r="O129" s="7"/>
      <c r="P129" s="7"/>
      <c r="Q129" s="7"/>
      <c r="R129" s="7"/>
      <c r="S129" s="7"/>
      <c r="T129" s="7"/>
      <c r="U129" s="7"/>
      <c r="V129" s="7"/>
      <c r="W129" s="7"/>
      <c r="X129" s="7"/>
      <c r="Y129" s="7"/>
      <c r="Z129" s="7"/>
      <c r="AA129" s="7"/>
      <c r="AB129" s="7"/>
    </row>
    <row r="130" ht="22.5" customHeight="1">
      <c r="A130" s="7"/>
      <c r="B130" s="7"/>
      <c r="C130" s="7"/>
      <c r="D130" s="7"/>
      <c r="E130" s="21"/>
      <c r="F130" s="7"/>
      <c r="G130" s="7"/>
      <c r="H130" s="14"/>
      <c r="I130" s="14"/>
      <c r="J130" s="14"/>
      <c r="K130" s="7"/>
      <c r="L130" s="7"/>
      <c r="M130" s="7"/>
      <c r="N130" s="7"/>
      <c r="O130" s="7"/>
      <c r="P130" s="7"/>
      <c r="Q130" s="7"/>
      <c r="R130" s="7"/>
      <c r="S130" s="7"/>
      <c r="T130" s="7"/>
      <c r="U130" s="7"/>
      <c r="V130" s="7"/>
      <c r="W130" s="7"/>
      <c r="X130" s="7"/>
      <c r="Y130" s="7"/>
      <c r="Z130" s="7"/>
      <c r="AA130" s="7"/>
      <c r="AB130" s="7"/>
    </row>
    <row r="131" ht="22.5" customHeight="1">
      <c r="A131" s="7"/>
      <c r="B131" s="7"/>
      <c r="C131" s="7"/>
      <c r="D131" s="7"/>
      <c r="E131" s="21"/>
      <c r="F131" s="7"/>
      <c r="G131" s="7"/>
      <c r="H131" s="14"/>
      <c r="I131" s="14"/>
      <c r="J131" s="14"/>
      <c r="K131" s="7"/>
      <c r="L131" s="7"/>
      <c r="M131" s="7"/>
      <c r="N131" s="7"/>
      <c r="O131" s="7"/>
      <c r="P131" s="7"/>
      <c r="Q131" s="7"/>
      <c r="R131" s="7"/>
      <c r="S131" s="7"/>
      <c r="T131" s="7"/>
      <c r="U131" s="7"/>
      <c r="V131" s="7"/>
      <c r="W131" s="7"/>
      <c r="X131" s="7"/>
      <c r="Y131" s="7"/>
      <c r="Z131" s="7"/>
      <c r="AA131" s="7"/>
      <c r="AB131" s="7"/>
    </row>
    <row r="132" ht="22.5" customHeight="1">
      <c r="A132" s="7"/>
      <c r="B132" s="7"/>
      <c r="C132" s="7"/>
      <c r="D132" s="7"/>
      <c r="E132" s="21"/>
      <c r="F132" s="7"/>
      <c r="G132" s="7"/>
      <c r="H132" s="14"/>
      <c r="I132" s="14"/>
      <c r="J132" s="14"/>
      <c r="K132" s="7"/>
      <c r="L132" s="7"/>
      <c r="M132" s="7"/>
      <c r="N132" s="7"/>
      <c r="O132" s="7"/>
      <c r="P132" s="7"/>
      <c r="Q132" s="7"/>
      <c r="R132" s="7"/>
      <c r="S132" s="7"/>
      <c r="T132" s="7"/>
      <c r="U132" s="7"/>
      <c r="V132" s="7"/>
      <c r="W132" s="7"/>
      <c r="X132" s="7"/>
      <c r="Y132" s="7"/>
      <c r="Z132" s="7"/>
      <c r="AA132" s="7"/>
      <c r="AB132" s="7"/>
    </row>
    <row r="133" ht="22.5" customHeight="1">
      <c r="A133" s="7"/>
      <c r="B133" s="7"/>
      <c r="C133" s="7"/>
      <c r="D133" s="7"/>
      <c r="E133" s="21"/>
      <c r="F133" s="7"/>
      <c r="G133" s="7"/>
      <c r="H133" s="14"/>
      <c r="I133" s="14"/>
      <c r="J133" s="14"/>
      <c r="K133" s="7"/>
      <c r="L133" s="7"/>
      <c r="M133" s="7"/>
      <c r="N133" s="7"/>
      <c r="O133" s="7"/>
      <c r="P133" s="7"/>
      <c r="Q133" s="7"/>
      <c r="R133" s="7"/>
      <c r="S133" s="7"/>
      <c r="T133" s="7"/>
      <c r="U133" s="7"/>
      <c r="V133" s="7"/>
      <c r="W133" s="7"/>
      <c r="X133" s="7"/>
      <c r="Y133" s="7"/>
      <c r="Z133" s="7"/>
      <c r="AA133" s="7"/>
      <c r="AB133" s="7"/>
    </row>
    <row r="134" ht="22.5" customHeight="1">
      <c r="A134" s="7"/>
      <c r="B134" s="7"/>
      <c r="C134" s="7"/>
      <c r="D134" s="7"/>
      <c r="E134" s="21"/>
      <c r="F134" s="7"/>
      <c r="G134" s="7"/>
      <c r="H134" s="14"/>
      <c r="I134" s="14"/>
      <c r="J134" s="14"/>
      <c r="K134" s="7"/>
      <c r="L134" s="7"/>
      <c r="M134" s="7"/>
      <c r="N134" s="7"/>
      <c r="O134" s="7"/>
      <c r="P134" s="7"/>
      <c r="Q134" s="7"/>
      <c r="R134" s="7"/>
      <c r="S134" s="7"/>
      <c r="T134" s="7"/>
      <c r="U134" s="7"/>
      <c r="V134" s="7"/>
      <c r="W134" s="7"/>
      <c r="X134" s="7"/>
      <c r="Y134" s="7"/>
      <c r="Z134" s="7"/>
      <c r="AA134" s="7"/>
      <c r="AB134" s="7"/>
    </row>
    <row r="135" ht="22.5" customHeight="1">
      <c r="A135" s="7"/>
      <c r="B135" s="7"/>
      <c r="C135" s="7"/>
      <c r="D135" s="7"/>
      <c r="E135" s="21"/>
      <c r="F135" s="7"/>
      <c r="G135" s="7"/>
      <c r="H135" s="14"/>
      <c r="I135" s="14"/>
      <c r="J135" s="14"/>
      <c r="K135" s="7"/>
      <c r="L135" s="7"/>
      <c r="M135" s="7"/>
      <c r="N135" s="7"/>
      <c r="O135" s="7"/>
      <c r="P135" s="7"/>
      <c r="Q135" s="7"/>
      <c r="R135" s="7"/>
      <c r="S135" s="7"/>
      <c r="T135" s="7"/>
      <c r="U135" s="7"/>
      <c r="V135" s="7"/>
      <c r="W135" s="7"/>
      <c r="X135" s="7"/>
      <c r="Y135" s="7"/>
      <c r="Z135" s="7"/>
      <c r="AA135" s="7"/>
      <c r="AB135" s="7"/>
    </row>
    <row r="136" ht="22.5" customHeight="1">
      <c r="A136" s="7"/>
      <c r="B136" s="7"/>
      <c r="C136" s="7"/>
      <c r="D136" s="7"/>
      <c r="E136" s="21"/>
      <c r="F136" s="7"/>
      <c r="G136" s="7"/>
      <c r="H136" s="14"/>
      <c r="I136" s="14"/>
      <c r="J136" s="14"/>
      <c r="K136" s="7"/>
      <c r="L136" s="7"/>
      <c r="M136" s="7"/>
      <c r="N136" s="7"/>
      <c r="O136" s="7"/>
      <c r="P136" s="7"/>
      <c r="Q136" s="7"/>
      <c r="R136" s="7"/>
      <c r="S136" s="7"/>
      <c r="T136" s="7"/>
      <c r="U136" s="7"/>
      <c r="V136" s="7"/>
      <c r="W136" s="7"/>
      <c r="X136" s="7"/>
      <c r="Y136" s="7"/>
      <c r="Z136" s="7"/>
      <c r="AA136" s="7"/>
      <c r="AB136" s="7"/>
    </row>
    <row r="137" ht="22.5" customHeight="1">
      <c r="A137" s="7"/>
      <c r="B137" s="7"/>
      <c r="C137" s="7"/>
      <c r="D137" s="7"/>
      <c r="E137" s="21"/>
      <c r="F137" s="7"/>
      <c r="G137" s="7"/>
      <c r="H137" s="14"/>
      <c r="I137" s="14"/>
      <c r="J137" s="14"/>
      <c r="K137" s="7"/>
      <c r="L137" s="7"/>
      <c r="M137" s="7"/>
      <c r="N137" s="7"/>
      <c r="O137" s="7"/>
      <c r="P137" s="7"/>
      <c r="Q137" s="7"/>
      <c r="R137" s="7"/>
      <c r="S137" s="7"/>
      <c r="T137" s="7"/>
      <c r="U137" s="7"/>
      <c r="V137" s="7"/>
      <c r="W137" s="7"/>
      <c r="X137" s="7"/>
      <c r="Y137" s="7"/>
      <c r="Z137" s="7"/>
      <c r="AA137" s="7"/>
      <c r="AB137" s="7"/>
    </row>
    <row r="138" ht="22.5" customHeight="1">
      <c r="A138" s="7"/>
      <c r="B138" s="7"/>
      <c r="C138" s="7"/>
      <c r="D138" s="7"/>
      <c r="E138" s="21"/>
      <c r="F138" s="7"/>
      <c r="G138" s="7"/>
      <c r="H138" s="14"/>
      <c r="I138" s="14"/>
      <c r="J138" s="14"/>
      <c r="K138" s="7"/>
      <c r="L138" s="7"/>
      <c r="M138" s="7"/>
      <c r="N138" s="7"/>
      <c r="O138" s="7"/>
      <c r="P138" s="7"/>
      <c r="Q138" s="7"/>
      <c r="R138" s="7"/>
      <c r="S138" s="7"/>
      <c r="T138" s="7"/>
      <c r="U138" s="7"/>
      <c r="V138" s="7"/>
      <c r="W138" s="7"/>
      <c r="X138" s="7"/>
      <c r="Y138" s="7"/>
      <c r="Z138" s="7"/>
      <c r="AA138" s="7"/>
      <c r="AB138" s="7"/>
    </row>
    <row r="139" ht="22.5" customHeight="1">
      <c r="A139" s="7"/>
      <c r="B139" s="7"/>
      <c r="C139" s="7"/>
      <c r="D139" s="7"/>
      <c r="E139" s="21"/>
      <c r="F139" s="7"/>
      <c r="G139" s="7"/>
      <c r="H139" s="14"/>
      <c r="I139" s="14"/>
      <c r="J139" s="14"/>
      <c r="K139" s="7"/>
      <c r="L139" s="7"/>
      <c r="M139" s="7"/>
      <c r="N139" s="7"/>
      <c r="O139" s="7"/>
      <c r="P139" s="7"/>
      <c r="Q139" s="7"/>
      <c r="R139" s="7"/>
      <c r="S139" s="7"/>
      <c r="T139" s="7"/>
      <c r="U139" s="7"/>
      <c r="V139" s="7"/>
      <c r="W139" s="7"/>
      <c r="X139" s="7"/>
      <c r="Y139" s="7"/>
      <c r="Z139" s="7"/>
      <c r="AA139" s="7"/>
      <c r="AB139" s="7"/>
    </row>
    <row r="140" ht="22.5" customHeight="1">
      <c r="A140" s="7"/>
      <c r="B140" s="7"/>
      <c r="C140" s="7"/>
      <c r="D140" s="7"/>
      <c r="E140" s="21"/>
      <c r="F140" s="7"/>
      <c r="G140" s="7"/>
      <c r="H140" s="14"/>
      <c r="I140" s="14"/>
      <c r="J140" s="14"/>
      <c r="K140" s="7"/>
      <c r="L140" s="7"/>
      <c r="M140" s="7"/>
      <c r="N140" s="7"/>
      <c r="O140" s="7"/>
      <c r="P140" s="7"/>
      <c r="Q140" s="7"/>
      <c r="R140" s="7"/>
      <c r="S140" s="7"/>
      <c r="T140" s="7"/>
      <c r="U140" s="7"/>
      <c r="V140" s="7"/>
      <c r="W140" s="7"/>
      <c r="X140" s="7"/>
      <c r="Y140" s="7"/>
      <c r="Z140" s="7"/>
      <c r="AA140" s="7"/>
      <c r="AB140" s="7"/>
    </row>
    <row r="141" ht="22.5" customHeight="1">
      <c r="A141" s="7"/>
      <c r="B141" s="7"/>
      <c r="C141" s="7"/>
      <c r="D141" s="7"/>
      <c r="E141" s="21"/>
      <c r="F141" s="7"/>
      <c r="G141" s="7"/>
      <c r="H141" s="14"/>
      <c r="I141" s="14"/>
      <c r="J141" s="14"/>
      <c r="K141" s="7"/>
      <c r="L141" s="7"/>
      <c r="M141" s="7"/>
      <c r="N141" s="7"/>
      <c r="O141" s="7"/>
      <c r="P141" s="7"/>
      <c r="Q141" s="7"/>
      <c r="R141" s="7"/>
      <c r="S141" s="7"/>
      <c r="T141" s="7"/>
      <c r="U141" s="7"/>
      <c r="V141" s="7"/>
      <c r="W141" s="7"/>
      <c r="X141" s="7"/>
      <c r="Y141" s="7"/>
      <c r="Z141" s="7"/>
      <c r="AA141" s="7"/>
      <c r="AB141" s="7"/>
    </row>
    <row r="142" ht="22.5" customHeight="1">
      <c r="A142" s="7"/>
      <c r="B142" s="7"/>
      <c r="C142" s="7"/>
      <c r="D142" s="7"/>
      <c r="E142" s="21"/>
      <c r="F142" s="7"/>
      <c r="G142" s="7"/>
      <c r="H142" s="14"/>
      <c r="I142" s="14"/>
      <c r="J142" s="14"/>
      <c r="K142" s="7"/>
      <c r="L142" s="7"/>
      <c r="M142" s="7"/>
      <c r="N142" s="7"/>
      <c r="O142" s="7"/>
      <c r="P142" s="7"/>
      <c r="Q142" s="7"/>
      <c r="R142" s="7"/>
      <c r="S142" s="7"/>
      <c r="T142" s="7"/>
      <c r="U142" s="7"/>
      <c r="V142" s="7"/>
      <c r="W142" s="7"/>
      <c r="X142" s="7"/>
      <c r="Y142" s="7"/>
      <c r="Z142" s="7"/>
      <c r="AA142" s="7"/>
      <c r="AB142" s="7"/>
    </row>
    <row r="143" ht="22.5" customHeight="1">
      <c r="A143" s="7"/>
      <c r="B143" s="7"/>
      <c r="C143" s="7"/>
      <c r="D143" s="7"/>
      <c r="E143" s="21"/>
      <c r="F143" s="7"/>
      <c r="G143" s="7"/>
      <c r="H143" s="14"/>
      <c r="I143" s="14"/>
      <c r="J143" s="14"/>
      <c r="K143" s="7"/>
      <c r="L143" s="7"/>
      <c r="M143" s="7"/>
      <c r="N143" s="7"/>
      <c r="O143" s="7"/>
      <c r="P143" s="7"/>
      <c r="Q143" s="7"/>
      <c r="R143" s="7"/>
      <c r="S143" s="7"/>
      <c r="T143" s="7"/>
      <c r="U143" s="7"/>
      <c r="V143" s="7"/>
      <c r="W143" s="7"/>
      <c r="X143" s="7"/>
      <c r="Y143" s="7"/>
      <c r="Z143" s="7"/>
      <c r="AA143" s="7"/>
      <c r="AB143" s="7"/>
    </row>
    <row r="144" ht="22.5" customHeight="1">
      <c r="A144" s="7"/>
      <c r="B144" s="7"/>
      <c r="C144" s="7"/>
      <c r="D144" s="7"/>
      <c r="E144" s="21"/>
      <c r="F144" s="7"/>
      <c r="G144" s="7"/>
      <c r="H144" s="14"/>
      <c r="I144" s="14"/>
      <c r="J144" s="14"/>
      <c r="K144" s="7"/>
      <c r="L144" s="7"/>
      <c r="M144" s="7"/>
      <c r="N144" s="7"/>
      <c r="O144" s="7"/>
      <c r="P144" s="7"/>
      <c r="Q144" s="7"/>
      <c r="R144" s="7"/>
      <c r="S144" s="7"/>
      <c r="T144" s="7"/>
      <c r="U144" s="7"/>
      <c r="V144" s="7"/>
      <c r="W144" s="7"/>
      <c r="X144" s="7"/>
      <c r="Y144" s="7"/>
      <c r="Z144" s="7"/>
      <c r="AA144" s="7"/>
      <c r="AB144" s="7"/>
    </row>
    <row r="145" ht="22.5" customHeight="1">
      <c r="A145" s="7"/>
      <c r="B145" s="7"/>
      <c r="C145" s="7"/>
      <c r="D145" s="7"/>
      <c r="E145" s="21"/>
      <c r="F145" s="7"/>
      <c r="G145" s="7"/>
      <c r="H145" s="14"/>
      <c r="I145" s="14"/>
      <c r="J145" s="14"/>
      <c r="K145" s="7"/>
      <c r="L145" s="7"/>
      <c r="M145" s="7"/>
      <c r="N145" s="7"/>
      <c r="O145" s="7"/>
      <c r="P145" s="7"/>
      <c r="Q145" s="7"/>
      <c r="R145" s="7"/>
      <c r="S145" s="7"/>
      <c r="T145" s="7"/>
      <c r="U145" s="7"/>
      <c r="V145" s="7"/>
      <c r="W145" s="7"/>
      <c r="X145" s="7"/>
      <c r="Y145" s="7"/>
      <c r="Z145" s="7"/>
      <c r="AA145" s="7"/>
      <c r="AB145" s="7"/>
    </row>
    <row r="146" ht="22.5" customHeight="1">
      <c r="A146" s="7"/>
      <c r="B146" s="7"/>
      <c r="C146" s="7"/>
      <c r="D146" s="7"/>
      <c r="E146" s="21"/>
      <c r="F146" s="7"/>
      <c r="G146" s="7"/>
      <c r="H146" s="14"/>
      <c r="I146" s="14"/>
      <c r="J146" s="14"/>
      <c r="K146" s="7"/>
      <c r="L146" s="7"/>
      <c r="M146" s="7"/>
      <c r="N146" s="7"/>
      <c r="O146" s="7"/>
      <c r="P146" s="7"/>
      <c r="Q146" s="7"/>
      <c r="R146" s="7"/>
      <c r="S146" s="7"/>
      <c r="T146" s="7"/>
      <c r="U146" s="7"/>
      <c r="V146" s="7"/>
      <c r="W146" s="7"/>
      <c r="X146" s="7"/>
      <c r="Y146" s="7"/>
      <c r="Z146" s="7"/>
      <c r="AA146" s="7"/>
      <c r="AB146" s="7"/>
    </row>
    <row r="147" ht="22.5" customHeight="1">
      <c r="A147" s="7"/>
      <c r="B147" s="7"/>
      <c r="C147" s="7"/>
      <c r="D147" s="7"/>
      <c r="E147" s="21"/>
      <c r="F147" s="7"/>
      <c r="G147" s="7"/>
      <c r="H147" s="14"/>
      <c r="I147" s="14"/>
      <c r="J147" s="14"/>
      <c r="K147" s="7"/>
      <c r="L147" s="7"/>
      <c r="M147" s="7"/>
      <c r="N147" s="7"/>
      <c r="O147" s="7"/>
      <c r="P147" s="7"/>
      <c r="Q147" s="7"/>
      <c r="R147" s="7"/>
      <c r="S147" s="7"/>
      <c r="T147" s="7"/>
      <c r="U147" s="7"/>
      <c r="V147" s="7"/>
      <c r="W147" s="7"/>
      <c r="X147" s="7"/>
      <c r="Y147" s="7"/>
      <c r="Z147" s="7"/>
      <c r="AA147" s="7"/>
      <c r="AB147" s="7"/>
    </row>
    <row r="148" ht="22.5" customHeight="1">
      <c r="A148" s="7"/>
      <c r="B148" s="7"/>
      <c r="C148" s="7"/>
      <c r="D148" s="7"/>
      <c r="E148" s="21"/>
      <c r="F148" s="7"/>
      <c r="G148" s="7"/>
      <c r="H148" s="14"/>
      <c r="I148" s="14"/>
      <c r="J148" s="14"/>
      <c r="K148" s="7"/>
      <c r="L148" s="7"/>
      <c r="M148" s="7"/>
      <c r="N148" s="7"/>
      <c r="O148" s="7"/>
      <c r="P148" s="7"/>
      <c r="Q148" s="7"/>
      <c r="R148" s="7"/>
      <c r="S148" s="7"/>
      <c r="T148" s="7"/>
      <c r="U148" s="7"/>
      <c r="V148" s="7"/>
      <c r="W148" s="7"/>
      <c r="X148" s="7"/>
      <c r="Y148" s="7"/>
      <c r="Z148" s="7"/>
      <c r="AA148" s="7"/>
      <c r="AB148" s="7"/>
    </row>
    <row r="149" ht="22.5" customHeight="1">
      <c r="A149" s="7"/>
      <c r="B149" s="7"/>
      <c r="C149" s="7"/>
      <c r="D149" s="7"/>
      <c r="E149" s="21"/>
      <c r="F149" s="7"/>
      <c r="G149" s="7"/>
      <c r="H149" s="14"/>
      <c r="I149" s="14"/>
      <c r="J149" s="14"/>
      <c r="K149" s="7"/>
      <c r="L149" s="7"/>
      <c r="M149" s="7"/>
      <c r="N149" s="7"/>
      <c r="O149" s="7"/>
      <c r="P149" s="7"/>
      <c r="Q149" s="7"/>
      <c r="R149" s="7"/>
      <c r="S149" s="7"/>
      <c r="T149" s="7"/>
      <c r="U149" s="7"/>
      <c r="V149" s="7"/>
      <c r="W149" s="7"/>
      <c r="X149" s="7"/>
      <c r="Y149" s="7"/>
      <c r="Z149" s="7"/>
      <c r="AA149" s="7"/>
      <c r="AB149" s="7"/>
    </row>
    <row r="150" ht="22.5" customHeight="1">
      <c r="A150" s="7"/>
      <c r="B150" s="7"/>
      <c r="C150" s="7"/>
      <c r="D150" s="7"/>
      <c r="E150" s="21"/>
      <c r="F150" s="7"/>
      <c r="G150" s="7"/>
      <c r="H150" s="14"/>
      <c r="I150" s="14"/>
      <c r="J150" s="14"/>
      <c r="K150" s="7"/>
      <c r="L150" s="7"/>
      <c r="M150" s="7"/>
      <c r="N150" s="7"/>
      <c r="O150" s="7"/>
      <c r="P150" s="7"/>
      <c r="Q150" s="7"/>
      <c r="R150" s="7"/>
      <c r="S150" s="7"/>
      <c r="T150" s="7"/>
      <c r="U150" s="7"/>
      <c r="V150" s="7"/>
      <c r="W150" s="7"/>
      <c r="X150" s="7"/>
      <c r="Y150" s="7"/>
      <c r="Z150" s="7"/>
      <c r="AA150" s="7"/>
      <c r="AB150" s="7"/>
    </row>
    <row r="151" ht="22.5" customHeight="1">
      <c r="A151" s="7"/>
      <c r="B151" s="7"/>
      <c r="C151" s="7"/>
      <c r="D151" s="7"/>
      <c r="E151" s="21"/>
      <c r="F151" s="7"/>
      <c r="G151" s="7"/>
      <c r="H151" s="14"/>
      <c r="I151" s="14"/>
      <c r="J151" s="14"/>
      <c r="K151" s="7"/>
      <c r="L151" s="7"/>
      <c r="M151" s="7"/>
      <c r="N151" s="7"/>
      <c r="O151" s="7"/>
      <c r="P151" s="7"/>
      <c r="Q151" s="7"/>
      <c r="R151" s="7"/>
      <c r="S151" s="7"/>
      <c r="T151" s="7"/>
      <c r="U151" s="7"/>
      <c r="V151" s="7"/>
      <c r="W151" s="7"/>
      <c r="X151" s="7"/>
      <c r="Y151" s="7"/>
      <c r="Z151" s="7"/>
      <c r="AA151" s="7"/>
      <c r="AB151" s="7"/>
    </row>
    <row r="152" ht="22.5" customHeight="1">
      <c r="A152" s="7"/>
      <c r="B152" s="7"/>
      <c r="C152" s="7"/>
      <c r="D152" s="7"/>
      <c r="E152" s="21"/>
      <c r="F152" s="7"/>
      <c r="G152" s="7"/>
      <c r="H152" s="14"/>
      <c r="I152" s="14"/>
      <c r="J152" s="14"/>
      <c r="K152" s="7"/>
      <c r="L152" s="7"/>
      <c r="M152" s="7"/>
      <c r="N152" s="7"/>
      <c r="O152" s="7"/>
      <c r="P152" s="7"/>
      <c r="Q152" s="7"/>
      <c r="R152" s="7"/>
      <c r="S152" s="7"/>
      <c r="T152" s="7"/>
      <c r="U152" s="7"/>
      <c r="V152" s="7"/>
      <c r="W152" s="7"/>
      <c r="X152" s="7"/>
      <c r="Y152" s="7"/>
      <c r="Z152" s="7"/>
      <c r="AA152" s="7"/>
      <c r="AB152" s="7"/>
    </row>
    <row r="153" ht="22.5" customHeight="1">
      <c r="A153" s="7"/>
      <c r="B153" s="7"/>
      <c r="C153" s="7"/>
      <c r="D153" s="7"/>
      <c r="E153" s="21"/>
      <c r="F153" s="7"/>
      <c r="G153" s="7"/>
      <c r="H153" s="14"/>
      <c r="I153" s="14"/>
      <c r="J153" s="14"/>
      <c r="K153" s="7"/>
      <c r="L153" s="7"/>
      <c r="M153" s="7"/>
      <c r="N153" s="7"/>
      <c r="O153" s="7"/>
      <c r="P153" s="7"/>
      <c r="Q153" s="7"/>
      <c r="R153" s="7"/>
      <c r="S153" s="7"/>
      <c r="T153" s="7"/>
      <c r="U153" s="7"/>
      <c r="V153" s="7"/>
      <c r="W153" s="7"/>
      <c r="X153" s="7"/>
      <c r="Y153" s="7"/>
      <c r="Z153" s="7"/>
      <c r="AA153" s="7"/>
      <c r="AB153" s="7"/>
    </row>
    <row r="154" ht="22.5" customHeight="1">
      <c r="A154" s="7"/>
      <c r="B154" s="7"/>
      <c r="C154" s="7"/>
      <c r="D154" s="7"/>
      <c r="E154" s="21"/>
      <c r="F154" s="7"/>
      <c r="G154" s="7"/>
      <c r="H154" s="14"/>
      <c r="I154" s="14"/>
      <c r="J154" s="14"/>
      <c r="K154" s="7"/>
      <c r="L154" s="7"/>
      <c r="M154" s="7"/>
      <c r="N154" s="7"/>
      <c r="O154" s="7"/>
      <c r="P154" s="7"/>
      <c r="Q154" s="7"/>
      <c r="R154" s="7"/>
      <c r="S154" s="7"/>
      <c r="T154" s="7"/>
      <c r="U154" s="7"/>
      <c r="V154" s="7"/>
      <c r="W154" s="7"/>
      <c r="X154" s="7"/>
      <c r="Y154" s="7"/>
      <c r="Z154" s="7"/>
      <c r="AA154" s="7"/>
      <c r="AB154" s="7"/>
    </row>
    <row r="155" ht="22.5" customHeight="1">
      <c r="A155" s="7"/>
      <c r="B155" s="7"/>
      <c r="C155" s="7"/>
      <c r="D155" s="7"/>
      <c r="E155" s="21"/>
      <c r="F155" s="7"/>
      <c r="G155" s="7"/>
      <c r="H155" s="14"/>
      <c r="I155" s="14"/>
      <c r="J155" s="14"/>
      <c r="K155" s="7"/>
      <c r="L155" s="7"/>
      <c r="M155" s="7"/>
      <c r="N155" s="7"/>
      <c r="O155" s="7"/>
      <c r="P155" s="7"/>
      <c r="Q155" s="7"/>
      <c r="R155" s="7"/>
      <c r="S155" s="7"/>
      <c r="T155" s="7"/>
      <c r="U155" s="7"/>
      <c r="V155" s="7"/>
      <c r="W155" s="7"/>
      <c r="X155" s="7"/>
      <c r="Y155" s="7"/>
      <c r="Z155" s="7"/>
      <c r="AA155" s="7"/>
      <c r="AB155" s="7"/>
    </row>
    <row r="156" ht="22.5" customHeight="1">
      <c r="A156" s="7"/>
      <c r="B156" s="7"/>
      <c r="C156" s="7"/>
      <c r="D156" s="7"/>
      <c r="E156" s="21"/>
      <c r="F156" s="7"/>
      <c r="G156" s="7"/>
      <c r="H156" s="14"/>
      <c r="I156" s="14"/>
      <c r="J156" s="14"/>
      <c r="K156" s="7"/>
      <c r="L156" s="7"/>
      <c r="M156" s="7"/>
      <c r="N156" s="7"/>
      <c r="O156" s="7"/>
      <c r="P156" s="7"/>
      <c r="Q156" s="7"/>
      <c r="R156" s="7"/>
      <c r="S156" s="7"/>
      <c r="T156" s="7"/>
      <c r="U156" s="7"/>
      <c r="V156" s="7"/>
      <c r="W156" s="7"/>
      <c r="X156" s="7"/>
      <c r="Y156" s="7"/>
      <c r="Z156" s="7"/>
      <c r="AA156" s="7"/>
      <c r="AB156" s="7"/>
    </row>
    <row r="157" ht="22.5" customHeight="1">
      <c r="A157" s="7"/>
      <c r="B157" s="7"/>
      <c r="C157" s="7"/>
      <c r="D157" s="7"/>
      <c r="E157" s="21"/>
      <c r="F157" s="7"/>
      <c r="G157" s="7"/>
      <c r="H157" s="14"/>
      <c r="I157" s="14"/>
      <c r="J157" s="14"/>
      <c r="K157" s="7"/>
      <c r="L157" s="7"/>
      <c r="M157" s="7"/>
      <c r="N157" s="7"/>
      <c r="O157" s="7"/>
      <c r="P157" s="7"/>
      <c r="Q157" s="7"/>
      <c r="R157" s="7"/>
      <c r="S157" s="7"/>
      <c r="T157" s="7"/>
      <c r="U157" s="7"/>
      <c r="V157" s="7"/>
      <c r="W157" s="7"/>
      <c r="X157" s="7"/>
      <c r="Y157" s="7"/>
      <c r="Z157" s="7"/>
      <c r="AA157" s="7"/>
      <c r="AB157" s="7"/>
    </row>
    <row r="158" ht="22.5" customHeight="1">
      <c r="A158" s="7"/>
      <c r="B158" s="7"/>
      <c r="C158" s="7"/>
      <c r="D158" s="7"/>
      <c r="E158" s="21"/>
      <c r="F158" s="7"/>
      <c r="G158" s="7"/>
      <c r="H158" s="14"/>
      <c r="I158" s="14"/>
      <c r="J158" s="14"/>
      <c r="K158" s="7"/>
      <c r="L158" s="7"/>
      <c r="M158" s="7"/>
      <c r="N158" s="7"/>
      <c r="O158" s="7"/>
      <c r="P158" s="7"/>
      <c r="Q158" s="7"/>
      <c r="R158" s="7"/>
      <c r="S158" s="7"/>
      <c r="T158" s="7"/>
      <c r="U158" s="7"/>
      <c r="V158" s="7"/>
      <c r="W158" s="7"/>
      <c r="X158" s="7"/>
      <c r="Y158" s="7"/>
      <c r="Z158" s="7"/>
      <c r="AA158" s="7"/>
      <c r="AB158" s="7"/>
    </row>
    <row r="159" ht="22.5" customHeight="1">
      <c r="A159" s="7"/>
      <c r="B159" s="7"/>
      <c r="C159" s="7"/>
      <c r="D159" s="7"/>
      <c r="E159" s="21"/>
      <c r="F159" s="7"/>
      <c r="G159" s="7"/>
      <c r="H159" s="14"/>
      <c r="I159" s="14"/>
      <c r="J159" s="14"/>
      <c r="K159" s="7"/>
      <c r="L159" s="7"/>
      <c r="M159" s="7"/>
      <c r="N159" s="7"/>
      <c r="O159" s="7"/>
      <c r="P159" s="7"/>
      <c r="Q159" s="7"/>
      <c r="R159" s="7"/>
      <c r="S159" s="7"/>
      <c r="T159" s="7"/>
      <c r="U159" s="7"/>
      <c r="V159" s="7"/>
      <c r="W159" s="7"/>
      <c r="X159" s="7"/>
      <c r="Y159" s="7"/>
      <c r="Z159" s="7"/>
      <c r="AA159" s="7"/>
      <c r="AB159" s="7"/>
    </row>
    <row r="160" ht="22.5" customHeight="1">
      <c r="A160" s="7"/>
      <c r="B160" s="7"/>
      <c r="C160" s="7"/>
      <c r="D160" s="7"/>
      <c r="E160" s="21"/>
      <c r="F160" s="7"/>
      <c r="G160" s="7"/>
      <c r="H160" s="14"/>
      <c r="I160" s="14"/>
      <c r="J160" s="14"/>
      <c r="K160" s="7"/>
      <c r="L160" s="7"/>
      <c r="M160" s="7"/>
      <c r="N160" s="7"/>
      <c r="O160" s="7"/>
      <c r="P160" s="7"/>
      <c r="Q160" s="7"/>
      <c r="R160" s="7"/>
      <c r="S160" s="7"/>
      <c r="T160" s="7"/>
      <c r="U160" s="7"/>
      <c r="V160" s="7"/>
      <c r="W160" s="7"/>
      <c r="X160" s="7"/>
      <c r="Y160" s="7"/>
      <c r="Z160" s="7"/>
      <c r="AA160" s="7"/>
      <c r="AB160" s="7"/>
    </row>
    <row r="161" ht="22.5" customHeight="1">
      <c r="A161" s="7"/>
      <c r="B161" s="7"/>
      <c r="C161" s="7"/>
      <c r="D161" s="7"/>
      <c r="E161" s="21"/>
      <c r="F161" s="7"/>
      <c r="G161" s="7"/>
      <c r="H161" s="14"/>
      <c r="I161" s="14"/>
      <c r="J161" s="14"/>
      <c r="K161" s="7"/>
      <c r="L161" s="7"/>
      <c r="M161" s="7"/>
      <c r="N161" s="7"/>
      <c r="O161" s="7"/>
      <c r="P161" s="7"/>
      <c r="Q161" s="7"/>
      <c r="R161" s="7"/>
      <c r="S161" s="7"/>
      <c r="T161" s="7"/>
      <c r="U161" s="7"/>
      <c r="V161" s="7"/>
      <c r="W161" s="7"/>
      <c r="X161" s="7"/>
      <c r="Y161" s="7"/>
      <c r="Z161" s="7"/>
      <c r="AA161" s="7"/>
      <c r="AB161" s="7"/>
    </row>
    <row r="162" ht="22.5" customHeight="1">
      <c r="A162" s="7"/>
      <c r="B162" s="7"/>
      <c r="C162" s="7"/>
      <c r="D162" s="7"/>
      <c r="E162" s="21"/>
      <c r="F162" s="7"/>
      <c r="G162" s="7"/>
      <c r="H162" s="14"/>
      <c r="I162" s="14"/>
      <c r="J162" s="14"/>
      <c r="K162" s="7"/>
      <c r="L162" s="7"/>
      <c r="M162" s="7"/>
      <c r="N162" s="7"/>
      <c r="O162" s="7"/>
      <c r="P162" s="7"/>
      <c r="Q162" s="7"/>
      <c r="R162" s="7"/>
      <c r="S162" s="7"/>
      <c r="T162" s="7"/>
      <c r="U162" s="7"/>
      <c r="V162" s="7"/>
      <c r="W162" s="7"/>
      <c r="X162" s="7"/>
      <c r="Y162" s="7"/>
      <c r="Z162" s="7"/>
      <c r="AA162" s="7"/>
      <c r="AB162" s="7"/>
    </row>
    <row r="163" ht="22.5" customHeight="1">
      <c r="A163" s="7"/>
      <c r="B163" s="7"/>
      <c r="C163" s="7"/>
      <c r="D163" s="7"/>
      <c r="E163" s="21"/>
      <c r="F163" s="7"/>
      <c r="G163" s="7"/>
      <c r="H163" s="14"/>
      <c r="I163" s="14"/>
      <c r="J163" s="14"/>
      <c r="K163" s="7"/>
      <c r="L163" s="7"/>
      <c r="M163" s="7"/>
      <c r="N163" s="7"/>
      <c r="O163" s="7"/>
      <c r="P163" s="7"/>
      <c r="Q163" s="7"/>
      <c r="R163" s="7"/>
      <c r="S163" s="7"/>
      <c r="T163" s="7"/>
      <c r="U163" s="7"/>
      <c r="V163" s="7"/>
      <c r="W163" s="7"/>
      <c r="X163" s="7"/>
      <c r="Y163" s="7"/>
      <c r="Z163" s="7"/>
      <c r="AA163" s="7"/>
      <c r="AB163" s="7"/>
    </row>
    <row r="164" ht="22.5" customHeight="1">
      <c r="A164" s="7"/>
      <c r="B164" s="7"/>
      <c r="C164" s="7"/>
      <c r="D164" s="7"/>
      <c r="E164" s="21"/>
      <c r="F164" s="7"/>
      <c r="G164" s="7"/>
      <c r="H164" s="14"/>
      <c r="I164" s="14"/>
      <c r="J164" s="14"/>
      <c r="K164" s="7"/>
      <c r="L164" s="7"/>
      <c r="M164" s="7"/>
      <c r="N164" s="7"/>
      <c r="O164" s="7"/>
      <c r="P164" s="7"/>
      <c r="Q164" s="7"/>
      <c r="R164" s="7"/>
      <c r="S164" s="7"/>
      <c r="T164" s="7"/>
      <c r="U164" s="7"/>
      <c r="V164" s="7"/>
      <c r="W164" s="7"/>
      <c r="X164" s="7"/>
      <c r="Y164" s="7"/>
      <c r="Z164" s="7"/>
      <c r="AA164" s="7"/>
      <c r="AB164" s="7"/>
    </row>
    <row r="165" ht="22.5" customHeight="1">
      <c r="A165" s="7"/>
      <c r="B165" s="7"/>
      <c r="C165" s="7"/>
      <c r="D165" s="7"/>
      <c r="E165" s="21"/>
      <c r="F165" s="7"/>
      <c r="G165" s="7"/>
      <c r="H165" s="14"/>
      <c r="I165" s="14"/>
      <c r="J165" s="14"/>
      <c r="K165" s="7"/>
      <c r="L165" s="7"/>
      <c r="M165" s="7"/>
      <c r="N165" s="7"/>
      <c r="O165" s="7"/>
      <c r="P165" s="7"/>
      <c r="Q165" s="7"/>
      <c r="R165" s="7"/>
      <c r="S165" s="7"/>
      <c r="T165" s="7"/>
      <c r="U165" s="7"/>
      <c r="V165" s="7"/>
      <c r="W165" s="7"/>
      <c r="X165" s="7"/>
      <c r="Y165" s="7"/>
      <c r="Z165" s="7"/>
      <c r="AA165" s="7"/>
      <c r="AB165" s="7"/>
    </row>
    <row r="166" ht="22.5" customHeight="1">
      <c r="A166" s="7"/>
      <c r="B166" s="7"/>
      <c r="C166" s="7"/>
      <c r="D166" s="7"/>
      <c r="E166" s="21"/>
      <c r="F166" s="7"/>
      <c r="G166" s="7"/>
      <c r="H166" s="14"/>
      <c r="I166" s="14"/>
      <c r="J166" s="14"/>
      <c r="K166" s="7"/>
      <c r="L166" s="7"/>
      <c r="M166" s="7"/>
      <c r="N166" s="7"/>
      <c r="O166" s="7"/>
      <c r="P166" s="7"/>
      <c r="Q166" s="7"/>
      <c r="R166" s="7"/>
      <c r="S166" s="7"/>
      <c r="T166" s="7"/>
      <c r="U166" s="7"/>
      <c r="V166" s="7"/>
      <c r="W166" s="7"/>
      <c r="X166" s="7"/>
      <c r="Y166" s="7"/>
      <c r="Z166" s="7"/>
      <c r="AA166" s="7"/>
      <c r="AB166" s="7"/>
    </row>
    <row r="167" ht="22.5" customHeight="1">
      <c r="A167" s="7"/>
      <c r="B167" s="7"/>
      <c r="C167" s="7"/>
      <c r="D167" s="7"/>
      <c r="E167" s="21"/>
      <c r="F167" s="7"/>
      <c r="G167" s="7"/>
      <c r="H167" s="14"/>
      <c r="I167" s="14"/>
      <c r="J167" s="14"/>
      <c r="K167" s="7"/>
      <c r="L167" s="7"/>
      <c r="M167" s="7"/>
      <c r="N167" s="7"/>
      <c r="O167" s="7"/>
      <c r="P167" s="7"/>
      <c r="Q167" s="7"/>
      <c r="R167" s="7"/>
      <c r="S167" s="7"/>
      <c r="T167" s="7"/>
      <c r="U167" s="7"/>
      <c r="V167" s="7"/>
      <c r="W167" s="7"/>
      <c r="X167" s="7"/>
      <c r="Y167" s="7"/>
      <c r="Z167" s="7"/>
      <c r="AA167" s="7"/>
      <c r="AB167" s="7"/>
    </row>
    <row r="168" ht="22.5" customHeight="1">
      <c r="A168" s="7"/>
      <c r="B168" s="7"/>
      <c r="C168" s="7"/>
      <c r="D168" s="7"/>
      <c r="E168" s="21"/>
      <c r="F168" s="7"/>
      <c r="G168" s="7"/>
      <c r="H168" s="14"/>
      <c r="I168" s="14"/>
      <c r="J168" s="14"/>
      <c r="K168" s="7"/>
      <c r="L168" s="7"/>
      <c r="M168" s="7"/>
      <c r="N168" s="7"/>
      <c r="O168" s="7"/>
      <c r="P168" s="7"/>
      <c r="Q168" s="7"/>
      <c r="R168" s="7"/>
      <c r="S168" s="7"/>
      <c r="T168" s="7"/>
      <c r="U168" s="7"/>
      <c r="V168" s="7"/>
      <c r="W168" s="7"/>
      <c r="X168" s="7"/>
      <c r="Y168" s="7"/>
      <c r="Z168" s="7"/>
      <c r="AA168" s="7"/>
      <c r="AB168" s="7"/>
    </row>
    <row r="169" ht="22.5" customHeight="1">
      <c r="A169" s="7"/>
      <c r="B169" s="7"/>
      <c r="C169" s="7"/>
      <c r="D169" s="7"/>
      <c r="E169" s="21"/>
      <c r="F169" s="7"/>
      <c r="G169" s="7"/>
      <c r="H169" s="14"/>
      <c r="I169" s="14"/>
      <c r="J169" s="14"/>
      <c r="K169" s="7"/>
      <c r="L169" s="7"/>
      <c r="M169" s="7"/>
      <c r="N169" s="7"/>
      <c r="O169" s="7"/>
      <c r="P169" s="7"/>
      <c r="Q169" s="7"/>
      <c r="R169" s="7"/>
      <c r="S169" s="7"/>
      <c r="T169" s="7"/>
      <c r="U169" s="7"/>
      <c r="V169" s="7"/>
      <c r="W169" s="7"/>
      <c r="X169" s="7"/>
      <c r="Y169" s="7"/>
      <c r="Z169" s="7"/>
      <c r="AA169" s="7"/>
      <c r="AB169" s="7"/>
    </row>
    <row r="170" ht="22.5" customHeight="1">
      <c r="A170" s="7"/>
      <c r="B170" s="7"/>
      <c r="C170" s="7"/>
      <c r="D170" s="7"/>
      <c r="E170" s="21"/>
      <c r="F170" s="7"/>
      <c r="G170" s="7"/>
      <c r="H170" s="14"/>
      <c r="I170" s="14"/>
      <c r="J170" s="14"/>
      <c r="K170" s="7"/>
      <c r="L170" s="7"/>
      <c r="M170" s="7"/>
      <c r="N170" s="7"/>
      <c r="O170" s="7"/>
      <c r="P170" s="7"/>
      <c r="Q170" s="7"/>
      <c r="R170" s="7"/>
      <c r="S170" s="7"/>
      <c r="T170" s="7"/>
      <c r="U170" s="7"/>
      <c r="V170" s="7"/>
      <c r="W170" s="7"/>
      <c r="X170" s="7"/>
      <c r="Y170" s="7"/>
      <c r="Z170" s="7"/>
      <c r="AA170" s="7"/>
      <c r="AB170" s="7"/>
    </row>
    <row r="171" ht="22.5" customHeight="1">
      <c r="A171" s="7"/>
      <c r="B171" s="7"/>
      <c r="C171" s="7"/>
      <c r="D171" s="7"/>
      <c r="E171" s="21"/>
      <c r="F171" s="7"/>
      <c r="G171" s="7"/>
      <c r="H171" s="14"/>
      <c r="I171" s="14"/>
      <c r="J171" s="14"/>
      <c r="K171" s="7"/>
      <c r="L171" s="7"/>
      <c r="M171" s="7"/>
      <c r="N171" s="7"/>
      <c r="O171" s="7"/>
      <c r="P171" s="7"/>
      <c r="Q171" s="7"/>
      <c r="R171" s="7"/>
      <c r="S171" s="7"/>
      <c r="T171" s="7"/>
      <c r="U171" s="7"/>
      <c r="V171" s="7"/>
      <c r="W171" s="7"/>
      <c r="X171" s="7"/>
      <c r="Y171" s="7"/>
      <c r="Z171" s="7"/>
      <c r="AA171" s="7"/>
      <c r="AB171" s="7"/>
    </row>
    <row r="172" ht="22.5" customHeight="1">
      <c r="A172" s="7"/>
      <c r="B172" s="7"/>
      <c r="C172" s="7"/>
      <c r="D172" s="7"/>
      <c r="E172" s="21"/>
      <c r="F172" s="7"/>
      <c r="G172" s="7"/>
      <c r="H172" s="14"/>
      <c r="I172" s="14"/>
      <c r="J172" s="14"/>
      <c r="K172" s="7"/>
      <c r="L172" s="7"/>
      <c r="M172" s="7"/>
      <c r="N172" s="7"/>
      <c r="O172" s="7"/>
      <c r="P172" s="7"/>
      <c r="Q172" s="7"/>
      <c r="R172" s="7"/>
      <c r="S172" s="7"/>
      <c r="T172" s="7"/>
      <c r="U172" s="7"/>
      <c r="V172" s="7"/>
      <c r="W172" s="7"/>
      <c r="X172" s="7"/>
      <c r="Y172" s="7"/>
      <c r="Z172" s="7"/>
      <c r="AA172" s="7"/>
      <c r="AB172" s="7"/>
    </row>
    <row r="173" ht="22.5" customHeight="1">
      <c r="A173" s="7"/>
      <c r="B173" s="7"/>
      <c r="C173" s="7"/>
      <c r="D173" s="7"/>
      <c r="E173" s="21"/>
      <c r="F173" s="7"/>
      <c r="G173" s="7"/>
      <c r="H173" s="14"/>
      <c r="I173" s="14"/>
      <c r="J173" s="14"/>
      <c r="K173" s="7"/>
      <c r="L173" s="7"/>
      <c r="M173" s="7"/>
      <c r="N173" s="7"/>
      <c r="O173" s="7"/>
      <c r="P173" s="7"/>
      <c r="Q173" s="7"/>
      <c r="R173" s="7"/>
      <c r="S173" s="7"/>
      <c r="T173" s="7"/>
      <c r="U173" s="7"/>
      <c r="V173" s="7"/>
      <c r="W173" s="7"/>
      <c r="X173" s="7"/>
      <c r="Y173" s="7"/>
      <c r="Z173" s="7"/>
      <c r="AA173" s="7"/>
      <c r="AB173" s="7"/>
    </row>
    <row r="174" ht="22.5" customHeight="1">
      <c r="A174" s="7"/>
      <c r="B174" s="7"/>
      <c r="C174" s="7"/>
      <c r="D174" s="7"/>
      <c r="E174" s="21"/>
      <c r="F174" s="7"/>
      <c r="G174" s="7"/>
      <c r="H174" s="14"/>
      <c r="I174" s="14"/>
      <c r="J174" s="14"/>
      <c r="K174" s="7"/>
      <c r="L174" s="7"/>
      <c r="M174" s="7"/>
      <c r="N174" s="7"/>
      <c r="O174" s="7"/>
      <c r="P174" s="7"/>
      <c r="Q174" s="7"/>
      <c r="R174" s="7"/>
      <c r="S174" s="7"/>
      <c r="T174" s="7"/>
      <c r="U174" s="7"/>
      <c r="V174" s="7"/>
      <c r="W174" s="7"/>
      <c r="X174" s="7"/>
      <c r="Y174" s="7"/>
      <c r="Z174" s="7"/>
      <c r="AA174" s="7"/>
      <c r="AB174" s="7"/>
    </row>
    <row r="175" ht="22.5" customHeight="1">
      <c r="A175" s="7"/>
      <c r="B175" s="7"/>
      <c r="C175" s="7"/>
      <c r="D175" s="7"/>
      <c r="E175" s="21"/>
      <c r="F175" s="7"/>
      <c r="G175" s="7"/>
      <c r="H175" s="14"/>
      <c r="I175" s="14"/>
      <c r="J175" s="14"/>
      <c r="K175" s="7"/>
      <c r="L175" s="7"/>
      <c r="M175" s="7"/>
      <c r="N175" s="7"/>
      <c r="O175" s="7"/>
      <c r="P175" s="7"/>
      <c r="Q175" s="7"/>
      <c r="R175" s="7"/>
      <c r="S175" s="7"/>
      <c r="T175" s="7"/>
      <c r="U175" s="7"/>
      <c r="V175" s="7"/>
      <c r="W175" s="7"/>
      <c r="X175" s="7"/>
      <c r="Y175" s="7"/>
      <c r="Z175" s="7"/>
      <c r="AA175" s="7"/>
      <c r="AB175" s="7"/>
    </row>
    <row r="176" ht="22.5" customHeight="1">
      <c r="A176" s="7"/>
      <c r="B176" s="7"/>
      <c r="C176" s="7"/>
      <c r="D176" s="7"/>
      <c r="E176" s="21"/>
      <c r="F176" s="7"/>
      <c r="G176" s="7"/>
      <c r="H176" s="14"/>
      <c r="I176" s="14"/>
      <c r="J176" s="14"/>
      <c r="K176" s="7"/>
      <c r="L176" s="7"/>
      <c r="M176" s="7"/>
      <c r="N176" s="7"/>
      <c r="O176" s="7"/>
      <c r="P176" s="7"/>
      <c r="Q176" s="7"/>
      <c r="R176" s="7"/>
      <c r="S176" s="7"/>
      <c r="T176" s="7"/>
      <c r="U176" s="7"/>
      <c r="V176" s="7"/>
      <c r="W176" s="7"/>
      <c r="X176" s="7"/>
      <c r="Y176" s="7"/>
      <c r="Z176" s="7"/>
      <c r="AA176" s="7"/>
      <c r="AB176" s="7"/>
    </row>
    <row r="177" ht="22.5" customHeight="1">
      <c r="A177" s="7"/>
      <c r="B177" s="7"/>
      <c r="C177" s="7"/>
      <c r="D177" s="7"/>
      <c r="E177" s="21"/>
      <c r="F177" s="7"/>
      <c r="G177" s="7"/>
      <c r="H177" s="14"/>
      <c r="I177" s="14"/>
      <c r="J177" s="14"/>
      <c r="K177" s="7"/>
      <c r="L177" s="7"/>
      <c r="M177" s="7"/>
      <c r="N177" s="7"/>
      <c r="O177" s="7"/>
      <c r="P177" s="7"/>
      <c r="Q177" s="7"/>
      <c r="R177" s="7"/>
      <c r="S177" s="7"/>
      <c r="T177" s="7"/>
      <c r="U177" s="7"/>
      <c r="V177" s="7"/>
      <c r="W177" s="7"/>
      <c r="X177" s="7"/>
      <c r="Y177" s="7"/>
      <c r="Z177" s="7"/>
      <c r="AA177" s="7"/>
      <c r="AB177" s="7"/>
    </row>
    <row r="178" ht="22.5" customHeight="1">
      <c r="A178" s="7"/>
      <c r="B178" s="7"/>
      <c r="C178" s="7"/>
      <c r="D178" s="7"/>
      <c r="E178" s="21"/>
      <c r="F178" s="7"/>
      <c r="G178" s="7"/>
      <c r="H178" s="14"/>
      <c r="I178" s="14"/>
      <c r="J178" s="14"/>
      <c r="K178" s="7"/>
      <c r="L178" s="7"/>
      <c r="M178" s="7"/>
      <c r="N178" s="7"/>
      <c r="O178" s="7"/>
      <c r="P178" s="7"/>
      <c r="Q178" s="7"/>
      <c r="R178" s="7"/>
      <c r="S178" s="7"/>
      <c r="T178" s="7"/>
      <c r="U178" s="7"/>
      <c r="V178" s="7"/>
      <c r="W178" s="7"/>
      <c r="X178" s="7"/>
      <c r="Y178" s="7"/>
      <c r="Z178" s="7"/>
      <c r="AA178" s="7"/>
      <c r="AB178" s="7"/>
    </row>
    <row r="179" ht="22.5" customHeight="1">
      <c r="A179" s="7"/>
      <c r="B179" s="7"/>
      <c r="C179" s="7"/>
      <c r="D179" s="7"/>
      <c r="E179" s="21"/>
      <c r="F179" s="7"/>
      <c r="G179" s="7"/>
      <c r="H179" s="14"/>
      <c r="I179" s="14"/>
      <c r="J179" s="14"/>
      <c r="K179" s="7"/>
      <c r="L179" s="7"/>
      <c r="M179" s="7"/>
      <c r="N179" s="7"/>
      <c r="O179" s="7"/>
      <c r="P179" s="7"/>
      <c r="Q179" s="7"/>
      <c r="R179" s="7"/>
      <c r="S179" s="7"/>
      <c r="T179" s="7"/>
      <c r="U179" s="7"/>
      <c r="V179" s="7"/>
      <c r="W179" s="7"/>
      <c r="X179" s="7"/>
      <c r="Y179" s="7"/>
      <c r="Z179" s="7"/>
      <c r="AA179" s="7"/>
      <c r="AB179" s="7"/>
    </row>
    <row r="180" ht="22.5" customHeight="1">
      <c r="A180" s="7"/>
      <c r="B180" s="7"/>
      <c r="C180" s="7"/>
      <c r="D180" s="7"/>
      <c r="E180" s="21"/>
      <c r="F180" s="7"/>
      <c r="G180" s="7"/>
      <c r="H180" s="14"/>
      <c r="I180" s="14"/>
      <c r="J180" s="14"/>
      <c r="K180" s="7"/>
      <c r="L180" s="7"/>
      <c r="M180" s="7"/>
      <c r="N180" s="7"/>
      <c r="O180" s="7"/>
      <c r="P180" s="7"/>
      <c r="Q180" s="7"/>
      <c r="R180" s="7"/>
      <c r="S180" s="7"/>
      <c r="T180" s="7"/>
      <c r="U180" s="7"/>
      <c r="V180" s="7"/>
      <c r="W180" s="7"/>
      <c r="X180" s="7"/>
      <c r="Y180" s="7"/>
      <c r="Z180" s="7"/>
      <c r="AA180" s="7"/>
      <c r="AB180" s="7"/>
    </row>
    <row r="181" ht="22.5" customHeight="1">
      <c r="A181" s="7"/>
      <c r="B181" s="7"/>
      <c r="C181" s="7"/>
      <c r="D181" s="7"/>
      <c r="E181" s="21"/>
      <c r="F181" s="7"/>
      <c r="G181" s="7"/>
      <c r="H181" s="14"/>
      <c r="I181" s="14"/>
      <c r="J181" s="14"/>
      <c r="K181" s="7"/>
      <c r="L181" s="7"/>
      <c r="M181" s="7"/>
      <c r="N181" s="7"/>
      <c r="O181" s="7"/>
      <c r="P181" s="7"/>
      <c r="Q181" s="7"/>
      <c r="R181" s="7"/>
      <c r="S181" s="7"/>
      <c r="T181" s="7"/>
      <c r="U181" s="7"/>
      <c r="V181" s="7"/>
      <c r="W181" s="7"/>
      <c r="X181" s="7"/>
      <c r="Y181" s="7"/>
      <c r="Z181" s="7"/>
      <c r="AA181" s="7"/>
      <c r="AB181" s="7"/>
    </row>
    <row r="182" ht="22.5" customHeight="1">
      <c r="A182" s="7"/>
      <c r="B182" s="7"/>
      <c r="C182" s="7"/>
      <c r="D182" s="7"/>
      <c r="E182" s="21"/>
      <c r="F182" s="7"/>
      <c r="G182" s="7"/>
      <c r="H182" s="14"/>
      <c r="I182" s="14"/>
      <c r="J182" s="14"/>
      <c r="K182" s="7"/>
      <c r="L182" s="7"/>
      <c r="M182" s="7"/>
      <c r="N182" s="7"/>
      <c r="O182" s="7"/>
      <c r="P182" s="7"/>
      <c r="Q182" s="7"/>
      <c r="R182" s="7"/>
      <c r="S182" s="7"/>
      <c r="T182" s="7"/>
      <c r="U182" s="7"/>
      <c r="V182" s="7"/>
      <c r="W182" s="7"/>
      <c r="X182" s="7"/>
      <c r="Y182" s="7"/>
      <c r="Z182" s="7"/>
      <c r="AA182" s="7"/>
      <c r="AB182" s="7"/>
    </row>
    <row r="183" ht="22.5" customHeight="1">
      <c r="A183" s="7"/>
      <c r="B183" s="7"/>
      <c r="C183" s="7"/>
      <c r="D183" s="7"/>
      <c r="E183" s="21"/>
      <c r="F183" s="7"/>
      <c r="G183" s="7"/>
      <c r="H183" s="14"/>
      <c r="I183" s="14"/>
      <c r="J183" s="14"/>
      <c r="K183" s="7"/>
      <c r="L183" s="7"/>
      <c r="M183" s="7"/>
      <c r="N183" s="7"/>
      <c r="O183" s="7"/>
      <c r="P183" s="7"/>
      <c r="Q183" s="7"/>
      <c r="R183" s="7"/>
      <c r="S183" s="7"/>
      <c r="T183" s="7"/>
      <c r="U183" s="7"/>
      <c r="V183" s="7"/>
      <c r="W183" s="7"/>
      <c r="X183" s="7"/>
      <c r="Y183" s="7"/>
      <c r="Z183" s="7"/>
      <c r="AA183" s="7"/>
      <c r="AB183" s="7"/>
    </row>
    <row r="184" ht="22.5" customHeight="1">
      <c r="A184" s="7"/>
      <c r="B184" s="7"/>
      <c r="C184" s="7"/>
      <c r="D184" s="7"/>
      <c r="E184" s="21"/>
      <c r="F184" s="7"/>
      <c r="G184" s="7"/>
      <c r="H184" s="14"/>
      <c r="I184" s="14"/>
      <c r="J184" s="14"/>
      <c r="K184" s="7"/>
      <c r="L184" s="7"/>
      <c r="M184" s="7"/>
      <c r="N184" s="7"/>
      <c r="O184" s="7"/>
      <c r="P184" s="7"/>
      <c r="Q184" s="7"/>
      <c r="R184" s="7"/>
      <c r="S184" s="7"/>
      <c r="T184" s="7"/>
      <c r="U184" s="7"/>
      <c r="V184" s="7"/>
      <c r="W184" s="7"/>
      <c r="X184" s="7"/>
      <c r="Y184" s="7"/>
      <c r="Z184" s="7"/>
      <c r="AA184" s="7"/>
      <c r="AB184" s="7"/>
    </row>
    <row r="185" ht="22.5" customHeight="1">
      <c r="A185" s="7"/>
      <c r="B185" s="7"/>
      <c r="C185" s="7"/>
      <c r="D185" s="7"/>
      <c r="E185" s="21"/>
      <c r="F185" s="7"/>
      <c r="G185" s="7"/>
      <c r="H185" s="14"/>
      <c r="I185" s="14"/>
      <c r="J185" s="14"/>
      <c r="K185" s="7"/>
      <c r="L185" s="7"/>
      <c r="M185" s="7"/>
      <c r="N185" s="7"/>
      <c r="O185" s="7"/>
      <c r="P185" s="7"/>
      <c r="Q185" s="7"/>
      <c r="R185" s="7"/>
      <c r="S185" s="7"/>
      <c r="T185" s="7"/>
      <c r="U185" s="7"/>
      <c r="V185" s="7"/>
      <c r="W185" s="7"/>
      <c r="X185" s="7"/>
      <c r="Y185" s="7"/>
      <c r="Z185" s="7"/>
      <c r="AA185" s="7"/>
      <c r="AB185" s="7"/>
    </row>
    <row r="186" ht="22.5" customHeight="1">
      <c r="A186" s="7"/>
      <c r="B186" s="7"/>
      <c r="C186" s="7"/>
      <c r="D186" s="7"/>
      <c r="E186" s="21"/>
      <c r="F186" s="7"/>
      <c r="G186" s="7"/>
      <c r="H186" s="14"/>
      <c r="I186" s="14"/>
      <c r="J186" s="14"/>
      <c r="K186" s="7"/>
      <c r="L186" s="7"/>
      <c r="M186" s="7"/>
      <c r="N186" s="7"/>
      <c r="O186" s="7"/>
      <c r="P186" s="7"/>
      <c r="Q186" s="7"/>
      <c r="R186" s="7"/>
      <c r="S186" s="7"/>
      <c r="T186" s="7"/>
      <c r="U186" s="7"/>
      <c r="V186" s="7"/>
      <c r="W186" s="7"/>
      <c r="X186" s="7"/>
      <c r="Y186" s="7"/>
      <c r="Z186" s="7"/>
      <c r="AA186" s="7"/>
      <c r="AB186" s="7"/>
    </row>
    <row r="187" ht="22.5" customHeight="1">
      <c r="A187" s="7"/>
      <c r="B187" s="7"/>
      <c r="C187" s="7"/>
      <c r="D187" s="7"/>
      <c r="E187" s="21"/>
      <c r="F187" s="7"/>
      <c r="G187" s="7"/>
      <c r="H187" s="14"/>
      <c r="I187" s="14"/>
      <c r="J187" s="14"/>
      <c r="K187" s="7"/>
      <c r="L187" s="7"/>
      <c r="M187" s="7"/>
      <c r="N187" s="7"/>
      <c r="O187" s="7"/>
      <c r="P187" s="7"/>
      <c r="Q187" s="7"/>
      <c r="R187" s="7"/>
      <c r="S187" s="7"/>
      <c r="T187" s="7"/>
      <c r="U187" s="7"/>
      <c r="V187" s="7"/>
      <c r="W187" s="7"/>
      <c r="X187" s="7"/>
      <c r="Y187" s="7"/>
      <c r="Z187" s="7"/>
      <c r="AA187" s="7"/>
      <c r="AB187" s="7"/>
    </row>
    <row r="188" ht="22.5" customHeight="1">
      <c r="A188" s="7"/>
      <c r="B188" s="7"/>
      <c r="C188" s="7"/>
      <c r="D188" s="7"/>
      <c r="E188" s="21"/>
      <c r="F188" s="7"/>
      <c r="G188" s="7"/>
      <c r="H188" s="14"/>
      <c r="I188" s="14"/>
      <c r="J188" s="14"/>
      <c r="K188" s="7"/>
      <c r="L188" s="7"/>
      <c r="M188" s="7"/>
      <c r="N188" s="7"/>
      <c r="O188" s="7"/>
      <c r="P188" s="7"/>
      <c r="Q188" s="7"/>
      <c r="R188" s="7"/>
      <c r="S188" s="7"/>
      <c r="T188" s="7"/>
      <c r="U188" s="7"/>
      <c r="V188" s="7"/>
      <c r="W188" s="7"/>
      <c r="X188" s="7"/>
      <c r="Y188" s="7"/>
      <c r="Z188" s="7"/>
      <c r="AA188" s="7"/>
      <c r="AB188" s="7"/>
    </row>
    <row r="189" ht="22.5" customHeight="1">
      <c r="A189" s="7"/>
      <c r="B189" s="7"/>
      <c r="C189" s="7"/>
      <c r="D189" s="7"/>
      <c r="E189" s="21"/>
      <c r="F189" s="7"/>
      <c r="G189" s="7"/>
      <c r="H189" s="14"/>
      <c r="I189" s="14"/>
      <c r="J189" s="14"/>
      <c r="K189" s="7"/>
      <c r="L189" s="7"/>
      <c r="M189" s="7"/>
      <c r="N189" s="7"/>
      <c r="O189" s="7"/>
      <c r="P189" s="7"/>
      <c r="Q189" s="7"/>
      <c r="R189" s="7"/>
      <c r="S189" s="7"/>
      <c r="T189" s="7"/>
      <c r="U189" s="7"/>
      <c r="V189" s="7"/>
      <c r="W189" s="7"/>
      <c r="X189" s="7"/>
      <c r="Y189" s="7"/>
      <c r="Z189" s="7"/>
      <c r="AA189" s="7"/>
      <c r="AB189" s="7"/>
    </row>
    <row r="190" ht="22.5" customHeight="1">
      <c r="A190" s="7"/>
      <c r="B190" s="7"/>
      <c r="C190" s="7"/>
      <c r="D190" s="7"/>
      <c r="E190" s="21"/>
      <c r="F190" s="7"/>
      <c r="G190" s="7"/>
      <c r="H190" s="14"/>
      <c r="I190" s="14"/>
      <c r="J190" s="14"/>
      <c r="K190" s="7"/>
      <c r="L190" s="7"/>
      <c r="M190" s="7"/>
      <c r="N190" s="7"/>
      <c r="O190" s="7"/>
      <c r="P190" s="7"/>
      <c r="Q190" s="7"/>
      <c r="R190" s="7"/>
      <c r="S190" s="7"/>
      <c r="T190" s="7"/>
      <c r="U190" s="7"/>
      <c r="V190" s="7"/>
      <c r="W190" s="7"/>
      <c r="X190" s="7"/>
      <c r="Y190" s="7"/>
      <c r="Z190" s="7"/>
      <c r="AA190" s="7"/>
      <c r="AB190" s="7"/>
    </row>
    <row r="191" ht="22.5" customHeight="1">
      <c r="A191" s="7"/>
      <c r="B191" s="7"/>
      <c r="C191" s="7"/>
      <c r="D191" s="7"/>
      <c r="E191" s="21"/>
      <c r="F191" s="7"/>
      <c r="G191" s="7"/>
      <c r="H191" s="14"/>
      <c r="I191" s="14"/>
      <c r="J191" s="14"/>
      <c r="K191" s="7"/>
      <c r="L191" s="7"/>
      <c r="M191" s="7"/>
      <c r="N191" s="7"/>
      <c r="O191" s="7"/>
      <c r="P191" s="7"/>
      <c r="Q191" s="7"/>
      <c r="R191" s="7"/>
      <c r="S191" s="7"/>
      <c r="T191" s="7"/>
      <c r="U191" s="7"/>
      <c r="V191" s="7"/>
      <c r="W191" s="7"/>
      <c r="X191" s="7"/>
      <c r="Y191" s="7"/>
      <c r="Z191" s="7"/>
      <c r="AA191" s="7"/>
      <c r="AB191" s="7"/>
    </row>
    <row r="192" ht="22.5" customHeight="1">
      <c r="A192" s="7"/>
      <c r="B192" s="7"/>
      <c r="C192" s="7"/>
      <c r="D192" s="7"/>
      <c r="E192" s="21"/>
      <c r="F192" s="7"/>
      <c r="G192" s="7"/>
      <c r="H192" s="14"/>
      <c r="I192" s="14"/>
      <c r="J192" s="14"/>
      <c r="K192" s="7"/>
      <c r="L192" s="7"/>
      <c r="M192" s="7"/>
      <c r="N192" s="7"/>
      <c r="O192" s="7"/>
      <c r="P192" s="7"/>
      <c r="Q192" s="7"/>
      <c r="R192" s="7"/>
      <c r="S192" s="7"/>
      <c r="T192" s="7"/>
      <c r="U192" s="7"/>
      <c r="V192" s="7"/>
      <c r="W192" s="7"/>
      <c r="X192" s="7"/>
      <c r="Y192" s="7"/>
      <c r="Z192" s="7"/>
      <c r="AA192" s="7"/>
      <c r="AB192" s="7"/>
    </row>
    <row r="193" ht="22.5" customHeight="1">
      <c r="A193" s="7"/>
      <c r="B193" s="7"/>
      <c r="C193" s="7"/>
      <c r="D193" s="7"/>
      <c r="E193" s="21"/>
      <c r="F193" s="7"/>
      <c r="G193" s="7"/>
      <c r="H193" s="14"/>
      <c r="I193" s="14"/>
      <c r="J193" s="14"/>
      <c r="K193" s="7"/>
      <c r="L193" s="7"/>
      <c r="M193" s="7"/>
      <c r="N193" s="7"/>
      <c r="O193" s="7"/>
      <c r="P193" s="7"/>
      <c r="Q193" s="7"/>
      <c r="R193" s="7"/>
      <c r="S193" s="7"/>
      <c r="T193" s="7"/>
      <c r="U193" s="7"/>
      <c r="V193" s="7"/>
      <c r="W193" s="7"/>
      <c r="X193" s="7"/>
      <c r="Y193" s="7"/>
      <c r="Z193" s="7"/>
      <c r="AA193" s="7"/>
      <c r="AB193" s="7"/>
    </row>
    <row r="194" ht="22.5" customHeight="1">
      <c r="A194" s="7"/>
      <c r="B194" s="7"/>
      <c r="C194" s="7"/>
      <c r="D194" s="7"/>
      <c r="E194" s="21"/>
      <c r="F194" s="7"/>
      <c r="G194" s="7"/>
      <c r="H194" s="14"/>
      <c r="I194" s="14"/>
      <c r="J194" s="14"/>
      <c r="K194" s="7"/>
      <c r="L194" s="7"/>
      <c r="M194" s="7"/>
      <c r="N194" s="7"/>
      <c r="O194" s="7"/>
      <c r="P194" s="7"/>
      <c r="Q194" s="7"/>
      <c r="R194" s="7"/>
      <c r="S194" s="7"/>
      <c r="T194" s="7"/>
      <c r="U194" s="7"/>
      <c r="V194" s="7"/>
      <c r="W194" s="7"/>
      <c r="X194" s="7"/>
      <c r="Y194" s="7"/>
      <c r="Z194" s="7"/>
      <c r="AA194" s="7"/>
      <c r="AB194" s="7"/>
    </row>
    <row r="195" ht="22.5" customHeight="1">
      <c r="A195" s="7"/>
      <c r="B195" s="7"/>
      <c r="C195" s="7"/>
      <c r="D195" s="7"/>
      <c r="E195" s="21"/>
      <c r="F195" s="7"/>
      <c r="G195" s="7"/>
      <c r="H195" s="14"/>
      <c r="I195" s="14"/>
      <c r="J195" s="14"/>
      <c r="K195" s="7"/>
      <c r="L195" s="7"/>
      <c r="M195" s="7"/>
      <c r="N195" s="7"/>
      <c r="O195" s="7"/>
      <c r="P195" s="7"/>
      <c r="Q195" s="7"/>
      <c r="R195" s="7"/>
      <c r="S195" s="7"/>
      <c r="T195" s="7"/>
      <c r="U195" s="7"/>
      <c r="V195" s="7"/>
      <c r="W195" s="7"/>
      <c r="X195" s="7"/>
      <c r="Y195" s="7"/>
      <c r="Z195" s="7"/>
      <c r="AA195" s="7"/>
      <c r="AB195" s="7"/>
    </row>
    <row r="196" ht="22.5" customHeight="1">
      <c r="A196" s="7"/>
      <c r="B196" s="7"/>
      <c r="C196" s="7"/>
      <c r="D196" s="7"/>
      <c r="E196" s="21"/>
      <c r="F196" s="7"/>
      <c r="G196" s="7"/>
      <c r="H196" s="14"/>
      <c r="I196" s="14"/>
      <c r="J196" s="14"/>
      <c r="K196" s="7"/>
      <c r="L196" s="7"/>
      <c r="M196" s="7"/>
      <c r="N196" s="7"/>
      <c r="O196" s="7"/>
      <c r="P196" s="7"/>
      <c r="Q196" s="7"/>
      <c r="R196" s="7"/>
      <c r="S196" s="7"/>
      <c r="T196" s="7"/>
      <c r="U196" s="7"/>
      <c r="V196" s="7"/>
      <c r="W196" s="7"/>
      <c r="X196" s="7"/>
      <c r="Y196" s="7"/>
      <c r="Z196" s="7"/>
      <c r="AA196" s="7"/>
      <c r="AB196" s="7"/>
    </row>
    <row r="197" ht="22.5" customHeight="1">
      <c r="A197" s="7"/>
      <c r="B197" s="7"/>
      <c r="C197" s="7"/>
      <c r="D197" s="7"/>
      <c r="E197" s="21"/>
      <c r="F197" s="7"/>
      <c r="G197" s="7"/>
      <c r="H197" s="14"/>
      <c r="I197" s="14"/>
      <c r="J197" s="14"/>
      <c r="K197" s="7"/>
      <c r="L197" s="7"/>
      <c r="M197" s="7"/>
      <c r="N197" s="7"/>
      <c r="O197" s="7"/>
      <c r="P197" s="7"/>
      <c r="Q197" s="7"/>
      <c r="R197" s="7"/>
      <c r="S197" s="7"/>
      <c r="T197" s="7"/>
      <c r="U197" s="7"/>
      <c r="V197" s="7"/>
      <c r="W197" s="7"/>
      <c r="X197" s="7"/>
      <c r="Y197" s="7"/>
      <c r="Z197" s="7"/>
      <c r="AA197" s="7"/>
      <c r="AB197" s="7"/>
    </row>
    <row r="198" ht="22.5" customHeight="1">
      <c r="A198" s="7"/>
      <c r="B198" s="7"/>
      <c r="C198" s="7"/>
      <c r="D198" s="7"/>
      <c r="E198" s="21"/>
      <c r="F198" s="7"/>
      <c r="G198" s="7"/>
      <c r="H198" s="14"/>
      <c r="I198" s="14"/>
      <c r="J198" s="14"/>
      <c r="K198" s="7"/>
      <c r="L198" s="7"/>
      <c r="M198" s="7"/>
      <c r="N198" s="7"/>
      <c r="O198" s="7"/>
      <c r="P198" s="7"/>
      <c r="Q198" s="7"/>
      <c r="R198" s="7"/>
      <c r="S198" s="7"/>
      <c r="T198" s="7"/>
      <c r="U198" s="7"/>
      <c r="V198" s="7"/>
      <c r="W198" s="7"/>
      <c r="X198" s="7"/>
      <c r="Y198" s="7"/>
      <c r="Z198" s="7"/>
      <c r="AA198" s="7"/>
      <c r="AB198" s="7"/>
    </row>
    <row r="199" ht="22.5" customHeight="1">
      <c r="A199" s="7"/>
      <c r="B199" s="7"/>
      <c r="C199" s="7"/>
      <c r="D199" s="7"/>
      <c r="E199" s="21"/>
      <c r="F199" s="7"/>
      <c r="G199" s="7"/>
      <c r="H199" s="14"/>
      <c r="I199" s="14"/>
      <c r="J199" s="14"/>
      <c r="K199" s="7"/>
      <c r="L199" s="7"/>
      <c r="M199" s="7"/>
      <c r="N199" s="7"/>
      <c r="O199" s="7"/>
      <c r="P199" s="7"/>
      <c r="Q199" s="7"/>
      <c r="R199" s="7"/>
      <c r="S199" s="7"/>
      <c r="T199" s="7"/>
      <c r="U199" s="7"/>
      <c r="V199" s="7"/>
      <c r="W199" s="7"/>
      <c r="X199" s="7"/>
      <c r="Y199" s="7"/>
      <c r="Z199" s="7"/>
      <c r="AA199" s="7"/>
      <c r="AB199" s="7"/>
    </row>
    <row r="200" ht="22.5" customHeight="1">
      <c r="A200" s="7"/>
      <c r="B200" s="7"/>
      <c r="C200" s="7"/>
      <c r="D200" s="7"/>
      <c r="E200" s="21"/>
      <c r="F200" s="7"/>
      <c r="G200" s="7"/>
      <c r="H200" s="14"/>
      <c r="I200" s="14"/>
      <c r="J200" s="14"/>
      <c r="K200" s="7"/>
      <c r="L200" s="7"/>
      <c r="M200" s="7"/>
      <c r="N200" s="7"/>
      <c r="O200" s="7"/>
      <c r="P200" s="7"/>
      <c r="Q200" s="7"/>
      <c r="R200" s="7"/>
      <c r="S200" s="7"/>
      <c r="T200" s="7"/>
      <c r="U200" s="7"/>
      <c r="V200" s="7"/>
      <c r="W200" s="7"/>
      <c r="X200" s="7"/>
      <c r="Y200" s="7"/>
      <c r="Z200" s="7"/>
      <c r="AA200" s="7"/>
      <c r="AB200" s="7"/>
    </row>
    <row r="201" ht="22.5" customHeight="1">
      <c r="A201" s="7"/>
      <c r="B201" s="7"/>
      <c r="C201" s="7"/>
      <c r="D201" s="7"/>
      <c r="E201" s="21"/>
      <c r="F201" s="7"/>
      <c r="G201" s="7"/>
      <c r="H201" s="14"/>
      <c r="I201" s="14"/>
      <c r="J201" s="14"/>
      <c r="K201" s="7"/>
      <c r="L201" s="7"/>
      <c r="M201" s="7"/>
      <c r="N201" s="7"/>
      <c r="O201" s="7"/>
      <c r="P201" s="7"/>
      <c r="Q201" s="7"/>
      <c r="R201" s="7"/>
      <c r="S201" s="7"/>
      <c r="T201" s="7"/>
      <c r="U201" s="7"/>
      <c r="V201" s="7"/>
      <c r="W201" s="7"/>
      <c r="X201" s="7"/>
      <c r="Y201" s="7"/>
      <c r="Z201" s="7"/>
      <c r="AA201" s="7"/>
      <c r="AB201" s="7"/>
    </row>
    <row r="202" ht="22.5" customHeight="1">
      <c r="A202" s="7"/>
      <c r="B202" s="7"/>
      <c r="C202" s="7"/>
      <c r="D202" s="7"/>
      <c r="E202" s="21"/>
      <c r="F202" s="7"/>
      <c r="G202" s="7"/>
      <c r="H202" s="14"/>
      <c r="I202" s="14"/>
      <c r="J202" s="14"/>
      <c r="K202" s="7"/>
      <c r="L202" s="7"/>
      <c r="M202" s="7"/>
      <c r="N202" s="7"/>
      <c r="O202" s="7"/>
      <c r="P202" s="7"/>
      <c r="Q202" s="7"/>
      <c r="R202" s="7"/>
      <c r="S202" s="7"/>
      <c r="T202" s="7"/>
      <c r="U202" s="7"/>
      <c r="V202" s="7"/>
      <c r="W202" s="7"/>
      <c r="X202" s="7"/>
      <c r="Y202" s="7"/>
      <c r="Z202" s="7"/>
      <c r="AA202" s="7"/>
      <c r="AB202" s="7"/>
    </row>
    <row r="203" ht="22.5" customHeight="1">
      <c r="A203" s="7"/>
      <c r="B203" s="7"/>
      <c r="C203" s="7"/>
      <c r="D203" s="7"/>
      <c r="E203" s="21"/>
      <c r="F203" s="7"/>
      <c r="G203" s="7"/>
      <c r="H203" s="14"/>
      <c r="I203" s="14"/>
      <c r="J203" s="14"/>
      <c r="K203" s="7"/>
      <c r="L203" s="7"/>
      <c r="M203" s="7"/>
      <c r="N203" s="7"/>
      <c r="O203" s="7"/>
      <c r="P203" s="7"/>
      <c r="Q203" s="7"/>
      <c r="R203" s="7"/>
      <c r="S203" s="7"/>
      <c r="T203" s="7"/>
      <c r="U203" s="7"/>
      <c r="V203" s="7"/>
      <c r="W203" s="7"/>
      <c r="X203" s="7"/>
      <c r="Y203" s="7"/>
      <c r="Z203" s="7"/>
      <c r="AA203" s="7"/>
      <c r="AB203" s="7"/>
    </row>
    <row r="204" ht="22.5" customHeight="1">
      <c r="A204" s="7"/>
      <c r="B204" s="7"/>
      <c r="C204" s="7"/>
      <c r="D204" s="7"/>
      <c r="E204" s="21"/>
      <c r="F204" s="7"/>
      <c r="G204" s="7"/>
      <c r="H204" s="14"/>
      <c r="I204" s="14"/>
      <c r="J204" s="14"/>
      <c r="K204" s="7"/>
      <c r="L204" s="7"/>
      <c r="M204" s="7"/>
      <c r="N204" s="7"/>
      <c r="O204" s="7"/>
      <c r="P204" s="7"/>
      <c r="Q204" s="7"/>
      <c r="R204" s="7"/>
      <c r="S204" s="7"/>
      <c r="T204" s="7"/>
      <c r="U204" s="7"/>
      <c r="V204" s="7"/>
      <c r="W204" s="7"/>
      <c r="X204" s="7"/>
      <c r="Y204" s="7"/>
      <c r="Z204" s="7"/>
      <c r="AA204" s="7"/>
      <c r="AB204" s="7"/>
    </row>
    <row r="205" ht="22.5" customHeight="1">
      <c r="A205" s="7"/>
      <c r="B205" s="7"/>
      <c r="C205" s="7"/>
      <c r="D205" s="7"/>
      <c r="E205" s="21"/>
      <c r="F205" s="7"/>
      <c r="G205" s="7"/>
      <c r="H205" s="14"/>
      <c r="I205" s="14"/>
      <c r="J205" s="14"/>
      <c r="K205" s="7"/>
      <c r="L205" s="7"/>
      <c r="M205" s="7"/>
      <c r="N205" s="7"/>
      <c r="O205" s="7"/>
      <c r="P205" s="7"/>
      <c r="Q205" s="7"/>
      <c r="R205" s="7"/>
      <c r="S205" s="7"/>
      <c r="T205" s="7"/>
      <c r="U205" s="7"/>
      <c r="V205" s="7"/>
      <c r="W205" s="7"/>
      <c r="X205" s="7"/>
      <c r="Y205" s="7"/>
      <c r="Z205" s="7"/>
      <c r="AA205" s="7"/>
      <c r="AB205" s="7"/>
    </row>
    <row r="206" ht="22.5" customHeight="1">
      <c r="A206" s="7"/>
      <c r="B206" s="7"/>
      <c r="C206" s="7"/>
      <c r="D206" s="7"/>
      <c r="E206" s="21"/>
      <c r="F206" s="7"/>
      <c r="G206" s="7"/>
      <c r="H206" s="14"/>
      <c r="I206" s="14"/>
      <c r="J206" s="14"/>
      <c r="K206" s="7"/>
      <c r="L206" s="7"/>
      <c r="M206" s="7"/>
      <c r="N206" s="7"/>
      <c r="O206" s="7"/>
      <c r="P206" s="7"/>
      <c r="Q206" s="7"/>
      <c r="R206" s="7"/>
      <c r="S206" s="7"/>
      <c r="T206" s="7"/>
      <c r="U206" s="7"/>
      <c r="V206" s="7"/>
      <c r="W206" s="7"/>
      <c r="X206" s="7"/>
      <c r="Y206" s="7"/>
      <c r="Z206" s="7"/>
      <c r="AA206" s="7"/>
      <c r="AB206" s="7"/>
    </row>
    <row r="207" ht="22.5" customHeight="1">
      <c r="A207" s="7"/>
      <c r="B207" s="7"/>
      <c r="C207" s="7"/>
      <c r="D207" s="7"/>
      <c r="E207" s="21"/>
      <c r="F207" s="7"/>
      <c r="G207" s="7"/>
      <c r="H207" s="14"/>
      <c r="I207" s="14"/>
      <c r="J207" s="14"/>
      <c r="K207" s="7"/>
      <c r="L207" s="7"/>
      <c r="M207" s="7"/>
      <c r="N207" s="7"/>
      <c r="O207" s="7"/>
      <c r="P207" s="7"/>
      <c r="Q207" s="7"/>
      <c r="R207" s="7"/>
      <c r="S207" s="7"/>
      <c r="T207" s="7"/>
      <c r="U207" s="7"/>
      <c r="V207" s="7"/>
      <c r="W207" s="7"/>
      <c r="X207" s="7"/>
      <c r="Y207" s="7"/>
      <c r="Z207" s="7"/>
      <c r="AA207" s="7"/>
      <c r="AB207" s="7"/>
    </row>
    <row r="208" ht="22.5" customHeight="1">
      <c r="A208" s="7"/>
      <c r="B208" s="7"/>
      <c r="C208" s="7"/>
      <c r="D208" s="7"/>
      <c r="E208" s="21"/>
      <c r="F208" s="7"/>
      <c r="G208" s="7"/>
      <c r="H208" s="14"/>
      <c r="I208" s="14"/>
      <c r="J208" s="14"/>
      <c r="K208" s="7"/>
      <c r="L208" s="7"/>
      <c r="M208" s="7"/>
      <c r="N208" s="7"/>
      <c r="O208" s="7"/>
      <c r="P208" s="7"/>
      <c r="Q208" s="7"/>
      <c r="R208" s="7"/>
      <c r="S208" s="7"/>
      <c r="T208" s="7"/>
      <c r="U208" s="7"/>
      <c r="V208" s="7"/>
      <c r="W208" s="7"/>
      <c r="X208" s="7"/>
      <c r="Y208" s="7"/>
      <c r="Z208" s="7"/>
      <c r="AA208" s="7"/>
      <c r="AB208" s="7"/>
    </row>
    <row r="209" ht="22.5" customHeight="1">
      <c r="A209" s="7"/>
      <c r="B209" s="7"/>
      <c r="C209" s="7"/>
      <c r="D209" s="7"/>
      <c r="E209" s="21"/>
      <c r="F209" s="7"/>
      <c r="G209" s="7"/>
      <c r="H209" s="14"/>
      <c r="I209" s="14"/>
      <c r="J209" s="14"/>
      <c r="K209" s="7"/>
      <c r="L209" s="7"/>
      <c r="M209" s="7"/>
      <c r="N209" s="7"/>
      <c r="O209" s="7"/>
      <c r="P209" s="7"/>
      <c r="Q209" s="7"/>
      <c r="R209" s="7"/>
      <c r="S209" s="7"/>
      <c r="T209" s="7"/>
      <c r="U209" s="7"/>
      <c r="V209" s="7"/>
      <c r="W209" s="7"/>
      <c r="X209" s="7"/>
      <c r="Y209" s="7"/>
      <c r="Z209" s="7"/>
      <c r="AA209" s="7"/>
      <c r="AB209" s="7"/>
    </row>
    <row r="210" ht="22.5" customHeight="1">
      <c r="A210" s="7"/>
      <c r="B210" s="7"/>
      <c r="C210" s="7"/>
      <c r="D210" s="7"/>
      <c r="E210" s="21"/>
      <c r="F210" s="7"/>
      <c r="G210" s="7"/>
      <c r="H210" s="14"/>
      <c r="I210" s="14"/>
      <c r="J210" s="14"/>
      <c r="K210" s="7"/>
      <c r="L210" s="7"/>
      <c r="M210" s="7"/>
      <c r="N210" s="7"/>
      <c r="O210" s="7"/>
      <c r="P210" s="7"/>
      <c r="Q210" s="7"/>
      <c r="R210" s="7"/>
      <c r="S210" s="7"/>
      <c r="T210" s="7"/>
      <c r="U210" s="7"/>
      <c r="V210" s="7"/>
      <c r="W210" s="7"/>
      <c r="X210" s="7"/>
      <c r="Y210" s="7"/>
      <c r="Z210" s="7"/>
      <c r="AA210" s="7"/>
      <c r="AB210" s="7"/>
    </row>
    <row r="211" ht="22.5" customHeight="1">
      <c r="A211" s="7"/>
      <c r="B211" s="7"/>
      <c r="C211" s="7"/>
      <c r="D211" s="7"/>
      <c r="E211" s="21"/>
      <c r="F211" s="7"/>
      <c r="G211" s="7"/>
      <c r="H211" s="14"/>
      <c r="I211" s="14"/>
      <c r="J211" s="14"/>
      <c r="K211" s="7"/>
      <c r="L211" s="7"/>
      <c r="M211" s="7"/>
      <c r="N211" s="7"/>
      <c r="O211" s="7"/>
      <c r="P211" s="7"/>
      <c r="Q211" s="7"/>
      <c r="R211" s="7"/>
      <c r="S211" s="7"/>
      <c r="T211" s="7"/>
      <c r="U211" s="7"/>
      <c r="V211" s="7"/>
      <c r="W211" s="7"/>
      <c r="X211" s="7"/>
      <c r="Y211" s="7"/>
      <c r="Z211" s="7"/>
      <c r="AA211" s="7"/>
      <c r="AB211" s="7"/>
    </row>
    <row r="212" ht="22.5" customHeight="1">
      <c r="A212" s="7"/>
      <c r="B212" s="7"/>
      <c r="C212" s="7"/>
      <c r="D212" s="7"/>
      <c r="E212" s="21"/>
      <c r="F212" s="7"/>
      <c r="G212" s="7"/>
      <c r="H212" s="14"/>
      <c r="I212" s="14"/>
      <c r="J212" s="14"/>
      <c r="K212" s="7"/>
      <c r="L212" s="7"/>
      <c r="M212" s="7"/>
      <c r="N212" s="7"/>
      <c r="O212" s="7"/>
      <c r="P212" s="7"/>
      <c r="Q212" s="7"/>
      <c r="R212" s="7"/>
      <c r="S212" s="7"/>
      <c r="T212" s="7"/>
      <c r="U212" s="7"/>
      <c r="V212" s="7"/>
      <c r="W212" s="7"/>
      <c r="X212" s="7"/>
      <c r="Y212" s="7"/>
      <c r="Z212" s="7"/>
      <c r="AA212" s="7"/>
      <c r="AB212" s="7"/>
    </row>
    <row r="213" ht="22.5" customHeight="1">
      <c r="A213" s="7"/>
      <c r="B213" s="7"/>
      <c r="C213" s="7"/>
      <c r="D213" s="7"/>
      <c r="E213" s="21"/>
      <c r="F213" s="7"/>
      <c r="G213" s="7"/>
      <c r="H213" s="14"/>
      <c r="I213" s="14"/>
      <c r="J213" s="14"/>
      <c r="K213" s="7"/>
      <c r="L213" s="7"/>
      <c r="M213" s="7"/>
      <c r="N213" s="7"/>
      <c r="O213" s="7"/>
      <c r="P213" s="7"/>
      <c r="Q213" s="7"/>
      <c r="R213" s="7"/>
      <c r="S213" s="7"/>
      <c r="T213" s="7"/>
      <c r="U213" s="7"/>
      <c r="V213" s="7"/>
      <c r="W213" s="7"/>
      <c r="X213" s="7"/>
      <c r="Y213" s="7"/>
      <c r="Z213" s="7"/>
      <c r="AA213" s="7"/>
      <c r="AB213" s="7"/>
    </row>
    <row r="214" ht="22.5" customHeight="1">
      <c r="A214" s="7"/>
      <c r="B214" s="7"/>
      <c r="C214" s="7"/>
      <c r="D214" s="7"/>
      <c r="E214" s="21"/>
      <c r="F214" s="7"/>
      <c r="G214" s="7"/>
      <c r="H214" s="14"/>
      <c r="I214" s="14"/>
      <c r="J214" s="14"/>
      <c r="K214" s="7"/>
      <c r="L214" s="7"/>
      <c r="M214" s="7"/>
      <c r="N214" s="7"/>
      <c r="O214" s="7"/>
      <c r="P214" s="7"/>
      <c r="Q214" s="7"/>
      <c r="R214" s="7"/>
      <c r="S214" s="7"/>
      <c r="T214" s="7"/>
      <c r="U214" s="7"/>
      <c r="V214" s="7"/>
      <c r="W214" s="7"/>
      <c r="X214" s="7"/>
      <c r="Y214" s="7"/>
      <c r="Z214" s="7"/>
      <c r="AA214" s="7"/>
      <c r="AB214" s="7"/>
    </row>
    <row r="215" ht="22.5" customHeight="1">
      <c r="A215" s="7"/>
      <c r="B215" s="7"/>
      <c r="C215" s="7"/>
      <c r="D215" s="7"/>
      <c r="E215" s="21"/>
      <c r="F215" s="7"/>
      <c r="G215" s="7"/>
      <c r="H215" s="14"/>
      <c r="I215" s="14"/>
      <c r="J215" s="14"/>
      <c r="K215" s="7"/>
      <c r="L215" s="7"/>
      <c r="M215" s="7"/>
      <c r="N215" s="7"/>
      <c r="O215" s="7"/>
      <c r="P215" s="7"/>
      <c r="Q215" s="7"/>
      <c r="R215" s="7"/>
      <c r="S215" s="7"/>
      <c r="T215" s="7"/>
      <c r="U215" s="7"/>
      <c r="V215" s="7"/>
      <c r="W215" s="7"/>
      <c r="X215" s="7"/>
      <c r="Y215" s="7"/>
      <c r="Z215" s="7"/>
      <c r="AA215" s="7"/>
      <c r="AB215" s="7"/>
    </row>
    <row r="216" ht="22.5" customHeight="1">
      <c r="A216" s="7"/>
      <c r="B216" s="7"/>
      <c r="C216" s="7"/>
      <c r="D216" s="7"/>
      <c r="E216" s="21"/>
      <c r="F216" s="7"/>
      <c r="G216" s="7"/>
      <c r="H216" s="14"/>
      <c r="I216" s="14"/>
      <c r="J216" s="14"/>
      <c r="K216" s="7"/>
      <c r="L216" s="7"/>
      <c r="M216" s="7"/>
      <c r="N216" s="7"/>
      <c r="O216" s="7"/>
      <c r="P216" s="7"/>
      <c r="Q216" s="7"/>
      <c r="R216" s="7"/>
      <c r="S216" s="7"/>
      <c r="T216" s="7"/>
      <c r="U216" s="7"/>
      <c r="V216" s="7"/>
      <c r="W216" s="7"/>
      <c r="X216" s="7"/>
      <c r="Y216" s="7"/>
      <c r="Z216" s="7"/>
      <c r="AA216" s="7"/>
      <c r="AB216" s="7"/>
    </row>
    <row r="217" ht="22.5" customHeight="1">
      <c r="A217" s="7"/>
      <c r="B217" s="7"/>
      <c r="C217" s="7"/>
      <c r="D217" s="7"/>
      <c r="E217" s="21"/>
      <c r="F217" s="7"/>
      <c r="G217" s="7"/>
      <c r="H217" s="14"/>
      <c r="I217" s="14"/>
      <c r="J217" s="14"/>
      <c r="K217" s="7"/>
      <c r="L217" s="7"/>
      <c r="M217" s="7"/>
      <c r="N217" s="7"/>
      <c r="O217" s="7"/>
      <c r="P217" s="7"/>
      <c r="Q217" s="7"/>
      <c r="R217" s="7"/>
      <c r="S217" s="7"/>
      <c r="T217" s="7"/>
      <c r="U217" s="7"/>
      <c r="V217" s="7"/>
      <c r="W217" s="7"/>
      <c r="X217" s="7"/>
      <c r="Y217" s="7"/>
      <c r="Z217" s="7"/>
      <c r="AA217" s="7"/>
      <c r="AB217" s="7"/>
    </row>
    <row r="218" ht="22.5" customHeight="1">
      <c r="A218" s="7"/>
      <c r="B218" s="7"/>
      <c r="C218" s="7"/>
      <c r="D218" s="7"/>
      <c r="E218" s="21"/>
      <c r="F218" s="7"/>
      <c r="G218" s="7"/>
      <c r="H218" s="14"/>
      <c r="I218" s="14"/>
      <c r="J218" s="14"/>
      <c r="K218" s="7"/>
      <c r="L218" s="7"/>
      <c r="M218" s="7"/>
      <c r="N218" s="7"/>
      <c r="O218" s="7"/>
      <c r="P218" s="7"/>
      <c r="Q218" s="7"/>
      <c r="R218" s="7"/>
      <c r="S218" s="7"/>
      <c r="T218" s="7"/>
      <c r="U218" s="7"/>
      <c r="V218" s="7"/>
      <c r="W218" s="7"/>
      <c r="X218" s="7"/>
      <c r="Y218" s="7"/>
      <c r="Z218" s="7"/>
      <c r="AA218" s="7"/>
      <c r="AB218" s="7"/>
    </row>
    <row r="219" ht="22.5" customHeight="1">
      <c r="A219" s="7"/>
      <c r="B219" s="7"/>
      <c r="C219" s="7"/>
      <c r="D219" s="7"/>
      <c r="E219" s="21"/>
      <c r="F219" s="7"/>
      <c r="G219" s="7"/>
      <c r="H219" s="14"/>
      <c r="I219" s="14"/>
      <c r="J219" s="14"/>
      <c r="K219" s="7"/>
      <c r="L219" s="7"/>
      <c r="M219" s="7"/>
      <c r="N219" s="7"/>
      <c r="O219" s="7"/>
      <c r="P219" s="7"/>
      <c r="Q219" s="7"/>
      <c r="R219" s="7"/>
      <c r="S219" s="7"/>
      <c r="T219" s="7"/>
      <c r="U219" s="7"/>
      <c r="V219" s="7"/>
      <c r="W219" s="7"/>
      <c r="X219" s="7"/>
      <c r="Y219" s="7"/>
      <c r="Z219" s="7"/>
      <c r="AA219" s="7"/>
      <c r="AB219" s="7"/>
    </row>
    <row r="220" ht="22.5" customHeight="1">
      <c r="A220" s="7"/>
      <c r="B220" s="7"/>
      <c r="C220" s="7"/>
      <c r="D220" s="7"/>
      <c r="E220" s="21"/>
      <c r="F220" s="7"/>
      <c r="G220" s="7"/>
      <c r="H220" s="14"/>
      <c r="I220" s="14"/>
      <c r="J220" s="14"/>
      <c r="K220" s="7"/>
      <c r="L220" s="7"/>
      <c r="M220" s="7"/>
      <c r="N220" s="7"/>
      <c r="O220" s="7"/>
      <c r="P220" s="7"/>
      <c r="Q220" s="7"/>
      <c r="R220" s="7"/>
      <c r="S220" s="7"/>
      <c r="T220" s="7"/>
      <c r="U220" s="7"/>
      <c r="V220" s="7"/>
      <c r="W220" s="7"/>
      <c r="X220" s="7"/>
      <c r="Y220" s="7"/>
      <c r="Z220" s="7"/>
      <c r="AA220" s="7"/>
      <c r="AB220" s="7"/>
    </row>
    <row r="221" ht="22.5" customHeight="1">
      <c r="A221" s="7"/>
      <c r="B221" s="7"/>
      <c r="C221" s="7"/>
      <c r="D221" s="7"/>
      <c r="E221" s="21"/>
      <c r="F221" s="7"/>
      <c r="G221" s="7"/>
      <c r="H221" s="14"/>
      <c r="I221" s="14"/>
      <c r="J221" s="14"/>
      <c r="K221" s="7"/>
      <c r="L221" s="7"/>
      <c r="M221" s="7"/>
      <c r="N221" s="7"/>
      <c r="O221" s="7"/>
      <c r="P221" s="7"/>
      <c r="Q221" s="7"/>
      <c r="R221" s="7"/>
      <c r="S221" s="7"/>
      <c r="T221" s="7"/>
      <c r="U221" s="7"/>
      <c r="V221" s="7"/>
      <c r="W221" s="7"/>
      <c r="X221" s="7"/>
      <c r="Y221" s="7"/>
      <c r="Z221" s="7"/>
      <c r="AA221" s="7"/>
      <c r="AB221" s="7"/>
    </row>
    <row r="222" ht="22.5" customHeight="1">
      <c r="A222" s="7"/>
      <c r="B222" s="7"/>
      <c r="C222" s="7"/>
      <c r="D222" s="7"/>
      <c r="E222" s="21"/>
      <c r="F222" s="7"/>
      <c r="G222" s="7"/>
      <c r="H222" s="14"/>
      <c r="I222" s="14"/>
      <c r="J222" s="14"/>
      <c r="K222" s="7"/>
      <c r="L222" s="7"/>
      <c r="M222" s="7"/>
      <c r="N222" s="7"/>
      <c r="O222" s="7"/>
      <c r="P222" s="7"/>
      <c r="Q222" s="7"/>
      <c r="R222" s="7"/>
      <c r="S222" s="7"/>
      <c r="T222" s="7"/>
      <c r="U222" s="7"/>
      <c r="V222" s="7"/>
      <c r="W222" s="7"/>
      <c r="X222" s="7"/>
      <c r="Y222" s="7"/>
      <c r="Z222" s="7"/>
      <c r="AA222" s="7"/>
      <c r="AB222" s="7"/>
    </row>
    <row r="223" ht="22.5" customHeight="1">
      <c r="A223" s="7"/>
      <c r="B223" s="7"/>
      <c r="C223" s="7"/>
      <c r="D223" s="7"/>
      <c r="E223" s="21"/>
      <c r="F223" s="7"/>
      <c r="G223" s="7"/>
      <c r="H223" s="14"/>
      <c r="I223" s="14"/>
      <c r="J223" s="14"/>
      <c r="K223" s="7"/>
      <c r="L223" s="7"/>
      <c r="M223" s="7"/>
      <c r="N223" s="7"/>
      <c r="O223" s="7"/>
      <c r="P223" s="7"/>
      <c r="Q223" s="7"/>
      <c r="R223" s="7"/>
      <c r="S223" s="7"/>
      <c r="T223" s="7"/>
      <c r="U223" s="7"/>
      <c r="V223" s="7"/>
      <c r="W223" s="7"/>
      <c r="X223" s="7"/>
      <c r="Y223" s="7"/>
      <c r="Z223" s="7"/>
      <c r="AA223" s="7"/>
      <c r="AB223" s="7"/>
    </row>
    <row r="224" ht="22.5" customHeight="1">
      <c r="A224" s="7"/>
      <c r="B224" s="7"/>
      <c r="C224" s="7"/>
      <c r="D224" s="7"/>
      <c r="E224" s="21"/>
      <c r="F224" s="7"/>
      <c r="G224" s="7"/>
      <c r="H224" s="14"/>
      <c r="I224" s="14"/>
      <c r="J224" s="14"/>
      <c r="K224" s="7"/>
      <c r="L224" s="7"/>
      <c r="M224" s="7"/>
      <c r="N224" s="7"/>
      <c r="O224" s="7"/>
      <c r="P224" s="7"/>
      <c r="Q224" s="7"/>
      <c r="R224" s="7"/>
      <c r="S224" s="7"/>
      <c r="T224" s="7"/>
      <c r="U224" s="7"/>
      <c r="V224" s="7"/>
      <c r="W224" s="7"/>
      <c r="X224" s="7"/>
      <c r="Y224" s="7"/>
      <c r="Z224" s="7"/>
      <c r="AA224" s="7"/>
      <c r="AB224" s="7"/>
    </row>
    <row r="225" ht="22.5" customHeight="1">
      <c r="A225" s="7"/>
      <c r="B225" s="7"/>
      <c r="C225" s="7"/>
      <c r="D225" s="7"/>
      <c r="E225" s="21"/>
      <c r="F225" s="7"/>
      <c r="G225" s="7"/>
      <c r="H225" s="14"/>
      <c r="I225" s="14"/>
      <c r="J225" s="14"/>
      <c r="K225" s="7"/>
      <c r="L225" s="7"/>
      <c r="M225" s="7"/>
      <c r="N225" s="7"/>
      <c r="O225" s="7"/>
      <c r="P225" s="7"/>
      <c r="Q225" s="7"/>
      <c r="R225" s="7"/>
      <c r="S225" s="7"/>
      <c r="T225" s="7"/>
      <c r="U225" s="7"/>
      <c r="V225" s="7"/>
      <c r="W225" s="7"/>
      <c r="X225" s="7"/>
      <c r="Y225" s="7"/>
      <c r="Z225" s="7"/>
      <c r="AA225" s="7"/>
      <c r="AB225" s="7"/>
    </row>
    <row r="226" ht="22.5" customHeight="1">
      <c r="A226" s="7"/>
      <c r="B226" s="7"/>
      <c r="C226" s="7"/>
      <c r="D226" s="7"/>
      <c r="E226" s="21"/>
      <c r="F226" s="7"/>
      <c r="G226" s="7"/>
      <c r="H226" s="14"/>
      <c r="I226" s="14"/>
      <c r="J226" s="14"/>
      <c r="K226" s="7"/>
      <c r="L226" s="7"/>
      <c r="M226" s="7"/>
      <c r="N226" s="7"/>
      <c r="O226" s="7"/>
      <c r="P226" s="7"/>
      <c r="Q226" s="7"/>
      <c r="R226" s="7"/>
      <c r="S226" s="7"/>
      <c r="T226" s="7"/>
      <c r="U226" s="7"/>
      <c r="V226" s="7"/>
      <c r="W226" s="7"/>
      <c r="X226" s="7"/>
      <c r="Y226" s="7"/>
      <c r="Z226" s="7"/>
      <c r="AA226" s="7"/>
      <c r="AB226" s="7"/>
    </row>
    <row r="227" ht="22.5" customHeight="1">
      <c r="A227" s="7"/>
      <c r="B227" s="7"/>
      <c r="C227" s="7"/>
      <c r="D227" s="7"/>
      <c r="E227" s="21"/>
      <c r="F227" s="7"/>
      <c r="G227" s="7"/>
      <c r="H227" s="14"/>
      <c r="I227" s="14"/>
      <c r="J227" s="14"/>
      <c r="K227" s="7"/>
      <c r="L227" s="7"/>
      <c r="M227" s="7"/>
      <c r="N227" s="7"/>
      <c r="O227" s="7"/>
      <c r="P227" s="7"/>
      <c r="Q227" s="7"/>
      <c r="R227" s="7"/>
      <c r="S227" s="7"/>
      <c r="T227" s="7"/>
      <c r="U227" s="7"/>
      <c r="V227" s="7"/>
      <c r="W227" s="7"/>
      <c r="X227" s="7"/>
      <c r="Y227" s="7"/>
      <c r="Z227" s="7"/>
      <c r="AA227" s="7"/>
      <c r="AB227" s="7"/>
    </row>
    <row r="228" ht="22.5" customHeight="1">
      <c r="A228" s="7"/>
      <c r="B228" s="7"/>
      <c r="C228" s="7"/>
      <c r="D228" s="7"/>
      <c r="E228" s="21"/>
      <c r="F228" s="7"/>
      <c r="G228" s="7"/>
      <c r="H228" s="14"/>
      <c r="I228" s="14"/>
      <c r="J228" s="14"/>
      <c r="K228" s="7"/>
      <c r="L228" s="7"/>
      <c r="M228" s="7"/>
      <c r="N228" s="7"/>
      <c r="O228" s="7"/>
      <c r="P228" s="7"/>
      <c r="Q228" s="7"/>
      <c r="R228" s="7"/>
      <c r="S228" s="7"/>
      <c r="T228" s="7"/>
      <c r="U228" s="7"/>
      <c r="V228" s="7"/>
      <c r="W228" s="7"/>
      <c r="X228" s="7"/>
      <c r="Y228" s="7"/>
      <c r="Z228" s="7"/>
      <c r="AA228" s="7"/>
      <c r="AB228" s="7"/>
    </row>
    <row r="229" ht="22.5" customHeight="1">
      <c r="A229" s="7"/>
      <c r="B229" s="7"/>
      <c r="C229" s="7"/>
      <c r="D229" s="7"/>
      <c r="E229" s="21"/>
      <c r="F229" s="7"/>
      <c r="G229" s="7"/>
      <c r="H229" s="14"/>
      <c r="I229" s="14"/>
      <c r="J229" s="14"/>
      <c r="K229" s="7"/>
      <c r="L229" s="7"/>
      <c r="M229" s="7"/>
      <c r="N229" s="7"/>
      <c r="O229" s="7"/>
      <c r="P229" s="7"/>
      <c r="Q229" s="7"/>
      <c r="R229" s="7"/>
      <c r="S229" s="7"/>
      <c r="T229" s="7"/>
      <c r="U229" s="7"/>
      <c r="V229" s="7"/>
      <c r="W229" s="7"/>
      <c r="X229" s="7"/>
      <c r="Y229" s="7"/>
      <c r="Z229" s="7"/>
      <c r="AA229" s="7"/>
      <c r="AB229" s="7"/>
    </row>
    <row r="230" ht="22.5" customHeight="1">
      <c r="A230" s="7"/>
      <c r="B230" s="7"/>
      <c r="C230" s="7"/>
      <c r="D230" s="7"/>
      <c r="E230" s="21"/>
      <c r="F230" s="7"/>
      <c r="G230" s="7"/>
      <c r="H230" s="14"/>
      <c r="I230" s="14"/>
      <c r="J230" s="14"/>
      <c r="K230" s="7"/>
      <c r="L230" s="7"/>
      <c r="M230" s="7"/>
      <c r="N230" s="7"/>
      <c r="O230" s="7"/>
      <c r="P230" s="7"/>
      <c r="Q230" s="7"/>
      <c r="R230" s="7"/>
      <c r="S230" s="7"/>
      <c r="T230" s="7"/>
      <c r="U230" s="7"/>
      <c r="V230" s="7"/>
      <c r="W230" s="7"/>
      <c r="X230" s="7"/>
      <c r="Y230" s="7"/>
      <c r="Z230" s="7"/>
      <c r="AA230" s="7"/>
      <c r="AB230" s="7"/>
    </row>
    <row r="231" ht="22.5" customHeight="1">
      <c r="A231" s="7"/>
      <c r="B231" s="7"/>
      <c r="C231" s="7"/>
      <c r="D231" s="7"/>
      <c r="E231" s="21"/>
      <c r="F231" s="7"/>
      <c r="G231" s="7"/>
      <c r="H231" s="14"/>
      <c r="I231" s="14"/>
      <c r="J231" s="14"/>
      <c r="K231" s="7"/>
      <c r="L231" s="7"/>
      <c r="M231" s="7"/>
      <c r="N231" s="7"/>
      <c r="O231" s="7"/>
      <c r="P231" s="7"/>
      <c r="Q231" s="7"/>
      <c r="R231" s="7"/>
      <c r="S231" s="7"/>
      <c r="T231" s="7"/>
      <c r="U231" s="7"/>
      <c r="V231" s="7"/>
      <c r="W231" s="7"/>
      <c r="X231" s="7"/>
      <c r="Y231" s="7"/>
      <c r="Z231" s="7"/>
      <c r="AA231" s="7"/>
      <c r="AB231" s="7"/>
    </row>
    <row r="232" ht="22.5" customHeight="1">
      <c r="A232" s="7"/>
      <c r="B232" s="7"/>
      <c r="C232" s="7"/>
      <c r="D232" s="7"/>
      <c r="E232" s="21"/>
      <c r="F232" s="7"/>
      <c r="G232" s="7"/>
      <c r="H232" s="14"/>
      <c r="I232" s="14"/>
      <c r="J232" s="14"/>
      <c r="K232" s="7"/>
      <c r="L232" s="7"/>
      <c r="M232" s="7"/>
      <c r="N232" s="7"/>
      <c r="O232" s="7"/>
      <c r="P232" s="7"/>
      <c r="Q232" s="7"/>
      <c r="R232" s="7"/>
      <c r="S232" s="7"/>
      <c r="T232" s="7"/>
      <c r="U232" s="7"/>
      <c r="V232" s="7"/>
      <c r="W232" s="7"/>
      <c r="X232" s="7"/>
      <c r="Y232" s="7"/>
      <c r="Z232" s="7"/>
      <c r="AA232" s="7"/>
      <c r="AB232" s="7"/>
    </row>
    <row r="233" ht="22.5" customHeight="1">
      <c r="A233" s="7"/>
      <c r="B233" s="7"/>
      <c r="C233" s="7"/>
      <c r="D233" s="7"/>
      <c r="E233" s="21"/>
      <c r="F233" s="7"/>
      <c r="G233" s="7"/>
      <c r="H233" s="14"/>
      <c r="I233" s="14"/>
      <c r="J233" s="14"/>
      <c r="K233" s="7"/>
      <c r="L233" s="7"/>
      <c r="M233" s="7"/>
      <c r="N233" s="7"/>
      <c r="O233" s="7"/>
      <c r="P233" s="7"/>
      <c r="Q233" s="7"/>
      <c r="R233" s="7"/>
      <c r="S233" s="7"/>
      <c r="T233" s="7"/>
      <c r="U233" s="7"/>
      <c r="V233" s="7"/>
      <c r="W233" s="7"/>
      <c r="X233" s="7"/>
      <c r="Y233" s="7"/>
      <c r="Z233" s="7"/>
      <c r="AA233" s="7"/>
      <c r="AB233" s="7"/>
    </row>
    <row r="234" ht="22.5" customHeight="1">
      <c r="A234" s="7"/>
      <c r="B234" s="7"/>
      <c r="C234" s="7"/>
      <c r="D234" s="7"/>
      <c r="E234" s="21"/>
      <c r="F234" s="7"/>
      <c r="G234" s="7"/>
      <c r="H234" s="14"/>
      <c r="I234" s="14"/>
      <c r="J234" s="14"/>
      <c r="K234" s="7"/>
      <c r="L234" s="7"/>
      <c r="M234" s="7"/>
      <c r="N234" s="7"/>
      <c r="O234" s="7"/>
      <c r="P234" s="7"/>
      <c r="Q234" s="7"/>
      <c r="R234" s="7"/>
      <c r="S234" s="7"/>
      <c r="T234" s="7"/>
      <c r="U234" s="7"/>
      <c r="V234" s="7"/>
      <c r="W234" s="7"/>
      <c r="X234" s="7"/>
      <c r="Y234" s="7"/>
      <c r="Z234" s="7"/>
      <c r="AA234" s="7"/>
      <c r="AB234" s="7"/>
    </row>
    <row r="235" ht="22.5" customHeight="1">
      <c r="A235" s="7"/>
      <c r="B235" s="7"/>
      <c r="C235" s="7"/>
      <c r="D235" s="7"/>
      <c r="E235" s="21"/>
      <c r="F235" s="7"/>
      <c r="G235" s="7"/>
      <c r="H235" s="14"/>
      <c r="I235" s="14"/>
      <c r="J235" s="14"/>
      <c r="K235" s="7"/>
      <c r="L235" s="7"/>
      <c r="M235" s="7"/>
      <c r="N235" s="7"/>
      <c r="O235" s="7"/>
      <c r="P235" s="7"/>
      <c r="Q235" s="7"/>
      <c r="R235" s="7"/>
      <c r="S235" s="7"/>
      <c r="T235" s="7"/>
      <c r="U235" s="7"/>
      <c r="V235" s="7"/>
      <c r="W235" s="7"/>
      <c r="X235" s="7"/>
      <c r="Y235" s="7"/>
      <c r="Z235" s="7"/>
      <c r="AA235" s="7"/>
      <c r="AB235" s="7"/>
    </row>
    <row r="236" ht="22.5" customHeight="1">
      <c r="A236" s="7"/>
      <c r="B236" s="7"/>
      <c r="C236" s="7"/>
      <c r="D236" s="7"/>
      <c r="E236" s="21"/>
      <c r="F236" s="7"/>
      <c r="G236" s="7"/>
      <c r="H236" s="14"/>
      <c r="I236" s="14"/>
      <c r="J236" s="14"/>
      <c r="K236" s="7"/>
      <c r="L236" s="7"/>
      <c r="M236" s="7"/>
      <c r="N236" s="7"/>
      <c r="O236" s="7"/>
      <c r="P236" s="7"/>
      <c r="Q236" s="7"/>
      <c r="R236" s="7"/>
      <c r="S236" s="7"/>
      <c r="T236" s="7"/>
      <c r="U236" s="7"/>
      <c r="V236" s="7"/>
      <c r="W236" s="7"/>
      <c r="X236" s="7"/>
      <c r="Y236" s="7"/>
      <c r="Z236" s="7"/>
      <c r="AA236" s="7"/>
      <c r="AB236" s="7"/>
    </row>
    <row r="237" ht="22.5" customHeight="1">
      <c r="A237" s="7"/>
      <c r="B237" s="7"/>
      <c r="C237" s="7"/>
      <c r="D237" s="7"/>
      <c r="E237" s="21"/>
      <c r="F237" s="7"/>
      <c r="G237" s="7"/>
      <c r="H237" s="14"/>
      <c r="I237" s="14"/>
      <c r="J237" s="14"/>
      <c r="K237" s="7"/>
      <c r="L237" s="7"/>
      <c r="M237" s="7"/>
      <c r="N237" s="7"/>
      <c r="O237" s="7"/>
      <c r="P237" s="7"/>
      <c r="Q237" s="7"/>
      <c r="R237" s="7"/>
      <c r="S237" s="7"/>
      <c r="T237" s="7"/>
      <c r="U237" s="7"/>
      <c r="V237" s="7"/>
      <c r="W237" s="7"/>
      <c r="X237" s="7"/>
      <c r="Y237" s="7"/>
      <c r="Z237" s="7"/>
      <c r="AA237" s="7"/>
      <c r="AB237" s="7"/>
    </row>
    <row r="238" ht="22.5" customHeight="1">
      <c r="A238" s="7"/>
      <c r="B238" s="7"/>
      <c r="C238" s="7"/>
      <c r="D238" s="7"/>
      <c r="E238" s="21"/>
      <c r="F238" s="7"/>
      <c r="G238" s="7"/>
      <c r="H238" s="14"/>
      <c r="I238" s="14"/>
      <c r="J238" s="14"/>
      <c r="K238" s="7"/>
      <c r="L238" s="7"/>
      <c r="M238" s="7"/>
      <c r="N238" s="7"/>
      <c r="O238" s="7"/>
      <c r="P238" s="7"/>
      <c r="Q238" s="7"/>
      <c r="R238" s="7"/>
      <c r="S238" s="7"/>
      <c r="T238" s="7"/>
      <c r="U238" s="7"/>
      <c r="V238" s="7"/>
      <c r="W238" s="7"/>
      <c r="X238" s="7"/>
      <c r="Y238" s="7"/>
      <c r="Z238" s="7"/>
      <c r="AA238" s="7"/>
      <c r="AB238" s="7"/>
    </row>
    <row r="239" ht="22.5" customHeight="1">
      <c r="A239" s="7"/>
      <c r="B239" s="7"/>
      <c r="C239" s="7"/>
      <c r="D239" s="7"/>
      <c r="E239" s="21"/>
      <c r="F239" s="7"/>
      <c r="G239" s="7"/>
      <c r="H239" s="14"/>
      <c r="I239" s="14"/>
      <c r="J239" s="14"/>
      <c r="K239" s="7"/>
      <c r="L239" s="7"/>
      <c r="M239" s="7"/>
      <c r="N239" s="7"/>
      <c r="O239" s="7"/>
      <c r="P239" s="7"/>
      <c r="Q239" s="7"/>
      <c r="R239" s="7"/>
      <c r="S239" s="7"/>
      <c r="T239" s="7"/>
      <c r="U239" s="7"/>
      <c r="V239" s="7"/>
      <c r="W239" s="7"/>
      <c r="X239" s="7"/>
      <c r="Y239" s="7"/>
      <c r="Z239" s="7"/>
      <c r="AA239" s="7"/>
      <c r="AB239" s="7"/>
    </row>
    <row r="240" ht="22.5" customHeight="1">
      <c r="A240" s="7"/>
      <c r="B240" s="7"/>
      <c r="C240" s="7"/>
      <c r="D240" s="7"/>
      <c r="E240" s="21"/>
      <c r="F240" s="7"/>
      <c r="G240" s="7"/>
      <c r="H240" s="14"/>
      <c r="I240" s="14"/>
      <c r="J240" s="14"/>
      <c r="K240" s="7"/>
      <c r="L240" s="7"/>
      <c r="M240" s="7"/>
      <c r="N240" s="7"/>
      <c r="O240" s="7"/>
      <c r="P240" s="7"/>
      <c r="Q240" s="7"/>
      <c r="R240" s="7"/>
      <c r="S240" s="7"/>
      <c r="T240" s="7"/>
      <c r="U240" s="7"/>
      <c r="V240" s="7"/>
      <c r="W240" s="7"/>
      <c r="X240" s="7"/>
      <c r="Y240" s="7"/>
      <c r="Z240" s="7"/>
      <c r="AA240" s="7"/>
      <c r="AB240" s="7"/>
    </row>
    <row r="241" ht="22.5" customHeight="1">
      <c r="A241" s="7"/>
      <c r="B241" s="7"/>
      <c r="C241" s="7"/>
      <c r="D241" s="7"/>
      <c r="E241" s="21"/>
      <c r="F241" s="7"/>
      <c r="G241" s="7"/>
      <c r="H241" s="14"/>
      <c r="I241" s="14"/>
      <c r="J241" s="14"/>
      <c r="K241" s="7"/>
      <c r="L241" s="7"/>
      <c r="M241" s="7"/>
      <c r="N241" s="7"/>
      <c r="O241" s="7"/>
      <c r="P241" s="7"/>
      <c r="Q241" s="7"/>
      <c r="R241" s="7"/>
      <c r="S241" s="7"/>
      <c r="T241" s="7"/>
      <c r="U241" s="7"/>
      <c r="V241" s="7"/>
      <c r="W241" s="7"/>
      <c r="X241" s="7"/>
      <c r="Y241" s="7"/>
      <c r="Z241" s="7"/>
      <c r="AA241" s="7"/>
      <c r="AB241" s="7"/>
    </row>
    <row r="242" ht="22.5" customHeight="1">
      <c r="A242" s="7"/>
      <c r="B242" s="7"/>
      <c r="C242" s="7"/>
      <c r="D242" s="7"/>
      <c r="E242" s="21"/>
      <c r="F242" s="7"/>
      <c r="G242" s="7"/>
      <c r="H242" s="14"/>
      <c r="I242" s="14"/>
      <c r="J242" s="14"/>
      <c r="K242" s="7"/>
      <c r="L242" s="7"/>
      <c r="M242" s="7"/>
      <c r="N242" s="7"/>
      <c r="O242" s="7"/>
      <c r="P242" s="7"/>
      <c r="Q242" s="7"/>
      <c r="R242" s="7"/>
      <c r="S242" s="7"/>
      <c r="T242" s="7"/>
      <c r="U242" s="7"/>
      <c r="V242" s="7"/>
      <c r="W242" s="7"/>
      <c r="X242" s="7"/>
      <c r="Y242" s="7"/>
      <c r="Z242" s="7"/>
      <c r="AA242" s="7"/>
      <c r="AB242" s="7"/>
    </row>
    <row r="243" ht="22.5" customHeight="1">
      <c r="A243" s="7"/>
      <c r="B243" s="7"/>
      <c r="C243" s="7"/>
      <c r="D243" s="7"/>
      <c r="E243" s="21"/>
      <c r="F243" s="7"/>
      <c r="G243" s="7"/>
      <c r="H243" s="14"/>
      <c r="I243" s="14"/>
      <c r="J243" s="14"/>
      <c r="K243" s="7"/>
      <c r="L243" s="7"/>
      <c r="M243" s="7"/>
      <c r="N243" s="7"/>
      <c r="O243" s="7"/>
      <c r="P243" s="7"/>
      <c r="Q243" s="7"/>
      <c r="R243" s="7"/>
      <c r="S243" s="7"/>
      <c r="T243" s="7"/>
      <c r="U243" s="7"/>
      <c r="V243" s="7"/>
      <c r="W243" s="7"/>
      <c r="X243" s="7"/>
      <c r="Y243" s="7"/>
      <c r="Z243" s="7"/>
      <c r="AA243" s="7"/>
      <c r="AB243" s="7"/>
    </row>
    <row r="244" ht="22.5" customHeight="1">
      <c r="A244" s="7"/>
      <c r="B244" s="7"/>
      <c r="C244" s="7"/>
      <c r="D244" s="7"/>
      <c r="E244" s="21"/>
      <c r="F244" s="7"/>
      <c r="G244" s="7"/>
      <c r="H244" s="14"/>
      <c r="I244" s="14"/>
      <c r="J244" s="14"/>
      <c r="K244" s="7"/>
      <c r="L244" s="7"/>
      <c r="M244" s="7"/>
      <c r="N244" s="7"/>
      <c r="O244" s="7"/>
      <c r="P244" s="7"/>
      <c r="Q244" s="7"/>
      <c r="R244" s="7"/>
      <c r="S244" s="7"/>
      <c r="T244" s="7"/>
      <c r="U244" s="7"/>
      <c r="V244" s="7"/>
      <c r="W244" s="7"/>
      <c r="X244" s="7"/>
      <c r="Y244" s="7"/>
      <c r="Z244" s="7"/>
      <c r="AA244" s="7"/>
      <c r="AB244" s="7"/>
    </row>
    <row r="245" ht="22.5" customHeight="1">
      <c r="A245" s="7"/>
      <c r="B245" s="7"/>
      <c r="C245" s="7"/>
      <c r="D245" s="7"/>
      <c r="E245" s="21"/>
      <c r="F245" s="7"/>
      <c r="G245" s="7"/>
      <c r="H245" s="14"/>
      <c r="I245" s="14"/>
      <c r="J245" s="14"/>
      <c r="K245" s="7"/>
      <c r="L245" s="7"/>
      <c r="M245" s="7"/>
      <c r="N245" s="7"/>
      <c r="O245" s="7"/>
      <c r="P245" s="7"/>
      <c r="Q245" s="7"/>
      <c r="R245" s="7"/>
      <c r="S245" s="7"/>
      <c r="T245" s="7"/>
      <c r="U245" s="7"/>
      <c r="V245" s="7"/>
      <c r="W245" s="7"/>
      <c r="X245" s="7"/>
      <c r="Y245" s="7"/>
      <c r="Z245" s="7"/>
      <c r="AA245" s="7"/>
      <c r="AB245" s="7"/>
    </row>
    <row r="246" ht="22.5" customHeight="1">
      <c r="A246" s="7"/>
      <c r="B246" s="7"/>
      <c r="C246" s="7"/>
      <c r="D246" s="7"/>
      <c r="E246" s="21"/>
      <c r="F246" s="7"/>
      <c r="G246" s="7"/>
      <c r="H246" s="14"/>
      <c r="I246" s="14"/>
      <c r="J246" s="14"/>
      <c r="K246" s="7"/>
      <c r="L246" s="7"/>
      <c r="M246" s="7"/>
      <c r="N246" s="7"/>
      <c r="O246" s="7"/>
      <c r="P246" s="7"/>
      <c r="Q246" s="7"/>
      <c r="R246" s="7"/>
      <c r="S246" s="7"/>
      <c r="T246" s="7"/>
      <c r="U246" s="7"/>
      <c r="V246" s="7"/>
      <c r="W246" s="7"/>
      <c r="X246" s="7"/>
      <c r="Y246" s="7"/>
      <c r="Z246" s="7"/>
      <c r="AA246" s="7"/>
      <c r="AB246" s="7"/>
    </row>
    <row r="247" ht="22.5" customHeight="1">
      <c r="A247" s="7"/>
      <c r="B247" s="7"/>
      <c r="C247" s="7"/>
      <c r="D247" s="7"/>
      <c r="E247" s="21"/>
      <c r="F247" s="7"/>
      <c r="G247" s="7"/>
      <c r="H247" s="14"/>
      <c r="I247" s="14"/>
      <c r="J247" s="14"/>
      <c r="K247" s="7"/>
      <c r="L247" s="7"/>
      <c r="M247" s="7"/>
      <c r="N247" s="7"/>
      <c r="O247" s="7"/>
      <c r="P247" s="7"/>
      <c r="Q247" s="7"/>
      <c r="R247" s="7"/>
      <c r="S247" s="7"/>
      <c r="T247" s="7"/>
      <c r="U247" s="7"/>
      <c r="V247" s="7"/>
      <c r="W247" s="7"/>
      <c r="X247" s="7"/>
      <c r="Y247" s="7"/>
      <c r="Z247" s="7"/>
      <c r="AA247" s="7"/>
      <c r="AB247" s="7"/>
    </row>
    <row r="248" ht="22.5" customHeight="1">
      <c r="A248" s="7"/>
      <c r="B248" s="7"/>
      <c r="C248" s="7"/>
      <c r="D248" s="7"/>
      <c r="E248" s="21"/>
      <c r="F248" s="7"/>
      <c r="G248" s="7"/>
      <c r="H248" s="14"/>
      <c r="I248" s="14"/>
      <c r="J248" s="14"/>
      <c r="K248" s="7"/>
      <c r="L248" s="7"/>
      <c r="M248" s="7"/>
      <c r="N248" s="7"/>
      <c r="O248" s="7"/>
      <c r="P248" s="7"/>
      <c r="Q248" s="7"/>
      <c r="R248" s="7"/>
      <c r="S248" s="7"/>
      <c r="T248" s="7"/>
      <c r="U248" s="7"/>
      <c r="V248" s="7"/>
      <c r="W248" s="7"/>
      <c r="X248" s="7"/>
      <c r="Y248" s="7"/>
      <c r="Z248" s="7"/>
      <c r="AA248" s="7"/>
      <c r="AB248" s="7"/>
    </row>
    <row r="249" ht="22.5" customHeight="1">
      <c r="A249" s="7"/>
      <c r="B249" s="7"/>
      <c r="C249" s="7"/>
      <c r="D249" s="7"/>
      <c r="E249" s="21"/>
      <c r="F249" s="7"/>
      <c r="G249" s="7"/>
      <c r="H249" s="14"/>
      <c r="I249" s="14"/>
      <c r="J249" s="14"/>
      <c r="K249" s="7"/>
      <c r="L249" s="7"/>
      <c r="M249" s="7"/>
      <c r="N249" s="7"/>
      <c r="O249" s="7"/>
      <c r="P249" s="7"/>
      <c r="Q249" s="7"/>
      <c r="R249" s="7"/>
      <c r="S249" s="7"/>
      <c r="T249" s="7"/>
      <c r="U249" s="7"/>
      <c r="V249" s="7"/>
      <c r="W249" s="7"/>
      <c r="X249" s="7"/>
      <c r="Y249" s="7"/>
      <c r="Z249" s="7"/>
      <c r="AA249" s="7"/>
      <c r="AB249" s="7"/>
    </row>
    <row r="250" ht="22.5" customHeight="1">
      <c r="A250" s="7"/>
      <c r="B250" s="7"/>
      <c r="C250" s="7"/>
      <c r="D250" s="7"/>
      <c r="E250" s="21"/>
      <c r="F250" s="7"/>
      <c r="G250" s="7"/>
      <c r="H250" s="14"/>
      <c r="I250" s="14"/>
      <c r="J250" s="14"/>
      <c r="K250" s="7"/>
      <c r="L250" s="7"/>
      <c r="M250" s="7"/>
      <c r="N250" s="7"/>
      <c r="O250" s="7"/>
      <c r="P250" s="7"/>
      <c r="Q250" s="7"/>
      <c r="R250" s="7"/>
      <c r="S250" s="7"/>
      <c r="T250" s="7"/>
      <c r="U250" s="7"/>
      <c r="V250" s="7"/>
      <c r="W250" s="7"/>
      <c r="X250" s="7"/>
      <c r="Y250" s="7"/>
      <c r="Z250" s="7"/>
      <c r="AA250" s="7"/>
      <c r="AB250" s="7"/>
    </row>
    <row r="251" ht="22.5" customHeight="1">
      <c r="A251" s="7"/>
      <c r="B251" s="7"/>
      <c r="C251" s="7"/>
      <c r="D251" s="7"/>
      <c r="E251" s="21"/>
      <c r="F251" s="7"/>
      <c r="G251" s="7"/>
      <c r="H251" s="14"/>
      <c r="I251" s="14"/>
      <c r="J251" s="14"/>
      <c r="K251" s="7"/>
      <c r="L251" s="7"/>
      <c r="M251" s="7"/>
      <c r="N251" s="7"/>
      <c r="O251" s="7"/>
      <c r="P251" s="7"/>
      <c r="Q251" s="7"/>
      <c r="R251" s="7"/>
      <c r="S251" s="7"/>
      <c r="T251" s="7"/>
      <c r="U251" s="7"/>
      <c r="V251" s="7"/>
      <c r="W251" s="7"/>
      <c r="X251" s="7"/>
      <c r="Y251" s="7"/>
      <c r="Z251" s="7"/>
      <c r="AA251" s="7"/>
      <c r="AB251" s="7"/>
    </row>
    <row r="252" ht="22.5" customHeight="1">
      <c r="A252" s="7"/>
      <c r="B252" s="7"/>
      <c r="C252" s="7"/>
      <c r="D252" s="7"/>
      <c r="E252" s="21"/>
      <c r="F252" s="7"/>
      <c r="G252" s="7"/>
      <c r="H252" s="14"/>
      <c r="I252" s="14"/>
      <c r="J252" s="14"/>
      <c r="K252" s="7"/>
      <c r="L252" s="7"/>
      <c r="M252" s="7"/>
      <c r="N252" s="7"/>
      <c r="O252" s="7"/>
      <c r="P252" s="7"/>
      <c r="Q252" s="7"/>
      <c r="R252" s="7"/>
      <c r="S252" s="7"/>
      <c r="T252" s="7"/>
      <c r="U252" s="7"/>
      <c r="V252" s="7"/>
      <c r="W252" s="7"/>
      <c r="X252" s="7"/>
      <c r="Y252" s="7"/>
      <c r="Z252" s="7"/>
      <c r="AA252" s="7"/>
      <c r="AB252" s="7"/>
    </row>
    <row r="253" ht="22.5" customHeight="1">
      <c r="A253" s="7"/>
      <c r="B253" s="7"/>
      <c r="C253" s="7"/>
      <c r="D253" s="7"/>
      <c r="E253" s="21"/>
      <c r="F253" s="7"/>
      <c r="G253" s="7"/>
      <c r="H253" s="14"/>
      <c r="I253" s="14"/>
      <c r="J253" s="14"/>
      <c r="K253" s="7"/>
      <c r="L253" s="7"/>
      <c r="M253" s="7"/>
      <c r="N253" s="7"/>
      <c r="O253" s="7"/>
      <c r="P253" s="7"/>
      <c r="Q253" s="7"/>
      <c r="R253" s="7"/>
      <c r="S253" s="7"/>
      <c r="T253" s="7"/>
      <c r="U253" s="7"/>
      <c r="V253" s="7"/>
      <c r="W253" s="7"/>
      <c r="X253" s="7"/>
      <c r="Y253" s="7"/>
      <c r="Z253" s="7"/>
      <c r="AA253" s="7"/>
      <c r="AB253" s="7"/>
    </row>
    <row r="254" ht="22.5" customHeight="1">
      <c r="A254" s="7"/>
      <c r="B254" s="7"/>
      <c r="C254" s="7"/>
      <c r="D254" s="7"/>
      <c r="E254" s="21"/>
      <c r="F254" s="7"/>
      <c r="G254" s="7"/>
      <c r="H254" s="14"/>
      <c r="I254" s="14"/>
      <c r="J254" s="14"/>
      <c r="K254" s="7"/>
      <c r="L254" s="7"/>
      <c r="M254" s="7"/>
      <c r="N254" s="7"/>
      <c r="O254" s="7"/>
      <c r="P254" s="7"/>
      <c r="Q254" s="7"/>
      <c r="R254" s="7"/>
      <c r="S254" s="7"/>
      <c r="T254" s="7"/>
      <c r="U254" s="7"/>
      <c r="V254" s="7"/>
      <c r="W254" s="7"/>
      <c r="X254" s="7"/>
      <c r="Y254" s="7"/>
      <c r="Z254" s="7"/>
      <c r="AA254" s="7"/>
      <c r="AB254" s="7"/>
    </row>
    <row r="255" ht="22.5" customHeight="1">
      <c r="A255" s="7"/>
      <c r="B255" s="7"/>
      <c r="C255" s="7"/>
      <c r="D255" s="7"/>
      <c r="E255" s="21"/>
      <c r="F255" s="7"/>
      <c r="G255" s="7"/>
      <c r="H255" s="14"/>
      <c r="I255" s="14"/>
      <c r="J255" s="14"/>
      <c r="K255" s="7"/>
      <c r="L255" s="7"/>
      <c r="M255" s="7"/>
      <c r="N255" s="7"/>
      <c r="O255" s="7"/>
      <c r="P255" s="7"/>
      <c r="Q255" s="7"/>
      <c r="R255" s="7"/>
      <c r="S255" s="7"/>
      <c r="T255" s="7"/>
      <c r="U255" s="7"/>
      <c r="V255" s="7"/>
      <c r="W255" s="7"/>
      <c r="X255" s="7"/>
      <c r="Y255" s="7"/>
      <c r="Z255" s="7"/>
      <c r="AA255" s="7"/>
      <c r="AB255" s="7"/>
    </row>
    <row r="256" ht="22.5" customHeight="1">
      <c r="A256" s="7"/>
      <c r="B256" s="7"/>
      <c r="C256" s="7"/>
      <c r="D256" s="7"/>
      <c r="E256" s="21"/>
      <c r="F256" s="7"/>
      <c r="G256" s="7"/>
      <c r="H256" s="14"/>
      <c r="I256" s="14"/>
      <c r="J256" s="14"/>
      <c r="K256" s="7"/>
      <c r="L256" s="7"/>
      <c r="M256" s="7"/>
      <c r="N256" s="7"/>
      <c r="O256" s="7"/>
      <c r="P256" s="7"/>
      <c r="Q256" s="7"/>
      <c r="R256" s="7"/>
      <c r="S256" s="7"/>
      <c r="T256" s="7"/>
      <c r="U256" s="7"/>
      <c r="V256" s="7"/>
      <c r="W256" s="7"/>
      <c r="X256" s="7"/>
      <c r="Y256" s="7"/>
      <c r="Z256" s="7"/>
      <c r="AA256" s="7"/>
      <c r="AB256" s="7"/>
    </row>
    <row r="257" ht="22.5" customHeight="1">
      <c r="A257" s="7"/>
      <c r="B257" s="7"/>
      <c r="C257" s="7"/>
      <c r="D257" s="7"/>
      <c r="E257" s="21"/>
      <c r="F257" s="7"/>
      <c r="G257" s="7"/>
      <c r="H257" s="14"/>
      <c r="I257" s="14"/>
      <c r="J257" s="14"/>
      <c r="K257" s="7"/>
      <c r="L257" s="7"/>
      <c r="M257" s="7"/>
      <c r="N257" s="7"/>
      <c r="O257" s="7"/>
      <c r="P257" s="7"/>
      <c r="Q257" s="7"/>
      <c r="R257" s="7"/>
      <c r="S257" s="7"/>
      <c r="T257" s="7"/>
      <c r="U257" s="7"/>
      <c r="V257" s="7"/>
      <c r="W257" s="7"/>
      <c r="X257" s="7"/>
      <c r="Y257" s="7"/>
      <c r="Z257" s="7"/>
      <c r="AA257" s="7"/>
      <c r="AB257" s="7"/>
    </row>
    <row r="258" ht="22.5" customHeight="1">
      <c r="A258" s="7"/>
      <c r="B258" s="7"/>
      <c r="C258" s="7"/>
      <c r="D258" s="7"/>
      <c r="E258" s="21"/>
      <c r="F258" s="7"/>
      <c r="G258" s="7"/>
      <c r="H258" s="14"/>
      <c r="I258" s="14"/>
      <c r="J258" s="14"/>
      <c r="K258" s="7"/>
      <c r="L258" s="7"/>
      <c r="M258" s="7"/>
      <c r="N258" s="7"/>
      <c r="O258" s="7"/>
      <c r="P258" s="7"/>
      <c r="Q258" s="7"/>
      <c r="R258" s="7"/>
      <c r="S258" s="7"/>
      <c r="T258" s="7"/>
      <c r="U258" s="7"/>
      <c r="V258" s="7"/>
      <c r="W258" s="7"/>
      <c r="X258" s="7"/>
      <c r="Y258" s="7"/>
      <c r="Z258" s="7"/>
      <c r="AA258" s="7"/>
      <c r="AB258" s="7"/>
    </row>
    <row r="259" ht="22.5" customHeight="1">
      <c r="A259" s="7"/>
      <c r="B259" s="7"/>
      <c r="C259" s="7"/>
      <c r="D259" s="7"/>
      <c r="E259" s="21"/>
      <c r="F259" s="7"/>
      <c r="G259" s="7"/>
      <c r="H259" s="14"/>
      <c r="I259" s="14"/>
      <c r="J259" s="14"/>
      <c r="K259" s="7"/>
      <c r="L259" s="7"/>
      <c r="M259" s="7"/>
      <c r="N259" s="7"/>
      <c r="O259" s="7"/>
      <c r="P259" s="7"/>
      <c r="Q259" s="7"/>
      <c r="R259" s="7"/>
      <c r="S259" s="7"/>
      <c r="T259" s="7"/>
      <c r="U259" s="7"/>
      <c r="V259" s="7"/>
      <c r="W259" s="7"/>
      <c r="X259" s="7"/>
      <c r="Y259" s="7"/>
      <c r="Z259" s="7"/>
      <c r="AA259" s="7"/>
      <c r="AB259" s="7"/>
    </row>
    <row r="260" ht="22.5" customHeight="1">
      <c r="A260" s="7"/>
      <c r="B260" s="7"/>
      <c r="C260" s="7"/>
      <c r="D260" s="7"/>
      <c r="E260" s="21"/>
      <c r="F260" s="7"/>
      <c r="G260" s="7"/>
      <c r="H260" s="14"/>
      <c r="I260" s="14"/>
      <c r="J260" s="14"/>
      <c r="K260" s="7"/>
      <c r="L260" s="7"/>
      <c r="M260" s="7"/>
      <c r="N260" s="7"/>
      <c r="O260" s="7"/>
      <c r="P260" s="7"/>
      <c r="Q260" s="7"/>
      <c r="R260" s="7"/>
      <c r="S260" s="7"/>
      <c r="T260" s="7"/>
      <c r="U260" s="7"/>
      <c r="V260" s="7"/>
      <c r="W260" s="7"/>
      <c r="X260" s="7"/>
      <c r="Y260" s="7"/>
      <c r="Z260" s="7"/>
      <c r="AA260" s="7"/>
      <c r="AB260" s="7"/>
    </row>
    <row r="261" ht="22.5" customHeight="1">
      <c r="A261" s="7"/>
      <c r="B261" s="7"/>
      <c r="C261" s="7"/>
      <c r="D261" s="7"/>
      <c r="E261" s="21"/>
      <c r="F261" s="7"/>
      <c r="G261" s="7"/>
      <c r="H261" s="14"/>
      <c r="I261" s="14"/>
      <c r="J261" s="14"/>
      <c r="K261" s="7"/>
      <c r="L261" s="7"/>
      <c r="M261" s="7"/>
      <c r="N261" s="7"/>
      <c r="O261" s="7"/>
      <c r="P261" s="7"/>
      <c r="Q261" s="7"/>
      <c r="R261" s="7"/>
      <c r="S261" s="7"/>
      <c r="T261" s="7"/>
      <c r="U261" s="7"/>
      <c r="V261" s="7"/>
      <c r="W261" s="7"/>
      <c r="X261" s="7"/>
      <c r="Y261" s="7"/>
      <c r="Z261" s="7"/>
      <c r="AA261" s="7"/>
      <c r="AB261" s="7"/>
    </row>
    <row r="262" ht="22.5" customHeight="1">
      <c r="A262" s="7"/>
      <c r="B262" s="7"/>
      <c r="C262" s="7"/>
      <c r="D262" s="7"/>
      <c r="E262" s="21"/>
      <c r="F262" s="7"/>
      <c r="G262" s="7"/>
      <c r="H262" s="14"/>
      <c r="I262" s="14"/>
      <c r="J262" s="14"/>
      <c r="K262" s="7"/>
      <c r="L262" s="7"/>
      <c r="M262" s="7"/>
      <c r="N262" s="7"/>
      <c r="O262" s="7"/>
      <c r="P262" s="7"/>
      <c r="Q262" s="7"/>
      <c r="R262" s="7"/>
      <c r="S262" s="7"/>
      <c r="T262" s="7"/>
      <c r="U262" s="7"/>
      <c r="V262" s="7"/>
      <c r="W262" s="7"/>
      <c r="X262" s="7"/>
      <c r="Y262" s="7"/>
      <c r="Z262" s="7"/>
      <c r="AA262" s="7"/>
      <c r="AB262" s="7"/>
    </row>
    <row r="263" ht="22.5" customHeight="1">
      <c r="A263" s="7"/>
      <c r="B263" s="7"/>
      <c r="C263" s="7"/>
      <c r="D263" s="7"/>
      <c r="E263" s="21"/>
      <c r="F263" s="7"/>
      <c r="G263" s="7"/>
      <c r="H263" s="14"/>
      <c r="I263" s="14"/>
      <c r="J263" s="14"/>
      <c r="K263" s="7"/>
      <c r="L263" s="7"/>
      <c r="M263" s="7"/>
      <c r="N263" s="7"/>
      <c r="O263" s="7"/>
      <c r="P263" s="7"/>
      <c r="Q263" s="7"/>
      <c r="R263" s="7"/>
      <c r="S263" s="7"/>
      <c r="T263" s="7"/>
      <c r="U263" s="7"/>
      <c r="V263" s="7"/>
      <c r="W263" s="7"/>
      <c r="X263" s="7"/>
      <c r="Y263" s="7"/>
      <c r="Z263" s="7"/>
      <c r="AA263" s="7"/>
      <c r="AB263" s="7"/>
    </row>
    <row r="264" ht="22.5" customHeight="1">
      <c r="A264" s="7"/>
      <c r="B264" s="7"/>
      <c r="C264" s="7"/>
      <c r="D264" s="7"/>
      <c r="E264" s="21"/>
      <c r="F264" s="7"/>
      <c r="G264" s="7"/>
      <c r="H264" s="14"/>
      <c r="I264" s="14"/>
      <c r="J264" s="14"/>
      <c r="K264" s="7"/>
      <c r="L264" s="7"/>
      <c r="M264" s="7"/>
      <c r="N264" s="7"/>
      <c r="O264" s="7"/>
      <c r="P264" s="7"/>
      <c r="Q264" s="7"/>
      <c r="R264" s="7"/>
      <c r="S264" s="7"/>
      <c r="T264" s="7"/>
      <c r="U264" s="7"/>
      <c r="V264" s="7"/>
      <c r="W264" s="7"/>
      <c r="X264" s="7"/>
      <c r="Y264" s="7"/>
      <c r="Z264" s="7"/>
      <c r="AA264" s="7"/>
      <c r="AB264" s="7"/>
    </row>
    <row r="265" ht="22.5" customHeight="1">
      <c r="A265" s="7"/>
      <c r="B265" s="7"/>
      <c r="C265" s="7"/>
      <c r="D265" s="7"/>
      <c r="E265" s="21"/>
      <c r="F265" s="7"/>
      <c r="G265" s="7"/>
      <c r="H265" s="14"/>
      <c r="I265" s="14"/>
      <c r="J265" s="14"/>
      <c r="K265" s="7"/>
      <c r="L265" s="7"/>
      <c r="M265" s="7"/>
      <c r="N265" s="7"/>
      <c r="O265" s="7"/>
      <c r="P265" s="7"/>
      <c r="Q265" s="7"/>
      <c r="R265" s="7"/>
      <c r="S265" s="7"/>
      <c r="T265" s="7"/>
      <c r="U265" s="7"/>
      <c r="V265" s="7"/>
      <c r="W265" s="7"/>
      <c r="X265" s="7"/>
      <c r="Y265" s="7"/>
      <c r="Z265" s="7"/>
      <c r="AA265" s="7"/>
      <c r="AB265" s="7"/>
    </row>
    <row r="266" ht="22.5" customHeight="1">
      <c r="A266" s="7"/>
      <c r="B266" s="7"/>
      <c r="C266" s="7"/>
      <c r="D266" s="7"/>
      <c r="E266" s="21"/>
      <c r="F266" s="7"/>
      <c r="G266" s="7"/>
      <c r="H266" s="14"/>
      <c r="I266" s="14"/>
      <c r="J266" s="14"/>
      <c r="K266" s="7"/>
      <c r="L266" s="7"/>
      <c r="M266" s="7"/>
      <c r="N266" s="7"/>
      <c r="O266" s="7"/>
      <c r="P266" s="7"/>
      <c r="Q266" s="7"/>
      <c r="R266" s="7"/>
      <c r="S266" s="7"/>
      <c r="T266" s="7"/>
      <c r="U266" s="7"/>
      <c r="V266" s="7"/>
      <c r="W266" s="7"/>
      <c r="X266" s="7"/>
      <c r="Y266" s="7"/>
      <c r="Z266" s="7"/>
      <c r="AA266" s="7"/>
      <c r="AB266" s="7"/>
    </row>
    <row r="267" ht="22.5" customHeight="1">
      <c r="A267" s="7"/>
      <c r="B267" s="7"/>
      <c r="C267" s="7"/>
      <c r="D267" s="7"/>
      <c r="E267" s="21"/>
      <c r="F267" s="7"/>
      <c r="G267" s="7"/>
      <c r="H267" s="14"/>
      <c r="I267" s="14"/>
      <c r="J267" s="14"/>
      <c r="K267" s="7"/>
      <c r="L267" s="7"/>
      <c r="M267" s="7"/>
      <c r="N267" s="7"/>
      <c r="O267" s="7"/>
      <c r="P267" s="7"/>
      <c r="Q267" s="7"/>
      <c r="R267" s="7"/>
      <c r="S267" s="7"/>
      <c r="T267" s="7"/>
      <c r="U267" s="7"/>
      <c r="V267" s="7"/>
      <c r="W267" s="7"/>
      <c r="X267" s="7"/>
      <c r="Y267" s="7"/>
      <c r="Z267" s="7"/>
      <c r="AA267" s="7"/>
      <c r="AB267" s="7"/>
    </row>
    <row r="268" ht="22.5" customHeight="1">
      <c r="A268" s="7"/>
      <c r="B268" s="7"/>
      <c r="C268" s="7"/>
      <c r="D268" s="7"/>
      <c r="E268" s="21"/>
      <c r="F268" s="7"/>
      <c r="G268" s="7"/>
      <c r="H268" s="14"/>
      <c r="I268" s="14"/>
      <c r="J268" s="14"/>
      <c r="K268" s="7"/>
      <c r="L268" s="7"/>
      <c r="M268" s="7"/>
      <c r="N268" s="7"/>
      <c r="O268" s="7"/>
      <c r="P268" s="7"/>
      <c r="Q268" s="7"/>
      <c r="R268" s="7"/>
      <c r="S268" s="7"/>
      <c r="T268" s="7"/>
      <c r="U268" s="7"/>
      <c r="V268" s="7"/>
      <c r="W268" s="7"/>
      <c r="X268" s="7"/>
      <c r="Y268" s="7"/>
      <c r="Z268" s="7"/>
      <c r="AA268" s="7"/>
      <c r="AB268" s="7"/>
    </row>
    <row r="269" ht="22.5" customHeight="1">
      <c r="A269" s="7"/>
      <c r="B269" s="7"/>
      <c r="C269" s="7"/>
      <c r="D269" s="7"/>
      <c r="E269" s="21"/>
      <c r="F269" s="7"/>
      <c r="G269" s="7"/>
      <c r="H269" s="14"/>
      <c r="I269" s="14"/>
      <c r="J269" s="14"/>
      <c r="K269" s="7"/>
      <c r="L269" s="7"/>
      <c r="M269" s="7"/>
      <c r="N269" s="7"/>
      <c r="O269" s="7"/>
      <c r="P269" s="7"/>
      <c r="Q269" s="7"/>
      <c r="R269" s="7"/>
      <c r="S269" s="7"/>
      <c r="T269" s="7"/>
      <c r="U269" s="7"/>
      <c r="V269" s="7"/>
      <c r="W269" s="7"/>
      <c r="X269" s="7"/>
      <c r="Y269" s="7"/>
      <c r="Z269" s="7"/>
      <c r="AA269" s="7"/>
      <c r="AB269" s="7"/>
    </row>
    <row r="270" ht="22.5" customHeight="1">
      <c r="A270" s="7"/>
      <c r="B270" s="7"/>
      <c r="C270" s="7"/>
      <c r="D270" s="7"/>
      <c r="E270" s="21"/>
      <c r="F270" s="7"/>
      <c r="G270" s="7"/>
      <c r="H270" s="14"/>
      <c r="I270" s="14"/>
      <c r="J270" s="14"/>
      <c r="K270" s="7"/>
      <c r="L270" s="7"/>
      <c r="M270" s="7"/>
      <c r="N270" s="7"/>
      <c r="O270" s="7"/>
      <c r="P270" s="7"/>
      <c r="Q270" s="7"/>
      <c r="R270" s="7"/>
      <c r="S270" s="7"/>
      <c r="T270" s="7"/>
      <c r="U270" s="7"/>
      <c r="V270" s="7"/>
      <c r="W270" s="7"/>
      <c r="X270" s="7"/>
      <c r="Y270" s="7"/>
      <c r="Z270" s="7"/>
      <c r="AA270" s="7"/>
      <c r="AB270" s="7"/>
    </row>
    <row r="271" ht="22.5" customHeight="1">
      <c r="A271" s="7"/>
      <c r="B271" s="7"/>
      <c r="C271" s="7"/>
      <c r="D271" s="7"/>
      <c r="E271" s="21"/>
      <c r="F271" s="7"/>
      <c r="G271" s="7"/>
      <c r="H271" s="14"/>
      <c r="I271" s="14"/>
      <c r="J271" s="14"/>
      <c r="K271" s="7"/>
      <c r="L271" s="7"/>
      <c r="M271" s="7"/>
      <c r="N271" s="7"/>
      <c r="O271" s="7"/>
      <c r="P271" s="7"/>
      <c r="Q271" s="7"/>
      <c r="R271" s="7"/>
      <c r="S271" s="7"/>
      <c r="T271" s="7"/>
      <c r="U271" s="7"/>
      <c r="V271" s="7"/>
      <c r="W271" s="7"/>
      <c r="X271" s="7"/>
      <c r="Y271" s="7"/>
      <c r="Z271" s="7"/>
      <c r="AA271" s="7"/>
      <c r="AB271" s="7"/>
    </row>
    <row r="272" ht="22.5" customHeight="1">
      <c r="A272" s="7"/>
      <c r="B272" s="7"/>
      <c r="C272" s="7"/>
      <c r="D272" s="7"/>
      <c r="E272" s="21"/>
      <c r="F272" s="7"/>
      <c r="G272" s="7"/>
      <c r="H272" s="14"/>
      <c r="I272" s="14"/>
      <c r="J272" s="14"/>
      <c r="K272" s="7"/>
      <c r="L272" s="7"/>
      <c r="M272" s="7"/>
      <c r="N272" s="7"/>
      <c r="O272" s="7"/>
      <c r="P272" s="7"/>
      <c r="Q272" s="7"/>
      <c r="R272" s="7"/>
      <c r="S272" s="7"/>
      <c r="T272" s="7"/>
      <c r="U272" s="7"/>
      <c r="V272" s="7"/>
      <c r="W272" s="7"/>
      <c r="X272" s="7"/>
      <c r="Y272" s="7"/>
      <c r="Z272" s="7"/>
      <c r="AA272" s="7"/>
      <c r="AB272" s="7"/>
    </row>
    <row r="273" ht="22.5" customHeight="1">
      <c r="A273" s="7"/>
      <c r="B273" s="7"/>
      <c r="C273" s="7"/>
      <c r="D273" s="7"/>
      <c r="E273" s="21"/>
      <c r="F273" s="7"/>
      <c r="G273" s="7"/>
      <c r="H273" s="14"/>
      <c r="I273" s="14"/>
      <c r="J273" s="14"/>
      <c r="K273" s="7"/>
      <c r="L273" s="7"/>
      <c r="M273" s="7"/>
      <c r="N273" s="7"/>
      <c r="O273" s="7"/>
      <c r="P273" s="7"/>
      <c r="Q273" s="7"/>
      <c r="R273" s="7"/>
      <c r="S273" s="7"/>
      <c r="T273" s="7"/>
      <c r="U273" s="7"/>
      <c r="V273" s="7"/>
      <c r="W273" s="7"/>
      <c r="X273" s="7"/>
      <c r="Y273" s="7"/>
      <c r="Z273" s="7"/>
      <c r="AA273" s="7"/>
      <c r="AB273" s="7"/>
    </row>
    <row r="274" ht="22.5" customHeight="1">
      <c r="A274" s="7"/>
      <c r="B274" s="7"/>
      <c r="C274" s="7"/>
      <c r="D274" s="7"/>
      <c r="E274" s="21"/>
      <c r="F274" s="7"/>
      <c r="G274" s="7"/>
      <c r="H274" s="14"/>
      <c r="I274" s="14"/>
      <c r="J274" s="14"/>
      <c r="K274" s="7"/>
      <c r="L274" s="7"/>
      <c r="M274" s="7"/>
      <c r="N274" s="7"/>
      <c r="O274" s="7"/>
      <c r="P274" s="7"/>
      <c r="Q274" s="7"/>
      <c r="R274" s="7"/>
      <c r="S274" s="7"/>
      <c r="T274" s="7"/>
      <c r="U274" s="7"/>
      <c r="V274" s="7"/>
      <c r="W274" s="7"/>
      <c r="X274" s="7"/>
      <c r="Y274" s="7"/>
      <c r="Z274" s="7"/>
      <c r="AA274" s="7"/>
      <c r="AB274" s="7"/>
    </row>
    <row r="275" ht="22.5" customHeight="1">
      <c r="A275" s="7"/>
      <c r="B275" s="7"/>
      <c r="C275" s="7"/>
      <c r="D275" s="7"/>
      <c r="E275" s="21"/>
      <c r="F275" s="7"/>
      <c r="G275" s="7"/>
      <c r="H275" s="14"/>
      <c r="I275" s="14"/>
      <c r="J275" s="14"/>
      <c r="K275" s="7"/>
      <c r="L275" s="7"/>
      <c r="M275" s="7"/>
      <c r="N275" s="7"/>
      <c r="O275" s="7"/>
      <c r="P275" s="7"/>
      <c r="Q275" s="7"/>
      <c r="R275" s="7"/>
      <c r="S275" s="7"/>
      <c r="T275" s="7"/>
      <c r="U275" s="7"/>
      <c r="V275" s="7"/>
      <c r="W275" s="7"/>
      <c r="X275" s="7"/>
      <c r="Y275" s="7"/>
      <c r="Z275" s="7"/>
      <c r="AA275" s="7"/>
      <c r="AB275" s="7"/>
    </row>
    <row r="276" ht="22.5" customHeight="1">
      <c r="A276" s="7"/>
      <c r="B276" s="7"/>
      <c r="C276" s="7"/>
      <c r="D276" s="7"/>
      <c r="E276" s="21"/>
      <c r="F276" s="7"/>
      <c r="G276" s="7"/>
      <c r="H276" s="14"/>
      <c r="I276" s="14"/>
      <c r="J276" s="14"/>
      <c r="K276" s="7"/>
      <c r="L276" s="7"/>
      <c r="M276" s="7"/>
      <c r="N276" s="7"/>
      <c r="O276" s="7"/>
      <c r="P276" s="7"/>
      <c r="Q276" s="7"/>
      <c r="R276" s="7"/>
      <c r="S276" s="7"/>
      <c r="T276" s="7"/>
      <c r="U276" s="7"/>
      <c r="V276" s="7"/>
      <c r="W276" s="7"/>
      <c r="X276" s="7"/>
      <c r="Y276" s="7"/>
      <c r="Z276" s="7"/>
      <c r="AA276" s="7"/>
      <c r="AB276" s="7"/>
    </row>
    <row r="277" ht="22.5" customHeight="1">
      <c r="A277" s="7"/>
      <c r="B277" s="7"/>
      <c r="C277" s="7"/>
      <c r="D277" s="7"/>
      <c r="E277" s="21"/>
      <c r="F277" s="7"/>
      <c r="G277" s="7"/>
      <c r="H277" s="14"/>
      <c r="I277" s="14"/>
      <c r="J277" s="14"/>
      <c r="K277" s="7"/>
      <c r="L277" s="7"/>
      <c r="M277" s="7"/>
      <c r="N277" s="7"/>
      <c r="O277" s="7"/>
      <c r="P277" s="7"/>
      <c r="Q277" s="7"/>
      <c r="R277" s="7"/>
      <c r="S277" s="7"/>
      <c r="T277" s="7"/>
      <c r="U277" s="7"/>
      <c r="V277" s="7"/>
      <c r="W277" s="7"/>
      <c r="X277" s="7"/>
      <c r="Y277" s="7"/>
      <c r="Z277" s="7"/>
      <c r="AA277" s="7"/>
      <c r="AB277" s="7"/>
    </row>
    <row r="278" ht="22.5" customHeight="1">
      <c r="A278" s="7"/>
      <c r="B278" s="7"/>
      <c r="C278" s="7"/>
      <c r="D278" s="7"/>
      <c r="E278" s="21"/>
      <c r="F278" s="7"/>
      <c r="G278" s="7"/>
      <c r="H278" s="14"/>
      <c r="I278" s="14"/>
      <c r="J278" s="14"/>
      <c r="K278" s="7"/>
      <c r="L278" s="7"/>
      <c r="M278" s="7"/>
      <c r="N278" s="7"/>
      <c r="O278" s="7"/>
      <c r="P278" s="7"/>
      <c r="Q278" s="7"/>
      <c r="R278" s="7"/>
      <c r="S278" s="7"/>
      <c r="T278" s="7"/>
      <c r="U278" s="7"/>
      <c r="V278" s="7"/>
      <c r="W278" s="7"/>
      <c r="X278" s="7"/>
      <c r="Y278" s="7"/>
      <c r="Z278" s="7"/>
      <c r="AA278" s="7"/>
      <c r="AB278" s="7"/>
    </row>
    <row r="279" ht="22.5" customHeight="1">
      <c r="A279" s="7"/>
      <c r="B279" s="7"/>
      <c r="C279" s="7"/>
      <c r="D279" s="7"/>
      <c r="E279" s="21"/>
      <c r="F279" s="7"/>
      <c r="G279" s="7"/>
      <c r="H279" s="14"/>
      <c r="I279" s="14"/>
      <c r="J279" s="14"/>
      <c r="K279" s="7"/>
      <c r="L279" s="7"/>
      <c r="M279" s="7"/>
      <c r="N279" s="7"/>
      <c r="O279" s="7"/>
      <c r="P279" s="7"/>
      <c r="Q279" s="7"/>
      <c r="R279" s="7"/>
      <c r="S279" s="7"/>
      <c r="T279" s="7"/>
      <c r="U279" s="7"/>
      <c r="V279" s="7"/>
      <c r="W279" s="7"/>
      <c r="X279" s="7"/>
      <c r="Y279" s="7"/>
      <c r="Z279" s="7"/>
      <c r="AA279" s="7"/>
      <c r="AB279" s="7"/>
    </row>
    <row r="280" ht="22.5" customHeight="1">
      <c r="A280" s="7"/>
      <c r="B280" s="7"/>
      <c r="C280" s="7"/>
      <c r="D280" s="7"/>
      <c r="E280" s="21"/>
      <c r="F280" s="7"/>
      <c r="G280" s="7"/>
      <c r="H280" s="14"/>
      <c r="I280" s="14"/>
      <c r="J280" s="14"/>
      <c r="K280" s="7"/>
      <c r="L280" s="7"/>
      <c r="M280" s="7"/>
      <c r="N280" s="7"/>
      <c r="O280" s="7"/>
      <c r="P280" s="7"/>
      <c r="Q280" s="7"/>
      <c r="R280" s="7"/>
      <c r="S280" s="7"/>
      <c r="T280" s="7"/>
      <c r="U280" s="7"/>
      <c r="V280" s="7"/>
      <c r="W280" s="7"/>
      <c r="X280" s="7"/>
      <c r="Y280" s="7"/>
      <c r="Z280" s="7"/>
      <c r="AA280" s="7"/>
      <c r="AB280" s="7"/>
    </row>
    <row r="281" ht="22.5" customHeight="1">
      <c r="A281" s="7"/>
      <c r="B281" s="7"/>
      <c r="C281" s="7"/>
      <c r="D281" s="7"/>
      <c r="E281" s="21"/>
      <c r="F281" s="7"/>
      <c r="G281" s="7"/>
      <c r="H281" s="14"/>
      <c r="I281" s="14"/>
      <c r="J281" s="14"/>
      <c r="K281" s="7"/>
      <c r="L281" s="7"/>
      <c r="M281" s="7"/>
      <c r="N281" s="7"/>
      <c r="O281" s="7"/>
      <c r="P281" s="7"/>
      <c r="Q281" s="7"/>
      <c r="R281" s="7"/>
      <c r="S281" s="7"/>
      <c r="T281" s="7"/>
      <c r="U281" s="7"/>
      <c r="V281" s="7"/>
      <c r="W281" s="7"/>
      <c r="X281" s="7"/>
      <c r="Y281" s="7"/>
      <c r="Z281" s="7"/>
      <c r="AA281" s="7"/>
      <c r="AB281" s="7"/>
    </row>
    <row r="282" ht="22.5" customHeight="1">
      <c r="A282" s="7"/>
      <c r="B282" s="7"/>
      <c r="C282" s="7"/>
      <c r="D282" s="7"/>
      <c r="E282" s="21"/>
      <c r="F282" s="7"/>
      <c r="G282" s="7"/>
      <c r="H282" s="14"/>
      <c r="I282" s="14"/>
      <c r="J282" s="14"/>
      <c r="K282" s="7"/>
      <c r="L282" s="7"/>
      <c r="M282" s="7"/>
      <c r="N282" s="7"/>
      <c r="O282" s="7"/>
      <c r="P282" s="7"/>
      <c r="Q282" s="7"/>
      <c r="R282" s="7"/>
      <c r="S282" s="7"/>
      <c r="T282" s="7"/>
      <c r="U282" s="7"/>
      <c r="V282" s="7"/>
      <c r="W282" s="7"/>
      <c r="X282" s="7"/>
      <c r="Y282" s="7"/>
      <c r="Z282" s="7"/>
      <c r="AA282" s="7"/>
      <c r="AB282" s="7"/>
    </row>
    <row r="283" ht="22.5" customHeight="1">
      <c r="A283" s="7"/>
      <c r="B283" s="7"/>
      <c r="C283" s="7"/>
      <c r="D283" s="7"/>
      <c r="E283" s="21"/>
      <c r="F283" s="7"/>
      <c r="G283" s="7"/>
      <c r="H283" s="14"/>
      <c r="I283" s="14"/>
      <c r="J283" s="14"/>
      <c r="K283" s="7"/>
      <c r="L283" s="7"/>
      <c r="M283" s="7"/>
      <c r="N283" s="7"/>
      <c r="O283" s="7"/>
      <c r="P283" s="7"/>
      <c r="Q283" s="7"/>
      <c r="R283" s="7"/>
      <c r="S283" s="7"/>
      <c r="T283" s="7"/>
      <c r="U283" s="7"/>
      <c r="V283" s="7"/>
      <c r="W283" s="7"/>
      <c r="X283" s="7"/>
      <c r="Y283" s="7"/>
      <c r="Z283" s="7"/>
      <c r="AA283" s="7"/>
      <c r="AB283" s="7"/>
    </row>
    <row r="284" ht="22.5" customHeight="1">
      <c r="A284" s="7"/>
      <c r="B284" s="7"/>
      <c r="C284" s="7"/>
      <c r="D284" s="7"/>
      <c r="E284" s="21"/>
      <c r="F284" s="7"/>
      <c r="G284" s="7"/>
      <c r="H284" s="14"/>
      <c r="I284" s="14"/>
      <c r="J284" s="14"/>
      <c r="K284" s="7"/>
      <c r="L284" s="7"/>
      <c r="M284" s="7"/>
      <c r="N284" s="7"/>
      <c r="O284" s="7"/>
      <c r="P284" s="7"/>
      <c r="Q284" s="7"/>
      <c r="R284" s="7"/>
      <c r="S284" s="7"/>
      <c r="T284" s="7"/>
      <c r="U284" s="7"/>
      <c r="V284" s="7"/>
      <c r="W284" s="7"/>
      <c r="X284" s="7"/>
      <c r="Y284" s="7"/>
      <c r="Z284" s="7"/>
      <c r="AA284" s="7"/>
      <c r="AB284" s="7"/>
    </row>
    <row r="285" ht="22.5" customHeight="1">
      <c r="A285" s="7"/>
      <c r="B285" s="7"/>
      <c r="C285" s="7"/>
      <c r="D285" s="7"/>
      <c r="E285" s="21"/>
      <c r="F285" s="7"/>
      <c r="G285" s="7"/>
      <c r="H285" s="14"/>
      <c r="I285" s="14"/>
      <c r="J285" s="14"/>
      <c r="K285" s="7"/>
      <c r="L285" s="7"/>
      <c r="M285" s="7"/>
      <c r="N285" s="7"/>
      <c r="O285" s="7"/>
      <c r="P285" s="7"/>
      <c r="Q285" s="7"/>
      <c r="R285" s="7"/>
      <c r="S285" s="7"/>
      <c r="T285" s="7"/>
      <c r="U285" s="7"/>
      <c r="V285" s="7"/>
      <c r="W285" s="7"/>
      <c r="X285" s="7"/>
      <c r="Y285" s="7"/>
      <c r="Z285" s="7"/>
      <c r="AA285" s="7"/>
      <c r="AB285" s="7"/>
    </row>
    <row r="286" ht="22.5" customHeight="1">
      <c r="A286" s="7"/>
      <c r="B286" s="7"/>
      <c r="C286" s="7"/>
      <c r="D286" s="7"/>
      <c r="E286" s="21"/>
      <c r="F286" s="7"/>
      <c r="G286" s="7"/>
      <c r="H286" s="14"/>
      <c r="I286" s="14"/>
      <c r="J286" s="14"/>
      <c r="K286" s="7"/>
      <c r="L286" s="7"/>
      <c r="M286" s="7"/>
      <c r="N286" s="7"/>
      <c r="O286" s="7"/>
      <c r="P286" s="7"/>
      <c r="Q286" s="7"/>
      <c r="R286" s="7"/>
      <c r="S286" s="7"/>
      <c r="T286" s="7"/>
      <c r="U286" s="7"/>
      <c r="V286" s="7"/>
      <c r="W286" s="7"/>
      <c r="X286" s="7"/>
      <c r="Y286" s="7"/>
      <c r="Z286" s="7"/>
      <c r="AA286" s="7"/>
      <c r="AB286" s="7"/>
    </row>
    <row r="287" ht="22.5" customHeight="1">
      <c r="A287" s="7"/>
      <c r="B287" s="7"/>
      <c r="C287" s="7"/>
      <c r="D287" s="7"/>
      <c r="E287" s="21"/>
      <c r="F287" s="7"/>
      <c r="G287" s="7"/>
      <c r="H287" s="14"/>
      <c r="I287" s="14"/>
      <c r="J287" s="14"/>
      <c r="K287" s="7"/>
      <c r="L287" s="7"/>
      <c r="M287" s="7"/>
      <c r="N287" s="7"/>
      <c r="O287" s="7"/>
      <c r="P287" s="7"/>
      <c r="Q287" s="7"/>
      <c r="R287" s="7"/>
      <c r="S287" s="7"/>
      <c r="T287" s="7"/>
      <c r="U287" s="7"/>
      <c r="V287" s="7"/>
      <c r="W287" s="7"/>
      <c r="X287" s="7"/>
      <c r="Y287" s="7"/>
      <c r="Z287" s="7"/>
      <c r="AA287" s="7"/>
      <c r="AB287" s="7"/>
    </row>
    <row r="288" ht="22.5" customHeight="1">
      <c r="A288" s="7"/>
      <c r="B288" s="7"/>
      <c r="C288" s="7"/>
      <c r="D288" s="7"/>
      <c r="E288" s="21"/>
      <c r="F288" s="7"/>
      <c r="G288" s="7"/>
      <c r="H288" s="14"/>
      <c r="I288" s="14"/>
      <c r="J288" s="14"/>
      <c r="K288" s="7"/>
      <c r="L288" s="7"/>
      <c r="M288" s="7"/>
      <c r="N288" s="7"/>
      <c r="O288" s="7"/>
      <c r="P288" s="7"/>
      <c r="Q288" s="7"/>
      <c r="R288" s="7"/>
      <c r="S288" s="7"/>
      <c r="T288" s="7"/>
      <c r="U288" s="7"/>
      <c r="V288" s="7"/>
      <c r="W288" s="7"/>
      <c r="X288" s="7"/>
      <c r="Y288" s="7"/>
      <c r="Z288" s="7"/>
      <c r="AA288" s="7"/>
      <c r="AB288" s="7"/>
    </row>
    <row r="289" ht="22.5" customHeight="1">
      <c r="A289" s="7"/>
      <c r="B289" s="7"/>
      <c r="C289" s="7"/>
      <c r="D289" s="7"/>
      <c r="E289" s="21"/>
      <c r="F289" s="7"/>
      <c r="G289" s="7"/>
      <c r="H289" s="14"/>
      <c r="I289" s="14"/>
      <c r="J289" s="14"/>
      <c r="K289" s="7"/>
      <c r="L289" s="7"/>
      <c r="M289" s="7"/>
      <c r="N289" s="7"/>
      <c r="O289" s="7"/>
      <c r="P289" s="7"/>
      <c r="Q289" s="7"/>
      <c r="R289" s="7"/>
      <c r="S289" s="7"/>
      <c r="T289" s="7"/>
      <c r="U289" s="7"/>
      <c r="V289" s="7"/>
      <c r="W289" s="7"/>
      <c r="X289" s="7"/>
      <c r="Y289" s="7"/>
      <c r="Z289" s="7"/>
      <c r="AA289" s="7"/>
      <c r="AB289" s="7"/>
    </row>
    <row r="290" ht="22.5" customHeight="1">
      <c r="A290" s="7"/>
      <c r="B290" s="7"/>
      <c r="C290" s="7"/>
      <c r="D290" s="7"/>
      <c r="E290" s="21"/>
      <c r="F290" s="7"/>
      <c r="G290" s="7"/>
      <c r="H290" s="14"/>
      <c r="I290" s="14"/>
      <c r="J290" s="14"/>
      <c r="K290" s="7"/>
      <c r="L290" s="7"/>
      <c r="M290" s="7"/>
      <c r="N290" s="7"/>
      <c r="O290" s="7"/>
      <c r="P290" s="7"/>
      <c r="Q290" s="7"/>
      <c r="R290" s="7"/>
      <c r="S290" s="7"/>
      <c r="T290" s="7"/>
      <c r="U290" s="7"/>
      <c r="V290" s="7"/>
      <c r="W290" s="7"/>
      <c r="X290" s="7"/>
      <c r="Y290" s="7"/>
      <c r="Z290" s="7"/>
      <c r="AA290" s="7"/>
      <c r="AB290" s="7"/>
    </row>
    <row r="291" ht="22.5" customHeight="1">
      <c r="A291" s="7"/>
      <c r="B291" s="7"/>
      <c r="C291" s="7"/>
      <c r="D291" s="7"/>
      <c r="E291" s="21"/>
      <c r="F291" s="7"/>
      <c r="G291" s="7"/>
      <c r="H291" s="14"/>
      <c r="I291" s="14"/>
      <c r="J291" s="14"/>
      <c r="K291" s="7"/>
      <c r="L291" s="7"/>
      <c r="M291" s="7"/>
      <c r="N291" s="7"/>
      <c r="O291" s="7"/>
      <c r="P291" s="7"/>
      <c r="Q291" s="7"/>
      <c r="R291" s="7"/>
      <c r="S291" s="7"/>
      <c r="T291" s="7"/>
      <c r="U291" s="7"/>
      <c r="V291" s="7"/>
      <c r="W291" s="7"/>
      <c r="X291" s="7"/>
      <c r="Y291" s="7"/>
      <c r="Z291" s="7"/>
      <c r="AA291" s="7"/>
      <c r="AB291" s="7"/>
    </row>
    <row r="292" ht="22.5" customHeight="1">
      <c r="A292" s="7"/>
      <c r="B292" s="7"/>
      <c r="C292" s="7"/>
      <c r="D292" s="7"/>
      <c r="E292" s="21"/>
      <c r="F292" s="7"/>
      <c r="G292" s="7"/>
      <c r="H292" s="14"/>
      <c r="I292" s="14"/>
      <c r="J292" s="14"/>
      <c r="K292" s="7"/>
      <c r="L292" s="7"/>
      <c r="M292" s="7"/>
      <c r="N292" s="7"/>
      <c r="O292" s="7"/>
      <c r="P292" s="7"/>
      <c r="Q292" s="7"/>
      <c r="R292" s="7"/>
      <c r="S292" s="7"/>
      <c r="T292" s="7"/>
      <c r="U292" s="7"/>
      <c r="V292" s="7"/>
      <c r="W292" s="7"/>
      <c r="X292" s="7"/>
      <c r="Y292" s="7"/>
      <c r="Z292" s="7"/>
      <c r="AA292" s="7"/>
      <c r="AB292" s="7"/>
    </row>
    <row r="293" ht="22.5" customHeight="1">
      <c r="A293" s="7"/>
      <c r="B293" s="7"/>
      <c r="C293" s="7"/>
      <c r="D293" s="7"/>
      <c r="E293" s="21"/>
      <c r="F293" s="7"/>
      <c r="G293" s="7"/>
      <c r="H293" s="14"/>
      <c r="I293" s="14"/>
      <c r="J293" s="14"/>
      <c r="K293" s="7"/>
      <c r="L293" s="7"/>
      <c r="M293" s="7"/>
      <c r="N293" s="7"/>
      <c r="O293" s="7"/>
      <c r="P293" s="7"/>
      <c r="Q293" s="7"/>
      <c r="R293" s="7"/>
      <c r="S293" s="7"/>
      <c r="T293" s="7"/>
      <c r="U293" s="7"/>
      <c r="V293" s="7"/>
      <c r="W293" s="7"/>
      <c r="X293" s="7"/>
      <c r="Y293" s="7"/>
      <c r="Z293" s="7"/>
      <c r="AA293" s="7"/>
      <c r="AB293" s="7"/>
    </row>
    <row r="294" ht="22.5" customHeight="1">
      <c r="A294" s="7"/>
      <c r="B294" s="7"/>
      <c r="C294" s="7"/>
      <c r="D294" s="7"/>
      <c r="E294" s="21"/>
      <c r="F294" s="7"/>
      <c r="G294" s="7"/>
      <c r="H294" s="14"/>
      <c r="I294" s="14"/>
      <c r="J294" s="14"/>
      <c r="K294" s="7"/>
      <c r="L294" s="7"/>
      <c r="M294" s="7"/>
      <c r="N294" s="7"/>
      <c r="O294" s="7"/>
      <c r="P294" s="7"/>
      <c r="Q294" s="7"/>
      <c r="R294" s="7"/>
      <c r="S294" s="7"/>
      <c r="T294" s="7"/>
      <c r="U294" s="7"/>
      <c r="V294" s="7"/>
      <c r="W294" s="7"/>
      <c r="X294" s="7"/>
      <c r="Y294" s="7"/>
      <c r="Z294" s="7"/>
      <c r="AA294" s="7"/>
      <c r="AB294" s="7"/>
    </row>
    <row r="295" ht="22.5" customHeight="1">
      <c r="A295" s="7"/>
      <c r="B295" s="7"/>
      <c r="C295" s="7"/>
      <c r="D295" s="7"/>
      <c r="E295" s="21"/>
      <c r="F295" s="7"/>
      <c r="G295" s="7"/>
      <c r="H295" s="14"/>
      <c r="I295" s="14"/>
      <c r="J295" s="14"/>
      <c r="K295" s="7"/>
      <c r="L295" s="7"/>
      <c r="M295" s="7"/>
      <c r="N295" s="7"/>
      <c r="O295" s="7"/>
      <c r="P295" s="7"/>
      <c r="Q295" s="7"/>
      <c r="R295" s="7"/>
      <c r="S295" s="7"/>
      <c r="T295" s="7"/>
      <c r="U295" s="7"/>
      <c r="V295" s="7"/>
      <c r="W295" s="7"/>
      <c r="X295" s="7"/>
      <c r="Y295" s="7"/>
      <c r="Z295" s="7"/>
      <c r="AA295" s="7"/>
      <c r="AB295" s="7"/>
    </row>
    <row r="296" ht="22.5" customHeight="1">
      <c r="A296" s="7"/>
      <c r="B296" s="7"/>
      <c r="C296" s="7"/>
      <c r="D296" s="7"/>
      <c r="E296" s="21"/>
      <c r="F296" s="7"/>
      <c r="G296" s="7"/>
      <c r="H296" s="14"/>
      <c r="I296" s="14"/>
      <c r="J296" s="14"/>
      <c r="K296" s="7"/>
      <c r="L296" s="7"/>
      <c r="M296" s="7"/>
      <c r="N296" s="7"/>
      <c r="O296" s="7"/>
      <c r="P296" s="7"/>
      <c r="Q296" s="7"/>
      <c r="R296" s="7"/>
      <c r="S296" s="7"/>
      <c r="T296" s="7"/>
      <c r="U296" s="7"/>
      <c r="V296" s="7"/>
      <c r="W296" s="7"/>
      <c r="X296" s="7"/>
      <c r="Y296" s="7"/>
      <c r="Z296" s="7"/>
      <c r="AA296" s="7"/>
      <c r="AB296" s="7"/>
    </row>
    <row r="297" ht="22.5" customHeight="1">
      <c r="A297" s="7"/>
      <c r="B297" s="7"/>
      <c r="C297" s="7"/>
      <c r="D297" s="7"/>
      <c r="E297" s="21"/>
      <c r="F297" s="7"/>
      <c r="G297" s="7"/>
      <c r="H297" s="14"/>
      <c r="I297" s="14"/>
      <c r="J297" s="14"/>
      <c r="K297" s="7"/>
      <c r="L297" s="7"/>
      <c r="M297" s="7"/>
      <c r="N297" s="7"/>
      <c r="O297" s="7"/>
      <c r="P297" s="7"/>
      <c r="Q297" s="7"/>
      <c r="R297" s="7"/>
      <c r="S297" s="7"/>
      <c r="T297" s="7"/>
      <c r="U297" s="7"/>
      <c r="V297" s="7"/>
      <c r="W297" s="7"/>
      <c r="X297" s="7"/>
      <c r="Y297" s="7"/>
      <c r="Z297" s="7"/>
      <c r="AA297" s="7"/>
      <c r="AB297" s="7"/>
    </row>
    <row r="298" ht="22.5" customHeight="1">
      <c r="A298" s="7"/>
      <c r="B298" s="7"/>
      <c r="C298" s="7"/>
      <c r="D298" s="7"/>
      <c r="E298" s="21"/>
      <c r="F298" s="7"/>
      <c r="G298" s="7"/>
      <c r="H298" s="14"/>
      <c r="I298" s="14"/>
      <c r="J298" s="14"/>
      <c r="K298" s="7"/>
      <c r="L298" s="7"/>
      <c r="M298" s="7"/>
      <c r="N298" s="7"/>
      <c r="O298" s="7"/>
      <c r="P298" s="7"/>
      <c r="Q298" s="7"/>
      <c r="R298" s="7"/>
      <c r="S298" s="7"/>
      <c r="T298" s="7"/>
      <c r="U298" s="7"/>
      <c r="V298" s="7"/>
      <c r="W298" s="7"/>
      <c r="X298" s="7"/>
      <c r="Y298" s="7"/>
      <c r="Z298" s="7"/>
      <c r="AA298" s="7"/>
      <c r="AB298" s="7"/>
    </row>
    <row r="299" ht="22.5" customHeight="1">
      <c r="A299" s="7"/>
      <c r="B299" s="7"/>
      <c r="C299" s="7"/>
      <c r="D299" s="7"/>
      <c r="E299" s="21"/>
      <c r="F299" s="7"/>
      <c r="G299" s="7"/>
      <c r="H299" s="14"/>
      <c r="I299" s="14"/>
      <c r="J299" s="14"/>
      <c r="K299" s="7"/>
      <c r="L299" s="7"/>
      <c r="M299" s="7"/>
      <c r="N299" s="7"/>
      <c r="O299" s="7"/>
      <c r="P299" s="7"/>
      <c r="Q299" s="7"/>
      <c r="R299" s="7"/>
      <c r="S299" s="7"/>
      <c r="T299" s="7"/>
      <c r="U299" s="7"/>
      <c r="V299" s="7"/>
      <c r="W299" s="7"/>
      <c r="X299" s="7"/>
      <c r="Y299" s="7"/>
      <c r="Z299" s="7"/>
      <c r="AA299" s="7"/>
      <c r="AB299" s="7"/>
    </row>
    <row r="300" ht="22.5" customHeight="1">
      <c r="A300" s="7"/>
      <c r="B300" s="7"/>
      <c r="C300" s="7"/>
      <c r="D300" s="7"/>
      <c r="E300" s="21"/>
      <c r="F300" s="7"/>
      <c r="G300" s="7"/>
      <c r="H300" s="14"/>
      <c r="I300" s="14"/>
      <c r="J300" s="14"/>
      <c r="K300" s="7"/>
      <c r="L300" s="7"/>
      <c r="M300" s="7"/>
      <c r="N300" s="7"/>
      <c r="O300" s="7"/>
      <c r="P300" s="7"/>
      <c r="Q300" s="7"/>
      <c r="R300" s="7"/>
      <c r="S300" s="7"/>
      <c r="T300" s="7"/>
      <c r="U300" s="7"/>
      <c r="V300" s="7"/>
      <c r="W300" s="7"/>
      <c r="X300" s="7"/>
      <c r="Y300" s="7"/>
      <c r="Z300" s="7"/>
      <c r="AA300" s="7"/>
      <c r="AB300" s="7"/>
    </row>
    <row r="301" ht="22.5" customHeight="1">
      <c r="A301" s="7"/>
      <c r="B301" s="7"/>
      <c r="C301" s="7"/>
      <c r="D301" s="7"/>
      <c r="E301" s="21"/>
      <c r="F301" s="7"/>
      <c r="G301" s="7"/>
      <c r="H301" s="14"/>
      <c r="I301" s="14"/>
      <c r="J301" s="14"/>
      <c r="K301" s="7"/>
      <c r="L301" s="7"/>
      <c r="M301" s="7"/>
      <c r="N301" s="7"/>
      <c r="O301" s="7"/>
      <c r="P301" s="7"/>
      <c r="Q301" s="7"/>
      <c r="R301" s="7"/>
      <c r="S301" s="7"/>
      <c r="T301" s="7"/>
      <c r="U301" s="7"/>
      <c r="V301" s="7"/>
      <c r="W301" s="7"/>
      <c r="X301" s="7"/>
      <c r="Y301" s="7"/>
      <c r="Z301" s="7"/>
      <c r="AA301" s="7"/>
      <c r="AB301" s="7"/>
    </row>
    <row r="302" ht="22.5" customHeight="1">
      <c r="A302" s="7"/>
      <c r="B302" s="7"/>
      <c r="C302" s="7"/>
      <c r="D302" s="7"/>
      <c r="E302" s="21"/>
      <c r="F302" s="7"/>
      <c r="G302" s="7"/>
      <c r="H302" s="14"/>
      <c r="I302" s="14"/>
      <c r="J302" s="14"/>
      <c r="K302" s="7"/>
      <c r="L302" s="7"/>
      <c r="M302" s="7"/>
      <c r="N302" s="7"/>
      <c r="O302" s="7"/>
      <c r="P302" s="7"/>
      <c r="Q302" s="7"/>
      <c r="R302" s="7"/>
      <c r="S302" s="7"/>
      <c r="T302" s="7"/>
      <c r="U302" s="7"/>
      <c r="V302" s="7"/>
      <c r="W302" s="7"/>
      <c r="X302" s="7"/>
      <c r="Y302" s="7"/>
      <c r="Z302" s="7"/>
      <c r="AA302" s="7"/>
      <c r="AB302" s="7"/>
    </row>
    <row r="303" ht="22.5" customHeight="1">
      <c r="A303" s="7"/>
      <c r="B303" s="7"/>
      <c r="C303" s="7"/>
      <c r="D303" s="7"/>
      <c r="E303" s="21"/>
      <c r="F303" s="7"/>
      <c r="G303" s="7"/>
      <c r="H303" s="14"/>
      <c r="I303" s="14"/>
      <c r="J303" s="14"/>
      <c r="K303" s="7"/>
      <c r="L303" s="7"/>
      <c r="M303" s="7"/>
      <c r="N303" s="7"/>
      <c r="O303" s="7"/>
      <c r="P303" s="7"/>
      <c r="Q303" s="7"/>
      <c r="R303" s="7"/>
      <c r="S303" s="7"/>
      <c r="T303" s="7"/>
      <c r="U303" s="7"/>
      <c r="V303" s="7"/>
      <c r="W303" s="7"/>
      <c r="X303" s="7"/>
      <c r="Y303" s="7"/>
      <c r="Z303" s="7"/>
      <c r="AA303" s="7"/>
      <c r="AB303" s="7"/>
    </row>
    <row r="304" ht="22.5" customHeight="1">
      <c r="A304" s="7"/>
      <c r="B304" s="7"/>
      <c r="C304" s="7"/>
      <c r="D304" s="7"/>
      <c r="E304" s="21"/>
      <c r="F304" s="7"/>
      <c r="G304" s="7"/>
      <c r="H304" s="14"/>
      <c r="I304" s="14"/>
      <c r="J304" s="14"/>
      <c r="K304" s="7"/>
      <c r="L304" s="7"/>
      <c r="M304" s="7"/>
      <c r="N304" s="7"/>
      <c r="O304" s="7"/>
      <c r="P304" s="7"/>
      <c r="Q304" s="7"/>
      <c r="R304" s="7"/>
      <c r="S304" s="7"/>
      <c r="T304" s="7"/>
      <c r="U304" s="7"/>
      <c r="V304" s="7"/>
      <c r="W304" s="7"/>
      <c r="X304" s="7"/>
      <c r="Y304" s="7"/>
      <c r="Z304" s="7"/>
      <c r="AA304" s="7"/>
      <c r="AB304" s="7"/>
    </row>
    <row r="305" ht="22.5" customHeight="1">
      <c r="A305" s="7"/>
      <c r="B305" s="7"/>
      <c r="C305" s="7"/>
      <c r="D305" s="7"/>
      <c r="E305" s="21"/>
      <c r="F305" s="7"/>
      <c r="G305" s="7"/>
      <c r="H305" s="14"/>
      <c r="I305" s="14"/>
      <c r="J305" s="14"/>
      <c r="K305" s="7"/>
      <c r="L305" s="7"/>
      <c r="M305" s="7"/>
      <c r="N305" s="7"/>
      <c r="O305" s="7"/>
      <c r="P305" s="7"/>
      <c r="Q305" s="7"/>
      <c r="R305" s="7"/>
      <c r="S305" s="7"/>
      <c r="T305" s="7"/>
      <c r="U305" s="7"/>
      <c r="V305" s="7"/>
      <c r="W305" s="7"/>
      <c r="X305" s="7"/>
      <c r="Y305" s="7"/>
      <c r="Z305" s="7"/>
      <c r="AA305" s="7"/>
      <c r="AB305" s="7"/>
    </row>
    <row r="306" ht="22.5" customHeight="1">
      <c r="A306" s="7"/>
      <c r="B306" s="7"/>
      <c r="C306" s="7"/>
      <c r="D306" s="7"/>
      <c r="E306" s="21"/>
      <c r="F306" s="7"/>
      <c r="G306" s="7"/>
      <c r="H306" s="14"/>
      <c r="I306" s="14"/>
      <c r="J306" s="14"/>
      <c r="K306" s="7"/>
      <c r="L306" s="7"/>
      <c r="M306" s="7"/>
      <c r="N306" s="7"/>
      <c r="O306" s="7"/>
      <c r="P306" s="7"/>
      <c r="Q306" s="7"/>
      <c r="R306" s="7"/>
      <c r="S306" s="7"/>
      <c r="T306" s="7"/>
      <c r="U306" s="7"/>
      <c r="V306" s="7"/>
      <c r="W306" s="7"/>
      <c r="X306" s="7"/>
      <c r="Y306" s="7"/>
      <c r="Z306" s="7"/>
      <c r="AA306" s="7"/>
      <c r="AB306" s="7"/>
    </row>
    <row r="307" ht="22.5" customHeight="1">
      <c r="A307" s="7"/>
      <c r="B307" s="7"/>
      <c r="C307" s="7"/>
      <c r="D307" s="7"/>
      <c r="E307" s="21"/>
      <c r="F307" s="7"/>
      <c r="G307" s="7"/>
      <c r="H307" s="14"/>
      <c r="I307" s="14"/>
      <c r="J307" s="14"/>
      <c r="K307" s="7"/>
      <c r="L307" s="7"/>
      <c r="M307" s="7"/>
      <c r="N307" s="7"/>
      <c r="O307" s="7"/>
      <c r="P307" s="7"/>
      <c r="Q307" s="7"/>
      <c r="R307" s="7"/>
      <c r="S307" s="7"/>
      <c r="T307" s="7"/>
      <c r="U307" s="7"/>
      <c r="V307" s="7"/>
      <c r="W307" s="7"/>
      <c r="X307" s="7"/>
      <c r="Y307" s="7"/>
      <c r="Z307" s="7"/>
      <c r="AA307" s="7"/>
      <c r="AB307" s="7"/>
    </row>
    <row r="308" ht="22.5" customHeight="1">
      <c r="A308" s="7"/>
      <c r="B308" s="7"/>
      <c r="C308" s="7"/>
      <c r="D308" s="7"/>
      <c r="E308" s="21"/>
      <c r="F308" s="7"/>
      <c r="G308" s="7"/>
      <c r="H308" s="14"/>
      <c r="I308" s="14"/>
      <c r="J308" s="14"/>
      <c r="K308" s="7"/>
      <c r="L308" s="7"/>
      <c r="M308" s="7"/>
      <c r="N308" s="7"/>
      <c r="O308" s="7"/>
      <c r="P308" s="7"/>
      <c r="Q308" s="7"/>
      <c r="R308" s="7"/>
      <c r="S308" s="7"/>
      <c r="T308" s="7"/>
      <c r="U308" s="7"/>
      <c r="V308" s="7"/>
      <c r="W308" s="7"/>
      <c r="X308" s="7"/>
      <c r="Y308" s="7"/>
      <c r="Z308" s="7"/>
      <c r="AA308" s="7"/>
      <c r="AB308" s="7"/>
    </row>
    <row r="309" ht="22.5" customHeight="1">
      <c r="A309" s="7"/>
      <c r="B309" s="7"/>
      <c r="C309" s="7"/>
      <c r="D309" s="7"/>
      <c r="E309" s="21"/>
      <c r="F309" s="7"/>
      <c r="G309" s="7"/>
      <c r="H309" s="14"/>
      <c r="I309" s="14"/>
      <c r="J309" s="14"/>
      <c r="K309" s="7"/>
      <c r="L309" s="7"/>
      <c r="M309" s="7"/>
      <c r="N309" s="7"/>
      <c r="O309" s="7"/>
      <c r="P309" s="7"/>
      <c r="Q309" s="7"/>
      <c r="R309" s="7"/>
      <c r="S309" s="7"/>
      <c r="T309" s="7"/>
      <c r="U309" s="7"/>
      <c r="V309" s="7"/>
      <c r="W309" s="7"/>
      <c r="X309" s="7"/>
      <c r="Y309" s="7"/>
      <c r="Z309" s="7"/>
      <c r="AA309" s="7"/>
      <c r="AB309" s="7"/>
    </row>
    <row r="310" ht="22.5" customHeight="1">
      <c r="A310" s="7"/>
      <c r="B310" s="7"/>
      <c r="C310" s="7"/>
      <c r="D310" s="7"/>
      <c r="E310" s="21"/>
      <c r="F310" s="7"/>
      <c r="G310" s="7"/>
      <c r="H310" s="14"/>
      <c r="I310" s="14"/>
      <c r="J310" s="14"/>
      <c r="K310" s="7"/>
      <c r="L310" s="7"/>
      <c r="M310" s="7"/>
      <c r="N310" s="7"/>
      <c r="O310" s="7"/>
      <c r="P310" s="7"/>
      <c r="Q310" s="7"/>
      <c r="R310" s="7"/>
      <c r="S310" s="7"/>
      <c r="T310" s="7"/>
      <c r="U310" s="7"/>
      <c r="V310" s="7"/>
      <c r="W310" s="7"/>
      <c r="X310" s="7"/>
      <c r="Y310" s="7"/>
      <c r="Z310" s="7"/>
      <c r="AA310" s="7"/>
      <c r="AB310" s="7"/>
    </row>
    <row r="311" ht="22.5" customHeight="1">
      <c r="A311" s="7"/>
      <c r="B311" s="7"/>
      <c r="C311" s="7"/>
      <c r="D311" s="7"/>
      <c r="E311" s="21"/>
      <c r="F311" s="7"/>
      <c r="G311" s="7"/>
      <c r="H311" s="14"/>
      <c r="I311" s="14"/>
      <c r="J311" s="14"/>
      <c r="K311" s="7"/>
      <c r="L311" s="7"/>
      <c r="M311" s="7"/>
      <c r="N311" s="7"/>
      <c r="O311" s="7"/>
      <c r="P311" s="7"/>
      <c r="Q311" s="7"/>
      <c r="R311" s="7"/>
      <c r="S311" s="7"/>
      <c r="T311" s="7"/>
      <c r="U311" s="7"/>
      <c r="V311" s="7"/>
      <c r="W311" s="7"/>
      <c r="X311" s="7"/>
      <c r="Y311" s="7"/>
      <c r="Z311" s="7"/>
      <c r="AA311" s="7"/>
      <c r="AB311" s="7"/>
    </row>
    <row r="312" ht="22.5" customHeight="1">
      <c r="A312" s="7"/>
      <c r="B312" s="7"/>
      <c r="C312" s="7"/>
      <c r="D312" s="7"/>
      <c r="E312" s="21"/>
      <c r="F312" s="7"/>
      <c r="G312" s="7"/>
      <c r="H312" s="14"/>
      <c r="I312" s="14"/>
      <c r="J312" s="14"/>
      <c r="K312" s="7"/>
      <c r="L312" s="7"/>
      <c r="M312" s="7"/>
      <c r="N312" s="7"/>
      <c r="O312" s="7"/>
      <c r="P312" s="7"/>
      <c r="Q312" s="7"/>
      <c r="R312" s="7"/>
      <c r="S312" s="7"/>
      <c r="T312" s="7"/>
      <c r="U312" s="7"/>
      <c r="V312" s="7"/>
      <c r="W312" s="7"/>
      <c r="X312" s="7"/>
      <c r="Y312" s="7"/>
      <c r="Z312" s="7"/>
      <c r="AA312" s="7"/>
      <c r="AB312" s="7"/>
    </row>
    <row r="313" ht="22.5" customHeight="1">
      <c r="A313" s="7"/>
      <c r="B313" s="7"/>
      <c r="C313" s="7"/>
      <c r="D313" s="7"/>
      <c r="E313" s="21"/>
      <c r="F313" s="7"/>
      <c r="G313" s="7"/>
      <c r="H313" s="14"/>
      <c r="I313" s="14"/>
      <c r="J313" s="14"/>
      <c r="K313" s="7"/>
      <c r="L313" s="7"/>
      <c r="M313" s="7"/>
      <c r="N313" s="7"/>
      <c r="O313" s="7"/>
      <c r="P313" s="7"/>
      <c r="Q313" s="7"/>
      <c r="R313" s="7"/>
      <c r="S313" s="7"/>
      <c r="T313" s="7"/>
      <c r="U313" s="7"/>
      <c r="V313" s="7"/>
      <c r="W313" s="7"/>
      <c r="X313" s="7"/>
      <c r="Y313" s="7"/>
      <c r="Z313" s="7"/>
      <c r="AA313" s="7"/>
      <c r="AB313" s="7"/>
    </row>
    <row r="314" ht="22.5" customHeight="1">
      <c r="A314" s="7"/>
      <c r="B314" s="7"/>
      <c r="C314" s="7"/>
      <c r="D314" s="7"/>
      <c r="E314" s="21"/>
      <c r="F314" s="7"/>
      <c r="G314" s="7"/>
      <c r="H314" s="14"/>
      <c r="I314" s="14"/>
      <c r="J314" s="14"/>
      <c r="K314" s="7"/>
      <c r="L314" s="7"/>
      <c r="M314" s="7"/>
      <c r="N314" s="7"/>
      <c r="O314" s="7"/>
      <c r="P314" s="7"/>
      <c r="Q314" s="7"/>
      <c r="R314" s="7"/>
      <c r="S314" s="7"/>
      <c r="T314" s="7"/>
      <c r="U314" s="7"/>
      <c r="V314" s="7"/>
      <c r="W314" s="7"/>
      <c r="X314" s="7"/>
      <c r="Y314" s="7"/>
      <c r="Z314" s="7"/>
      <c r="AA314" s="7"/>
      <c r="AB314" s="7"/>
    </row>
    <row r="315" ht="22.5" customHeight="1">
      <c r="A315" s="7"/>
      <c r="B315" s="7"/>
      <c r="C315" s="7"/>
      <c r="D315" s="7"/>
      <c r="E315" s="21"/>
      <c r="F315" s="7"/>
      <c r="G315" s="7"/>
      <c r="H315" s="14"/>
      <c r="I315" s="14"/>
      <c r="J315" s="14"/>
      <c r="K315" s="7"/>
      <c r="L315" s="7"/>
      <c r="M315" s="7"/>
      <c r="N315" s="7"/>
      <c r="O315" s="7"/>
      <c r="P315" s="7"/>
      <c r="Q315" s="7"/>
      <c r="R315" s="7"/>
      <c r="S315" s="7"/>
      <c r="T315" s="7"/>
      <c r="U315" s="7"/>
      <c r="V315" s="7"/>
      <c r="W315" s="7"/>
      <c r="X315" s="7"/>
      <c r="Y315" s="7"/>
      <c r="Z315" s="7"/>
      <c r="AA315" s="7"/>
      <c r="AB315" s="7"/>
    </row>
    <row r="316" ht="22.5" customHeight="1">
      <c r="A316" s="7"/>
      <c r="B316" s="7"/>
      <c r="C316" s="7"/>
      <c r="D316" s="7"/>
      <c r="E316" s="21"/>
      <c r="F316" s="7"/>
      <c r="G316" s="7"/>
      <c r="H316" s="14"/>
      <c r="I316" s="14"/>
      <c r="J316" s="14"/>
      <c r="K316" s="7"/>
      <c r="L316" s="7"/>
      <c r="M316" s="7"/>
      <c r="N316" s="7"/>
      <c r="O316" s="7"/>
      <c r="P316" s="7"/>
      <c r="Q316" s="7"/>
      <c r="R316" s="7"/>
      <c r="S316" s="7"/>
      <c r="T316" s="7"/>
      <c r="U316" s="7"/>
      <c r="V316" s="7"/>
      <c r="W316" s="7"/>
      <c r="X316" s="7"/>
      <c r="Y316" s="7"/>
      <c r="Z316" s="7"/>
      <c r="AA316" s="7"/>
      <c r="AB316" s="7"/>
    </row>
    <row r="317" ht="22.5" customHeight="1">
      <c r="A317" s="7"/>
      <c r="B317" s="7"/>
      <c r="C317" s="7"/>
      <c r="D317" s="7"/>
      <c r="E317" s="21"/>
      <c r="F317" s="7"/>
      <c r="G317" s="7"/>
      <c r="H317" s="14"/>
      <c r="I317" s="14"/>
      <c r="J317" s="14"/>
      <c r="K317" s="7"/>
      <c r="L317" s="7"/>
      <c r="M317" s="7"/>
      <c r="N317" s="7"/>
      <c r="O317" s="7"/>
      <c r="P317" s="7"/>
      <c r="Q317" s="7"/>
      <c r="R317" s="7"/>
      <c r="S317" s="7"/>
      <c r="T317" s="7"/>
      <c r="U317" s="7"/>
      <c r="V317" s="7"/>
      <c r="W317" s="7"/>
      <c r="X317" s="7"/>
      <c r="Y317" s="7"/>
      <c r="Z317" s="7"/>
      <c r="AA317" s="7"/>
      <c r="AB317" s="7"/>
    </row>
    <row r="318" ht="22.5" customHeight="1">
      <c r="A318" s="7"/>
      <c r="B318" s="7"/>
      <c r="C318" s="7"/>
      <c r="D318" s="7"/>
      <c r="E318" s="21"/>
      <c r="F318" s="7"/>
      <c r="G318" s="7"/>
      <c r="H318" s="14"/>
      <c r="I318" s="14"/>
      <c r="J318" s="14"/>
      <c r="K318" s="7"/>
      <c r="L318" s="7"/>
      <c r="M318" s="7"/>
      <c r="N318" s="7"/>
      <c r="O318" s="7"/>
      <c r="P318" s="7"/>
      <c r="Q318" s="7"/>
      <c r="R318" s="7"/>
      <c r="S318" s="7"/>
      <c r="T318" s="7"/>
      <c r="U318" s="7"/>
      <c r="V318" s="7"/>
      <c r="W318" s="7"/>
      <c r="X318" s="7"/>
      <c r="Y318" s="7"/>
      <c r="Z318" s="7"/>
      <c r="AA318" s="7"/>
      <c r="AB318" s="7"/>
    </row>
    <row r="319" ht="22.5" customHeight="1">
      <c r="A319" s="7"/>
      <c r="B319" s="7"/>
      <c r="C319" s="7"/>
      <c r="D319" s="7"/>
      <c r="E319" s="21"/>
      <c r="F319" s="7"/>
      <c r="G319" s="7"/>
      <c r="H319" s="14"/>
      <c r="I319" s="14"/>
      <c r="J319" s="14"/>
      <c r="K319" s="7"/>
      <c r="L319" s="7"/>
      <c r="M319" s="7"/>
      <c r="N319" s="7"/>
      <c r="O319" s="7"/>
      <c r="P319" s="7"/>
      <c r="Q319" s="7"/>
      <c r="R319" s="7"/>
      <c r="S319" s="7"/>
      <c r="T319" s="7"/>
      <c r="U319" s="7"/>
      <c r="V319" s="7"/>
      <c r="W319" s="7"/>
      <c r="X319" s="7"/>
      <c r="Y319" s="7"/>
      <c r="Z319" s="7"/>
      <c r="AA319" s="7"/>
      <c r="AB319" s="7"/>
    </row>
    <row r="320" ht="22.5" customHeight="1">
      <c r="A320" s="7"/>
      <c r="B320" s="7"/>
      <c r="C320" s="7"/>
      <c r="D320" s="7"/>
      <c r="E320" s="21"/>
      <c r="F320" s="7"/>
      <c r="G320" s="7"/>
      <c r="H320" s="14"/>
      <c r="I320" s="14"/>
      <c r="J320" s="14"/>
      <c r="K320" s="7"/>
      <c r="L320" s="7"/>
      <c r="M320" s="7"/>
      <c r="N320" s="7"/>
      <c r="O320" s="7"/>
      <c r="P320" s="7"/>
      <c r="Q320" s="7"/>
      <c r="R320" s="7"/>
      <c r="S320" s="7"/>
      <c r="T320" s="7"/>
      <c r="U320" s="7"/>
      <c r="V320" s="7"/>
      <c r="W320" s="7"/>
      <c r="X320" s="7"/>
      <c r="Y320" s="7"/>
      <c r="Z320" s="7"/>
      <c r="AA320" s="7"/>
      <c r="AB320" s="7"/>
    </row>
    <row r="321" ht="22.5" customHeight="1">
      <c r="A321" s="7"/>
      <c r="B321" s="7"/>
      <c r="C321" s="7"/>
      <c r="D321" s="7"/>
      <c r="E321" s="21"/>
      <c r="F321" s="7"/>
      <c r="G321" s="7"/>
      <c r="H321" s="14"/>
      <c r="I321" s="14"/>
      <c r="J321" s="14"/>
      <c r="K321" s="7"/>
      <c r="L321" s="7"/>
      <c r="M321" s="7"/>
      <c r="N321" s="7"/>
      <c r="O321" s="7"/>
      <c r="P321" s="7"/>
      <c r="Q321" s="7"/>
      <c r="R321" s="7"/>
      <c r="S321" s="7"/>
      <c r="T321" s="7"/>
      <c r="U321" s="7"/>
      <c r="V321" s="7"/>
      <c r="W321" s="7"/>
      <c r="X321" s="7"/>
      <c r="Y321" s="7"/>
      <c r="Z321" s="7"/>
      <c r="AA321" s="7"/>
      <c r="AB321" s="7"/>
    </row>
    <row r="322" ht="22.5" customHeight="1">
      <c r="A322" s="7"/>
      <c r="B322" s="7"/>
      <c r="C322" s="7"/>
      <c r="D322" s="7"/>
      <c r="E322" s="21"/>
      <c r="F322" s="7"/>
      <c r="G322" s="7"/>
      <c r="H322" s="14"/>
      <c r="I322" s="14"/>
      <c r="J322" s="14"/>
      <c r="K322" s="7"/>
      <c r="L322" s="7"/>
      <c r="M322" s="7"/>
      <c r="N322" s="7"/>
      <c r="O322" s="7"/>
      <c r="P322" s="7"/>
      <c r="Q322" s="7"/>
      <c r="R322" s="7"/>
      <c r="S322" s="7"/>
      <c r="T322" s="7"/>
      <c r="U322" s="7"/>
      <c r="V322" s="7"/>
      <c r="W322" s="7"/>
      <c r="X322" s="7"/>
      <c r="Y322" s="7"/>
      <c r="Z322" s="7"/>
      <c r="AA322" s="7"/>
      <c r="AB322" s="7"/>
    </row>
    <row r="323" ht="22.5" customHeight="1">
      <c r="A323" s="7"/>
      <c r="B323" s="7"/>
      <c r="C323" s="7"/>
      <c r="D323" s="7"/>
      <c r="E323" s="21"/>
      <c r="F323" s="7"/>
      <c r="G323" s="7"/>
      <c r="H323" s="14"/>
      <c r="I323" s="14"/>
      <c r="J323" s="14"/>
      <c r="K323" s="7"/>
      <c r="L323" s="7"/>
      <c r="M323" s="7"/>
      <c r="N323" s="7"/>
      <c r="O323" s="7"/>
      <c r="P323" s="7"/>
      <c r="Q323" s="7"/>
      <c r="R323" s="7"/>
      <c r="S323" s="7"/>
      <c r="T323" s="7"/>
      <c r="U323" s="7"/>
      <c r="V323" s="7"/>
      <c r="W323" s="7"/>
      <c r="X323" s="7"/>
      <c r="Y323" s="7"/>
      <c r="Z323" s="7"/>
      <c r="AA323" s="7"/>
      <c r="AB323" s="7"/>
    </row>
    <row r="324" ht="22.5" customHeight="1">
      <c r="A324" s="7"/>
      <c r="B324" s="7"/>
      <c r="C324" s="7"/>
      <c r="D324" s="7"/>
      <c r="E324" s="21"/>
      <c r="F324" s="7"/>
      <c r="G324" s="7"/>
      <c r="H324" s="14"/>
      <c r="I324" s="14"/>
      <c r="J324" s="14"/>
      <c r="K324" s="7"/>
      <c r="L324" s="7"/>
      <c r="M324" s="7"/>
      <c r="N324" s="7"/>
      <c r="O324" s="7"/>
      <c r="P324" s="7"/>
      <c r="Q324" s="7"/>
      <c r="R324" s="7"/>
      <c r="S324" s="7"/>
      <c r="T324" s="7"/>
      <c r="U324" s="7"/>
      <c r="V324" s="7"/>
      <c r="W324" s="7"/>
      <c r="X324" s="7"/>
      <c r="Y324" s="7"/>
      <c r="Z324" s="7"/>
      <c r="AA324" s="7"/>
      <c r="AB324" s="7"/>
    </row>
    <row r="325" ht="22.5" customHeight="1">
      <c r="A325" s="7"/>
      <c r="B325" s="7"/>
      <c r="C325" s="7"/>
      <c r="D325" s="7"/>
      <c r="E325" s="21"/>
      <c r="F325" s="7"/>
      <c r="G325" s="7"/>
      <c r="H325" s="14"/>
      <c r="I325" s="14"/>
      <c r="J325" s="14"/>
      <c r="K325" s="7"/>
      <c r="L325" s="7"/>
      <c r="M325" s="7"/>
      <c r="N325" s="7"/>
      <c r="O325" s="7"/>
      <c r="P325" s="7"/>
      <c r="Q325" s="7"/>
      <c r="R325" s="7"/>
      <c r="S325" s="7"/>
      <c r="T325" s="7"/>
      <c r="U325" s="7"/>
      <c r="V325" s="7"/>
      <c r="W325" s="7"/>
      <c r="X325" s="7"/>
      <c r="Y325" s="7"/>
      <c r="Z325" s="7"/>
      <c r="AA325" s="7"/>
      <c r="AB325" s="7"/>
    </row>
    <row r="326" ht="22.5" customHeight="1">
      <c r="A326" s="7"/>
      <c r="B326" s="7"/>
      <c r="C326" s="7"/>
      <c r="D326" s="7"/>
      <c r="E326" s="21"/>
      <c r="F326" s="7"/>
      <c r="G326" s="7"/>
      <c r="H326" s="14"/>
      <c r="I326" s="14"/>
      <c r="J326" s="14"/>
      <c r="K326" s="7"/>
      <c r="L326" s="7"/>
      <c r="M326" s="7"/>
      <c r="N326" s="7"/>
      <c r="O326" s="7"/>
      <c r="P326" s="7"/>
      <c r="Q326" s="7"/>
      <c r="R326" s="7"/>
      <c r="S326" s="7"/>
      <c r="T326" s="7"/>
      <c r="U326" s="7"/>
      <c r="V326" s="7"/>
      <c r="W326" s="7"/>
      <c r="X326" s="7"/>
      <c r="Y326" s="7"/>
      <c r="Z326" s="7"/>
      <c r="AA326" s="7"/>
      <c r="AB326" s="7"/>
    </row>
    <row r="327" ht="22.5" customHeight="1">
      <c r="A327" s="7"/>
      <c r="B327" s="7"/>
      <c r="C327" s="7"/>
      <c r="D327" s="7"/>
      <c r="E327" s="21"/>
      <c r="F327" s="7"/>
      <c r="G327" s="7"/>
      <c r="H327" s="14"/>
      <c r="I327" s="14"/>
      <c r="J327" s="14"/>
      <c r="K327" s="7"/>
      <c r="L327" s="7"/>
      <c r="M327" s="7"/>
      <c r="N327" s="7"/>
      <c r="O327" s="7"/>
      <c r="P327" s="7"/>
      <c r="Q327" s="7"/>
      <c r="R327" s="7"/>
      <c r="S327" s="7"/>
      <c r="T327" s="7"/>
      <c r="U327" s="7"/>
      <c r="V327" s="7"/>
      <c r="W327" s="7"/>
      <c r="X327" s="7"/>
      <c r="Y327" s="7"/>
      <c r="Z327" s="7"/>
      <c r="AA327" s="7"/>
      <c r="AB327" s="7"/>
    </row>
    <row r="328" ht="22.5" customHeight="1">
      <c r="A328" s="7"/>
      <c r="B328" s="7"/>
      <c r="C328" s="7"/>
      <c r="D328" s="7"/>
      <c r="E328" s="21"/>
      <c r="F328" s="7"/>
      <c r="G328" s="7"/>
      <c r="H328" s="14"/>
      <c r="I328" s="14"/>
      <c r="J328" s="14"/>
      <c r="K328" s="7"/>
      <c r="L328" s="7"/>
      <c r="M328" s="7"/>
      <c r="N328" s="7"/>
      <c r="O328" s="7"/>
      <c r="P328" s="7"/>
      <c r="Q328" s="7"/>
      <c r="R328" s="7"/>
      <c r="S328" s="7"/>
      <c r="T328" s="7"/>
      <c r="U328" s="7"/>
      <c r="V328" s="7"/>
      <c r="W328" s="7"/>
      <c r="X328" s="7"/>
      <c r="Y328" s="7"/>
      <c r="Z328" s="7"/>
      <c r="AA328" s="7"/>
      <c r="AB328" s="7"/>
    </row>
    <row r="329" ht="22.5" customHeight="1">
      <c r="A329" s="7"/>
      <c r="B329" s="7"/>
      <c r="C329" s="7"/>
      <c r="D329" s="7"/>
      <c r="E329" s="21"/>
      <c r="F329" s="7"/>
      <c r="G329" s="7"/>
      <c r="H329" s="14"/>
      <c r="I329" s="14"/>
      <c r="J329" s="14"/>
      <c r="K329" s="7"/>
      <c r="L329" s="7"/>
      <c r="M329" s="7"/>
      <c r="N329" s="7"/>
      <c r="O329" s="7"/>
      <c r="P329" s="7"/>
      <c r="Q329" s="7"/>
      <c r="R329" s="7"/>
      <c r="S329" s="7"/>
      <c r="T329" s="7"/>
      <c r="U329" s="7"/>
      <c r="V329" s="7"/>
      <c r="W329" s="7"/>
      <c r="X329" s="7"/>
      <c r="Y329" s="7"/>
      <c r="Z329" s="7"/>
      <c r="AA329" s="7"/>
      <c r="AB329" s="7"/>
    </row>
    <row r="330" ht="22.5" customHeight="1">
      <c r="A330" s="7"/>
      <c r="B330" s="7"/>
      <c r="C330" s="7"/>
      <c r="D330" s="7"/>
      <c r="E330" s="21"/>
      <c r="F330" s="7"/>
      <c r="G330" s="7"/>
      <c r="H330" s="14"/>
      <c r="I330" s="14"/>
      <c r="J330" s="14"/>
      <c r="K330" s="7"/>
      <c r="L330" s="7"/>
      <c r="M330" s="7"/>
      <c r="N330" s="7"/>
      <c r="O330" s="7"/>
      <c r="P330" s="7"/>
      <c r="Q330" s="7"/>
      <c r="R330" s="7"/>
      <c r="S330" s="7"/>
      <c r="T330" s="7"/>
      <c r="U330" s="7"/>
      <c r="V330" s="7"/>
      <c r="W330" s="7"/>
      <c r="X330" s="7"/>
      <c r="Y330" s="7"/>
      <c r="Z330" s="7"/>
      <c r="AA330" s="7"/>
      <c r="AB330" s="7"/>
    </row>
    <row r="331" ht="22.5" customHeight="1">
      <c r="A331" s="7"/>
      <c r="B331" s="7"/>
      <c r="C331" s="7"/>
      <c r="D331" s="7"/>
      <c r="E331" s="21"/>
      <c r="F331" s="7"/>
      <c r="G331" s="7"/>
      <c r="H331" s="14"/>
      <c r="I331" s="14"/>
      <c r="J331" s="14"/>
      <c r="K331" s="7"/>
      <c r="L331" s="7"/>
      <c r="M331" s="7"/>
      <c r="N331" s="7"/>
      <c r="O331" s="7"/>
      <c r="P331" s="7"/>
      <c r="Q331" s="7"/>
      <c r="R331" s="7"/>
      <c r="S331" s="7"/>
      <c r="T331" s="7"/>
      <c r="U331" s="7"/>
      <c r="V331" s="7"/>
      <c r="W331" s="7"/>
      <c r="X331" s="7"/>
      <c r="Y331" s="7"/>
      <c r="Z331" s="7"/>
      <c r="AA331" s="7"/>
      <c r="AB331" s="7"/>
    </row>
    <row r="332" ht="22.5" customHeight="1">
      <c r="A332" s="7"/>
      <c r="B332" s="7"/>
      <c r="C332" s="7"/>
      <c r="D332" s="7"/>
      <c r="E332" s="21"/>
      <c r="F332" s="7"/>
      <c r="G332" s="7"/>
      <c r="H332" s="14"/>
      <c r="I332" s="14"/>
      <c r="J332" s="14"/>
      <c r="K332" s="7"/>
      <c r="L332" s="7"/>
      <c r="M332" s="7"/>
      <c r="N332" s="7"/>
      <c r="O332" s="7"/>
      <c r="P332" s="7"/>
      <c r="Q332" s="7"/>
      <c r="R332" s="7"/>
      <c r="S332" s="7"/>
      <c r="T332" s="7"/>
      <c r="U332" s="7"/>
      <c r="V332" s="7"/>
      <c r="W332" s="7"/>
      <c r="X332" s="7"/>
      <c r="Y332" s="7"/>
      <c r="Z332" s="7"/>
      <c r="AA332" s="7"/>
      <c r="AB332" s="7"/>
    </row>
    <row r="333" ht="22.5" customHeight="1">
      <c r="A333" s="7"/>
      <c r="B333" s="7"/>
      <c r="C333" s="7"/>
      <c r="D333" s="7"/>
      <c r="E333" s="21"/>
      <c r="F333" s="7"/>
      <c r="G333" s="7"/>
      <c r="H333" s="14"/>
      <c r="I333" s="14"/>
      <c r="J333" s="14"/>
      <c r="K333" s="7"/>
      <c r="L333" s="7"/>
      <c r="M333" s="7"/>
      <c r="N333" s="7"/>
      <c r="O333" s="7"/>
      <c r="P333" s="7"/>
      <c r="Q333" s="7"/>
      <c r="R333" s="7"/>
      <c r="S333" s="7"/>
      <c r="T333" s="7"/>
      <c r="U333" s="7"/>
      <c r="V333" s="7"/>
      <c r="W333" s="7"/>
      <c r="X333" s="7"/>
      <c r="Y333" s="7"/>
      <c r="Z333" s="7"/>
      <c r="AA333" s="7"/>
      <c r="AB333" s="7"/>
    </row>
    <row r="334" ht="22.5" customHeight="1">
      <c r="A334" s="7"/>
      <c r="B334" s="7"/>
      <c r="C334" s="7"/>
      <c r="D334" s="7"/>
      <c r="E334" s="21"/>
      <c r="F334" s="7"/>
      <c r="G334" s="7"/>
      <c r="H334" s="14"/>
      <c r="I334" s="14"/>
      <c r="J334" s="14"/>
      <c r="K334" s="7"/>
      <c r="L334" s="7"/>
      <c r="M334" s="7"/>
      <c r="N334" s="7"/>
      <c r="O334" s="7"/>
      <c r="P334" s="7"/>
      <c r="Q334" s="7"/>
      <c r="R334" s="7"/>
      <c r="S334" s="7"/>
      <c r="T334" s="7"/>
      <c r="U334" s="7"/>
      <c r="V334" s="7"/>
      <c r="W334" s="7"/>
      <c r="X334" s="7"/>
      <c r="Y334" s="7"/>
      <c r="Z334" s="7"/>
      <c r="AA334" s="7"/>
      <c r="AB334" s="7"/>
    </row>
    <row r="335" ht="22.5" customHeight="1">
      <c r="A335" s="7"/>
      <c r="B335" s="7"/>
      <c r="C335" s="7"/>
      <c r="D335" s="7"/>
      <c r="E335" s="21"/>
      <c r="F335" s="7"/>
      <c r="G335" s="7"/>
      <c r="H335" s="14"/>
      <c r="I335" s="14"/>
      <c r="J335" s="14"/>
      <c r="K335" s="7"/>
      <c r="L335" s="7"/>
      <c r="M335" s="7"/>
      <c r="N335" s="7"/>
      <c r="O335" s="7"/>
      <c r="P335" s="7"/>
      <c r="Q335" s="7"/>
      <c r="R335" s="7"/>
      <c r="S335" s="7"/>
      <c r="T335" s="7"/>
      <c r="U335" s="7"/>
      <c r="V335" s="7"/>
      <c r="W335" s="7"/>
      <c r="X335" s="7"/>
      <c r="Y335" s="7"/>
      <c r="Z335" s="7"/>
      <c r="AA335" s="7"/>
      <c r="AB335" s="7"/>
    </row>
    <row r="336" ht="22.5" customHeight="1">
      <c r="A336" s="7"/>
      <c r="B336" s="7"/>
      <c r="C336" s="7"/>
      <c r="D336" s="7"/>
      <c r="E336" s="21"/>
      <c r="F336" s="7"/>
      <c r="G336" s="7"/>
      <c r="H336" s="14"/>
      <c r="I336" s="14"/>
      <c r="J336" s="14"/>
      <c r="K336" s="7"/>
      <c r="L336" s="7"/>
      <c r="M336" s="7"/>
      <c r="N336" s="7"/>
      <c r="O336" s="7"/>
      <c r="P336" s="7"/>
      <c r="Q336" s="7"/>
      <c r="R336" s="7"/>
      <c r="S336" s="7"/>
      <c r="T336" s="7"/>
      <c r="U336" s="7"/>
      <c r="V336" s="7"/>
      <c r="W336" s="7"/>
      <c r="X336" s="7"/>
      <c r="Y336" s="7"/>
      <c r="Z336" s="7"/>
      <c r="AA336" s="7"/>
      <c r="AB336" s="7"/>
    </row>
    <row r="337" ht="22.5" customHeight="1">
      <c r="A337" s="7"/>
      <c r="B337" s="7"/>
      <c r="C337" s="7"/>
      <c r="D337" s="7"/>
      <c r="E337" s="21"/>
      <c r="F337" s="7"/>
      <c r="G337" s="7"/>
      <c r="H337" s="14"/>
      <c r="I337" s="14"/>
      <c r="J337" s="14"/>
      <c r="K337" s="7"/>
      <c r="L337" s="7"/>
      <c r="M337" s="7"/>
      <c r="N337" s="7"/>
      <c r="O337" s="7"/>
      <c r="P337" s="7"/>
      <c r="Q337" s="7"/>
      <c r="R337" s="7"/>
      <c r="S337" s="7"/>
      <c r="T337" s="7"/>
      <c r="U337" s="7"/>
      <c r="V337" s="7"/>
      <c r="W337" s="7"/>
      <c r="X337" s="7"/>
      <c r="Y337" s="7"/>
      <c r="Z337" s="7"/>
      <c r="AA337" s="7"/>
      <c r="AB337" s="7"/>
    </row>
    <row r="338" ht="22.5" customHeight="1">
      <c r="A338" s="7"/>
      <c r="B338" s="7"/>
      <c r="C338" s="7"/>
      <c r="D338" s="7"/>
      <c r="E338" s="21"/>
      <c r="F338" s="7"/>
      <c r="G338" s="7"/>
      <c r="H338" s="14"/>
      <c r="I338" s="14"/>
      <c r="J338" s="14"/>
      <c r="K338" s="7"/>
      <c r="L338" s="7"/>
      <c r="M338" s="7"/>
      <c r="N338" s="7"/>
      <c r="O338" s="7"/>
      <c r="P338" s="7"/>
      <c r="Q338" s="7"/>
      <c r="R338" s="7"/>
      <c r="S338" s="7"/>
      <c r="T338" s="7"/>
      <c r="U338" s="7"/>
      <c r="V338" s="7"/>
      <c r="W338" s="7"/>
      <c r="X338" s="7"/>
      <c r="Y338" s="7"/>
      <c r="Z338" s="7"/>
      <c r="AA338" s="7"/>
      <c r="AB338" s="7"/>
    </row>
    <row r="339" ht="22.5" customHeight="1">
      <c r="A339" s="7"/>
      <c r="B339" s="7"/>
      <c r="C339" s="7"/>
      <c r="D339" s="7"/>
      <c r="E339" s="21"/>
      <c r="F339" s="7"/>
      <c r="G339" s="7"/>
      <c r="H339" s="14"/>
      <c r="I339" s="14"/>
      <c r="J339" s="14"/>
      <c r="K339" s="7"/>
      <c r="L339" s="7"/>
      <c r="M339" s="7"/>
      <c r="N339" s="7"/>
      <c r="O339" s="7"/>
      <c r="P339" s="7"/>
      <c r="Q339" s="7"/>
      <c r="R339" s="7"/>
      <c r="S339" s="7"/>
      <c r="T339" s="7"/>
      <c r="U339" s="7"/>
      <c r="V339" s="7"/>
      <c r="W339" s="7"/>
      <c r="X339" s="7"/>
      <c r="Y339" s="7"/>
      <c r="Z339" s="7"/>
      <c r="AA339" s="7"/>
      <c r="AB339" s="7"/>
    </row>
    <row r="340" ht="22.5" customHeight="1">
      <c r="A340" s="7"/>
      <c r="B340" s="7"/>
      <c r="C340" s="7"/>
      <c r="D340" s="7"/>
      <c r="E340" s="21"/>
      <c r="F340" s="7"/>
      <c r="G340" s="7"/>
      <c r="H340" s="14"/>
      <c r="I340" s="14"/>
      <c r="J340" s="14"/>
      <c r="K340" s="7"/>
      <c r="L340" s="7"/>
      <c r="M340" s="7"/>
      <c r="N340" s="7"/>
      <c r="O340" s="7"/>
      <c r="P340" s="7"/>
      <c r="Q340" s="7"/>
      <c r="R340" s="7"/>
      <c r="S340" s="7"/>
      <c r="T340" s="7"/>
      <c r="U340" s="7"/>
      <c r="V340" s="7"/>
      <c r="W340" s="7"/>
      <c r="X340" s="7"/>
      <c r="Y340" s="7"/>
      <c r="Z340" s="7"/>
      <c r="AA340" s="7"/>
      <c r="AB340" s="7"/>
    </row>
    <row r="341" ht="22.5" customHeight="1">
      <c r="A341" s="7"/>
      <c r="B341" s="7"/>
      <c r="C341" s="7"/>
      <c r="D341" s="7"/>
      <c r="E341" s="21"/>
      <c r="F341" s="7"/>
      <c r="G341" s="7"/>
      <c r="H341" s="14"/>
      <c r="I341" s="14"/>
      <c r="J341" s="14"/>
      <c r="K341" s="7"/>
      <c r="L341" s="7"/>
      <c r="M341" s="7"/>
      <c r="N341" s="7"/>
      <c r="O341" s="7"/>
      <c r="P341" s="7"/>
      <c r="Q341" s="7"/>
      <c r="R341" s="7"/>
      <c r="S341" s="7"/>
      <c r="T341" s="7"/>
      <c r="U341" s="7"/>
      <c r="V341" s="7"/>
      <c r="W341" s="7"/>
      <c r="X341" s="7"/>
      <c r="Y341" s="7"/>
      <c r="Z341" s="7"/>
      <c r="AA341" s="7"/>
      <c r="AB341" s="7"/>
    </row>
    <row r="342" ht="22.5" customHeight="1">
      <c r="A342" s="7"/>
      <c r="B342" s="7"/>
      <c r="C342" s="7"/>
      <c r="D342" s="7"/>
      <c r="E342" s="21"/>
      <c r="F342" s="7"/>
      <c r="G342" s="7"/>
      <c r="H342" s="14"/>
      <c r="I342" s="14"/>
      <c r="J342" s="14"/>
      <c r="K342" s="7"/>
      <c r="L342" s="7"/>
      <c r="M342" s="7"/>
      <c r="N342" s="7"/>
      <c r="O342" s="7"/>
      <c r="P342" s="7"/>
      <c r="Q342" s="7"/>
      <c r="R342" s="7"/>
      <c r="S342" s="7"/>
      <c r="T342" s="7"/>
      <c r="U342" s="7"/>
      <c r="V342" s="7"/>
      <c r="W342" s="7"/>
      <c r="X342" s="7"/>
      <c r="Y342" s="7"/>
      <c r="Z342" s="7"/>
      <c r="AA342" s="7"/>
      <c r="AB342" s="7"/>
    </row>
    <row r="343" ht="22.5" customHeight="1">
      <c r="A343" s="7"/>
      <c r="B343" s="7"/>
      <c r="C343" s="7"/>
      <c r="D343" s="7"/>
      <c r="E343" s="21"/>
      <c r="F343" s="7"/>
      <c r="G343" s="7"/>
      <c r="H343" s="14"/>
      <c r="I343" s="14"/>
      <c r="J343" s="14"/>
      <c r="K343" s="7"/>
      <c r="L343" s="7"/>
      <c r="M343" s="7"/>
      <c r="N343" s="7"/>
      <c r="O343" s="7"/>
      <c r="P343" s="7"/>
      <c r="Q343" s="7"/>
      <c r="R343" s="7"/>
      <c r="S343" s="7"/>
      <c r="T343" s="7"/>
      <c r="U343" s="7"/>
      <c r="V343" s="7"/>
      <c r="W343" s="7"/>
      <c r="X343" s="7"/>
      <c r="Y343" s="7"/>
      <c r="Z343" s="7"/>
      <c r="AA343" s="7"/>
      <c r="AB343" s="7"/>
    </row>
    <row r="344" ht="22.5" customHeight="1">
      <c r="A344" s="7"/>
      <c r="B344" s="7"/>
      <c r="C344" s="7"/>
      <c r="D344" s="7"/>
      <c r="E344" s="21"/>
      <c r="F344" s="7"/>
      <c r="G344" s="7"/>
      <c r="H344" s="14"/>
      <c r="I344" s="14"/>
      <c r="J344" s="14"/>
      <c r="K344" s="7"/>
      <c r="L344" s="7"/>
      <c r="M344" s="7"/>
      <c r="N344" s="7"/>
      <c r="O344" s="7"/>
      <c r="P344" s="7"/>
      <c r="Q344" s="7"/>
      <c r="R344" s="7"/>
      <c r="S344" s="7"/>
      <c r="T344" s="7"/>
      <c r="U344" s="7"/>
      <c r="V344" s="7"/>
      <c r="W344" s="7"/>
      <c r="X344" s="7"/>
      <c r="Y344" s="7"/>
      <c r="Z344" s="7"/>
      <c r="AA344" s="7"/>
      <c r="AB344" s="7"/>
    </row>
    <row r="345" ht="22.5" customHeight="1">
      <c r="A345" s="7"/>
      <c r="B345" s="7"/>
      <c r="C345" s="7"/>
      <c r="D345" s="7"/>
      <c r="E345" s="21"/>
      <c r="F345" s="7"/>
      <c r="G345" s="7"/>
      <c r="H345" s="14"/>
      <c r="I345" s="14"/>
      <c r="J345" s="14"/>
      <c r="K345" s="7"/>
      <c r="L345" s="7"/>
      <c r="M345" s="7"/>
      <c r="N345" s="7"/>
      <c r="O345" s="7"/>
      <c r="P345" s="7"/>
      <c r="Q345" s="7"/>
      <c r="R345" s="7"/>
      <c r="S345" s="7"/>
      <c r="T345" s="7"/>
      <c r="U345" s="7"/>
      <c r="V345" s="7"/>
      <c r="W345" s="7"/>
      <c r="X345" s="7"/>
      <c r="Y345" s="7"/>
      <c r="Z345" s="7"/>
      <c r="AA345" s="7"/>
      <c r="AB345" s="7"/>
    </row>
    <row r="346" ht="22.5" customHeight="1">
      <c r="A346" s="7"/>
      <c r="B346" s="7"/>
      <c r="C346" s="7"/>
      <c r="D346" s="7"/>
      <c r="E346" s="21"/>
      <c r="F346" s="7"/>
      <c r="G346" s="7"/>
      <c r="H346" s="14"/>
      <c r="I346" s="14"/>
      <c r="J346" s="14"/>
      <c r="K346" s="7"/>
      <c r="L346" s="7"/>
      <c r="M346" s="7"/>
      <c r="N346" s="7"/>
      <c r="O346" s="7"/>
      <c r="P346" s="7"/>
      <c r="Q346" s="7"/>
      <c r="R346" s="7"/>
      <c r="S346" s="7"/>
      <c r="T346" s="7"/>
      <c r="U346" s="7"/>
      <c r="V346" s="7"/>
      <c r="W346" s="7"/>
      <c r="X346" s="7"/>
      <c r="Y346" s="7"/>
      <c r="Z346" s="7"/>
      <c r="AA346" s="7"/>
      <c r="AB346" s="7"/>
    </row>
    <row r="347" ht="22.5" customHeight="1">
      <c r="A347" s="7"/>
      <c r="B347" s="7"/>
      <c r="C347" s="7"/>
      <c r="D347" s="7"/>
      <c r="E347" s="21"/>
      <c r="F347" s="7"/>
      <c r="G347" s="7"/>
      <c r="H347" s="14"/>
      <c r="I347" s="14"/>
      <c r="J347" s="14"/>
      <c r="K347" s="7"/>
      <c r="L347" s="7"/>
      <c r="M347" s="7"/>
      <c r="N347" s="7"/>
      <c r="O347" s="7"/>
      <c r="P347" s="7"/>
      <c r="Q347" s="7"/>
      <c r="R347" s="7"/>
      <c r="S347" s="7"/>
      <c r="T347" s="7"/>
      <c r="U347" s="7"/>
      <c r="V347" s="7"/>
      <c r="W347" s="7"/>
      <c r="X347" s="7"/>
      <c r="Y347" s="7"/>
      <c r="Z347" s="7"/>
      <c r="AA347" s="7"/>
      <c r="AB347" s="7"/>
    </row>
    <row r="348" ht="22.5" customHeight="1">
      <c r="A348" s="7"/>
      <c r="B348" s="7"/>
      <c r="C348" s="7"/>
      <c r="D348" s="7"/>
      <c r="E348" s="21"/>
      <c r="F348" s="7"/>
      <c r="G348" s="7"/>
      <c r="H348" s="14"/>
      <c r="I348" s="14"/>
      <c r="J348" s="14"/>
      <c r="K348" s="7"/>
      <c r="L348" s="7"/>
      <c r="M348" s="7"/>
      <c r="N348" s="7"/>
      <c r="O348" s="7"/>
      <c r="P348" s="7"/>
      <c r="Q348" s="7"/>
      <c r="R348" s="7"/>
      <c r="S348" s="7"/>
      <c r="T348" s="7"/>
      <c r="U348" s="7"/>
      <c r="V348" s="7"/>
      <c r="W348" s="7"/>
      <c r="X348" s="7"/>
      <c r="Y348" s="7"/>
      <c r="Z348" s="7"/>
      <c r="AA348" s="7"/>
      <c r="AB348" s="7"/>
    </row>
    <row r="349" ht="22.5" customHeight="1">
      <c r="A349" s="7"/>
      <c r="B349" s="7"/>
      <c r="C349" s="7"/>
      <c r="D349" s="7"/>
      <c r="E349" s="21"/>
      <c r="F349" s="7"/>
      <c r="G349" s="7"/>
      <c r="H349" s="14"/>
      <c r="I349" s="14"/>
      <c r="J349" s="14"/>
      <c r="K349" s="7"/>
      <c r="L349" s="7"/>
      <c r="M349" s="7"/>
      <c r="N349" s="7"/>
      <c r="O349" s="7"/>
      <c r="P349" s="7"/>
      <c r="Q349" s="7"/>
      <c r="R349" s="7"/>
      <c r="S349" s="7"/>
      <c r="T349" s="7"/>
      <c r="U349" s="7"/>
      <c r="V349" s="7"/>
      <c r="W349" s="7"/>
      <c r="X349" s="7"/>
      <c r="Y349" s="7"/>
      <c r="Z349" s="7"/>
      <c r="AA349" s="7"/>
      <c r="AB349" s="7"/>
    </row>
    <row r="350" ht="22.5" customHeight="1">
      <c r="A350" s="7"/>
      <c r="B350" s="7"/>
      <c r="C350" s="7"/>
      <c r="D350" s="7"/>
      <c r="E350" s="21"/>
      <c r="F350" s="7"/>
      <c r="G350" s="7"/>
      <c r="H350" s="14"/>
      <c r="I350" s="14"/>
      <c r="J350" s="14"/>
      <c r="K350" s="7"/>
      <c r="L350" s="7"/>
      <c r="M350" s="7"/>
      <c r="N350" s="7"/>
      <c r="O350" s="7"/>
      <c r="P350" s="7"/>
      <c r="Q350" s="7"/>
      <c r="R350" s="7"/>
      <c r="S350" s="7"/>
      <c r="T350" s="7"/>
      <c r="U350" s="7"/>
      <c r="V350" s="7"/>
      <c r="W350" s="7"/>
      <c r="X350" s="7"/>
      <c r="Y350" s="7"/>
      <c r="Z350" s="7"/>
      <c r="AA350" s="7"/>
      <c r="AB350" s="7"/>
    </row>
    <row r="351" ht="22.5" customHeight="1">
      <c r="A351" s="7"/>
      <c r="B351" s="7"/>
      <c r="C351" s="7"/>
      <c r="D351" s="7"/>
      <c r="E351" s="21"/>
      <c r="F351" s="7"/>
      <c r="G351" s="7"/>
      <c r="H351" s="14"/>
      <c r="I351" s="14"/>
      <c r="J351" s="14"/>
      <c r="K351" s="7"/>
      <c r="L351" s="7"/>
      <c r="M351" s="7"/>
      <c r="N351" s="7"/>
      <c r="O351" s="7"/>
      <c r="P351" s="7"/>
      <c r="Q351" s="7"/>
      <c r="R351" s="7"/>
      <c r="S351" s="7"/>
      <c r="T351" s="7"/>
      <c r="U351" s="7"/>
      <c r="V351" s="7"/>
      <c r="W351" s="7"/>
      <c r="X351" s="7"/>
      <c r="Y351" s="7"/>
      <c r="Z351" s="7"/>
      <c r="AA351" s="7"/>
      <c r="AB351" s="7"/>
    </row>
    <row r="352" ht="22.5" customHeight="1">
      <c r="A352" s="7"/>
      <c r="B352" s="7"/>
      <c r="C352" s="7"/>
      <c r="D352" s="7"/>
      <c r="E352" s="21"/>
      <c r="F352" s="7"/>
      <c r="G352" s="7"/>
      <c r="H352" s="14"/>
      <c r="I352" s="14"/>
      <c r="J352" s="14"/>
      <c r="K352" s="7"/>
      <c r="L352" s="7"/>
      <c r="M352" s="7"/>
      <c r="N352" s="7"/>
      <c r="O352" s="7"/>
      <c r="P352" s="7"/>
      <c r="Q352" s="7"/>
      <c r="R352" s="7"/>
      <c r="S352" s="7"/>
      <c r="T352" s="7"/>
      <c r="U352" s="7"/>
      <c r="V352" s="7"/>
      <c r="W352" s="7"/>
      <c r="X352" s="7"/>
      <c r="Y352" s="7"/>
      <c r="Z352" s="7"/>
      <c r="AA352" s="7"/>
      <c r="AB352" s="7"/>
    </row>
    <row r="353" ht="22.5" customHeight="1">
      <c r="A353" s="7"/>
      <c r="B353" s="7"/>
      <c r="C353" s="7"/>
      <c r="D353" s="7"/>
      <c r="E353" s="21"/>
      <c r="F353" s="7"/>
      <c r="G353" s="7"/>
      <c r="H353" s="14"/>
      <c r="I353" s="14"/>
      <c r="J353" s="14"/>
      <c r="K353" s="7"/>
      <c r="L353" s="7"/>
      <c r="M353" s="7"/>
      <c r="N353" s="7"/>
      <c r="O353" s="7"/>
      <c r="P353" s="7"/>
      <c r="Q353" s="7"/>
      <c r="R353" s="7"/>
      <c r="S353" s="7"/>
      <c r="T353" s="7"/>
      <c r="U353" s="7"/>
      <c r="V353" s="7"/>
      <c r="W353" s="7"/>
      <c r="X353" s="7"/>
      <c r="Y353" s="7"/>
      <c r="Z353" s="7"/>
      <c r="AA353" s="7"/>
      <c r="AB353" s="7"/>
    </row>
    <row r="354" ht="22.5" customHeight="1">
      <c r="A354" s="7"/>
      <c r="B354" s="7"/>
      <c r="C354" s="7"/>
      <c r="D354" s="7"/>
      <c r="E354" s="21"/>
      <c r="F354" s="7"/>
      <c r="G354" s="7"/>
      <c r="H354" s="14"/>
      <c r="I354" s="14"/>
      <c r="J354" s="14"/>
      <c r="K354" s="7"/>
      <c r="L354" s="7"/>
      <c r="M354" s="7"/>
      <c r="N354" s="7"/>
      <c r="O354" s="7"/>
      <c r="P354" s="7"/>
      <c r="Q354" s="7"/>
      <c r="R354" s="7"/>
      <c r="S354" s="7"/>
      <c r="T354" s="7"/>
      <c r="U354" s="7"/>
      <c r="V354" s="7"/>
      <c r="W354" s="7"/>
      <c r="X354" s="7"/>
      <c r="Y354" s="7"/>
      <c r="Z354" s="7"/>
      <c r="AA354" s="7"/>
      <c r="AB354" s="7"/>
    </row>
    <row r="355" ht="22.5" customHeight="1">
      <c r="A355" s="7"/>
      <c r="B355" s="7"/>
      <c r="C355" s="7"/>
      <c r="D355" s="7"/>
      <c r="E355" s="21"/>
      <c r="F355" s="7"/>
      <c r="G355" s="7"/>
      <c r="H355" s="14"/>
      <c r="I355" s="14"/>
      <c r="J355" s="14"/>
      <c r="K355" s="7"/>
      <c r="L355" s="7"/>
      <c r="M355" s="7"/>
      <c r="N355" s="7"/>
      <c r="O355" s="7"/>
      <c r="P355" s="7"/>
      <c r="Q355" s="7"/>
      <c r="R355" s="7"/>
      <c r="S355" s="7"/>
      <c r="T355" s="7"/>
      <c r="U355" s="7"/>
      <c r="V355" s="7"/>
      <c r="W355" s="7"/>
      <c r="X355" s="7"/>
      <c r="Y355" s="7"/>
      <c r="Z355" s="7"/>
      <c r="AA355" s="7"/>
      <c r="AB355" s="7"/>
    </row>
    <row r="356" ht="22.5" customHeight="1">
      <c r="A356" s="7"/>
      <c r="B356" s="7"/>
      <c r="C356" s="7"/>
      <c r="D356" s="7"/>
      <c r="E356" s="21"/>
      <c r="F356" s="7"/>
      <c r="G356" s="7"/>
      <c r="H356" s="14"/>
      <c r="I356" s="14"/>
      <c r="J356" s="14"/>
      <c r="K356" s="7"/>
      <c r="L356" s="7"/>
      <c r="M356" s="7"/>
      <c r="N356" s="7"/>
      <c r="O356" s="7"/>
      <c r="P356" s="7"/>
      <c r="Q356" s="7"/>
      <c r="R356" s="7"/>
      <c r="S356" s="7"/>
      <c r="T356" s="7"/>
      <c r="U356" s="7"/>
      <c r="V356" s="7"/>
      <c r="W356" s="7"/>
      <c r="X356" s="7"/>
      <c r="Y356" s="7"/>
      <c r="Z356" s="7"/>
      <c r="AA356" s="7"/>
      <c r="AB356" s="7"/>
    </row>
    <row r="357" ht="22.5" customHeight="1">
      <c r="A357" s="7"/>
      <c r="B357" s="7"/>
      <c r="C357" s="7"/>
      <c r="D357" s="7"/>
      <c r="E357" s="21"/>
      <c r="F357" s="7"/>
      <c r="G357" s="7"/>
      <c r="H357" s="14"/>
      <c r="I357" s="14"/>
      <c r="J357" s="14"/>
      <c r="K357" s="7"/>
      <c r="L357" s="7"/>
      <c r="M357" s="7"/>
      <c r="N357" s="7"/>
      <c r="O357" s="7"/>
      <c r="P357" s="7"/>
      <c r="Q357" s="7"/>
      <c r="R357" s="7"/>
      <c r="S357" s="7"/>
      <c r="T357" s="7"/>
      <c r="U357" s="7"/>
      <c r="V357" s="7"/>
      <c r="W357" s="7"/>
      <c r="X357" s="7"/>
      <c r="Y357" s="7"/>
      <c r="Z357" s="7"/>
      <c r="AA357" s="7"/>
      <c r="AB357" s="7"/>
    </row>
    <row r="358" ht="22.5" customHeight="1">
      <c r="A358" s="7"/>
      <c r="B358" s="7"/>
      <c r="C358" s="7"/>
      <c r="D358" s="7"/>
      <c r="E358" s="21"/>
      <c r="F358" s="7"/>
      <c r="G358" s="7"/>
      <c r="H358" s="14"/>
      <c r="I358" s="14"/>
      <c r="J358" s="14"/>
      <c r="K358" s="7"/>
      <c r="L358" s="7"/>
      <c r="M358" s="7"/>
      <c r="N358" s="7"/>
      <c r="O358" s="7"/>
      <c r="P358" s="7"/>
      <c r="Q358" s="7"/>
      <c r="R358" s="7"/>
      <c r="S358" s="7"/>
      <c r="T358" s="7"/>
      <c r="U358" s="7"/>
      <c r="V358" s="7"/>
      <c r="W358" s="7"/>
      <c r="X358" s="7"/>
      <c r="Y358" s="7"/>
      <c r="Z358" s="7"/>
      <c r="AA358" s="7"/>
      <c r="AB358" s="7"/>
    </row>
    <row r="359" ht="22.5" customHeight="1">
      <c r="A359" s="7"/>
      <c r="B359" s="7"/>
      <c r="C359" s="7"/>
      <c r="D359" s="7"/>
      <c r="E359" s="21"/>
      <c r="F359" s="7"/>
      <c r="G359" s="7"/>
      <c r="H359" s="14"/>
      <c r="I359" s="14"/>
      <c r="J359" s="14"/>
      <c r="K359" s="7"/>
      <c r="L359" s="7"/>
      <c r="M359" s="7"/>
      <c r="N359" s="7"/>
      <c r="O359" s="7"/>
      <c r="P359" s="7"/>
      <c r="Q359" s="7"/>
      <c r="R359" s="7"/>
      <c r="S359" s="7"/>
      <c r="T359" s="7"/>
      <c r="U359" s="7"/>
      <c r="V359" s="7"/>
      <c r="W359" s="7"/>
      <c r="X359" s="7"/>
      <c r="Y359" s="7"/>
      <c r="Z359" s="7"/>
      <c r="AA359" s="7"/>
      <c r="AB359" s="7"/>
    </row>
    <row r="360" ht="22.5" customHeight="1">
      <c r="A360" s="7"/>
      <c r="B360" s="7"/>
      <c r="C360" s="7"/>
      <c r="D360" s="7"/>
      <c r="E360" s="21"/>
      <c r="F360" s="7"/>
      <c r="G360" s="7"/>
      <c r="H360" s="14"/>
      <c r="I360" s="14"/>
      <c r="J360" s="14"/>
      <c r="K360" s="7"/>
      <c r="L360" s="7"/>
      <c r="M360" s="7"/>
      <c r="N360" s="7"/>
      <c r="O360" s="7"/>
      <c r="P360" s="7"/>
      <c r="Q360" s="7"/>
      <c r="R360" s="7"/>
      <c r="S360" s="7"/>
      <c r="T360" s="7"/>
      <c r="U360" s="7"/>
      <c r="V360" s="7"/>
      <c r="W360" s="7"/>
      <c r="X360" s="7"/>
      <c r="Y360" s="7"/>
      <c r="Z360" s="7"/>
      <c r="AA360" s="7"/>
      <c r="AB360" s="7"/>
    </row>
    <row r="361" ht="22.5" customHeight="1">
      <c r="A361" s="7"/>
      <c r="B361" s="7"/>
      <c r="C361" s="7"/>
      <c r="D361" s="7"/>
      <c r="E361" s="21"/>
      <c r="F361" s="7"/>
      <c r="G361" s="7"/>
      <c r="H361" s="14"/>
      <c r="I361" s="14"/>
      <c r="J361" s="14"/>
      <c r="K361" s="7"/>
      <c r="L361" s="7"/>
      <c r="M361" s="7"/>
      <c r="N361" s="7"/>
      <c r="O361" s="7"/>
      <c r="P361" s="7"/>
      <c r="Q361" s="7"/>
      <c r="R361" s="7"/>
      <c r="S361" s="7"/>
      <c r="T361" s="7"/>
      <c r="U361" s="7"/>
      <c r="V361" s="7"/>
      <c r="W361" s="7"/>
      <c r="X361" s="7"/>
      <c r="Y361" s="7"/>
      <c r="Z361" s="7"/>
      <c r="AA361" s="7"/>
      <c r="AB361" s="7"/>
    </row>
    <row r="362" ht="22.5" customHeight="1">
      <c r="A362" s="7"/>
      <c r="B362" s="7"/>
      <c r="C362" s="7"/>
      <c r="D362" s="7"/>
      <c r="E362" s="21"/>
      <c r="F362" s="7"/>
      <c r="G362" s="7"/>
      <c r="H362" s="14"/>
      <c r="I362" s="14"/>
      <c r="J362" s="14"/>
      <c r="K362" s="7"/>
      <c r="L362" s="7"/>
      <c r="M362" s="7"/>
      <c r="N362" s="7"/>
      <c r="O362" s="7"/>
      <c r="P362" s="7"/>
      <c r="Q362" s="7"/>
      <c r="R362" s="7"/>
      <c r="S362" s="7"/>
      <c r="T362" s="7"/>
      <c r="U362" s="7"/>
      <c r="V362" s="7"/>
      <c r="W362" s="7"/>
      <c r="X362" s="7"/>
      <c r="Y362" s="7"/>
      <c r="Z362" s="7"/>
      <c r="AA362" s="7"/>
      <c r="AB362" s="7"/>
    </row>
    <row r="363" ht="22.5" customHeight="1">
      <c r="A363" s="7"/>
      <c r="B363" s="7"/>
      <c r="C363" s="7"/>
      <c r="D363" s="7"/>
      <c r="E363" s="21"/>
      <c r="F363" s="7"/>
      <c r="G363" s="7"/>
      <c r="H363" s="14"/>
      <c r="I363" s="14"/>
      <c r="J363" s="14"/>
      <c r="K363" s="7"/>
      <c r="L363" s="7"/>
      <c r="M363" s="7"/>
      <c r="N363" s="7"/>
      <c r="O363" s="7"/>
      <c r="P363" s="7"/>
      <c r="Q363" s="7"/>
      <c r="R363" s="7"/>
      <c r="S363" s="7"/>
      <c r="T363" s="7"/>
      <c r="U363" s="7"/>
      <c r="V363" s="7"/>
      <c r="W363" s="7"/>
      <c r="X363" s="7"/>
      <c r="Y363" s="7"/>
      <c r="Z363" s="7"/>
      <c r="AA363" s="7"/>
      <c r="AB363" s="7"/>
    </row>
    <row r="364" ht="22.5" customHeight="1">
      <c r="A364" s="7"/>
      <c r="B364" s="7"/>
      <c r="C364" s="7"/>
      <c r="D364" s="7"/>
      <c r="E364" s="21"/>
      <c r="F364" s="7"/>
      <c r="G364" s="7"/>
      <c r="H364" s="14"/>
      <c r="I364" s="14"/>
      <c r="J364" s="14"/>
      <c r="K364" s="7"/>
      <c r="L364" s="7"/>
      <c r="M364" s="7"/>
      <c r="N364" s="7"/>
      <c r="O364" s="7"/>
      <c r="P364" s="7"/>
      <c r="Q364" s="7"/>
      <c r="R364" s="7"/>
      <c r="S364" s="7"/>
      <c r="T364" s="7"/>
      <c r="U364" s="7"/>
      <c r="V364" s="7"/>
      <c r="W364" s="7"/>
      <c r="X364" s="7"/>
      <c r="Y364" s="7"/>
      <c r="Z364" s="7"/>
      <c r="AA364" s="7"/>
      <c r="AB364" s="7"/>
    </row>
    <row r="365" ht="22.5" customHeight="1">
      <c r="A365" s="7"/>
      <c r="B365" s="7"/>
      <c r="C365" s="7"/>
      <c r="D365" s="7"/>
      <c r="E365" s="21"/>
      <c r="F365" s="7"/>
      <c r="G365" s="7"/>
      <c r="H365" s="14"/>
      <c r="I365" s="14"/>
      <c r="J365" s="14"/>
      <c r="K365" s="7"/>
      <c r="L365" s="7"/>
      <c r="M365" s="7"/>
      <c r="N365" s="7"/>
      <c r="O365" s="7"/>
      <c r="P365" s="7"/>
      <c r="Q365" s="7"/>
      <c r="R365" s="7"/>
      <c r="S365" s="7"/>
      <c r="T365" s="7"/>
      <c r="U365" s="7"/>
      <c r="V365" s="7"/>
      <c r="W365" s="7"/>
      <c r="X365" s="7"/>
      <c r="Y365" s="7"/>
      <c r="Z365" s="7"/>
      <c r="AA365" s="7"/>
      <c r="AB365" s="7"/>
    </row>
    <row r="366" ht="22.5" customHeight="1">
      <c r="A366" s="7"/>
      <c r="B366" s="7"/>
      <c r="C366" s="7"/>
      <c r="D366" s="7"/>
      <c r="E366" s="21"/>
      <c r="F366" s="7"/>
      <c r="G366" s="7"/>
      <c r="H366" s="14"/>
      <c r="I366" s="14"/>
      <c r="J366" s="14"/>
      <c r="K366" s="7"/>
      <c r="L366" s="7"/>
      <c r="M366" s="7"/>
      <c r="N366" s="7"/>
      <c r="O366" s="7"/>
      <c r="P366" s="7"/>
      <c r="Q366" s="7"/>
      <c r="R366" s="7"/>
      <c r="S366" s="7"/>
      <c r="T366" s="7"/>
      <c r="U366" s="7"/>
      <c r="V366" s="7"/>
      <c r="W366" s="7"/>
      <c r="X366" s="7"/>
      <c r="Y366" s="7"/>
      <c r="Z366" s="7"/>
      <c r="AA366" s="7"/>
      <c r="AB366" s="7"/>
    </row>
    <row r="367" ht="22.5" customHeight="1">
      <c r="A367" s="7"/>
      <c r="B367" s="7"/>
      <c r="C367" s="7"/>
      <c r="D367" s="7"/>
      <c r="E367" s="21"/>
      <c r="F367" s="7"/>
      <c r="G367" s="7"/>
      <c r="H367" s="14"/>
      <c r="I367" s="14"/>
      <c r="J367" s="14"/>
      <c r="K367" s="7"/>
      <c r="L367" s="7"/>
      <c r="M367" s="7"/>
      <c r="N367" s="7"/>
      <c r="O367" s="7"/>
      <c r="P367" s="7"/>
      <c r="Q367" s="7"/>
      <c r="R367" s="7"/>
      <c r="S367" s="7"/>
      <c r="T367" s="7"/>
      <c r="U367" s="7"/>
      <c r="V367" s="7"/>
      <c r="W367" s="7"/>
      <c r="X367" s="7"/>
      <c r="Y367" s="7"/>
      <c r="Z367" s="7"/>
      <c r="AA367" s="7"/>
      <c r="AB367" s="7"/>
    </row>
    <row r="368" ht="22.5" customHeight="1">
      <c r="A368" s="7"/>
      <c r="B368" s="7"/>
      <c r="C368" s="7"/>
      <c r="D368" s="7"/>
      <c r="E368" s="21"/>
      <c r="F368" s="7"/>
      <c r="G368" s="7"/>
      <c r="H368" s="14"/>
      <c r="I368" s="14"/>
      <c r="J368" s="14"/>
      <c r="K368" s="7"/>
      <c r="L368" s="7"/>
      <c r="M368" s="7"/>
      <c r="N368" s="7"/>
      <c r="O368" s="7"/>
      <c r="P368" s="7"/>
      <c r="Q368" s="7"/>
      <c r="R368" s="7"/>
      <c r="S368" s="7"/>
      <c r="T368" s="7"/>
      <c r="U368" s="7"/>
      <c r="V368" s="7"/>
      <c r="W368" s="7"/>
      <c r="X368" s="7"/>
      <c r="Y368" s="7"/>
      <c r="Z368" s="7"/>
      <c r="AA368" s="7"/>
      <c r="AB368" s="7"/>
    </row>
    <row r="369" ht="22.5" customHeight="1">
      <c r="A369" s="7"/>
      <c r="B369" s="7"/>
      <c r="C369" s="7"/>
      <c r="D369" s="7"/>
      <c r="E369" s="21"/>
      <c r="F369" s="7"/>
      <c r="G369" s="7"/>
      <c r="H369" s="14"/>
      <c r="I369" s="14"/>
      <c r="J369" s="14"/>
      <c r="K369" s="7"/>
      <c r="L369" s="7"/>
      <c r="M369" s="7"/>
      <c r="N369" s="7"/>
      <c r="O369" s="7"/>
      <c r="P369" s="7"/>
      <c r="Q369" s="7"/>
      <c r="R369" s="7"/>
      <c r="S369" s="7"/>
      <c r="T369" s="7"/>
      <c r="U369" s="7"/>
      <c r="V369" s="7"/>
      <c r="W369" s="7"/>
      <c r="X369" s="7"/>
      <c r="Y369" s="7"/>
      <c r="Z369" s="7"/>
      <c r="AA369" s="7"/>
      <c r="AB369" s="7"/>
    </row>
    <row r="370" ht="22.5" customHeight="1">
      <c r="A370" s="7"/>
      <c r="B370" s="7"/>
      <c r="C370" s="7"/>
      <c r="D370" s="7"/>
      <c r="E370" s="21"/>
      <c r="F370" s="7"/>
      <c r="G370" s="7"/>
      <c r="H370" s="14"/>
      <c r="I370" s="14"/>
      <c r="J370" s="14"/>
      <c r="K370" s="7"/>
      <c r="L370" s="7"/>
      <c r="M370" s="7"/>
      <c r="N370" s="7"/>
      <c r="O370" s="7"/>
      <c r="P370" s="7"/>
      <c r="Q370" s="7"/>
      <c r="R370" s="7"/>
      <c r="S370" s="7"/>
      <c r="T370" s="7"/>
      <c r="U370" s="7"/>
      <c r="V370" s="7"/>
      <c r="W370" s="7"/>
      <c r="X370" s="7"/>
      <c r="Y370" s="7"/>
      <c r="Z370" s="7"/>
      <c r="AA370" s="7"/>
      <c r="AB370" s="7"/>
    </row>
    <row r="371" ht="22.5" customHeight="1">
      <c r="A371" s="7"/>
      <c r="B371" s="7"/>
      <c r="C371" s="7"/>
      <c r="D371" s="7"/>
      <c r="E371" s="21"/>
      <c r="F371" s="7"/>
      <c r="G371" s="7"/>
      <c r="H371" s="14"/>
      <c r="I371" s="14"/>
      <c r="J371" s="14"/>
      <c r="K371" s="7"/>
      <c r="L371" s="7"/>
      <c r="M371" s="7"/>
      <c r="N371" s="7"/>
      <c r="O371" s="7"/>
      <c r="P371" s="7"/>
      <c r="Q371" s="7"/>
      <c r="R371" s="7"/>
      <c r="S371" s="7"/>
      <c r="T371" s="7"/>
      <c r="U371" s="7"/>
      <c r="V371" s="7"/>
      <c r="W371" s="7"/>
      <c r="X371" s="7"/>
      <c r="Y371" s="7"/>
      <c r="Z371" s="7"/>
      <c r="AA371" s="7"/>
      <c r="AB371" s="7"/>
    </row>
    <row r="372" ht="22.5" customHeight="1">
      <c r="A372" s="7"/>
      <c r="B372" s="7"/>
      <c r="C372" s="7"/>
      <c r="D372" s="7"/>
      <c r="E372" s="21"/>
      <c r="F372" s="7"/>
      <c r="G372" s="7"/>
      <c r="H372" s="14"/>
      <c r="I372" s="14"/>
      <c r="J372" s="14"/>
      <c r="K372" s="7"/>
      <c r="L372" s="7"/>
      <c r="M372" s="7"/>
      <c r="N372" s="7"/>
      <c r="O372" s="7"/>
      <c r="P372" s="7"/>
      <c r="Q372" s="7"/>
      <c r="R372" s="7"/>
      <c r="S372" s="7"/>
      <c r="T372" s="7"/>
      <c r="U372" s="7"/>
      <c r="V372" s="7"/>
      <c r="W372" s="7"/>
      <c r="X372" s="7"/>
      <c r="Y372" s="7"/>
      <c r="Z372" s="7"/>
      <c r="AA372" s="7"/>
      <c r="AB372" s="7"/>
    </row>
    <row r="373" ht="22.5" customHeight="1">
      <c r="A373" s="7"/>
      <c r="B373" s="7"/>
      <c r="C373" s="7"/>
      <c r="D373" s="7"/>
      <c r="E373" s="21"/>
      <c r="F373" s="7"/>
      <c r="G373" s="7"/>
      <c r="H373" s="14"/>
      <c r="I373" s="14"/>
      <c r="J373" s="14"/>
      <c r="K373" s="7"/>
      <c r="L373" s="7"/>
      <c r="M373" s="7"/>
      <c r="N373" s="7"/>
      <c r="O373" s="7"/>
      <c r="P373" s="7"/>
      <c r="Q373" s="7"/>
      <c r="R373" s="7"/>
      <c r="S373" s="7"/>
      <c r="T373" s="7"/>
      <c r="U373" s="7"/>
      <c r="V373" s="7"/>
      <c r="W373" s="7"/>
      <c r="X373" s="7"/>
      <c r="Y373" s="7"/>
      <c r="Z373" s="7"/>
      <c r="AA373" s="7"/>
      <c r="AB373" s="7"/>
    </row>
    <row r="374" ht="22.5" customHeight="1">
      <c r="A374" s="7"/>
      <c r="B374" s="7"/>
      <c r="C374" s="7"/>
      <c r="D374" s="7"/>
      <c r="E374" s="21"/>
      <c r="F374" s="7"/>
      <c r="G374" s="7"/>
      <c r="H374" s="14"/>
      <c r="I374" s="14"/>
      <c r="J374" s="14"/>
      <c r="K374" s="7"/>
      <c r="L374" s="7"/>
      <c r="M374" s="7"/>
      <c r="N374" s="7"/>
      <c r="O374" s="7"/>
      <c r="P374" s="7"/>
      <c r="Q374" s="7"/>
      <c r="R374" s="7"/>
      <c r="S374" s="7"/>
      <c r="T374" s="7"/>
      <c r="U374" s="7"/>
      <c r="V374" s="7"/>
      <c r="W374" s="7"/>
      <c r="X374" s="7"/>
      <c r="Y374" s="7"/>
      <c r="Z374" s="7"/>
      <c r="AA374" s="7"/>
      <c r="AB374" s="7"/>
    </row>
    <row r="375" ht="22.5" customHeight="1">
      <c r="A375" s="7"/>
      <c r="B375" s="7"/>
      <c r="C375" s="7"/>
      <c r="D375" s="7"/>
      <c r="E375" s="21"/>
      <c r="F375" s="7"/>
      <c r="G375" s="7"/>
      <c r="H375" s="14"/>
      <c r="I375" s="14"/>
      <c r="J375" s="14"/>
      <c r="K375" s="7"/>
      <c r="L375" s="7"/>
      <c r="M375" s="7"/>
      <c r="N375" s="7"/>
      <c r="O375" s="7"/>
      <c r="P375" s="7"/>
      <c r="Q375" s="7"/>
      <c r="R375" s="7"/>
      <c r="S375" s="7"/>
      <c r="T375" s="7"/>
      <c r="U375" s="7"/>
      <c r="V375" s="7"/>
      <c r="W375" s="7"/>
      <c r="X375" s="7"/>
      <c r="Y375" s="7"/>
      <c r="Z375" s="7"/>
      <c r="AA375" s="7"/>
      <c r="AB375" s="7"/>
    </row>
    <row r="376" ht="22.5" customHeight="1">
      <c r="A376" s="7"/>
      <c r="B376" s="7"/>
      <c r="C376" s="7"/>
      <c r="D376" s="7"/>
      <c r="E376" s="21"/>
      <c r="F376" s="7"/>
      <c r="G376" s="7"/>
      <c r="H376" s="14"/>
      <c r="I376" s="14"/>
      <c r="J376" s="14"/>
      <c r="K376" s="7"/>
      <c r="L376" s="7"/>
      <c r="M376" s="7"/>
      <c r="N376" s="7"/>
      <c r="O376" s="7"/>
      <c r="P376" s="7"/>
      <c r="Q376" s="7"/>
      <c r="R376" s="7"/>
      <c r="S376" s="7"/>
      <c r="T376" s="7"/>
      <c r="U376" s="7"/>
      <c r="V376" s="7"/>
      <c r="W376" s="7"/>
      <c r="X376" s="7"/>
      <c r="Y376" s="7"/>
      <c r="Z376" s="7"/>
      <c r="AA376" s="7"/>
      <c r="AB376" s="7"/>
    </row>
    <row r="377" ht="22.5" customHeight="1">
      <c r="A377" s="7"/>
      <c r="B377" s="7"/>
      <c r="C377" s="7"/>
      <c r="D377" s="7"/>
      <c r="E377" s="21"/>
      <c r="F377" s="7"/>
      <c r="G377" s="7"/>
      <c r="H377" s="14"/>
      <c r="I377" s="14"/>
      <c r="J377" s="14"/>
      <c r="K377" s="7"/>
      <c r="L377" s="7"/>
      <c r="M377" s="7"/>
      <c r="N377" s="7"/>
      <c r="O377" s="7"/>
      <c r="P377" s="7"/>
      <c r="Q377" s="7"/>
      <c r="R377" s="7"/>
      <c r="S377" s="7"/>
      <c r="T377" s="7"/>
      <c r="U377" s="7"/>
      <c r="V377" s="7"/>
      <c r="W377" s="7"/>
      <c r="X377" s="7"/>
      <c r="Y377" s="7"/>
      <c r="Z377" s="7"/>
      <c r="AA377" s="7"/>
      <c r="AB377" s="7"/>
    </row>
    <row r="378" ht="22.5" customHeight="1">
      <c r="A378" s="7"/>
      <c r="B378" s="7"/>
      <c r="C378" s="7"/>
      <c r="D378" s="7"/>
      <c r="E378" s="21"/>
      <c r="F378" s="7"/>
      <c r="G378" s="7"/>
      <c r="H378" s="14"/>
      <c r="I378" s="14"/>
      <c r="J378" s="14"/>
      <c r="K378" s="7"/>
      <c r="L378" s="7"/>
      <c r="M378" s="7"/>
      <c r="N378" s="7"/>
      <c r="O378" s="7"/>
      <c r="P378" s="7"/>
      <c r="Q378" s="7"/>
      <c r="R378" s="7"/>
      <c r="S378" s="7"/>
      <c r="T378" s="7"/>
      <c r="U378" s="7"/>
      <c r="V378" s="7"/>
      <c r="W378" s="7"/>
      <c r="X378" s="7"/>
      <c r="Y378" s="7"/>
      <c r="Z378" s="7"/>
      <c r="AA378" s="7"/>
      <c r="AB378" s="7"/>
    </row>
    <row r="379" ht="22.5" customHeight="1">
      <c r="A379" s="7"/>
      <c r="B379" s="7"/>
      <c r="C379" s="7"/>
      <c r="D379" s="7"/>
      <c r="E379" s="21"/>
      <c r="F379" s="7"/>
      <c r="G379" s="7"/>
      <c r="H379" s="14"/>
      <c r="I379" s="14"/>
      <c r="J379" s="14"/>
      <c r="K379" s="7"/>
      <c r="L379" s="7"/>
      <c r="M379" s="7"/>
      <c r="N379" s="7"/>
      <c r="O379" s="7"/>
      <c r="P379" s="7"/>
      <c r="Q379" s="7"/>
      <c r="R379" s="7"/>
      <c r="S379" s="7"/>
      <c r="T379" s="7"/>
      <c r="U379" s="7"/>
      <c r="V379" s="7"/>
      <c r="W379" s="7"/>
      <c r="X379" s="7"/>
      <c r="Y379" s="7"/>
      <c r="Z379" s="7"/>
      <c r="AA379" s="7"/>
      <c r="AB379" s="7"/>
    </row>
    <row r="380" ht="22.5" customHeight="1">
      <c r="A380" s="7"/>
      <c r="B380" s="7"/>
      <c r="C380" s="7"/>
      <c r="D380" s="7"/>
      <c r="E380" s="21"/>
      <c r="F380" s="7"/>
      <c r="G380" s="7"/>
      <c r="H380" s="14"/>
      <c r="I380" s="14"/>
      <c r="J380" s="14"/>
      <c r="K380" s="7"/>
      <c r="L380" s="7"/>
      <c r="M380" s="7"/>
      <c r="N380" s="7"/>
      <c r="O380" s="7"/>
      <c r="P380" s="7"/>
      <c r="Q380" s="7"/>
      <c r="R380" s="7"/>
      <c r="S380" s="7"/>
      <c r="T380" s="7"/>
      <c r="U380" s="7"/>
      <c r="V380" s="7"/>
      <c r="W380" s="7"/>
      <c r="X380" s="7"/>
      <c r="Y380" s="7"/>
      <c r="Z380" s="7"/>
      <c r="AA380" s="7"/>
      <c r="AB380" s="7"/>
    </row>
    <row r="381" ht="22.5" customHeight="1">
      <c r="A381" s="7"/>
      <c r="B381" s="7"/>
      <c r="C381" s="7"/>
      <c r="D381" s="7"/>
      <c r="E381" s="21"/>
      <c r="F381" s="7"/>
      <c r="G381" s="7"/>
      <c r="H381" s="14"/>
      <c r="I381" s="14"/>
      <c r="J381" s="14"/>
      <c r="K381" s="7"/>
      <c r="L381" s="7"/>
      <c r="M381" s="7"/>
      <c r="N381" s="7"/>
      <c r="O381" s="7"/>
      <c r="P381" s="7"/>
      <c r="Q381" s="7"/>
      <c r="R381" s="7"/>
      <c r="S381" s="7"/>
      <c r="T381" s="7"/>
      <c r="U381" s="7"/>
      <c r="V381" s="7"/>
      <c r="W381" s="7"/>
      <c r="X381" s="7"/>
      <c r="Y381" s="7"/>
      <c r="Z381" s="7"/>
      <c r="AA381" s="7"/>
      <c r="AB381" s="7"/>
    </row>
    <row r="382" ht="22.5" customHeight="1">
      <c r="A382" s="7"/>
      <c r="B382" s="7"/>
      <c r="C382" s="7"/>
      <c r="D382" s="7"/>
      <c r="E382" s="21"/>
      <c r="F382" s="7"/>
      <c r="G382" s="7"/>
      <c r="H382" s="14"/>
      <c r="I382" s="14"/>
      <c r="J382" s="14"/>
      <c r="K382" s="7"/>
      <c r="L382" s="7"/>
      <c r="M382" s="7"/>
      <c r="N382" s="7"/>
      <c r="O382" s="7"/>
      <c r="P382" s="7"/>
      <c r="Q382" s="7"/>
      <c r="R382" s="7"/>
      <c r="S382" s="7"/>
      <c r="T382" s="7"/>
      <c r="U382" s="7"/>
      <c r="V382" s="7"/>
      <c r="W382" s="7"/>
      <c r="X382" s="7"/>
      <c r="Y382" s="7"/>
      <c r="Z382" s="7"/>
      <c r="AA382" s="7"/>
      <c r="AB382" s="7"/>
    </row>
    <row r="383" ht="22.5" customHeight="1">
      <c r="A383" s="7"/>
      <c r="B383" s="7"/>
      <c r="C383" s="7"/>
      <c r="D383" s="7"/>
      <c r="E383" s="21"/>
      <c r="F383" s="7"/>
      <c r="G383" s="7"/>
      <c r="H383" s="14"/>
      <c r="I383" s="14"/>
      <c r="J383" s="14"/>
      <c r="K383" s="7"/>
      <c r="L383" s="7"/>
      <c r="M383" s="7"/>
      <c r="N383" s="7"/>
      <c r="O383" s="7"/>
      <c r="P383" s="7"/>
      <c r="Q383" s="7"/>
      <c r="R383" s="7"/>
      <c r="S383" s="7"/>
      <c r="T383" s="7"/>
      <c r="U383" s="7"/>
      <c r="V383" s="7"/>
      <c r="W383" s="7"/>
      <c r="X383" s="7"/>
      <c r="Y383" s="7"/>
      <c r="Z383" s="7"/>
      <c r="AA383" s="7"/>
      <c r="AB383" s="7"/>
    </row>
    <row r="384" ht="22.5" customHeight="1">
      <c r="A384" s="7"/>
      <c r="B384" s="7"/>
      <c r="C384" s="7"/>
      <c r="D384" s="7"/>
      <c r="E384" s="21"/>
      <c r="F384" s="7"/>
      <c r="G384" s="7"/>
      <c r="H384" s="14"/>
      <c r="I384" s="14"/>
      <c r="J384" s="14"/>
      <c r="K384" s="7"/>
      <c r="L384" s="7"/>
      <c r="M384" s="7"/>
      <c r="N384" s="7"/>
      <c r="O384" s="7"/>
      <c r="P384" s="7"/>
      <c r="Q384" s="7"/>
      <c r="R384" s="7"/>
      <c r="S384" s="7"/>
      <c r="T384" s="7"/>
      <c r="U384" s="7"/>
      <c r="V384" s="7"/>
      <c r="W384" s="7"/>
      <c r="X384" s="7"/>
      <c r="Y384" s="7"/>
      <c r="Z384" s="7"/>
      <c r="AA384" s="7"/>
      <c r="AB384" s="7"/>
    </row>
    <row r="385" ht="22.5" customHeight="1">
      <c r="A385" s="7"/>
      <c r="B385" s="7"/>
      <c r="C385" s="7"/>
      <c r="D385" s="7"/>
      <c r="E385" s="21"/>
      <c r="F385" s="7"/>
      <c r="G385" s="7"/>
      <c r="H385" s="14"/>
      <c r="I385" s="14"/>
      <c r="J385" s="14"/>
      <c r="K385" s="7"/>
      <c r="L385" s="7"/>
      <c r="M385" s="7"/>
      <c r="N385" s="7"/>
      <c r="O385" s="7"/>
      <c r="P385" s="7"/>
      <c r="Q385" s="7"/>
      <c r="R385" s="7"/>
      <c r="S385" s="7"/>
      <c r="T385" s="7"/>
      <c r="U385" s="7"/>
      <c r="V385" s="7"/>
      <c r="W385" s="7"/>
      <c r="X385" s="7"/>
      <c r="Y385" s="7"/>
      <c r="Z385" s="7"/>
      <c r="AA385" s="7"/>
      <c r="AB385" s="7"/>
    </row>
    <row r="386" ht="22.5" customHeight="1">
      <c r="A386" s="7"/>
      <c r="B386" s="7"/>
      <c r="C386" s="7"/>
      <c r="D386" s="7"/>
      <c r="E386" s="21"/>
      <c r="F386" s="7"/>
      <c r="G386" s="7"/>
      <c r="H386" s="14"/>
      <c r="I386" s="14"/>
      <c r="J386" s="14"/>
      <c r="K386" s="7"/>
      <c r="L386" s="7"/>
      <c r="M386" s="7"/>
      <c r="N386" s="7"/>
      <c r="O386" s="7"/>
      <c r="P386" s="7"/>
      <c r="Q386" s="7"/>
      <c r="R386" s="7"/>
      <c r="S386" s="7"/>
      <c r="T386" s="7"/>
      <c r="U386" s="7"/>
      <c r="V386" s="7"/>
      <c r="W386" s="7"/>
      <c r="X386" s="7"/>
      <c r="Y386" s="7"/>
      <c r="Z386" s="7"/>
      <c r="AA386" s="7"/>
      <c r="AB386" s="7"/>
    </row>
    <row r="387" ht="22.5" customHeight="1">
      <c r="A387" s="7"/>
      <c r="B387" s="7"/>
      <c r="C387" s="7"/>
      <c r="D387" s="7"/>
      <c r="E387" s="21"/>
      <c r="F387" s="7"/>
      <c r="G387" s="7"/>
      <c r="H387" s="14"/>
      <c r="I387" s="14"/>
      <c r="J387" s="14"/>
      <c r="K387" s="7"/>
      <c r="L387" s="7"/>
      <c r="M387" s="7"/>
      <c r="N387" s="7"/>
      <c r="O387" s="7"/>
      <c r="P387" s="7"/>
      <c r="Q387" s="7"/>
      <c r="R387" s="7"/>
      <c r="S387" s="7"/>
      <c r="T387" s="7"/>
      <c r="U387" s="7"/>
      <c r="V387" s="7"/>
      <c r="W387" s="7"/>
      <c r="X387" s="7"/>
      <c r="Y387" s="7"/>
      <c r="Z387" s="7"/>
      <c r="AA387" s="7"/>
      <c r="AB387" s="7"/>
    </row>
    <row r="388" ht="22.5" customHeight="1">
      <c r="A388" s="7"/>
      <c r="B388" s="7"/>
      <c r="C388" s="7"/>
      <c r="D388" s="7"/>
      <c r="E388" s="21"/>
      <c r="F388" s="7"/>
      <c r="G388" s="7"/>
      <c r="H388" s="14"/>
      <c r="I388" s="14"/>
      <c r="J388" s="14"/>
      <c r="K388" s="7"/>
      <c r="L388" s="7"/>
      <c r="M388" s="7"/>
      <c r="N388" s="7"/>
      <c r="O388" s="7"/>
      <c r="P388" s="7"/>
      <c r="Q388" s="7"/>
      <c r="R388" s="7"/>
      <c r="S388" s="7"/>
      <c r="T388" s="7"/>
      <c r="U388" s="7"/>
      <c r="V388" s="7"/>
      <c r="W388" s="7"/>
      <c r="X388" s="7"/>
      <c r="Y388" s="7"/>
      <c r="Z388" s="7"/>
      <c r="AA388" s="7"/>
      <c r="AB388" s="7"/>
    </row>
    <row r="389" ht="22.5" customHeight="1">
      <c r="A389" s="7"/>
      <c r="B389" s="7"/>
      <c r="C389" s="7"/>
      <c r="D389" s="7"/>
      <c r="E389" s="21"/>
      <c r="F389" s="7"/>
      <c r="G389" s="7"/>
      <c r="H389" s="14"/>
      <c r="I389" s="14"/>
      <c r="J389" s="14"/>
      <c r="K389" s="7"/>
      <c r="L389" s="7"/>
      <c r="M389" s="7"/>
      <c r="N389" s="7"/>
      <c r="O389" s="7"/>
      <c r="P389" s="7"/>
      <c r="Q389" s="7"/>
      <c r="R389" s="7"/>
      <c r="S389" s="7"/>
      <c r="T389" s="7"/>
      <c r="U389" s="7"/>
      <c r="V389" s="7"/>
      <c r="W389" s="7"/>
      <c r="X389" s="7"/>
      <c r="Y389" s="7"/>
      <c r="Z389" s="7"/>
      <c r="AA389" s="7"/>
      <c r="AB389" s="7"/>
    </row>
    <row r="390" ht="22.5" customHeight="1">
      <c r="A390" s="7"/>
      <c r="B390" s="7"/>
      <c r="C390" s="7"/>
      <c r="D390" s="7"/>
      <c r="E390" s="21"/>
      <c r="F390" s="7"/>
      <c r="G390" s="7"/>
      <c r="H390" s="14"/>
      <c r="I390" s="14"/>
      <c r="J390" s="14"/>
      <c r="K390" s="7"/>
      <c r="L390" s="7"/>
      <c r="M390" s="7"/>
      <c r="N390" s="7"/>
      <c r="O390" s="7"/>
      <c r="P390" s="7"/>
      <c r="Q390" s="7"/>
      <c r="R390" s="7"/>
      <c r="S390" s="7"/>
      <c r="T390" s="7"/>
      <c r="U390" s="7"/>
      <c r="V390" s="7"/>
      <c r="W390" s="7"/>
      <c r="X390" s="7"/>
      <c r="Y390" s="7"/>
      <c r="Z390" s="7"/>
      <c r="AA390" s="7"/>
      <c r="AB390" s="7"/>
    </row>
    <row r="391" ht="22.5" customHeight="1">
      <c r="A391" s="7"/>
      <c r="B391" s="7"/>
      <c r="C391" s="7"/>
      <c r="D391" s="7"/>
      <c r="E391" s="21"/>
      <c r="F391" s="7"/>
      <c r="G391" s="7"/>
      <c r="H391" s="14"/>
      <c r="I391" s="14"/>
      <c r="J391" s="14"/>
      <c r="K391" s="7"/>
      <c r="L391" s="7"/>
      <c r="M391" s="7"/>
      <c r="N391" s="7"/>
      <c r="O391" s="7"/>
      <c r="P391" s="7"/>
      <c r="Q391" s="7"/>
      <c r="R391" s="7"/>
      <c r="S391" s="7"/>
      <c r="T391" s="7"/>
      <c r="U391" s="7"/>
      <c r="V391" s="7"/>
      <c r="W391" s="7"/>
      <c r="X391" s="7"/>
      <c r="Y391" s="7"/>
      <c r="Z391" s="7"/>
      <c r="AA391" s="7"/>
      <c r="AB391" s="7"/>
    </row>
    <row r="392" ht="22.5" customHeight="1">
      <c r="A392" s="7"/>
      <c r="B392" s="7"/>
      <c r="C392" s="7"/>
      <c r="D392" s="7"/>
      <c r="E392" s="21"/>
      <c r="F392" s="7"/>
      <c r="G392" s="7"/>
      <c r="H392" s="14"/>
      <c r="I392" s="14"/>
      <c r="J392" s="14"/>
      <c r="K392" s="7"/>
      <c r="L392" s="7"/>
      <c r="M392" s="7"/>
      <c r="N392" s="7"/>
      <c r="O392" s="7"/>
      <c r="P392" s="7"/>
      <c r="Q392" s="7"/>
      <c r="R392" s="7"/>
      <c r="S392" s="7"/>
      <c r="T392" s="7"/>
      <c r="U392" s="7"/>
      <c r="V392" s="7"/>
      <c r="W392" s="7"/>
      <c r="X392" s="7"/>
      <c r="Y392" s="7"/>
      <c r="Z392" s="7"/>
      <c r="AA392" s="7"/>
      <c r="AB392" s="7"/>
    </row>
    <row r="393" ht="22.5" customHeight="1">
      <c r="A393" s="7"/>
      <c r="B393" s="7"/>
      <c r="C393" s="7"/>
      <c r="D393" s="7"/>
      <c r="E393" s="21"/>
      <c r="F393" s="7"/>
      <c r="G393" s="7"/>
      <c r="H393" s="14"/>
      <c r="I393" s="14"/>
      <c r="J393" s="14"/>
      <c r="K393" s="7"/>
      <c r="L393" s="7"/>
      <c r="M393" s="7"/>
      <c r="N393" s="7"/>
      <c r="O393" s="7"/>
      <c r="P393" s="7"/>
      <c r="Q393" s="7"/>
      <c r="R393" s="7"/>
      <c r="S393" s="7"/>
      <c r="T393" s="7"/>
      <c r="U393" s="7"/>
      <c r="V393" s="7"/>
      <c r="W393" s="7"/>
      <c r="X393" s="7"/>
      <c r="Y393" s="7"/>
      <c r="Z393" s="7"/>
      <c r="AA393" s="7"/>
      <c r="AB393" s="7"/>
    </row>
    <row r="394" ht="22.5" customHeight="1">
      <c r="A394" s="7"/>
      <c r="B394" s="7"/>
      <c r="C394" s="7"/>
      <c r="D394" s="7"/>
      <c r="E394" s="21"/>
      <c r="F394" s="7"/>
      <c r="G394" s="7"/>
      <c r="H394" s="14"/>
      <c r="I394" s="14"/>
      <c r="J394" s="14"/>
      <c r="K394" s="7"/>
      <c r="L394" s="7"/>
      <c r="M394" s="7"/>
      <c r="N394" s="7"/>
      <c r="O394" s="7"/>
      <c r="P394" s="7"/>
      <c r="Q394" s="7"/>
      <c r="R394" s="7"/>
      <c r="S394" s="7"/>
      <c r="T394" s="7"/>
      <c r="U394" s="7"/>
      <c r="V394" s="7"/>
      <c r="W394" s="7"/>
      <c r="X394" s="7"/>
      <c r="Y394" s="7"/>
      <c r="Z394" s="7"/>
      <c r="AA394" s="7"/>
      <c r="AB394" s="7"/>
    </row>
    <row r="395" ht="22.5" customHeight="1">
      <c r="A395" s="7"/>
      <c r="B395" s="7"/>
      <c r="C395" s="7"/>
      <c r="D395" s="7"/>
      <c r="E395" s="21"/>
      <c r="F395" s="7"/>
      <c r="G395" s="7"/>
      <c r="H395" s="14"/>
      <c r="I395" s="14"/>
      <c r="J395" s="14"/>
      <c r="K395" s="7"/>
      <c r="L395" s="7"/>
      <c r="M395" s="7"/>
      <c r="N395" s="7"/>
      <c r="O395" s="7"/>
      <c r="P395" s="7"/>
      <c r="Q395" s="7"/>
      <c r="R395" s="7"/>
      <c r="S395" s="7"/>
      <c r="T395" s="7"/>
      <c r="U395" s="7"/>
      <c r="V395" s="7"/>
      <c r="W395" s="7"/>
      <c r="X395" s="7"/>
      <c r="Y395" s="7"/>
      <c r="Z395" s="7"/>
      <c r="AA395" s="7"/>
      <c r="AB395" s="7"/>
    </row>
    <row r="396" ht="22.5" customHeight="1">
      <c r="A396" s="7"/>
      <c r="B396" s="7"/>
      <c r="C396" s="7"/>
      <c r="D396" s="7"/>
      <c r="E396" s="21"/>
      <c r="F396" s="7"/>
      <c r="G396" s="7"/>
      <c r="H396" s="14"/>
      <c r="I396" s="14"/>
      <c r="J396" s="14"/>
      <c r="K396" s="7"/>
      <c r="L396" s="7"/>
      <c r="M396" s="7"/>
      <c r="N396" s="7"/>
      <c r="O396" s="7"/>
      <c r="P396" s="7"/>
      <c r="Q396" s="7"/>
      <c r="R396" s="7"/>
      <c r="S396" s="7"/>
      <c r="T396" s="7"/>
      <c r="U396" s="7"/>
      <c r="V396" s="7"/>
      <c r="W396" s="7"/>
      <c r="X396" s="7"/>
      <c r="Y396" s="7"/>
      <c r="Z396" s="7"/>
      <c r="AA396" s="7"/>
      <c r="AB396" s="7"/>
    </row>
    <row r="397" ht="22.5" customHeight="1">
      <c r="A397" s="7"/>
      <c r="B397" s="7"/>
      <c r="C397" s="7"/>
      <c r="D397" s="7"/>
      <c r="E397" s="21"/>
      <c r="F397" s="7"/>
      <c r="G397" s="7"/>
      <c r="H397" s="14"/>
      <c r="I397" s="14"/>
      <c r="J397" s="14"/>
      <c r="K397" s="7"/>
      <c r="L397" s="7"/>
      <c r="M397" s="7"/>
      <c r="N397" s="7"/>
      <c r="O397" s="7"/>
      <c r="P397" s="7"/>
      <c r="Q397" s="7"/>
      <c r="R397" s="7"/>
      <c r="S397" s="7"/>
      <c r="T397" s="7"/>
      <c r="U397" s="7"/>
      <c r="V397" s="7"/>
      <c r="W397" s="7"/>
      <c r="X397" s="7"/>
      <c r="Y397" s="7"/>
      <c r="Z397" s="7"/>
      <c r="AA397" s="7"/>
      <c r="AB397" s="7"/>
    </row>
    <row r="398" ht="22.5" customHeight="1">
      <c r="A398" s="7"/>
      <c r="B398" s="7"/>
      <c r="C398" s="7"/>
      <c r="D398" s="7"/>
      <c r="E398" s="21"/>
      <c r="F398" s="7"/>
      <c r="G398" s="7"/>
      <c r="H398" s="14"/>
      <c r="I398" s="14"/>
      <c r="J398" s="14"/>
      <c r="K398" s="7"/>
      <c r="L398" s="7"/>
      <c r="M398" s="7"/>
      <c r="N398" s="7"/>
      <c r="O398" s="7"/>
      <c r="P398" s="7"/>
      <c r="Q398" s="7"/>
      <c r="R398" s="7"/>
      <c r="S398" s="7"/>
      <c r="T398" s="7"/>
      <c r="U398" s="7"/>
      <c r="V398" s="7"/>
      <c r="W398" s="7"/>
      <c r="X398" s="7"/>
      <c r="Y398" s="7"/>
      <c r="Z398" s="7"/>
      <c r="AA398" s="7"/>
      <c r="AB398" s="7"/>
    </row>
    <row r="399" ht="22.5" customHeight="1">
      <c r="A399" s="7"/>
      <c r="B399" s="7"/>
      <c r="C399" s="7"/>
      <c r="D399" s="7"/>
      <c r="E399" s="21"/>
      <c r="F399" s="7"/>
      <c r="G399" s="7"/>
      <c r="H399" s="14"/>
      <c r="I399" s="14"/>
      <c r="J399" s="14"/>
      <c r="K399" s="7"/>
      <c r="L399" s="7"/>
      <c r="M399" s="7"/>
      <c r="N399" s="7"/>
      <c r="O399" s="7"/>
      <c r="P399" s="7"/>
      <c r="Q399" s="7"/>
      <c r="R399" s="7"/>
      <c r="S399" s="7"/>
      <c r="T399" s="7"/>
      <c r="U399" s="7"/>
      <c r="V399" s="7"/>
      <c r="W399" s="7"/>
      <c r="X399" s="7"/>
      <c r="Y399" s="7"/>
      <c r="Z399" s="7"/>
      <c r="AA399" s="7"/>
      <c r="AB399" s="7"/>
    </row>
    <row r="400" ht="22.5" customHeight="1">
      <c r="A400" s="7"/>
      <c r="B400" s="7"/>
      <c r="C400" s="7"/>
      <c r="D400" s="7"/>
      <c r="E400" s="21"/>
      <c r="F400" s="7"/>
      <c r="G400" s="7"/>
      <c r="H400" s="14"/>
      <c r="I400" s="14"/>
      <c r="J400" s="14"/>
      <c r="K400" s="7"/>
      <c r="L400" s="7"/>
      <c r="M400" s="7"/>
      <c r="N400" s="7"/>
      <c r="O400" s="7"/>
      <c r="P400" s="7"/>
      <c r="Q400" s="7"/>
      <c r="R400" s="7"/>
      <c r="S400" s="7"/>
      <c r="T400" s="7"/>
      <c r="U400" s="7"/>
      <c r="V400" s="7"/>
      <c r="W400" s="7"/>
      <c r="X400" s="7"/>
      <c r="Y400" s="7"/>
      <c r="Z400" s="7"/>
      <c r="AA400" s="7"/>
      <c r="AB400" s="7"/>
    </row>
    <row r="401" ht="22.5" customHeight="1">
      <c r="A401" s="7"/>
      <c r="B401" s="7"/>
      <c r="C401" s="7"/>
      <c r="D401" s="7"/>
      <c r="E401" s="21"/>
      <c r="F401" s="7"/>
      <c r="G401" s="7"/>
      <c r="H401" s="14"/>
      <c r="I401" s="14"/>
      <c r="J401" s="14"/>
      <c r="K401" s="7"/>
      <c r="L401" s="7"/>
      <c r="M401" s="7"/>
      <c r="N401" s="7"/>
      <c r="O401" s="7"/>
      <c r="P401" s="7"/>
      <c r="Q401" s="7"/>
      <c r="R401" s="7"/>
      <c r="S401" s="7"/>
      <c r="T401" s="7"/>
      <c r="U401" s="7"/>
      <c r="V401" s="7"/>
      <c r="W401" s="7"/>
      <c r="X401" s="7"/>
      <c r="Y401" s="7"/>
      <c r="Z401" s="7"/>
      <c r="AA401" s="7"/>
      <c r="AB401" s="7"/>
    </row>
    <row r="402" ht="22.5" customHeight="1">
      <c r="A402" s="7"/>
      <c r="B402" s="7"/>
      <c r="C402" s="7"/>
      <c r="D402" s="7"/>
      <c r="E402" s="21"/>
      <c r="F402" s="7"/>
      <c r="G402" s="7"/>
      <c r="H402" s="14"/>
      <c r="I402" s="14"/>
      <c r="J402" s="14"/>
      <c r="K402" s="7"/>
      <c r="L402" s="7"/>
      <c r="M402" s="7"/>
      <c r="N402" s="7"/>
      <c r="O402" s="7"/>
      <c r="P402" s="7"/>
      <c r="Q402" s="7"/>
      <c r="R402" s="7"/>
      <c r="S402" s="7"/>
      <c r="T402" s="7"/>
      <c r="U402" s="7"/>
      <c r="V402" s="7"/>
      <c r="W402" s="7"/>
      <c r="X402" s="7"/>
      <c r="Y402" s="7"/>
      <c r="Z402" s="7"/>
      <c r="AA402" s="7"/>
      <c r="AB402" s="7"/>
    </row>
    <row r="403" ht="22.5" customHeight="1">
      <c r="A403" s="7"/>
      <c r="B403" s="7"/>
      <c r="C403" s="7"/>
      <c r="D403" s="7"/>
      <c r="E403" s="21"/>
      <c r="F403" s="7"/>
      <c r="G403" s="7"/>
      <c r="H403" s="14"/>
      <c r="I403" s="14"/>
      <c r="J403" s="14"/>
      <c r="K403" s="7"/>
      <c r="L403" s="7"/>
      <c r="M403" s="7"/>
      <c r="N403" s="7"/>
      <c r="O403" s="7"/>
      <c r="P403" s="7"/>
      <c r="Q403" s="7"/>
      <c r="R403" s="7"/>
      <c r="S403" s="7"/>
      <c r="T403" s="7"/>
      <c r="U403" s="7"/>
      <c r="V403" s="7"/>
      <c r="W403" s="7"/>
      <c r="X403" s="7"/>
      <c r="Y403" s="7"/>
      <c r="Z403" s="7"/>
      <c r="AA403" s="7"/>
      <c r="AB403" s="7"/>
    </row>
    <row r="404" ht="22.5" customHeight="1">
      <c r="A404" s="7"/>
      <c r="B404" s="7"/>
      <c r="C404" s="7"/>
      <c r="D404" s="7"/>
      <c r="E404" s="21"/>
      <c r="F404" s="7"/>
      <c r="G404" s="7"/>
      <c r="H404" s="14"/>
      <c r="I404" s="14"/>
      <c r="J404" s="14"/>
      <c r="K404" s="7"/>
      <c r="L404" s="7"/>
      <c r="M404" s="7"/>
      <c r="N404" s="7"/>
      <c r="O404" s="7"/>
      <c r="P404" s="7"/>
      <c r="Q404" s="7"/>
      <c r="R404" s="7"/>
      <c r="S404" s="7"/>
      <c r="T404" s="7"/>
      <c r="U404" s="7"/>
      <c r="V404" s="7"/>
      <c r="W404" s="7"/>
      <c r="X404" s="7"/>
      <c r="Y404" s="7"/>
      <c r="Z404" s="7"/>
      <c r="AA404" s="7"/>
      <c r="AB404" s="7"/>
    </row>
    <row r="405" ht="22.5" customHeight="1">
      <c r="A405" s="7"/>
      <c r="B405" s="7"/>
      <c r="C405" s="7"/>
      <c r="D405" s="7"/>
      <c r="E405" s="21"/>
      <c r="F405" s="7"/>
      <c r="G405" s="7"/>
      <c r="H405" s="14"/>
      <c r="I405" s="14"/>
      <c r="J405" s="14"/>
      <c r="K405" s="7"/>
      <c r="L405" s="7"/>
      <c r="M405" s="7"/>
      <c r="N405" s="7"/>
      <c r="O405" s="7"/>
      <c r="P405" s="7"/>
      <c r="Q405" s="7"/>
      <c r="R405" s="7"/>
      <c r="S405" s="7"/>
      <c r="T405" s="7"/>
      <c r="U405" s="7"/>
      <c r="V405" s="7"/>
      <c r="W405" s="7"/>
      <c r="X405" s="7"/>
      <c r="Y405" s="7"/>
      <c r="Z405" s="7"/>
      <c r="AA405" s="7"/>
      <c r="AB405" s="7"/>
    </row>
    <row r="406" ht="22.5" customHeight="1">
      <c r="A406" s="7"/>
      <c r="B406" s="7"/>
      <c r="C406" s="7"/>
      <c r="D406" s="7"/>
      <c r="E406" s="21"/>
      <c r="F406" s="7"/>
      <c r="G406" s="7"/>
      <c r="H406" s="14"/>
      <c r="I406" s="14"/>
      <c r="J406" s="14"/>
      <c r="K406" s="7"/>
      <c r="L406" s="7"/>
      <c r="M406" s="7"/>
      <c r="N406" s="7"/>
      <c r="O406" s="7"/>
      <c r="P406" s="7"/>
      <c r="Q406" s="7"/>
      <c r="R406" s="7"/>
      <c r="S406" s="7"/>
      <c r="T406" s="7"/>
      <c r="U406" s="7"/>
      <c r="V406" s="7"/>
      <c r="W406" s="7"/>
      <c r="X406" s="7"/>
      <c r="Y406" s="7"/>
      <c r="Z406" s="7"/>
      <c r="AA406" s="7"/>
      <c r="AB406" s="7"/>
    </row>
    <row r="407" ht="22.5" customHeight="1">
      <c r="A407" s="7"/>
      <c r="B407" s="7"/>
      <c r="C407" s="7"/>
      <c r="D407" s="7"/>
      <c r="E407" s="21"/>
      <c r="F407" s="7"/>
      <c r="G407" s="7"/>
      <c r="H407" s="14"/>
      <c r="I407" s="14"/>
      <c r="J407" s="14"/>
      <c r="K407" s="7"/>
      <c r="L407" s="7"/>
      <c r="M407" s="7"/>
      <c r="N407" s="7"/>
      <c r="O407" s="7"/>
      <c r="P407" s="7"/>
      <c r="Q407" s="7"/>
      <c r="R407" s="7"/>
      <c r="S407" s="7"/>
      <c r="T407" s="7"/>
      <c r="U407" s="7"/>
      <c r="V407" s="7"/>
      <c r="W407" s="7"/>
      <c r="X407" s="7"/>
      <c r="Y407" s="7"/>
      <c r="Z407" s="7"/>
      <c r="AA407" s="7"/>
      <c r="AB407" s="7"/>
    </row>
    <row r="408" ht="22.5" customHeight="1">
      <c r="A408" s="7"/>
      <c r="B408" s="7"/>
      <c r="C408" s="7"/>
      <c r="D408" s="7"/>
      <c r="E408" s="21"/>
      <c r="F408" s="7"/>
      <c r="G408" s="7"/>
      <c r="H408" s="14"/>
      <c r="I408" s="14"/>
      <c r="J408" s="14"/>
      <c r="K408" s="7"/>
      <c r="L408" s="7"/>
      <c r="M408" s="7"/>
      <c r="N408" s="7"/>
      <c r="O408" s="7"/>
      <c r="P408" s="7"/>
      <c r="Q408" s="7"/>
      <c r="R408" s="7"/>
      <c r="S408" s="7"/>
      <c r="T408" s="7"/>
      <c r="U408" s="7"/>
      <c r="V408" s="7"/>
      <c r="W408" s="7"/>
      <c r="X408" s="7"/>
      <c r="Y408" s="7"/>
      <c r="Z408" s="7"/>
      <c r="AA408" s="7"/>
      <c r="AB408" s="7"/>
    </row>
    <row r="409" ht="22.5" customHeight="1">
      <c r="A409" s="7"/>
      <c r="B409" s="7"/>
      <c r="C409" s="7"/>
      <c r="D409" s="7"/>
      <c r="E409" s="21"/>
      <c r="F409" s="7"/>
      <c r="G409" s="7"/>
      <c r="H409" s="14"/>
      <c r="I409" s="14"/>
      <c r="J409" s="14"/>
      <c r="K409" s="7"/>
      <c r="L409" s="7"/>
      <c r="M409" s="7"/>
      <c r="N409" s="7"/>
      <c r="O409" s="7"/>
      <c r="P409" s="7"/>
      <c r="Q409" s="7"/>
      <c r="R409" s="7"/>
      <c r="S409" s="7"/>
      <c r="T409" s="7"/>
      <c r="U409" s="7"/>
      <c r="V409" s="7"/>
      <c r="W409" s="7"/>
      <c r="X409" s="7"/>
      <c r="Y409" s="7"/>
      <c r="Z409" s="7"/>
      <c r="AA409" s="7"/>
      <c r="AB409" s="7"/>
    </row>
    <row r="410" ht="22.5" customHeight="1">
      <c r="A410" s="7"/>
      <c r="B410" s="7"/>
      <c r="C410" s="7"/>
      <c r="D410" s="7"/>
      <c r="E410" s="21"/>
      <c r="F410" s="7"/>
      <c r="G410" s="7"/>
      <c r="H410" s="14"/>
      <c r="I410" s="14"/>
      <c r="J410" s="14"/>
      <c r="K410" s="7"/>
      <c r="L410" s="7"/>
      <c r="M410" s="7"/>
      <c r="N410" s="7"/>
      <c r="O410" s="7"/>
      <c r="P410" s="7"/>
      <c r="Q410" s="7"/>
      <c r="R410" s="7"/>
      <c r="S410" s="7"/>
      <c r="T410" s="7"/>
      <c r="U410" s="7"/>
      <c r="V410" s="7"/>
      <c r="W410" s="7"/>
      <c r="X410" s="7"/>
      <c r="Y410" s="7"/>
      <c r="Z410" s="7"/>
      <c r="AA410" s="7"/>
      <c r="AB410" s="7"/>
    </row>
    <row r="411" ht="22.5" customHeight="1">
      <c r="A411" s="7"/>
      <c r="B411" s="7"/>
      <c r="C411" s="7"/>
      <c r="D411" s="7"/>
      <c r="E411" s="21"/>
      <c r="F411" s="7"/>
      <c r="G411" s="7"/>
      <c r="H411" s="14"/>
      <c r="I411" s="14"/>
      <c r="J411" s="14"/>
      <c r="K411" s="7"/>
      <c r="L411" s="7"/>
      <c r="M411" s="7"/>
      <c r="N411" s="7"/>
      <c r="O411" s="7"/>
      <c r="P411" s="7"/>
      <c r="Q411" s="7"/>
      <c r="R411" s="7"/>
      <c r="S411" s="7"/>
      <c r="T411" s="7"/>
      <c r="U411" s="7"/>
      <c r="V411" s="7"/>
      <c r="W411" s="7"/>
      <c r="X411" s="7"/>
      <c r="Y411" s="7"/>
      <c r="Z411" s="7"/>
      <c r="AA411" s="7"/>
      <c r="AB411" s="7"/>
    </row>
    <row r="412" ht="22.5" customHeight="1">
      <c r="A412" s="7"/>
      <c r="B412" s="7"/>
      <c r="C412" s="7"/>
      <c r="D412" s="7"/>
      <c r="E412" s="21"/>
      <c r="F412" s="7"/>
      <c r="G412" s="7"/>
      <c r="H412" s="14"/>
      <c r="I412" s="14"/>
      <c r="J412" s="14"/>
      <c r="K412" s="7"/>
      <c r="L412" s="7"/>
      <c r="M412" s="7"/>
      <c r="N412" s="7"/>
      <c r="O412" s="7"/>
      <c r="P412" s="7"/>
      <c r="Q412" s="7"/>
      <c r="R412" s="7"/>
      <c r="S412" s="7"/>
      <c r="T412" s="7"/>
      <c r="U412" s="7"/>
      <c r="V412" s="7"/>
      <c r="W412" s="7"/>
      <c r="X412" s="7"/>
      <c r="Y412" s="7"/>
      <c r="Z412" s="7"/>
      <c r="AA412" s="7"/>
      <c r="AB412" s="7"/>
    </row>
    <row r="413" ht="22.5" customHeight="1">
      <c r="A413" s="7"/>
      <c r="B413" s="7"/>
      <c r="C413" s="7"/>
      <c r="D413" s="7"/>
      <c r="E413" s="21"/>
      <c r="F413" s="7"/>
      <c r="G413" s="7"/>
      <c r="H413" s="14"/>
      <c r="I413" s="14"/>
      <c r="J413" s="14"/>
      <c r="K413" s="7"/>
      <c r="L413" s="7"/>
      <c r="M413" s="7"/>
      <c r="N413" s="7"/>
      <c r="O413" s="7"/>
      <c r="P413" s="7"/>
      <c r="Q413" s="7"/>
      <c r="R413" s="7"/>
      <c r="S413" s="7"/>
      <c r="T413" s="7"/>
      <c r="U413" s="7"/>
      <c r="V413" s="7"/>
      <c r="W413" s="7"/>
      <c r="X413" s="7"/>
      <c r="Y413" s="7"/>
      <c r="Z413" s="7"/>
      <c r="AA413" s="7"/>
      <c r="AB413" s="7"/>
    </row>
    <row r="414" ht="22.5" customHeight="1">
      <c r="A414" s="7"/>
      <c r="B414" s="7"/>
      <c r="C414" s="7"/>
      <c r="D414" s="7"/>
      <c r="E414" s="21"/>
      <c r="F414" s="7"/>
      <c r="G414" s="7"/>
      <c r="H414" s="14"/>
      <c r="I414" s="14"/>
      <c r="J414" s="14"/>
      <c r="K414" s="7"/>
      <c r="L414" s="7"/>
      <c r="M414" s="7"/>
      <c r="N414" s="7"/>
      <c r="O414" s="7"/>
      <c r="P414" s="7"/>
      <c r="Q414" s="7"/>
      <c r="R414" s="7"/>
      <c r="S414" s="7"/>
      <c r="T414" s="7"/>
      <c r="U414" s="7"/>
      <c r="V414" s="7"/>
      <c r="W414" s="7"/>
      <c r="X414" s="7"/>
      <c r="Y414" s="7"/>
      <c r="Z414" s="7"/>
      <c r="AA414" s="7"/>
      <c r="AB414" s="7"/>
    </row>
    <row r="415" ht="22.5" customHeight="1">
      <c r="A415" s="7"/>
      <c r="B415" s="7"/>
      <c r="C415" s="7"/>
      <c r="D415" s="7"/>
      <c r="E415" s="21"/>
      <c r="F415" s="7"/>
      <c r="G415" s="7"/>
      <c r="H415" s="14"/>
      <c r="I415" s="14"/>
      <c r="J415" s="14"/>
      <c r="K415" s="7"/>
      <c r="L415" s="7"/>
      <c r="M415" s="7"/>
      <c r="N415" s="7"/>
      <c r="O415" s="7"/>
      <c r="P415" s="7"/>
      <c r="Q415" s="7"/>
      <c r="R415" s="7"/>
      <c r="S415" s="7"/>
      <c r="T415" s="7"/>
      <c r="U415" s="7"/>
      <c r="V415" s="7"/>
      <c r="W415" s="7"/>
      <c r="X415" s="7"/>
      <c r="Y415" s="7"/>
      <c r="Z415" s="7"/>
      <c r="AA415" s="7"/>
      <c r="AB415" s="7"/>
    </row>
    <row r="416" ht="22.5" customHeight="1">
      <c r="A416" s="7"/>
      <c r="B416" s="7"/>
      <c r="C416" s="7"/>
      <c r="D416" s="7"/>
      <c r="E416" s="21"/>
      <c r="F416" s="7"/>
      <c r="G416" s="7"/>
      <c r="H416" s="14"/>
      <c r="I416" s="14"/>
      <c r="J416" s="14"/>
      <c r="K416" s="7"/>
      <c r="L416" s="7"/>
      <c r="M416" s="7"/>
      <c r="N416" s="7"/>
      <c r="O416" s="7"/>
      <c r="P416" s="7"/>
      <c r="Q416" s="7"/>
      <c r="R416" s="7"/>
      <c r="S416" s="7"/>
      <c r="T416" s="7"/>
      <c r="U416" s="7"/>
      <c r="V416" s="7"/>
      <c r="W416" s="7"/>
      <c r="X416" s="7"/>
      <c r="Y416" s="7"/>
      <c r="Z416" s="7"/>
      <c r="AA416" s="7"/>
      <c r="AB416" s="7"/>
    </row>
    <row r="417" ht="22.5" customHeight="1">
      <c r="A417" s="7"/>
      <c r="B417" s="7"/>
      <c r="C417" s="7"/>
      <c r="D417" s="7"/>
      <c r="E417" s="21"/>
      <c r="F417" s="7"/>
      <c r="G417" s="7"/>
      <c r="H417" s="14"/>
      <c r="I417" s="14"/>
      <c r="J417" s="14"/>
      <c r="K417" s="7"/>
      <c r="L417" s="7"/>
      <c r="M417" s="7"/>
      <c r="N417" s="7"/>
      <c r="O417" s="7"/>
      <c r="P417" s="7"/>
      <c r="Q417" s="7"/>
      <c r="R417" s="7"/>
      <c r="S417" s="7"/>
      <c r="T417" s="7"/>
      <c r="U417" s="7"/>
      <c r="V417" s="7"/>
      <c r="W417" s="7"/>
      <c r="X417" s="7"/>
      <c r="Y417" s="7"/>
      <c r="Z417" s="7"/>
      <c r="AA417" s="7"/>
      <c r="AB417" s="7"/>
    </row>
    <row r="418" ht="22.5" customHeight="1">
      <c r="A418" s="7"/>
      <c r="B418" s="7"/>
      <c r="C418" s="7"/>
      <c r="D418" s="7"/>
      <c r="E418" s="21"/>
      <c r="F418" s="7"/>
      <c r="G418" s="7"/>
      <c r="H418" s="14"/>
      <c r="I418" s="14"/>
      <c r="J418" s="14"/>
      <c r="K418" s="7"/>
      <c r="L418" s="7"/>
      <c r="M418" s="7"/>
      <c r="N418" s="7"/>
      <c r="O418" s="7"/>
      <c r="P418" s="7"/>
      <c r="Q418" s="7"/>
      <c r="R418" s="7"/>
      <c r="S418" s="7"/>
      <c r="T418" s="7"/>
      <c r="U418" s="7"/>
      <c r="V418" s="7"/>
      <c r="W418" s="7"/>
      <c r="X418" s="7"/>
      <c r="Y418" s="7"/>
      <c r="Z418" s="7"/>
      <c r="AA418" s="7"/>
      <c r="AB418" s="7"/>
    </row>
    <row r="419" ht="22.5" customHeight="1">
      <c r="A419" s="7"/>
      <c r="B419" s="7"/>
      <c r="C419" s="7"/>
      <c r="D419" s="7"/>
      <c r="E419" s="21"/>
      <c r="F419" s="7"/>
      <c r="G419" s="7"/>
      <c r="H419" s="14"/>
      <c r="I419" s="14"/>
      <c r="J419" s="14"/>
      <c r="K419" s="7"/>
      <c r="L419" s="7"/>
      <c r="M419" s="7"/>
      <c r="N419" s="7"/>
      <c r="O419" s="7"/>
      <c r="P419" s="7"/>
      <c r="Q419" s="7"/>
      <c r="R419" s="7"/>
      <c r="S419" s="7"/>
      <c r="T419" s="7"/>
      <c r="U419" s="7"/>
      <c r="V419" s="7"/>
      <c r="W419" s="7"/>
      <c r="X419" s="7"/>
      <c r="Y419" s="7"/>
      <c r="Z419" s="7"/>
      <c r="AA419" s="7"/>
      <c r="AB419" s="7"/>
    </row>
    <row r="420" ht="22.5" customHeight="1">
      <c r="A420" s="7"/>
      <c r="B420" s="7"/>
      <c r="C420" s="7"/>
      <c r="D420" s="7"/>
      <c r="E420" s="21"/>
      <c r="F420" s="7"/>
      <c r="G420" s="7"/>
      <c r="H420" s="14"/>
      <c r="I420" s="14"/>
      <c r="J420" s="14"/>
      <c r="K420" s="7"/>
      <c r="L420" s="7"/>
      <c r="M420" s="7"/>
      <c r="N420" s="7"/>
      <c r="O420" s="7"/>
      <c r="P420" s="7"/>
      <c r="Q420" s="7"/>
      <c r="R420" s="7"/>
      <c r="S420" s="7"/>
      <c r="T420" s="7"/>
      <c r="U420" s="7"/>
      <c r="V420" s="7"/>
      <c r="W420" s="7"/>
      <c r="X420" s="7"/>
      <c r="Y420" s="7"/>
      <c r="Z420" s="7"/>
      <c r="AA420" s="7"/>
      <c r="AB420" s="7"/>
    </row>
    <row r="421" ht="22.5" customHeight="1">
      <c r="A421" s="7"/>
      <c r="B421" s="7"/>
      <c r="C421" s="7"/>
      <c r="D421" s="7"/>
      <c r="E421" s="21"/>
      <c r="F421" s="7"/>
      <c r="G421" s="7"/>
      <c r="H421" s="14"/>
      <c r="I421" s="14"/>
      <c r="J421" s="14"/>
      <c r="K421" s="7"/>
      <c r="L421" s="7"/>
      <c r="M421" s="7"/>
      <c r="N421" s="7"/>
      <c r="O421" s="7"/>
      <c r="P421" s="7"/>
      <c r="Q421" s="7"/>
      <c r="R421" s="7"/>
      <c r="S421" s="7"/>
      <c r="T421" s="7"/>
      <c r="U421" s="7"/>
      <c r="V421" s="7"/>
      <c r="W421" s="7"/>
      <c r="X421" s="7"/>
      <c r="Y421" s="7"/>
      <c r="Z421" s="7"/>
      <c r="AA421" s="7"/>
      <c r="AB421" s="7"/>
    </row>
    <row r="422" ht="22.5" customHeight="1">
      <c r="A422" s="7"/>
      <c r="B422" s="7"/>
      <c r="C422" s="7"/>
      <c r="D422" s="7"/>
      <c r="E422" s="21"/>
      <c r="F422" s="7"/>
      <c r="G422" s="7"/>
      <c r="H422" s="14"/>
      <c r="I422" s="14"/>
      <c r="J422" s="14"/>
      <c r="K422" s="7"/>
      <c r="L422" s="7"/>
      <c r="M422" s="7"/>
      <c r="N422" s="7"/>
      <c r="O422" s="7"/>
      <c r="P422" s="7"/>
      <c r="Q422" s="7"/>
      <c r="R422" s="7"/>
      <c r="S422" s="7"/>
      <c r="T422" s="7"/>
      <c r="U422" s="7"/>
      <c r="V422" s="7"/>
      <c r="W422" s="7"/>
      <c r="X422" s="7"/>
      <c r="Y422" s="7"/>
      <c r="Z422" s="7"/>
      <c r="AA422" s="7"/>
      <c r="AB422" s="7"/>
    </row>
    <row r="423" ht="22.5" customHeight="1">
      <c r="A423" s="7"/>
      <c r="B423" s="7"/>
      <c r="C423" s="7"/>
      <c r="D423" s="7"/>
      <c r="E423" s="21"/>
      <c r="F423" s="7"/>
      <c r="G423" s="7"/>
      <c r="H423" s="14"/>
      <c r="I423" s="14"/>
      <c r="J423" s="14"/>
      <c r="K423" s="7"/>
      <c r="L423" s="7"/>
      <c r="M423" s="7"/>
      <c r="N423" s="7"/>
      <c r="O423" s="7"/>
      <c r="P423" s="7"/>
      <c r="Q423" s="7"/>
      <c r="R423" s="7"/>
      <c r="S423" s="7"/>
      <c r="T423" s="7"/>
      <c r="U423" s="7"/>
      <c r="V423" s="7"/>
      <c r="W423" s="7"/>
      <c r="X423" s="7"/>
      <c r="Y423" s="7"/>
      <c r="Z423" s="7"/>
      <c r="AA423" s="7"/>
      <c r="AB423" s="7"/>
    </row>
    <row r="424" ht="22.5" customHeight="1">
      <c r="A424" s="7"/>
      <c r="B424" s="7"/>
      <c r="C424" s="7"/>
      <c r="D424" s="7"/>
      <c r="E424" s="21"/>
      <c r="F424" s="7"/>
      <c r="G424" s="7"/>
      <c r="H424" s="14"/>
      <c r="I424" s="14"/>
      <c r="J424" s="14"/>
      <c r="K424" s="7"/>
      <c r="L424" s="7"/>
      <c r="M424" s="7"/>
      <c r="N424" s="7"/>
      <c r="O424" s="7"/>
      <c r="P424" s="7"/>
      <c r="Q424" s="7"/>
      <c r="R424" s="7"/>
      <c r="S424" s="7"/>
      <c r="T424" s="7"/>
      <c r="U424" s="7"/>
      <c r="V424" s="7"/>
      <c r="W424" s="7"/>
      <c r="X424" s="7"/>
      <c r="Y424" s="7"/>
      <c r="Z424" s="7"/>
      <c r="AA424" s="7"/>
      <c r="AB424" s="7"/>
    </row>
    <row r="425" ht="22.5" customHeight="1">
      <c r="A425" s="7"/>
      <c r="B425" s="7"/>
      <c r="C425" s="7"/>
      <c r="D425" s="7"/>
      <c r="E425" s="21"/>
      <c r="F425" s="7"/>
      <c r="G425" s="7"/>
      <c r="H425" s="14"/>
      <c r="I425" s="14"/>
      <c r="J425" s="14"/>
      <c r="K425" s="7"/>
      <c r="L425" s="7"/>
      <c r="M425" s="7"/>
      <c r="N425" s="7"/>
      <c r="O425" s="7"/>
      <c r="P425" s="7"/>
      <c r="Q425" s="7"/>
      <c r="R425" s="7"/>
      <c r="S425" s="7"/>
      <c r="T425" s="7"/>
      <c r="U425" s="7"/>
      <c r="V425" s="7"/>
      <c r="W425" s="7"/>
      <c r="X425" s="7"/>
      <c r="Y425" s="7"/>
      <c r="Z425" s="7"/>
      <c r="AA425" s="7"/>
      <c r="AB425" s="7"/>
    </row>
    <row r="426" ht="22.5" customHeight="1">
      <c r="A426" s="7"/>
      <c r="B426" s="7"/>
      <c r="C426" s="7"/>
      <c r="D426" s="7"/>
      <c r="E426" s="21"/>
      <c r="F426" s="7"/>
      <c r="G426" s="7"/>
      <c r="H426" s="14"/>
      <c r="I426" s="14"/>
      <c r="J426" s="14"/>
      <c r="K426" s="7"/>
      <c r="L426" s="7"/>
      <c r="M426" s="7"/>
      <c r="N426" s="7"/>
      <c r="O426" s="7"/>
      <c r="P426" s="7"/>
      <c r="Q426" s="7"/>
      <c r="R426" s="7"/>
      <c r="S426" s="7"/>
      <c r="T426" s="7"/>
      <c r="U426" s="7"/>
      <c r="V426" s="7"/>
      <c r="W426" s="7"/>
      <c r="X426" s="7"/>
      <c r="Y426" s="7"/>
      <c r="Z426" s="7"/>
      <c r="AA426" s="7"/>
      <c r="AB426" s="7"/>
    </row>
    <row r="427" ht="22.5" customHeight="1">
      <c r="A427" s="7"/>
      <c r="B427" s="7"/>
      <c r="C427" s="7"/>
      <c r="D427" s="7"/>
      <c r="E427" s="21"/>
      <c r="F427" s="7"/>
      <c r="G427" s="7"/>
      <c r="H427" s="14"/>
      <c r="I427" s="14"/>
      <c r="J427" s="14"/>
      <c r="K427" s="7"/>
      <c r="L427" s="7"/>
      <c r="M427" s="7"/>
      <c r="N427" s="7"/>
      <c r="O427" s="7"/>
      <c r="P427" s="7"/>
      <c r="Q427" s="7"/>
      <c r="R427" s="7"/>
      <c r="S427" s="7"/>
      <c r="T427" s="7"/>
      <c r="U427" s="7"/>
      <c r="V427" s="7"/>
      <c r="W427" s="7"/>
      <c r="X427" s="7"/>
      <c r="Y427" s="7"/>
      <c r="Z427" s="7"/>
      <c r="AA427" s="7"/>
      <c r="AB427" s="7"/>
    </row>
    <row r="428" ht="22.5" customHeight="1">
      <c r="A428" s="7"/>
      <c r="B428" s="7"/>
      <c r="C428" s="7"/>
      <c r="D428" s="7"/>
      <c r="E428" s="21"/>
      <c r="F428" s="7"/>
      <c r="G428" s="7"/>
      <c r="H428" s="14"/>
      <c r="I428" s="14"/>
      <c r="J428" s="14"/>
      <c r="K428" s="7"/>
      <c r="L428" s="7"/>
      <c r="M428" s="7"/>
      <c r="N428" s="7"/>
      <c r="O428" s="7"/>
      <c r="P428" s="7"/>
      <c r="Q428" s="7"/>
      <c r="R428" s="7"/>
      <c r="S428" s="7"/>
      <c r="T428" s="7"/>
      <c r="U428" s="7"/>
      <c r="V428" s="7"/>
      <c r="W428" s="7"/>
      <c r="X428" s="7"/>
      <c r="Y428" s="7"/>
      <c r="Z428" s="7"/>
      <c r="AA428" s="7"/>
      <c r="AB428" s="7"/>
    </row>
    <row r="429" ht="22.5" customHeight="1">
      <c r="A429" s="7"/>
      <c r="B429" s="7"/>
      <c r="C429" s="7"/>
      <c r="D429" s="7"/>
      <c r="E429" s="21"/>
      <c r="F429" s="7"/>
      <c r="G429" s="7"/>
      <c r="H429" s="14"/>
      <c r="I429" s="14"/>
      <c r="J429" s="14"/>
      <c r="K429" s="7"/>
      <c r="L429" s="7"/>
      <c r="M429" s="7"/>
      <c r="N429" s="7"/>
      <c r="O429" s="7"/>
      <c r="P429" s="7"/>
      <c r="Q429" s="7"/>
      <c r="R429" s="7"/>
      <c r="S429" s="7"/>
      <c r="T429" s="7"/>
      <c r="U429" s="7"/>
      <c r="V429" s="7"/>
      <c r="W429" s="7"/>
      <c r="X429" s="7"/>
      <c r="Y429" s="7"/>
      <c r="Z429" s="7"/>
      <c r="AA429" s="7"/>
      <c r="AB429" s="7"/>
    </row>
    <row r="430" ht="22.5" customHeight="1">
      <c r="A430" s="7"/>
      <c r="B430" s="7"/>
      <c r="C430" s="7"/>
      <c r="D430" s="7"/>
      <c r="E430" s="21"/>
      <c r="F430" s="7"/>
      <c r="G430" s="7"/>
      <c r="H430" s="14"/>
      <c r="I430" s="14"/>
      <c r="J430" s="14"/>
      <c r="K430" s="7"/>
      <c r="L430" s="7"/>
      <c r="M430" s="7"/>
      <c r="N430" s="7"/>
      <c r="O430" s="7"/>
      <c r="P430" s="7"/>
      <c r="Q430" s="7"/>
      <c r="R430" s="7"/>
      <c r="S430" s="7"/>
      <c r="T430" s="7"/>
      <c r="U430" s="7"/>
      <c r="V430" s="7"/>
      <c r="W430" s="7"/>
      <c r="X430" s="7"/>
      <c r="Y430" s="7"/>
      <c r="Z430" s="7"/>
      <c r="AA430" s="7"/>
      <c r="AB430" s="7"/>
    </row>
    <row r="431" ht="22.5" customHeight="1">
      <c r="A431" s="7"/>
      <c r="B431" s="7"/>
      <c r="C431" s="7"/>
      <c r="D431" s="7"/>
      <c r="E431" s="21"/>
      <c r="F431" s="7"/>
      <c r="G431" s="7"/>
      <c r="H431" s="14"/>
      <c r="I431" s="14"/>
      <c r="J431" s="14"/>
      <c r="K431" s="7"/>
      <c r="L431" s="7"/>
      <c r="M431" s="7"/>
      <c r="N431" s="7"/>
      <c r="O431" s="7"/>
      <c r="P431" s="7"/>
      <c r="Q431" s="7"/>
      <c r="R431" s="7"/>
      <c r="S431" s="7"/>
      <c r="T431" s="7"/>
      <c r="U431" s="7"/>
      <c r="V431" s="7"/>
      <c r="W431" s="7"/>
      <c r="X431" s="7"/>
      <c r="Y431" s="7"/>
      <c r="Z431" s="7"/>
      <c r="AA431" s="7"/>
      <c r="AB431" s="7"/>
    </row>
    <row r="432" ht="22.5" customHeight="1">
      <c r="A432" s="7"/>
      <c r="B432" s="7"/>
      <c r="C432" s="7"/>
      <c r="D432" s="7"/>
      <c r="E432" s="21"/>
      <c r="F432" s="7"/>
      <c r="G432" s="7"/>
      <c r="H432" s="14"/>
      <c r="I432" s="14"/>
      <c r="J432" s="14"/>
      <c r="K432" s="7"/>
      <c r="L432" s="7"/>
      <c r="M432" s="7"/>
      <c r="N432" s="7"/>
      <c r="O432" s="7"/>
      <c r="P432" s="7"/>
      <c r="Q432" s="7"/>
      <c r="R432" s="7"/>
      <c r="S432" s="7"/>
      <c r="T432" s="7"/>
      <c r="U432" s="7"/>
      <c r="V432" s="7"/>
      <c r="W432" s="7"/>
      <c r="X432" s="7"/>
      <c r="Y432" s="7"/>
      <c r="Z432" s="7"/>
      <c r="AA432" s="7"/>
      <c r="AB432" s="7"/>
    </row>
    <row r="433" ht="22.5" customHeight="1">
      <c r="A433" s="7"/>
      <c r="B433" s="7"/>
      <c r="C433" s="7"/>
      <c r="D433" s="7"/>
      <c r="E433" s="21"/>
      <c r="F433" s="7"/>
      <c r="G433" s="7"/>
      <c r="H433" s="14"/>
      <c r="I433" s="14"/>
      <c r="J433" s="14"/>
      <c r="K433" s="7"/>
      <c r="L433" s="7"/>
      <c r="M433" s="7"/>
      <c r="N433" s="7"/>
      <c r="O433" s="7"/>
      <c r="P433" s="7"/>
      <c r="Q433" s="7"/>
      <c r="R433" s="7"/>
      <c r="S433" s="7"/>
      <c r="T433" s="7"/>
      <c r="U433" s="7"/>
      <c r="V433" s="7"/>
      <c r="W433" s="7"/>
      <c r="X433" s="7"/>
      <c r="Y433" s="7"/>
      <c r="Z433" s="7"/>
      <c r="AA433" s="7"/>
      <c r="AB433" s="7"/>
    </row>
    <row r="434" ht="22.5" customHeight="1">
      <c r="A434" s="7"/>
      <c r="B434" s="7"/>
      <c r="C434" s="7"/>
      <c r="D434" s="7"/>
      <c r="E434" s="21"/>
      <c r="F434" s="7"/>
      <c r="G434" s="7"/>
      <c r="H434" s="14"/>
      <c r="I434" s="14"/>
      <c r="J434" s="14"/>
      <c r="K434" s="7"/>
      <c r="L434" s="7"/>
      <c r="M434" s="7"/>
      <c r="N434" s="7"/>
      <c r="O434" s="7"/>
      <c r="P434" s="7"/>
      <c r="Q434" s="7"/>
      <c r="R434" s="7"/>
      <c r="S434" s="7"/>
      <c r="T434" s="7"/>
      <c r="U434" s="7"/>
      <c r="V434" s="7"/>
      <c r="W434" s="7"/>
      <c r="X434" s="7"/>
      <c r="Y434" s="7"/>
      <c r="Z434" s="7"/>
      <c r="AA434" s="7"/>
      <c r="AB434" s="7"/>
    </row>
    <row r="435" ht="22.5" customHeight="1">
      <c r="A435" s="7"/>
      <c r="B435" s="7"/>
      <c r="C435" s="7"/>
      <c r="D435" s="7"/>
      <c r="E435" s="21"/>
      <c r="F435" s="7"/>
      <c r="G435" s="7"/>
      <c r="H435" s="14"/>
      <c r="I435" s="14"/>
      <c r="J435" s="14"/>
      <c r="K435" s="7"/>
      <c r="L435" s="7"/>
      <c r="M435" s="7"/>
      <c r="N435" s="7"/>
      <c r="O435" s="7"/>
      <c r="P435" s="7"/>
      <c r="Q435" s="7"/>
      <c r="R435" s="7"/>
      <c r="S435" s="7"/>
      <c r="T435" s="7"/>
      <c r="U435" s="7"/>
      <c r="V435" s="7"/>
      <c r="W435" s="7"/>
      <c r="X435" s="7"/>
      <c r="Y435" s="7"/>
      <c r="Z435" s="7"/>
      <c r="AA435" s="7"/>
      <c r="AB435" s="7"/>
    </row>
    <row r="436" ht="22.5" customHeight="1">
      <c r="A436" s="7"/>
      <c r="B436" s="7"/>
      <c r="C436" s="7"/>
      <c r="D436" s="7"/>
      <c r="E436" s="21"/>
      <c r="F436" s="7"/>
      <c r="G436" s="7"/>
      <c r="H436" s="14"/>
      <c r="I436" s="14"/>
      <c r="J436" s="14"/>
      <c r="K436" s="7"/>
      <c r="L436" s="7"/>
      <c r="M436" s="7"/>
      <c r="N436" s="7"/>
      <c r="O436" s="7"/>
      <c r="P436" s="7"/>
      <c r="Q436" s="7"/>
      <c r="R436" s="7"/>
      <c r="S436" s="7"/>
      <c r="T436" s="7"/>
      <c r="U436" s="7"/>
      <c r="V436" s="7"/>
      <c r="W436" s="7"/>
      <c r="X436" s="7"/>
      <c r="Y436" s="7"/>
      <c r="Z436" s="7"/>
      <c r="AA436" s="7"/>
      <c r="AB436" s="7"/>
    </row>
    <row r="437" ht="22.5" customHeight="1">
      <c r="A437" s="7"/>
      <c r="B437" s="7"/>
      <c r="C437" s="7"/>
      <c r="D437" s="7"/>
      <c r="E437" s="21"/>
      <c r="F437" s="7"/>
      <c r="G437" s="7"/>
      <c r="H437" s="14"/>
      <c r="I437" s="14"/>
      <c r="J437" s="14"/>
      <c r="K437" s="7"/>
      <c r="L437" s="7"/>
      <c r="M437" s="7"/>
      <c r="N437" s="7"/>
      <c r="O437" s="7"/>
      <c r="P437" s="7"/>
      <c r="Q437" s="7"/>
      <c r="R437" s="7"/>
      <c r="S437" s="7"/>
      <c r="T437" s="7"/>
      <c r="U437" s="7"/>
      <c r="V437" s="7"/>
      <c r="W437" s="7"/>
      <c r="X437" s="7"/>
      <c r="Y437" s="7"/>
      <c r="Z437" s="7"/>
      <c r="AA437" s="7"/>
      <c r="AB437" s="7"/>
    </row>
    <row r="438" ht="22.5" customHeight="1">
      <c r="A438" s="7"/>
      <c r="B438" s="7"/>
      <c r="C438" s="7"/>
      <c r="D438" s="7"/>
      <c r="E438" s="21"/>
      <c r="F438" s="7"/>
      <c r="G438" s="7"/>
      <c r="H438" s="14"/>
      <c r="I438" s="14"/>
      <c r="J438" s="14"/>
      <c r="K438" s="7"/>
      <c r="L438" s="7"/>
      <c r="M438" s="7"/>
      <c r="N438" s="7"/>
      <c r="O438" s="7"/>
      <c r="P438" s="7"/>
      <c r="Q438" s="7"/>
      <c r="R438" s="7"/>
      <c r="S438" s="7"/>
      <c r="T438" s="7"/>
      <c r="U438" s="7"/>
      <c r="V438" s="7"/>
      <c r="W438" s="7"/>
      <c r="X438" s="7"/>
      <c r="Y438" s="7"/>
      <c r="Z438" s="7"/>
      <c r="AA438" s="7"/>
      <c r="AB438" s="7"/>
    </row>
    <row r="439" ht="22.5" customHeight="1">
      <c r="A439" s="7"/>
      <c r="B439" s="7"/>
      <c r="C439" s="7"/>
      <c r="D439" s="7"/>
      <c r="E439" s="21"/>
      <c r="F439" s="7"/>
      <c r="G439" s="7"/>
      <c r="H439" s="14"/>
      <c r="I439" s="14"/>
      <c r="J439" s="14"/>
      <c r="K439" s="7"/>
      <c r="L439" s="7"/>
      <c r="M439" s="7"/>
      <c r="N439" s="7"/>
      <c r="O439" s="7"/>
      <c r="P439" s="7"/>
      <c r="Q439" s="7"/>
      <c r="R439" s="7"/>
      <c r="S439" s="7"/>
      <c r="T439" s="7"/>
      <c r="U439" s="7"/>
      <c r="V439" s="7"/>
      <c r="W439" s="7"/>
      <c r="X439" s="7"/>
      <c r="Y439" s="7"/>
      <c r="Z439" s="7"/>
      <c r="AA439" s="7"/>
      <c r="AB439" s="7"/>
    </row>
    <row r="440" ht="22.5" customHeight="1">
      <c r="A440" s="7"/>
      <c r="B440" s="7"/>
      <c r="C440" s="7"/>
      <c r="D440" s="7"/>
      <c r="E440" s="21"/>
      <c r="F440" s="7"/>
      <c r="G440" s="7"/>
      <c r="H440" s="14"/>
      <c r="I440" s="14"/>
      <c r="J440" s="14"/>
      <c r="K440" s="7"/>
      <c r="L440" s="7"/>
      <c r="M440" s="7"/>
      <c r="N440" s="7"/>
      <c r="O440" s="7"/>
      <c r="P440" s="7"/>
      <c r="Q440" s="7"/>
      <c r="R440" s="7"/>
      <c r="S440" s="7"/>
      <c r="T440" s="7"/>
      <c r="U440" s="7"/>
      <c r="V440" s="7"/>
      <c r="W440" s="7"/>
      <c r="X440" s="7"/>
      <c r="Y440" s="7"/>
      <c r="Z440" s="7"/>
      <c r="AA440" s="7"/>
      <c r="AB440" s="7"/>
    </row>
    <row r="441" ht="22.5" customHeight="1">
      <c r="A441" s="7"/>
      <c r="B441" s="7"/>
      <c r="C441" s="7"/>
      <c r="D441" s="7"/>
      <c r="E441" s="21"/>
      <c r="F441" s="7"/>
      <c r="G441" s="7"/>
      <c r="H441" s="14"/>
      <c r="I441" s="14"/>
      <c r="J441" s="14"/>
      <c r="K441" s="7"/>
      <c r="L441" s="7"/>
      <c r="M441" s="7"/>
      <c r="N441" s="7"/>
      <c r="O441" s="7"/>
      <c r="P441" s="7"/>
      <c r="Q441" s="7"/>
      <c r="R441" s="7"/>
      <c r="S441" s="7"/>
      <c r="T441" s="7"/>
      <c r="U441" s="7"/>
      <c r="V441" s="7"/>
      <c r="W441" s="7"/>
      <c r="X441" s="7"/>
      <c r="Y441" s="7"/>
      <c r="Z441" s="7"/>
      <c r="AA441" s="7"/>
      <c r="AB441" s="7"/>
    </row>
    <row r="442" ht="22.5" customHeight="1">
      <c r="A442" s="7"/>
      <c r="B442" s="7"/>
      <c r="C442" s="7"/>
      <c r="D442" s="7"/>
      <c r="E442" s="21"/>
      <c r="F442" s="7"/>
      <c r="G442" s="7"/>
      <c r="H442" s="14"/>
      <c r="I442" s="14"/>
      <c r="J442" s="14"/>
      <c r="K442" s="7"/>
      <c r="L442" s="7"/>
      <c r="M442" s="7"/>
      <c r="N442" s="7"/>
      <c r="O442" s="7"/>
      <c r="P442" s="7"/>
      <c r="Q442" s="7"/>
      <c r="R442" s="7"/>
      <c r="S442" s="7"/>
      <c r="T442" s="7"/>
      <c r="U442" s="7"/>
      <c r="V442" s="7"/>
      <c r="W442" s="7"/>
      <c r="X442" s="7"/>
      <c r="Y442" s="7"/>
      <c r="Z442" s="7"/>
      <c r="AA442" s="7"/>
      <c r="AB442" s="7"/>
    </row>
    <row r="443" ht="22.5" customHeight="1">
      <c r="A443" s="7"/>
      <c r="B443" s="7"/>
      <c r="C443" s="7"/>
      <c r="D443" s="7"/>
      <c r="E443" s="21"/>
      <c r="F443" s="7"/>
      <c r="G443" s="7"/>
      <c r="H443" s="14"/>
      <c r="I443" s="14"/>
      <c r="J443" s="14"/>
      <c r="K443" s="7"/>
      <c r="L443" s="7"/>
      <c r="M443" s="7"/>
      <c r="N443" s="7"/>
      <c r="O443" s="7"/>
      <c r="P443" s="7"/>
      <c r="Q443" s="7"/>
      <c r="R443" s="7"/>
      <c r="S443" s="7"/>
      <c r="T443" s="7"/>
      <c r="U443" s="7"/>
      <c r="V443" s="7"/>
      <c r="W443" s="7"/>
      <c r="X443" s="7"/>
      <c r="Y443" s="7"/>
      <c r="Z443" s="7"/>
      <c r="AA443" s="7"/>
      <c r="AB443" s="7"/>
    </row>
    <row r="444" ht="22.5" customHeight="1">
      <c r="A444" s="7"/>
      <c r="B444" s="7"/>
      <c r="C444" s="7"/>
      <c r="D444" s="7"/>
      <c r="E444" s="21"/>
      <c r="F444" s="7"/>
      <c r="G444" s="7"/>
      <c r="H444" s="14"/>
      <c r="I444" s="14"/>
      <c r="J444" s="14"/>
      <c r="K444" s="7"/>
      <c r="L444" s="7"/>
      <c r="M444" s="7"/>
      <c r="N444" s="7"/>
      <c r="O444" s="7"/>
      <c r="P444" s="7"/>
      <c r="Q444" s="7"/>
      <c r="R444" s="7"/>
      <c r="S444" s="7"/>
      <c r="T444" s="7"/>
      <c r="U444" s="7"/>
      <c r="V444" s="7"/>
      <c r="W444" s="7"/>
      <c r="X444" s="7"/>
      <c r="Y444" s="7"/>
      <c r="Z444" s="7"/>
      <c r="AA444" s="7"/>
      <c r="AB444" s="7"/>
    </row>
    <row r="445" ht="22.5" customHeight="1">
      <c r="A445" s="7"/>
      <c r="B445" s="7"/>
      <c r="C445" s="7"/>
      <c r="D445" s="7"/>
      <c r="E445" s="21"/>
      <c r="F445" s="7"/>
      <c r="G445" s="7"/>
      <c r="H445" s="14"/>
      <c r="I445" s="14"/>
      <c r="J445" s="14"/>
      <c r="K445" s="7"/>
      <c r="L445" s="7"/>
      <c r="M445" s="7"/>
      <c r="N445" s="7"/>
      <c r="O445" s="7"/>
      <c r="P445" s="7"/>
      <c r="Q445" s="7"/>
      <c r="R445" s="7"/>
      <c r="S445" s="7"/>
      <c r="T445" s="7"/>
      <c r="U445" s="7"/>
      <c r="V445" s="7"/>
      <c r="W445" s="7"/>
      <c r="X445" s="7"/>
      <c r="Y445" s="7"/>
      <c r="Z445" s="7"/>
      <c r="AA445" s="7"/>
      <c r="AB445" s="7"/>
    </row>
    <row r="446" ht="22.5" customHeight="1">
      <c r="A446" s="7"/>
      <c r="B446" s="7"/>
      <c r="C446" s="7"/>
      <c r="D446" s="7"/>
      <c r="E446" s="21"/>
      <c r="F446" s="7"/>
      <c r="G446" s="7"/>
      <c r="H446" s="14"/>
      <c r="I446" s="14"/>
      <c r="J446" s="14"/>
      <c r="K446" s="7"/>
      <c r="L446" s="7"/>
      <c r="M446" s="7"/>
      <c r="N446" s="7"/>
      <c r="O446" s="7"/>
      <c r="P446" s="7"/>
      <c r="Q446" s="7"/>
      <c r="R446" s="7"/>
      <c r="S446" s="7"/>
      <c r="T446" s="7"/>
      <c r="U446" s="7"/>
      <c r="V446" s="7"/>
      <c r="W446" s="7"/>
      <c r="X446" s="7"/>
      <c r="Y446" s="7"/>
      <c r="Z446" s="7"/>
      <c r="AA446" s="7"/>
      <c r="AB446" s="7"/>
    </row>
    <row r="447" ht="22.5" customHeight="1">
      <c r="A447" s="7"/>
      <c r="B447" s="7"/>
      <c r="C447" s="7"/>
      <c r="D447" s="7"/>
      <c r="E447" s="21"/>
      <c r="F447" s="7"/>
      <c r="G447" s="7"/>
      <c r="H447" s="14"/>
      <c r="I447" s="14"/>
      <c r="J447" s="14"/>
      <c r="K447" s="7"/>
      <c r="L447" s="7"/>
      <c r="M447" s="7"/>
      <c r="N447" s="7"/>
      <c r="O447" s="7"/>
      <c r="P447" s="7"/>
      <c r="Q447" s="7"/>
      <c r="R447" s="7"/>
      <c r="S447" s="7"/>
      <c r="T447" s="7"/>
      <c r="U447" s="7"/>
      <c r="V447" s="7"/>
      <c r="W447" s="7"/>
      <c r="X447" s="7"/>
      <c r="Y447" s="7"/>
      <c r="Z447" s="7"/>
      <c r="AA447" s="7"/>
      <c r="AB447" s="7"/>
    </row>
    <row r="448" ht="22.5" customHeight="1">
      <c r="A448" s="7"/>
      <c r="B448" s="7"/>
      <c r="C448" s="7"/>
      <c r="D448" s="7"/>
      <c r="E448" s="21"/>
      <c r="F448" s="7"/>
      <c r="G448" s="7"/>
      <c r="H448" s="14"/>
      <c r="I448" s="14"/>
      <c r="J448" s="14"/>
      <c r="K448" s="7"/>
      <c r="L448" s="7"/>
      <c r="M448" s="7"/>
      <c r="N448" s="7"/>
      <c r="O448" s="7"/>
      <c r="P448" s="7"/>
      <c r="Q448" s="7"/>
      <c r="R448" s="7"/>
      <c r="S448" s="7"/>
      <c r="T448" s="7"/>
      <c r="U448" s="7"/>
      <c r="V448" s="7"/>
      <c r="W448" s="7"/>
      <c r="X448" s="7"/>
      <c r="Y448" s="7"/>
      <c r="Z448" s="7"/>
      <c r="AA448" s="7"/>
      <c r="AB448" s="7"/>
    </row>
    <row r="449" ht="22.5" customHeight="1">
      <c r="A449" s="7"/>
      <c r="B449" s="7"/>
      <c r="C449" s="7"/>
      <c r="D449" s="7"/>
      <c r="E449" s="21"/>
      <c r="F449" s="7"/>
      <c r="G449" s="7"/>
      <c r="H449" s="14"/>
      <c r="I449" s="14"/>
      <c r="J449" s="14"/>
      <c r="K449" s="7"/>
      <c r="L449" s="7"/>
      <c r="M449" s="7"/>
      <c r="N449" s="7"/>
      <c r="O449" s="7"/>
      <c r="P449" s="7"/>
      <c r="Q449" s="7"/>
      <c r="R449" s="7"/>
      <c r="S449" s="7"/>
      <c r="T449" s="7"/>
      <c r="U449" s="7"/>
      <c r="V449" s="7"/>
      <c r="W449" s="7"/>
      <c r="X449" s="7"/>
      <c r="Y449" s="7"/>
      <c r="Z449" s="7"/>
      <c r="AA449" s="7"/>
      <c r="AB449" s="7"/>
    </row>
    <row r="450" ht="22.5" customHeight="1">
      <c r="A450" s="7"/>
      <c r="B450" s="7"/>
      <c r="C450" s="7"/>
      <c r="D450" s="7"/>
      <c r="E450" s="21"/>
      <c r="F450" s="7"/>
      <c r="G450" s="7"/>
      <c r="H450" s="14"/>
      <c r="I450" s="14"/>
      <c r="J450" s="14"/>
      <c r="K450" s="7"/>
      <c r="L450" s="7"/>
      <c r="M450" s="7"/>
      <c r="N450" s="7"/>
      <c r="O450" s="7"/>
      <c r="P450" s="7"/>
      <c r="Q450" s="7"/>
      <c r="R450" s="7"/>
      <c r="S450" s="7"/>
      <c r="T450" s="7"/>
      <c r="U450" s="7"/>
      <c r="V450" s="7"/>
      <c r="W450" s="7"/>
      <c r="X450" s="7"/>
      <c r="Y450" s="7"/>
      <c r="Z450" s="7"/>
      <c r="AA450" s="7"/>
      <c r="AB450" s="7"/>
    </row>
    <row r="451" ht="22.5" customHeight="1">
      <c r="A451" s="7"/>
      <c r="B451" s="7"/>
      <c r="C451" s="7"/>
      <c r="D451" s="7"/>
      <c r="E451" s="21"/>
      <c r="F451" s="7"/>
      <c r="G451" s="7"/>
      <c r="H451" s="14"/>
      <c r="I451" s="14"/>
      <c r="J451" s="14"/>
      <c r="K451" s="7"/>
      <c r="L451" s="7"/>
      <c r="M451" s="7"/>
      <c r="N451" s="7"/>
      <c r="O451" s="7"/>
      <c r="P451" s="7"/>
      <c r="Q451" s="7"/>
      <c r="R451" s="7"/>
      <c r="S451" s="7"/>
      <c r="T451" s="7"/>
      <c r="U451" s="7"/>
      <c r="V451" s="7"/>
      <c r="W451" s="7"/>
      <c r="X451" s="7"/>
      <c r="Y451" s="7"/>
      <c r="Z451" s="7"/>
      <c r="AA451" s="7"/>
      <c r="AB451" s="7"/>
    </row>
    <row r="452" ht="22.5" customHeight="1">
      <c r="A452" s="7"/>
      <c r="B452" s="7"/>
      <c r="C452" s="7"/>
      <c r="D452" s="7"/>
      <c r="E452" s="21"/>
      <c r="F452" s="7"/>
      <c r="G452" s="7"/>
      <c r="H452" s="14"/>
      <c r="I452" s="14"/>
      <c r="J452" s="14"/>
      <c r="K452" s="7"/>
      <c r="L452" s="7"/>
      <c r="M452" s="7"/>
      <c r="N452" s="7"/>
      <c r="O452" s="7"/>
      <c r="P452" s="7"/>
      <c r="Q452" s="7"/>
      <c r="R452" s="7"/>
      <c r="S452" s="7"/>
      <c r="T452" s="7"/>
      <c r="U452" s="7"/>
      <c r="V452" s="7"/>
      <c r="W452" s="7"/>
      <c r="X452" s="7"/>
      <c r="Y452" s="7"/>
      <c r="Z452" s="7"/>
      <c r="AA452" s="7"/>
      <c r="AB452" s="7"/>
    </row>
    <row r="453" ht="22.5" customHeight="1">
      <c r="A453" s="7"/>
      <c r="B453" s="7"/>
      <c r="C453" s="7"/>
      <c r="D453" s="7"/>
      <c r="E453" s="21"/>
      <c r="F453" s="7"/>
      <c r="G453" s="7"/>
      <c r="H453" s="14"/>
      <c r="I453" s="14"/>
      <c r="J453" s="14"/>
      <c r="K453" s="7"/>
      <c r="L453" s="7"/>
      <c r="M453" s="7"/>
      <c r="N453" s="7"/>
      <c r="O453" s="7"/>
      <c r="P453" s="7"/>
      <c r="Q453" s="7"/>
      <c r="R453" s="7"/>
      <c r="S453" s="7"/>
      <c r="T453" s="7"/>
      <c r="U453" s="7"/>
      <c r="V453" s="7"/>
      <c r="W453" s="7"/>
      <c r="X453" s="7"/>
      <c r="Y453" s="7"/>
      <c r="Z453" s="7"/>
      <c r="AA453" s="7"/>
      <c r="AB453" s="7"/>
    </row>
    <row r="454" ht="22.5" customHeight="1">
      <c r="A454" s="7"/>
      <c r="B454" s="7"/>
      <c r="C454" s="7"/>
      <c r="D454" s="7"/>
      <c r="E454" s="21"/>
      <c r="F454" s="7"/>
      <c r="G454" s="7"/>
      <c r="H454" s="14"/>
      <c r="I454" s="14"/>
      <c r="J454" s="14"/>
      <c r="K454" s="7"/>
      <c r="L454" s="7"/>
      <c r="M454" s="7"/>
      <c r="N454" s="7"/>
      <c r="O454" s="7"/>
      <c r="P454" s="7"/>
      <c r="Q454" s="7"/>
      <c r="R454" s="7"/>
      <c r="S454" s="7"/>
      <c r="T454" s="7"/>
      <c r="U454" s="7"/>
      <c r="V454" s="7"/>
      <c r="W454" s="7"/>
      <c r="X454" s="7"/>
      <c r="Y454" s="7"/>
      <c r="Z454" s="7"/>
      <c r="AA454" s="7"/>
      <c r="AB454" s="7"/>
    </row>
    <row r="455" ht="22.5" customHeight="1">
      <c r="A455" s="7"/>
      <c r="B455" s="7"/>
      <c r="C455" s="7"/>
      <c r="D455" s="7"/>
      <c r="E455" s="21"/>
      <c r="F455" s="7"/>
      <c r="G455" s="7"/>
      <c r="H455" s="14"/>
      <c r="I455" s="14"/>
      <c r="J455" s="14"/>
      <c r="K455" s="7"/>
      <c r="L455" s="7"/>
      <c r="M455" s="7"/>
      <c r="N455" s="7"/>
      <c r="O455" s="7"/>
      <c r="P455" s="7"/>
      <c r="Q455" s="7"/>
      <c r="R455" s="7"/>
      <c r="S455" s="7"/>
      <c r="T455" s="7"/>
      <c r="U455" s="7"/>
      <c r="V455" s="7"/>
      <c r="W455" s="7"/>
      <c r="X455" s="7"/>
      <c r="Y455" s="7"/>
      <c r="Z455" s="7"/>
      <c r="AA455" s="7"/>
      <c r="AB455" s="7"/>
    </row>
    <row r="456" ht="22.5" customHeight="1">
      <c r="A456" s="7"/>
      <c r="B456" s="7"/>
      <c r="C456" s="7"/>
      <c r="D456" s="7"/>
      <c r="E456" s="21"/>
      <c r="F456" s="7"/>
      <c r="G456" s="7"/>
      <c r="H456" s="14"/>
      <c r="I456" s="14"/>
      <c r="J456" s="14"/>
      <c r="K456" s="7"/>
      <c r="L456" s="7"/>
      <c r="M456" s="7"/>
      <c r="N456" s="7"/>
      <c r="O456" s="7"/>
      <c r="P456" s="7"/>
      <c r="Q456" s="7"/>
      <c r="R456" s="7"/>
      <c r="S456" s="7"/>
      <c r="T456" s="7"/>
      <c r="U456" s="7"/>
      <c r="V456" s="7"/>
      <c r="W456" s="7"/>
      <c r="X456" s="7"/>
      <c r="Y456" s="7"/>
      <c r="Z456" s="7"/>
      <c r="AA456" s="7"/>
      <c r="AB456" s="7"/>
    </row>
    <row r="457" ht="22.5" customHeight="1">
      <c r="A457" s="7"/>
      <c r="B457" s="7"/>
      <c r="C457" s="7"/>
      <c r="D457" s="7"/>
      <c r="E457" s="21"/>
      <c r="F457" s="7"/>
      <c r="G457" s="7"/>
      <c r="H457" s="14"/>
      <c r="I457" s="14"/>
      <c r="J457" s="14"/>
      <c r="K457" s="7"/>
      <c r="L457" s="7"/>
      <c r="M457" s="7"/>
      <c r="N457" s="7"/>
      <c r="O457" s="7"/>
      <c r="P457" s="7"/>
      <c r="Q457" s="7"/>
      <c r="R457" s="7"/>
      <c r="S457" s="7"/>
      <c r="T457" s="7"/>
      <c r="U457" s="7"/>
      <c r="V457" s="7"/>
      <c r="W457" s="7"/>
      <c r="X457" s="7"/>
      <c r="Y457" s="7"/>
      <c r="Z457" s="7"/>
      <c r="AA457" s="7"/>
      <c r="AB457" s="7"/>
    </row>
    <row r="458" ht="22.5" customHeight="1">
      <c r="A458" s="7"/>
      <c r="B458" s="7"/>
      <c r="C458" s="7"/>
      <c r="D458" s="7"/>
      <c r="E458" s="21"/>
      <c r="F458" s="7"/>
      <c r="G458" s="7"/>
      <c r="H458" s="14"/>
      <c r="I458" s="14"/>
      <c r="J458" s="14"/>
      <c r="K458" s="7"/>
      <c r="L458" s="7"/>
      <c r="M458" s="7"/>
      <c r="N458" s="7"/>
      <c r="O458" s="7"/>
      <c r="P458" s="7"/>
      <c r="Q458" s="7"/>
      <c r="R458" s="7"/>
      <c r="S458" s="7"/>
      <c r="T458" s="7"/>
      <c r="U458" s="7"/>
      <c r="V458" s="7"/>
      <c r="W458" s="7"/>
      <c r="X458" s="7"/>
      <c r="Y458" s="7"/>
      <c r="Z458" s="7"/>
      <c r="AA458" s="7"/>
      <c r="AB458" s="7"/>
    </row>
    <row r="459" ht="22.5" customHeight="1">
      <c r="A459" s="7"/>
      <c r="B459" s="7"/>
      <c r="C459" s="7"/>
      <c r="D459" s="7"/>
      <c r="E459" s="21"/>
      <c r="F459" s="7"/>
      <c r="G459" s="7"/>
      <c r="H459" s="14"/>
      <c r="I459" s="14"/>
      <c r="J459" s="14"/>
      <c r="K459" s="7"/>
      <c r="L459" s="7"/>
      <c r="M459" s="7"/>
      <c r="N459" s="7"/>
      <c r="O459" s="7"/>
      <c r="P459" s="7"/>
      <c r="Q459" s="7"/>
      <c r="R459" s="7"/>
      <c r="S459" s="7"/>
      <c r="T459" s="7"/>
      <c r="U459" s="7"/>
      <c r="V459" s="7"/>
      <c r="W459" s="7"/>
      <c r="X459" s="7"/>
      <c r="Y459" s="7"/>
      <c r="Z459" s="7"/>
      <c r="AA459" s="7"/>
      <c r="AB459" s="7"/>
    </row>
    <row r="460" ht="22.5" customHeight="1">
      <c r="A460" s="7"/>
      <c r="B460" s="7"/>
      <c r="C460" s="7"/>
      <c r="D460" s="7"/>
      <c r="E460" s="21"/>
      <c r="F460" s="7"/>
      <c r="G460" s="7"/>
      <c r="H460" s="14"/>
      <c r="I460" s="14"/>
      <c r="J460" s="14"/>
      <c r="K460" s="7"/>
      <c r="L460" s="7"/>
      <c r="M460" s="7"/>
      <c r="N460" s="7"/>
      <c r="O460" s="7"/>
      <c r="P460" s="7"/>
      <c r="Q460" s="7"/>
      <c r="R460" s="7"/>
      <c r="S460" s="7"/>
      <c r="T460" s="7"/>
      <c r="U460" s="7"/>
      <c r="V460" s="7"/>
      <c r="W460" s="7"/>
      <c r="X460" s="7"/>
      <c r="Y460" s="7"/>
      <c r="Z460" s="7"/>
      <c r="AA460" s="7"/>
      <c r="AB460" s="7"/>
    </row>
    <row r="461" ht="22.5" customHeight="1">
      <c r="A461" s="7"/>
      <c r="B461" s="7"/>
      <c r="C461" s="7"/>
      <c r="D461" s="7"/>
      <c r="E461" s="21"/>
      <c r="F461" s="7"/>
      <c r="G461" s="7"/>
      <c r="H461" s="14"/>
      <c r="I461" s="14"/>
      <c r="J461" s="14"/>
      <c r="K461" s="7"/>
      <c r="L461" s="7"/>
      <c r="M461" s="7"/>
      <c r="N461" s="7"/>
      <c r="O461" s="7"/>
      <c r="P461" s="7"/>
      <c r="Q461" s="7"/>
      <c r="R461" s="7"/>
      <c r="S461" s="7"/>
      <c r="T461" s="7"/>
      <c r="U461" s="7"/>
      <c r="V461" s="7"/>
      <c r="W461" s="7"/>
      <c r="X461" s="7"/>
      <c r="Y461" s="7"/>
      <c r="Z461" s="7"/>
      <c r="AA461" s="7"/>
      <c r="AB461" s="7"/>
    </row>
    <row r="462" ht="22.5" customHeight="1">
      <c r="A462" s="7"/>
      <c r="B462" s="7"/>
      <c r="C462" s="7"/>
      <c r="D462" s="7"/>
      <c r="E462" s="21"/>
      <c r="F462" s="7"/>
      <c r="G462" s="7"/>
      <c r="H462" s="14"/>
      <c r="I462" s="14"/>
      <c r="J462" s="14"/>
      <c r="K462" s="7"/>
      <c r="L462" s="7"/>
      <c r="M462" s="7"/>
      <c r="N462" s="7"/>
      <c r="O462" s="7"/>
      <c r="P462" s="7"/>
      <c r="Q462" s="7"/>
      <c r="R462" s="7"/>
      <c r="S462" s="7"/>
      <c r="T462" s="7"/>
      <c r="U462" s="7"/>
      <c r="V462" s="7"/>
      <c r="W462" s="7"/>
      <c r="X462" s="7"/>
      <c r="Y462" s="7"/>
      <c r="Z462" s="7"/>
      <c r="AA462" s="7"/>
      <c r="AB462" s="7"/>
    </row>
    <row r="463" ht="22.5" customHeight="1">
      <c r="A463" s="7"/>
      <c r="B463" s="7"/>
      <c r="C463" s="7"/>
      <c r="D463" s="7"/>
      <c r="E463" s="21"/>
      <c r="F463" s="7"/>
      <c r="G463" s="7"/>
      <c r="H463" s="14"/>
      <c r="I463" s="14"/>
      <c r="J463" s="14"/>
      <c r="K463" s="7"/>
      <c r="L463" s="7"/>
      <c r="M463" s="7"/>
      <c r="N463" s="7"/>
      <c r="O463" s="7"/>
      <c r="P463" s="7"/>
      <c r="Q463" s="7"/>
      <c r="R463" s="7"/>
      <c r="S463" s="7"/>
      <c r="T463" s="7"/>
      <c r="U463" s="7"/>
      <c r="V463" s="7"/>
      <c r="W463" s="7"/>
      <c r="X463" s="7"/>
      <c r="Y463" s="7"/>
      <c r="Z463" s="7"/>
      <c r="AA463" s="7"/>
      <c r="AB463" s="7"/>
    </row>
    <row r="464" ht="22.5" customHeight="1">
      <c r="A464" s="7"/>
      <c r="B464" s="7"/>
      <c r="C464" s="7"/>
      <c r="D464" s="7"/>
      <c r="E464" s="21"/>
      <c r="F464" s="7"/>
      <c r="G464" s="7"/>
      <c r="H464" s="14"/>
      <c r="I464" s="14"/>
      <c r="J464" s="14"/>
      <c r="K464" s="7"/>
      <c r="L464" s="7"/>
      <c r="M464" s="7"/>
      <c r="N464" s="7"/>
      <c r="O464" s="7"/>
      <c r="P464" s="7"/>
      <c r="Q464" s="7"/>
      <c r="R464" s="7"/>
      <c r="S464" s="7"/>
      <c r="T464" s="7"/>
      <c r="U464" s="7"/>
      <c r="V464" s="7"/>
      <c r="W464" s="7"/>
      <c r="X464" s="7"/>
      <c r="Y464" s="7"/>
      <c r="Z464" s="7"/>
      <c r="AA464" s="7"/>
      <c r="AB464" s="7"/>
    </row>
    <row r="465" ht="22.5" customHeight="1">
      <c r="A465" s="7"/>
      <c r="B465" s="7"/>
      <c r="C465" s="7"/>
      <c r="D465" s="7"/>
      <c r="E465" s="21"/>
      <c r="F465" s="7"/>
      <c r="G465" s="7"/>
      <c r="H465" s="14"/>
      <c r="I465" s="14"/>
      <c r="J465" s="14"/>
      <c r="K465" s="7"/>
      <c r="L465" s="7"/>
      <c r="M465" s="7"/>
      <c r="N465" s="7"/>
      <c r="O465" s="7"/>
      <c r="P465" s="7"/>
      <c r="Q465" s="7"/>
      <c r="R465" s="7"/>
      <c r="S465" s="7"/>
      <c r="T465" s="7"/>
      <c r="U465" s="7"/>
      <c r="V465" s="7"/>
      <c r="W465" s="7"/>
      <c r="X465" s="7"/>
      <c r="Y465" s="7"/>
      <c r="Z465" s="7"/>
      <c r="AA465" s="7"/>
      <c r="AB465" s="7"/>
    </row>
    <row r="466" ht="22.5" customHeight="1">
      <c r="A466" s="7"/>
      <c r="B466" s="7"/>
      <c r="C466" s="7"/>
      <c r="D466" s="7"/>
      <c r="E466" s="21"/>
      <c r="F466" s="7"/>
      <c r="G466" s="7"/>
      <c r="H466" s="14"/>
      <c r="I466" s="14"/>
      <c r="J466" s="14"/>
      <c r="K466" s="7"/>
      <c r="L466" s="7"/>
      <c r="M466" s="7"/>
      <c r="N466" s="7"/>
      <c r="O466" s="7"/>
      <c r="P466" s="7"/>
      <c r="Q466" s="7"/>
      <c r="R466" s="7"/>
      <c r="S466" s="7"/>
      <c r="T466" s="7"/>
      <c r="U466" s="7"/>
      <c r="V466" s="7"/>
      <c r="W466" s="7"/>
      <c r="X466" s="7"/>
      <c r="Y466" s="7"/>
      <c r="Z466" s="7"/>
      <c r="AA466" s="7"/>
      <c r="AB466" s="7"/>
    </row>
    <row r="467" ht="22.5" customHeight="1">
      <c r="A467" s="7"/>
      <c r="B467" s="7"/>
      <c r="C467" s="7"/>
      <c r="D467" s="7"/>
      <c r="E467" s="21"/>
      <c r="F467" s="7"/>
      <c r="G467" s="7"/>
      <c r="H467" s="14"/>
      <c r="I467" s="14"/>
      <c r="J467" s="14"/>
      <c r="K467" s="7"/>
      <c r="L467" s="7"/>
      <c r="M467" s="7"/>
      <c r="N467" s="7"/>
      <c r="O467" s="7"/>
      <c r="P467" s="7"/>
      <c r="Q467" s="7"/>
      <c r="R467" s="7"/>
      <c r="S467" s="7"/>
      <c r="T467" s="7"/>
      <c r="U467" s="7"/>
      <c r="V467" s="7"/>
      <c r="W467" s="7"/>
      <c r="X467" s="7"/>
      <c r="Y467" s="7"/>
      <c r="Z467" s="7"/>
      <c r="AA467" s="7"/>
      <c r="AB467" s="7"/>
    </row>
    <row r="468" ht="22.5" customHeight="1">
      <c r="A468" s="7"/>
      <c r="B468" s="7"/>
      <c r="C468" s="7"/>
      <c r="D468" s="7"/>
      <c r="E468" s="21"/>
      <c r="F468" s="7"/>
      <c r="G468" s="7"/>
      <c r="H468" s="14"/>
      <c r="I468" s="14"/>
      <c r="J468" s="14"/>
      <c r="K468" s="7"/>
      <c r="L468" s="7"/>
      <c r="M468" s="7"/>
      <c r="N468" s="7"/>
      <c r="O468" s="7"/>
      <c r="P468" s="7"/>
      <c r="Q468" s="7"/>
      <c r="R468" s="7"/>
      <c r="S468" s="7"/>
      <c r="T468" s="7"/>
      <c r="U468" s="7"/>
      <c r="V468" s="7"/>
      <c r="W468" s="7"/>
      <c r="X468" s="7"/>
      <c r="Y468" s="7"/>
      <c r="Z468" s="7"/>
      <c r="AA468" s="7"/>
      <c r="AB468" s="7"/>
    </row>
    <row r="469" ht="22.5" customHeight="1">
      <c r="A469" s="7"/>
      <c r="B469" s="7"/>
      <c r="C469" s="7"/>
      <c r="D469" s="7"/>
      <c r="E469" s="21"/>
      <c r="F469" s="7"/>
      <c r="G469" s="7"/>
      <c r="H469" s="14"/>
      <c r="I469" s="14"/>
      <c r="J469" s="14"/>
      <c r="K469" s="7"/>
      <c r="L469" s="7"/>
      <c r="M469" s="7"/>
      <c r="N469" s="7"/>
      <c r="O469" s="7"/>
      <c r="P469" s="7"/>
      <c r="Q469" s="7"/>
      <c r="R469" s="7"/>
      <c r="S469" s="7"/>
      <c r="T469" s="7"/>
      <c r="U469" s="7"/>
      <c r="V469" s="7"/>
      <c r="W469" s="7"/>
      <c r="X469" s="7"/>
      <c r="Y469" s="7"/>
      <c r="Z469" s="7"/>
      <c r="AA469" s="7"/>
      <c r="AB469" s="7"/>
    </row>
    <row r="470" ht="22.5" customHeight="1">
      <c r="A470" s="7"/>
      <c r="B470" s="7"/>
      <c r="C470" s="7"/>
      <c r="D470" s="7"/>
      <c r="E470" s="21"/>
      <c r="F470" s="7"/>
      <c r="G470" s="7"/>
      <c r="H470" s="14"/>
      <c r="I470" s="14"/>
      <c r="J470" s="14"/>
      <c r="K470" s="7"/>
      <c r="L470" s="7"/>
      <c r="M470" s="7"/>
      <c r="N470" s="7"/>
      <c r="O470" s="7"/>
      <c r="P470" s="7"/>
      <c r="Q470" s="7"/>
      <c r="R470" s="7"/>
      <c r="S470" s="7"/>
      <c r="T470" s="7"/>
      <c r="U470" s="7"/>
      <c r="V470" s="7"/>
      <c r="W470" s="7"/>
      <c r="X470" s="7"/>
      <c r="Y470" s="7"/>
      <c r="Z470" s="7"/>
      <c r="AA470" s="7"/>
      <c r="AB470" s="7"/>
    </row>
    <row r="471" ht="22.5" customHeight="1">
      <c r="A471" s="7"/>
      <c r="B471" s="7"/>
      <c r="C471" s="7"/>
      <c r="D471" s="7"/>
      <c r="E471" s="21"/>
      <c r="F471" s="7"/>
      <c r="G471" s="7"/>
      <c r="H471" s="14"/>
      <c r="I471" s="14"/>
      <c r="J471" s="14"/>
      <c r="K471" s="7"/>
      <c r="L471" s="7"/>
      <c r="M471" s="7"/>
      <c r="N471" s="7"/>
      <c r="O471" s="7"/>
      <c r="P471" s="7"/>
      <c r="Q471" s="7"/>
      <c r="R471" s="7"/>
      <c r="S471" s="7"/>
      <c r="T471" s="7"/>
      <c r="U471" s="7"/>
      <c r="V471" s="7"/>
      <c r="W471" s="7"/>
      <c r="X471" s="7"/>
      <c r="Y471" s="7"/>
      <c r="Z471" s="7"/>
      <c r="AA471" s="7"/>
      <c r="AB471" s="7"/>
    </row>
    <row r="472" ht="22.5" customHeight="1">
      <c r="A472" s="7"/>
      <c r="B472" s="7"/>
      <c r="C472" s="7"/>
      <c r="D472" s="7"/>
      <c r="E472" s="21"/>
      <c r="F472" s="7"/>
      <c r="G472" s="7"/>
      <c r="H472" s="14"/>
      <c r="I472" s="14"/>
      <c r="J472" s="14"/>
      <c r="K472" s="7"/>
      <c r="L472" s="7"/>
      <c r="M472" s="7"/>
      <c r="N472" s="7"/>
      <c r="O472" s="7"/>
      <c r="P472" s="7"/>
      <c r="Q472" s="7"/>
      <c r="R472" s="7"/>
      <c r="S472" s="7"/>
      <c r="T472" s="7"/>
      <c r="U472" s="7"/>
      <c r="V472" s="7"/>
      <c r="W472" s="7"/>
      <c r="X472" s="7"/>
      <c r="Y472" s="7"/>
      <c r="Z472" s="7"/>
      <c r="AA472" s="7"/>
      <c r="AB472" s="7"/>
    </row>
    <row r="473" ht="22.5" customHeight="1">
      <c r="A473" s="7"/>
      <c r="B473" s="7"/>
      <c r="C473" s="7"/>
      <c r="D473" s="7"/>
      <c r="E473" s="21"/>
      <c r="F473" s="7"/>
      <c r="G473" s="7"/>
      <c r="H473" s="14"/>
      <c r="I473" s="14"/>
      <c r="J473" s="14"/>
      <c r="K473" s="7"/>
      <c r="L473" s="7"/>
      <c r="M473" s="7"/>
      <c r="N473" s="7"/>
      <c r="O473" s="7"/>
      <c r="P473" s="7"/>
      <c r="Q473" s="7"/>
      <c r="R473" s="7"/>
      <c r="S473" s="7"/>
      <c r="T473" s="7"/>
      <c r="U473" s="7"/>
      <c r="V473" s="7"/>
      <c r="W473" s="7"/>
      <c r="X473" s="7"/>
      <c r="Y473" s="7"/>
      <c r="Z473" s="7"/>
      <c r="AA473" s="7"/>
      <c r="AB473" s="7"/>
    </row>
    <row r="474" ht="22.5" customHeight="1">
      <c r="A474" s="7"/>
      <c r="B474" s="7"/>
      <c r="C474" s="7"/>
      <c r="D474" s="7"/>
      <c r="E474" s="21"/>
      <c r="F474" s="7"/>
      <c r="G474" s="7"/>
      <c r="H474" s="14"/>
      <c r="I474" s="14"/>
      <c r="J474" s="14"/>
      <c r="K474" s="7"/>
      <c r="L474" s="7"/>
      <c r="M474" s="7"/>
      <c r="N474" s="7"/>
      <c r="O474" s="7"/>
      <c r="P474" s="7"/>
      <c r="Q474" s="7"/>
      <c r="R474" s="7"/>
      <c r="S474" s="7"/>
      <c r="T474" s="7"/>
      <c r="U474" s="7"/>
      <c r="V474" s="7"/>
      <c r="W474" s="7"/>
      <c r="X474" s="7"/>
      <c r="Y474" s="7"/>
      <c r="Z474" s="7"/>
      <c r="AA474" s="7"/>
      <c r="AB474" s="7"/>
    </row>
    <row r="475" ht="22.5" customHeight="1">
      <c r="A475" s="7"/>
      <c r="B475" s="7"/>
      <c r="C475" s="7"/>
      <c r="D475" s="7"/>
      <c r="E475" s="21"/>
      <c r="F475" s="7"/>
      <c r="G475" s="7"/>
      <c r="H475" s="14"/>
      <c r="I475" s="14"/>
      <c r="J475" s="14"/>
      <c r="K475" s="7"/>
      <c r="L475" s="7"/>
      <c r="M475" s="7"/>
      <c r="N475" s="7"/>
      <c r="O475" s="7"/>
      <c r="P475" s="7"/>
      <c r="Q475" s="7"/>
      <c r="R475" s="7"/>
      <c r="S475" s="7"/>
      <c r="T475" s="7"/>
      <c r="U475" s="7"/>
      <c r="V475" s="7"/>
      <c r="W475" s="7"/>
      <c r="X475" s="7"/>
      <c r="Y475" s="7"/>
      <c r="Z475" s="7"/>
      <c r="AA475" s="7"/>
      <c r="AB475" s="7"/>
    </row>
    <row r="476" ht="22.5" customHeight="1">
      <c r="A476" s="7"/>
      <c r="B476" s="7"/>
      <c r="C476" s="7"/>
      <c r="D476" s="7"/>
      <c r="E476" s="21"/>
      <c r="F476" s="7"/>
      <c r="G476" s="7"/>
      <c r="H476" s="14"/>
      <c r="I476" s="14"/>
      <c r="J476" s="14"/>
      <c r="K476" s="7"/>
      <c r="L476" s="7"/>
      <c r="M476" s="7"/>
      <c r="N476" s="7"/>
      <c r="O476" s="7"/>
      <c r="P476" s="7"/>
      <c r="Q476" s="7"/>
      <c r="R476" s="7"/>
      <c r="S476" s="7"/>
      <c r="T476" s="7"/>
      <c r="U476" s="7"/>
      <c r="V476" s="7"/>
      <c r="W476" s="7"/>
      <c r="X476" s="7"/>
      <c r="Y476" s="7"/>
      <c r="Z476" s="7"/>
      <c r="AA476" s="7"/>
      <c r="AB476" s="7"/>
    </row>
    <row r="477" ht="22.5" customHeight="1">
      <c r="A477" s="7"/>
      <c r="B477" s="7"/>
      <c r="C477" s="7"/>
      <c r="D477" s="7"/>
      <c r="E477" s="21"/>
      <c r="F477" s="7"/>
      <c r="G477" s="7"/>
      <c r="H477" s="14"/>
      <c r="I477" s="14"/>
      <c r="J477" s="14"/>
      <c r="K477" s="7"/>
      <c r="L477" s="7"/>
      <c r="M477" s="7"/>
      <c r="N477" s="7"/>
      <c r="O477" s="7"/>
      <c r="P477" s="7"/>
      <c r="Q477" s="7"/>
      <c r="R477" s="7"/>
      <c r="S477" s="7"/>
      <c r="T477" s="7"/>
      <c r="U477" s="7"/>
      <c r="V477" s="7"/>
      <c r="W477" s="7"/>
      <c r="X477" s="7"/>
      <c r="Y477" s="7"/>
      <c r="Z477" s="7"/>
      <c r="AA477" s="7"/>
      <c r="AB477" s="7"/>
    </row>
    <row r="478" ht="22.5" customHeight="1">
      <c r="A478" s="7"/>
      <c r="B478" s="7"/>
      <c r="C478" s="7"/>
      <c r="D478" s="7"/>
      <c r="E478" s="21"/>
      <c r="F478" s="7"/>
      <c r="G478" s="7"/>
      <c r="H478" s="14"/>
      <c r="I478" s="14"/>
      <c r="J478" s="14"/>
      <c r="K478" s="7"/>
      <c r="L478" s="7"/>
      <c r="M478" s="7"/>
      <c r="N478" s="7"/>
      <c r="O478" s="7"/>
      <c r="P478" s="7"/>
      <c r="Q478" s="7"/>
      <c r="R478" s="7"/>
      <c r="S478" s="7"/>
      <c r="T478" s="7"/>
      <c r="U478" s="7"/>
      <c r="V478" s="7"/>
      <c r="W478" s="7"/>
      <c r="X478" s="7"/>
      <c r="Y478" s="7"/>
      <c r="Z478" s="7"/>
      <c r="AA478" s="7"/>
      <c r="AB478" s="7"/>
    </row>
    <row r="479" ht="22.5" customHeight="1">
      <c r="A479" s="7"/>
      <c r="B479" s="7"/>
      <c r="C479" s="7"/>
      <c r="D479" s="7"/>
      <c r="E479" s="21"/>
      <c r="F479" s="7"/>
      <c r="G479" s="7"/>
      <c r="H479" s="14"/>
      <c r="I479" s="14"/>
      <c r="J479" s="14"/>
      <c r="K479" s="7"/>
      <c r="L479" s="7"/>
      <c r="M479" s="7"/>
      <c r="N479" s="7"/>
      <c r="O479" s="7"/>
      <c r="P479" s="7"/>
      <c r="Q479" s="7"/>
      <c r="R479" s="7"/>
      <c r="S479" s="7"/>
      <c r="T479" s="7"/>
      <c r="U479" s="7"/>
      <c r="V479" s="7"/>
      <c r="W479" s="7"/>
      <c r="X479" s="7"/>
      <c r="Y479" s="7"/>
      <c r="Z479" s="7"/>
      <c r="AA479" s="7"/>
      <c r="AB479" s="7"/>
    </row>
    <row r="480" ht="22.5" customHeight="1">
      <c r="A480" s="7"/>
      <c r="B480" s="7"/>
      <c r="C480" s="7"/>
      <c r="D480" s="7"/>
      <c r="E480" s="21"/>
      <c r="F480" s="7"/>
      <c r="G480" s="7"/>
      <c r="H480" s="14"/>
      <c r="I480" s="14"/>
      <c r="J480" s="14"/>
      <c r="K480" s="7"/>
      <c r="L480" s="7"/>
      <c r="M480" s="7"/>
      <c r="N480" s="7"/>
      <c r="O480" s="7"/>
      <c r="P480" s="7"/>
      <c r="Q480" s="7"/>
      <c r="R480" s="7"/>
      <c r="S480" s="7"/>
      <c r="T480" s="7"/>
      <c r="U480" s="7"/>
      <c r="V480" s="7"/>
      <c r="W480" s="7"/>
      <c r="X480" s="7"/>
      <c r="Y480" s="7"/>
      <c r="Z480" s="7"/>
      <c r="AA480" s="7"/>
      <c r="AB480" s="7"/>
    </row>
    <row r="481" ht="22.5" customHeight="1">
      <c r="A481" s="7"/>
      <c r="B481" s="7"/>
      <c r="C481" s="7"/>
      <c r="D481" s="7"/>
      <c r="E481" s="21"/>
      <c r="F481" s="7"/>
      <c r="G481" s="7"/>
      <c r="H481" s="14"/>
      <c r="I481" s="14"/>
      <c r="J481" s="14"/>
      <c r="K481" s="7"/>
      <c r="L481" s="7"/>
      <c r="M481" s="7"/>
      <c r="N481" s="7"/>
      <c r="O481" s="7"/>
      <c r="P481" s="7"/>
      <c r="Q481" s="7"/>
      <c r="R481" s="7"/>
      <c r="S481" s="7"/>
      <c r="T481" s="7"/>
      <c r="U481" s="7"/>
      <c r="V481" s="7"/>
      <c r="W481" s="7"/>
      <c r="X481" s="7"/>
      <c r="Y481" s="7"/>
      <c r="Z481" s="7"/>
      <c r="AA481" s="7"/>
      <c r="AB481" s="7"/>
    </row>
    <row r="482" ht="22.5" customHeight="1">
      <c r="A482" s="7"/>
      <c r="B482" s="7"/>
      <c r="C482" s="7"/>
      <c r="D482" s="7"/>
      <c r="E482" s="21"/>
      <c r="F482" s="7"/>
      <c r="G482" s="7"/>
      <c r="H482" s="14"/>
      <c r="I482" s="14"/>
      <c r="J482" s="14"/>
      <c r="K482" s="7"/>
      <c r="L482" s="7"/>
      <c r="M482" s="7"/>
      <c r="N482" s="7"/>
      <c r="O482" s="7"/>
      <c r="P482" s="7"/>
      <c r="Q482" s="7"/>
      <c r="R482" s="7"/>
      <c r="S482" s="7"/>
      <c r="T482" s="7"/>
      <c r="U482" s="7"/>
      <c r="V482" s="7"/>
      <c r="W482" s="7"/>
      <c r="X482" s="7"/>
      <c r="Y482" s="7"/>
      <c r="Z482" s="7"/>
      <c r="AA482" s="7"/>
      <c r="AB482" s="7"/>
    </row>
    <row r="483" ht="22.5" customHeight="1">
      <c r="A483" s="7"/>
      <c r="B483" s="7"/>
      <c r="C483" s="7"/>
      <c r="D483" s="7"/>
      <c r="E483" s="21"/>
      <c r="F483" s="7"/>
      <c r="G483" s="7"/>
      <c r="H483" s="14"/>
      <c r="I483" s="14"/>
      <c r="J483" s="14"/>
      <c r="K483" s="7"/>
      <c r="L483" s="7"/>
      <c r="M483" s="7"/>
      <c r="N483" s="7"/>
      <c r="O483" s="7"/>
      <c r="P483" s="7"/>
      <c r="Q483" s="7"/>
      <c r="R483" s="7"/>
      <c r="S483" s="7"/>
      <c r="T483" s="7"/>
      <c r="U483" s="7"/>
      <c r="V483" s="7"/>
      <c r="W483" s="7"/>
      <c r="X483" s="7"/>
      <c r="Y483" s="7"/>
      <c r="Z483" s="7"/>
      <c r="AA483" s="7"/>
      <c r="AB483" s="7"/>
    </row>
    <row r="484" ht="22.5" customHeight="1">
      <c r="A484" s="7"/>
      <c r="B484" s="7"/>
      <c r="C484" s="7"/>
      <c r="D484" s="7"/>
      <c r="E484" s="21"/>
      <c r="F484" s="7"/>
      <c r="G484" s="7"/>
      <c r="H484" s="14"/>
      <c r="I484" s="14"/>
      <c r="J484" s="14"/>
      <c r="K484" s="7"/>
      <c r="L484" s="7"/>
      <c r="M484" s="7"/>
      <c r="N484" s="7"/>
      <c r="O484" s="7"/>
      <c r="P484" s="7"/>
      <c r="Q484" s="7"/>
      <c r="R484" s="7"/>
      <c r="S484" s="7"/>
      <c r="T484" s="7"/>
      <c r="U484" s="7"/>
      <c r="V484" s="7"/>
      <c r="W484" s="7"/>
      <c r="X484" s="7"/>
      <c r="Y484" s="7"/>
      <c r="Z484" s="7"/>
      <c r="AA484" s="7"/>
      <c r="AB484" s="7"/>
    </row>
    <row r="485" ht="22.5" customHeight="1">
      <c r="A485" s="7"/>
      <c r="B485" s="7"/>
      <c r="C485" s="7"/>
      <c r="D485" s="7"/>
      <c r="E485" s="21"/>
      <c r="F485" s="7"/>
      <c r="G485" s="7"/>
      <c r="H485" s="14"/>
      <c r="I485" s="14"/>
      <c r="J485" s="14"/>
      <c r="K485" s="7"/>
      <c r="L485" s="7"/>
      <c r="M485" s="7"/>
      <c r="N485" s="7"/>
      <c r="O485" s="7"/>
      <c r="P485" s="7"/>
      <c r="Q485" s="7"/>
      <c r="R485" s="7"/>
      <c r="S485" s="7"/>
      <c r="T485" s="7"/>
      <c r="U485" s="7"/>
      <c r="V485" s="7"/>
      <c r="W485" s="7"/>
      <c r="X485" s="7"/>
      <c r="Y485" s="7"/>
      <c r="Z485" s="7"/>
      <c r="AA485" s="7"/>
      <c r="AB485" s="7"/>
    </row>
    <row r="486" ht="22.5" customHeight="1">
      <c r="A486" s="7"/>
      <c r="B486" s="7"/>
      <c r="C486" s="7"/>
      <c r="D486" s="7"/>
      <c r="E486" s="21"/>
      <c r="F486" s="7"/>
      <c r="G486" s="7"/>
      <c r="H486" s="14"/>
      <c r="I486" s="14"/>
      <c r="J486" s="14"/>
      <c r="K486" s="7"/>
      <c r="L486" s="7"/>
      <c r="M486" s="7"/>
      <c r="N486" s="7"/>
      <c r="O486" s="7"/>
      <c r="P486" s="7"/>
      <c r="Q486" s="7"/>
      <c r="R486" s="7"/>
      <c r="S486" s="7"/>
      <c r="T486" s="7"/>
      <c r="U486" s="7"/>
      <c r="V486" s="7"/>
      <c r="W486" s="7"/>
      <c r="X486" s="7"/>
      <c r="Y486" s="7"/>
      <c r="Z486" s="7"/>
      <c r="AA486" s="7"/>
      <c r="AB486" s="7"/>
    </row>
    <row r="487" ht="22.5" customHeight="1">
      <c r="A487" s="7"/>
      <c r="B487" s="7"/>
      <c r="C487" s="7"/>
      <c r="D487" s="7"/>
      <c r="E487" s="21"/>
      <c r="F487" s="7"/>
      <c r="G487" s="7"/>
      <c r="H487" s="14"/>
      <c r="I487" s="14"/>
      <c r="J487" s="14"/>
      <c r="K487" s="7"/>
      <c r="L487" s="7"/>
      <c r="M487" s="7"/>
      <c r="N487" s="7"/>
      <c r="O487" s="7"/>
      <c r="P487" s="7"/>
      <c r="Q487" s="7"/>
      <c r="R487" s="7"/>
      <c r="S487" s="7"/>
      <c r="T487" s="7"/>
      <c r="U487" s="7"/>
      <c r="V487" s="7"/>
      <c r="W487" s="7"/>
      <c r="X487" s="7"/>
      <c r="Y487" s="7"/>
      <c r="Z487" s="7"/>
      <c r="AA487" s="7"/>
      <c r="AB487" s="7"/>
    </row>
    <row r="488" ht="22.5" customHeight="1">
      <c r="A488" s="7"/>
      <c r="B488" s="7"/>
      <c r="C488" s="7"/>
      <c r="D488" s="7"/>
      <c r="E488" s="21"/>
      <c r="F488" s="7"/>
      <c r="G488" s="7"/>
      <c r="H488" s="14"/>
      <c r="I488" s="14"/>
      <c r="J488" s="14"/>
      <c r="K488" s="7"/>
      <c r="L488" s="7"/>
      <c r="M488" s="7"/>
      <c r="N488" s="7"/>
      <c r="O488" s="7"/>
      <c r="P488" s="7"/>
      <c r="Q488" s="7"/>
      <c r="R488" s="7"/>
      <c r="S488" s="7"/>
      <c r="T488" s="7"/>
      <c r="U488" s="7"/>
      <c r="V488" s="7"/>
      <c r="W488" s="7"/>
      <c r="X488" s="7"/>
      <c r="Y488" s="7"/>
      <c r="Z488" s="7"/>
      <c r="AA488" s="7"/>
      <c r="AB488" s="7"/>
    </row>
    <row r="489" ht="22.5" customHeight="1">
      <c r="A489" s="7"/>
      <c r="B489" s="7"/>
      <c r="C489" s="7"/>
      <c r="D489" s="7"/>
      <c r="E489" s="21"/>
      <c r="F489" s="7"/>
      <c r="G489" s="7"/>
      <c r="H489" s="14"/>
      <c r="I489" s="14"/>
      <c r="J489" s="14"/>
      <c r="K489" s="7"/>
      <c r="L489" s="7"/>
      <c r="M489" s="7"/>
      <c r="N489" s="7"/>
      <c r="O489" s="7"/>
      <c r="P489" s="7"/>
      <c r="Q489" s="7"/>
      <c r="R489" s="7"/>
      <c r="S489" s="7"/>
      <c r="T489" s="7"/>
      <c r="U489" s="7"/>
      <c r="V489" s="7"/>
      <c r="W489" s="7"/>
      <c r="X489" s="7"/>
      <c r="Y489" s="7"/>
      <c r="Z489" s="7"/>
      <c r="AA489" s="7"/>
      <c r="AB489" s="7"/>
    </row>
    <row r="490" ht="22.5" customHeight="1">
      <c r="A490" s="7"/>
      <c r="B490" s="7"/>
      <c r="C490" s="7"/>
      <c r="D490" s="7"/>
      <c r="E490" s="21"/>
      <c r="F490" s="7"/>
      <c r="G490" s="7"/>
      <c r="H490" s="14"/>
      <c r="I490" s="14"/>
      <c r="J490" s="14"/>
      <c r="K490" s="7"/>
      <c r="L490" s="7"/>
      <c r="M490" s="7"/>
      <c r="N490" s="7"/>
      <c r="O490" s="7"/>
      <c r="P490" s="7"/>
      <c r="Q490" s="7"/>
      <c r="R490" s="7"/>
      <c r="S490" s="7"/>
      <c r="T490" s="7"/>
      <c r="U490" s="7"/>
      <c r="V490" s="7"/>
      <c r="W490" s="7"/>
      <c r="X490" s="7"/>
      <c r="Y490" s="7"/>
      <c r="Z490" s="7"/>
      <c r="AA490" s="7"/>
      <c r="AB490" s="7"/>
    </row>
    <row r="491" ht="22.5" customHeight="1">
      <c r="A491" s="7"/>
      <c r="B491" s="7"/>
      <c r="C491" s="7"/>
      <c r="D491" s="7"/>
      <c r="E491" s="21"/>
      <c r="F491" s="7"/>
      <c r="G491" s="7"/>
      <c r="H491" s="14"/>
      <c r="I491" s="14"/>
      <c r="J491" s="14"/>
      <c r="K491" s="7"/>
      <c r="L491" s="7"/>
      <c r="M491" s="7"/>
      <c r="N491" s="7"/>
      <c r="O491" s="7"/>
      <c r="P491" s="7"/>
      <c r="Q491" s="7"/>
      <c r="R491" s="7"/>
      <c r="S491" s="7"/>
      <c r="T491" s="7"/>
      <c r="U491" s="7"/>
      <c r="V491" s="7"/>
      <c r="W491" s="7"/>
      <c r="X491" s="7"/>
      <c r="Y491" s="7"/>
      <c r="Z491" s="7"/>
      <c r="AA491" s="7"/>
      <c r="AB491" s="7"/>
    </row>
    <row r="492" ht="22.5" customHeight="1">
      <c r="A492" s="7"/>
      <c r="B492" s="7"/>
      <c r="C492" s="7"/>
      <c r="D492" s="7"/>
      <c r="E492" s="21"/>
      <c r="F492" s="7"/>
      <c r="G492" s="7"/>
      <c r="H492" s="14"/>
      <c r="I492" s="14"/>
      <c r="J492" s="14"/>
      <c r="K492" s="7"/>
      <c r="L492" s="7"/>
      <c r="M492" s="7"/>
      <c r="N492" s="7"/>
      <c r="O492" s="7"/>
      <c r="P492" s="7"/>
      <c r="Q492" s="7"/>
      <c r="R492" s="7"/>
      <c r="S492" s="7"/>
      <c r="T492" s="7"/>
      <c r="U492" s="7"/>
      <c r="V492" s="7"/>
      <c r="W492" s="7"/>
      <c r="X492" s="7"/>
      <c r="Y492" s="7"/>
      <c r="Z492" s="7"/>
      <c r="AA492" s="7"/>
      <c r="AB492" s="7"/>
    </row>
    <row r="493" ht="22.5" customHeight="1">
      <c r="A493" s="7"/>
      <c r="B493" s="7"/>
      <c r="C493" s="7"/>
      <c r="D493" s="7"/>
      <c r="E493" s="21"/>
      <c r="F493" s="7"/>
      <c r="G493" s="7"/>
      <c r="H493" s="14"/>
      <c r="I493" s="14"/>
      <c r="J493" s="14"/>
      <c r="K493" s="7"/>
      <c r="L493" s="7"/>
      <c r="M493" s="7"/>
      <c r="N493" s="7"/>
      <c r="O493" s="7"/>
      <c r="P493" s="7"/>
      <c r="Q493" s="7"/>
      <c r="R493" s="7"/>
      <c r="S493" s="7"/>
      <c r="T493" s="7"/>
      <c r="U493" s="7"/>
      <c r="V493" s="7"/>
      <c r="W493" s="7"/>
      <c r="X493" s="7"/>
      <c r="Y493" s="7"/>
      <c r="Z493" s="7"/>
      <c r="AA493" s="7"/>
      <c r="AB493" s="7"/>
    </row>
    <row r="494" ht="22.5" customHeight="1">
      <c r="A494" s="7"/>
      <c r="B494" s="7"/>
      <c r="C494" s="7"/>
      <c r="D494" s="7"/>
      <c r="E494" s="21"/>
      <c r="F494" s="7"/>
      <c r="G494" s="7"/>
      <c r="H494" s="14"/>
      <c r="I494" s="14"/>
      <c r="J494" s="14"/>
      <c r="K494" s="7"/>
      <c r="L494" s="7"/>
      <c r="M494" s="7"/>
      <c r="N494" s="7"/>
      <c r="O494" s="7"/>
      <c r="P494" s="7"/>
      <c r="Q494" s="7"/>
      <c r="R494" s="7"/>
      <c r="S494" s="7"/>
      <c r="T494" s="7"/>
      <c r="U494" s="7"/>
      <c r="V494" s="7"/>
      <c r="W494" s="7"/>
      <c r="X494" s="7"/>
      <c r="Y494" s="7"/>
      <c r="Z494" s="7"/>
      <c r="AA494" s="7"/>
      <c r="AB494" s="7"/>
    </row>
    <row r="495" ht="22.5" customHeight="1">
      <c r="A495" s="7"/>
      <c r="B495" s="7"/>
      <c r="C495" s="7"/>
      <c r="D495" s="7"/>
      <c r="E495" s="21"/>
      <c r="F495" s="7"/>
      <c r="G495" s="7"/>
      <c r="H495" s="14"/>
      <c r="I495" s="14"/>
      <c r="J495" s="14"/>
      <c r="K495" s="7"/>
      <c r="L495" s="7"/>
      <c r="M495" s="7"/>
      <c r="N495" s="7"/>
      <c r="O495" s="7"/>
      <c r="P495" s="7"/>
      <c r="Q495" s="7"/>
      <c r="R495" s="7"/>
      <c r="S495" s="7"/>
      <c r="T495" s="7"/>
      <c r="U495" s="7"/>
      <c r="V495" s="7"/>
      <c r="W495" s="7"/>
      <c r="X495" s="7"/>
      <c r="Y495" s="7"/>
      <c r="Z495" s="7"/>
      <c r="AA495" s="7"/>
      <c r="AB495" s="7"/>
    </row>
    <row r="496" ht="22.5" customHeight="1">
      <c r="A496" s="7"/>
      <c r="B496" s="7"/>
      <c r="C496" s="7"/>
      <c r="D496" s="7"/>
      <c r="E496" s="21"/>
      <c r="F496" s="7"/>
      <c r="G496" s="7"/>
      <c r="H496" s="14"/>
      <c r="I496" s="14"/>
      <c r="J496" s="14"/>
      <c r="K496" s="7"/>
      <c r="L496" s="7"/>
      <c r="M496" s="7"/>
      <c r="N496" s="7"/>
      <c r="O496" s="7"/>
      <c r="P496" s="7"/>
      <c r="Q496" s="7"/>
      <c r="R496" s="7"/>
      <c r="S496" s="7"/>
      <c r="T496" s="7"/>
      <c r="U496" s="7"/>
      <c r="V496" s="7"/>
      <c r="W496" s="7"/>
      <c r="X496" s="7"/>
      <c r="Y496" s="7"/>
      <c r="Z496" s="7"/>
      <c r="AA496" s="7"/>
      <c r="AB496" s="7"/>
    </row>
    <row r="497" ht="22.5" customHeight="1">
      <c r="A497" s="7"/>
      <c r="B497" s="7"/>
      <c r="C497" s="7"/>
      <c r="D497" s="7"/>
      <c r="E497" s="21"/>
      <c r="F497" s="7"/>
      <c r="G497" s="7"/>
      <c r="H497" s="14"/>
      <c r="I497" s="14"/>
      <c r="J497" s="14"/>
      <c r="K497" s="7"/>
      <c r="L497" s="7"/>
      <c r="M497" s="7"/>
      <c r="N497" s="7"/>
      <c r="O497" s="7"/>
      <c r="P497" s="7"/>
      <c r="Q497" s="7"/>
      <c r="R497" s="7"/>
      <c r="S497" s="7"/>
      <c r="T497" s="7"/>
      <c r="U497" s="7"/>
      <c r="V497" s="7"/>
      <c r="W497" s="7"/>
      <c r="X497" s="7"/>
      <c r="Y497" s="7"/>
      <c r="Z497" s="7"/>
      <c r="AA497" s="7"/>
      <c r="AB497" s="7"/>
    </row>
    <row r="498" ht="22.5" customHeight="1">
      <c r="A498" s="7"/>
      <c r="B498" s="7"/>
      <c r="C498" s="7"/>
      <c r="D498" s="7"/>
      <c r="E498" s="21"/>
      <c r="F498" s="7"/>
      <c r="G498" s="7"/>
      <c r="H498" s="14"/>
      <c r="I498" s="14"/>
      <c r="J498" s="14"/>
      <c r="K498" s="7"/>
      <c r="L498" s="7"/>
      <c r="M498" s="7"/>
      <c r="N498" s="7"/>
      <c r="O498" s="7"/>
      <c r="P498" s="7"/>
      <c r="Q498" s="7"/>
      <c r="R498" s="7"/>
      <c r="S498" s="7"/>
      <c r="T498" s="7"/>
      <c r="U498" s="7"/>
      <c r="V498" s="7"/>
      <c r="W498" s="7"/>
      <c r="X498" s="7"/>
      <c r="Y498" s="7"/>
      <c r="Z498" s="7"/>
      <c r="AA498" s="7"/>
      <c r="AB498" s="7"/>
    </row>
    <row r="499" ht="22.5" customHeight="1">
      <c r="A499" s="7"/>
      <c r="B499" s="7"/>
      <c r="C499" s="7"/>
      <c r="D499" s="7"/>
      <c r="E499" s="21"/>
      <c r="F499" s="7"/>
      <c r="G499" s="7"/>
      <c r="H499" s="14"/>
      <c r="I499" s="14"/>
      <c r="J499" s="14"/>
      <c r="K499" s="7"/>
      <c r="L499" s="7"/>
      <c r="M499" s="7"/>
      <c r="N499" s="7"/>
      <c r="O499" s="7"/>
      <c r="P499" s="7"/>
      <c r="Q499" s="7"/>
      <c r="R499" s="7"/>
      <c r="S499" s="7"/>
      <c r="T499" s="7"/>
      <c r="U499" s="7"/>
      <c r="V499" s="7"/>
      <c r="W499" s="7"/>
      <c r="X499" s="7"/>
      <c r="Y499" s="7"/>
      <c r="Z499" s="7"/>
      <c r="AA499" s="7"/>
      <c r="AB499" s="7"/>
    </row>
    <row r="500" ht="22.5" customHeight="1">
      <c r="A500" s="7"/>
      <c r="B500" s="7"/>
      <c r="C500" s="7"/>
      <c r="D500" s="7"/>
      <c r="E500" s="21"/>
      <c r="F500" s="7"/>
      <c r="G500" s="7"/>
      <c r="H500" s="14"/>
      <c r="I500" s="14"/>
      <c r="J500" s="14"/>
      <c r="K500" s="7"/>
      <c r="L500" s="7"/>
      <c r="M500" s="7"/>
      <c r="N500" s="7"/>
      <c r="O500" s="7"/>
      <c r="P500" s="7"/>
      <c r="Q500" s="7"/>
      <c r="R500" s="7"/>
      <c r="S500" s="7"/>
      <c r="T500" s="7"/>
      <c r="U500" s="7"/>
      <c r="V500" s="7"/>
      <c r="W500" s="7"/>
      <c r="X500" s="7"/>
      <c r="Y500" s="7"/>
      <c r="Z500" s="7"/>
      <c r="AA500" s="7"/>
      <c r="AB500" s="7"/>
    </row>
    <row r="501" ht="22.5" customHeight="1">
      <c r="A501" s="7"/>
      <c r="B501" s="7"/>
      <c r="C501" s="7"/>
      <c r="D501" s="7"/>
      <c r="E501" s="21"/>
      <c r="F501" s="7"/>
      <c r="G501" s="7"/>
      <c r="H501" s="14"/>
      <c r="I501" s="14"/>
      <c r="J501" s="14"/>
      <c r="K501" s="7"/>
      <c r="L501" s="7"/>
      <c r="M501" s="7"/>
      <c r="N501" s="7"/>
      <c r="O501" s="7"/>
      <c r="P501" s="7"/>
      <c r="Q501" s="7"/>
      <c r="R501" s="7"/>
      <c r="S501" s="7"/>
      <c r="T501" s="7"/>
      <c r="U501" s="7"/>
      <c r="V501" s="7"/>
      <c r="W501" s="7"/>
      <c r="X501" s="7"/>
      <c r="Y501" s="7"/>
      <c r="Z501" s="7"/>
      <c r="AA501" s="7"/>
      <c r="AB501" s="7"/>
    </row>
    <row r="502" ht="22.5" customHeight="1">
      <c r="A502" s="7"/>
      <c r="B502" s="7"/>
      <c r="C502" s="7"/>
      <c r="D502" s="7"/>
      <c r="E502" s="21"/>
      <c r="F502" s="7"/>
      <c r="G502" s="7"/>
      <c r="H502" s="14"/>
      <c r="I502" s="14"/>
      <c r="J502" s="14"/>
      <c r="K502" s="7"/>
      <c r="L502" s="7"/>
      <c r="M502" s="7"/>
      <c r="N502" s="7"/>
      <c r="O502" s="7"/>
      <c r="P502" s="7"/>
      <c r="Q502" s="7"/>
      <c r="R502" s="7"/>
      <c r="S502" s="7"/>
      <c r="T502" s="7"/>
      <c r="U502" s="7"/>
      <c r="V502" s="7"/>
      <c r="W502" s="7"/>
      <c r="X502" s="7"/>
      <c r="Y502" s="7"/>
      <c r="Z502" s="7"/>
      <c r="AA502" s="7"/>
      <c r="AB502" s="7"/>
    </row>
    <row r="503" ht="22.5" customHeight="1">
      <c r="A503" s="7"/>
      <c r="B503" s="7"/>
      <c r="C503" s="7"/>
      <c r="D503" s="7"/>
      <c r="E503" s="21"/>
      <c r="F503" s="7"/>
      <c r="G503" s="7"/>
      <c r="H503" s="14"/>
      <c r="I503" s="14"/>
      <c r="J503" s="14"/>
      <c r="K503" s="7"/>
      <c r="L503" s="7"/>
      <c r="M503" s="7"/>
      <c r="N503" s="7"/>
      <c r="O503" s="7"/>
      <c r="P503" s="7"/>
      <c r="Q503" s="7"/>
      <c r="R503" s="7"/>
      <c r="S503" s="7"/>
      <c r="T503" s="7"/>
      <c r="U503" s="7"/>
      <c r="V503" s="7"/>
      <c r="W503" s="7"/>
      <c r="X503" s="7"/>
      <c r="Y503" s="7"/>
      <c r="Z503" s="7"/>
      <c r="AA503" s="7"/>
      <c r="AB503" s="7"/>
    </row>
    <row r="504" ht="22.5" customHeight="1">
      <c r="A504" s="7"/>
      <c r="B504" s="7"/>
      <c r="C504" s="7"/>
      <c r="D504" s="7"/>
      <c r="E504" s="21"/>
      <c r="F504" s="7"/>
      <c r="G504" s="7"/>
      <c r="H504" s="14"/>
      <c r="I504" s="14"/>
      <c r="J504" s="14"/>
      <c r="K504" s="7"/>
      <c r="L504" s="7"/>
      <c r="M504" s="7"/>
      <c r="N504" s="7"/>
      <c r="O504" s="7"/>
      <c r="P504" s="7"/>
      <c r="Q504" s="7"/>
      <c r="R504" s="7"/>
      <c r="S504" s="7"/>
      <c r="T504" s="7"/>
      <c r="U504" s="7"/>
      <c r="V504" s="7"/>
      <c r="W504" s="7"/>
      <c r="X504" s="7"/>
      <c r="Y504" s="7"/>
      <c r="Z504" s="7"/>
      <c r="AA504" s="7"/>
      <c r="AB504" s="7"/>
    </row>
    <row r="505" ht="22.5" customHeight="1">
      <c r="A505" s="7"/>
      <c r="B505" s="7"/>
      <c r="C505" s="7"/>
      <c r="D505" s="7"/>
      <c r="E505" s="21"/>
      <c r="F505" s="7"/>
      <c r="G505" s="7"/>
      <c r="H505" s="14"/>
      <c r="I505" s="14"/>
      <c r="J505" s="14"/>
      <c r="K505" s="7"/>
      <c r="L505" s="7"/>
      <c r="M505" s="7"/>
      <c r="N505" s="7"/>
      <c r="O505" s="7"/>
      <c r="P505" s="7"/>
      <c r="Q505" s="7"/>
      <c r="R505" s="7"/>
      <c r="S505" s="7"/>
      <c r="T505" s="7"/>
      <c r="U505" s="7"/>
      <c r="V505" s="7"/>
      <c r="W505" s="7"/>
      <c r="X505" s="7"/>
      <c r="Y505" s="7"/>
      <c r="Z505" s="7"/>
      <c r="AA505" s="7"/>
      <c r="AB505" s="7"/>
    </row>
    <row r="506" ht="22.5" customHeight="1">
      <c r="A506" s="7"/>
      <c r="B506" s="7"/>
      <c r="C506" s="7"/>
      <c r="D506" s="7"/>
      <c r="E506" s="21"/>
      <c r="F506" s="7"/>
      <c r="G506" s="7"/>
      <c r="H506" s="14"/>
      <c r="I506" s="14"/>
      <c r="J506" s="14"/>
      <c r="K506" s="7"/>
      <c r="L506" s="7"/>
      <c r="M506" s="7"/>
      <c r="N506" s="7"/>
      <c r="O506" s="7"/>
      <c r="P506" s="7"/>
      <c r="Q506" s="7"/>
      <c r="R506" s="7"/>
      <c r="S506" s="7"/>
      <c r="T506" s="7"/>
      <c r="U506" s="7"/>
      <c r="V506" s="7"/>
      <c r="W506" s="7"/>
      <c r="X506" s="7"/>
      <c r="Y506" s="7"/>
      <c r="Z506" s="7"/>
      <c r="AA506" s="7"/>
      <c r="AB506" s="7"/>
    </row>
    <row r="507" ht="22.5" customHeight="1">
      <c r="A507" s="7"/>
      <c r="B507" s="7"/>
      <c r="C507" s="7"/>
      <c r="D507" s="7"/>
      <c r="E507" s="21"/>
      <c r="F507" s="7"/>
      <c r="G507" s="7"/>
      <c r="H507" s="14"/>
      <c r="I507" s="14"/>
      <c r="J507" s="14"/>
      <c r="K507" s="7"/>
      <c r="L507" s="7"/>
      <c r="M507" s="7"/>
      <c r="N507" s="7"/>
      <c r="O507" s="7"/>
      <c r="P507" s="7"/>
      <c r="Q507" s="7"/>
      <c r="R507" s="7"/>
      <c r="S507" s="7"/>
      <c r="T507" s="7"/>
      <c r="U507" s="7"/>
      <c r="V507" s="7"/>
      <c r="W507" s="7"/>
      <c r="X507" s="7"/>
      <c r="Y507" s="7"/>
      <c r="Z507" s="7"/>
      <c r="AA507" s="7"/>
      <c r="AB507" s="7"/>
    </row>
    <row r="508" ht="22.5" customHeight="1">
      <c r="A508" s="7"/>
      <c r="B508" s="7"/>
      <c r="C508" s="7"/>
      <c r="D508" s="7"/>
      <c r="E508" s="21"/>
      <c r="F508" s="7"/>
      <c r="G508" s="7"/>
      <c r="H508" s="14"/>
      <c r="I508" s="14"/>
      <c r="J508" s="14"/>
      <c r="K508" s="7"/>
      <c r="L508" s="7"/>
      <c r="M508" s="7"/>
      <c r="N508" s="7"/>
      <c r="O508" s="7"/>
      <c r="P508" s="7"/>
      <c r="Q508" s="7"/>
      <c r="R508" s="7"/>
      <c r="S508" s="7"/>
      <c r="T508" s="7"/>
      <c r="U508" s="7"/>
      <c r="V508" s="7"/>
      <c r="W508" s="7"/>
      <c r="X508" s="7"/>
      <c r="Y508" s="7"/>
      <c r="Z508" s="7"/>
      <c r="AA508" s="7"/>
      <c r="AB508" s="7"/>
    </row>
    <row r="509" ht="22.5" customHeight="1">
      <c r="A509" s="7"/>
      <c r="B509" s="7"/>
      <c r="C509" s="7"/>
      <c r="D509" s="7"/>
      <c r="E509" s="21"/>
      <c r="F509" s="7"/>
      <c r="G509" s="7"/>
      <c r="H509" s="14"/>
      <c r="I509" s="14"/>
      <c r="J509" s="14"/>
      <c r="K509" s="7"/>
      <c r="L509" s="7"/>
      <c r="M509" s="7"/>
      <c r="N509" s="7"/>
      <c r="O509" s="7"/>
      <c r="P509" s="7"/>
      <c r="Q509" s="7"/>
      <c r="R509" s="7"/>
      <c r="S509" s="7"/>
      <c r="T509" s="7"/>
      <c r="U509" s="7"/>
      <c r="V509" s="7"/>
      <c r="W509" s="7"/>
      <c r="X509" s="7"/>
      <c r="Y509" s="7"/>
      <c r="Z509" s="7"/>
      <c r="AA509" s="7"/>
      <c r="AB509" s="7"/>
    </row>
    <row r="510" ht="22.5" customHeight="1">
      <c r="A510" s="7"/>
      <c r="B510" s="7"/>
      <c r="C510" s="7"/>
      <c r="D510" s="7"/>
      <c r="E510" s="21"/>
      <c r="F510" s="7"/>
      <c r="G510" s="7"/>
      <c r="H510" s="14"/>
      <c r="I510" s="14"/>
      <c r="J510" s="14"/>
      <c r="K510" s="7"/>
      <c r="L510" s="7"/>
      <c r="M510" s="7"/>
      <c r="N510" s="7"/>
      <c r="O510" s="7"/>
      <c r="P510" s="7"/>
      <c r="Q510" s="7"/>
      <c r="R510" s="7"/>
      <c r="S510" s="7"/>
      <c r="T510" s="7"/>
      <c r="U510" s="7"/>
      <c r="V510" s="7"/>
      <c r="W510" s="7"/>
      <c r="X510" s="7"/>
      <c r="Y510" s="7"/>
      <c r="Z510" s="7"/>
      <c r="AA510" s="7"/>
      <c r="AB510" s="7"/>
    </row>
    <row r="511" ht="22.5" customHeight="1">
      <c r="A511" s="7"/>
      <c r="B511" s="7"/>
      <c r="C511" s="7"/>
      <c r="D511" s="7"/>
      <c r="E511" s="21"/>
      <c r="F511" s="7"/>
      <c r="G511" s="7"/>
      <c r="H511" s="14"/>
      <c r="I511" s="14"/>
      <c r="J511" s="14"/>
      <c r="K511" s="7"/>
      <c r="L511" s="7"/>
      <c r="M511" s="7"/>
      <c r="N511" s="7"/>
      <c r="O511" s="7"/>
      <c r="P511" s="7"/>
      <c r="Q511" s="7"/>
      <c r="R511" s="7"/>
      <c r="S511" s="7"/>
      <c r="T511" s="7"/>
      <c r="U511" s="7"/>
      <c r="V511" s="7"/>
      <c r="W511" s="7"/>
      <c r="X511" s="7"/>
      <c r="Y511" s="7"/>
      <c r="Z511" s="7"/>
      <c r="AA511" s="7"/>
      <c r="AB511" s="7"/>
    </row>
    <row r="512" ht="22.5" customHeight="1">
      <c r="A512" s="7"/>
      <c r="B512" s="7"/>
      <c r="C512" s="7"/>
      <c r="D512" s="7"/>
      <c r="E512" s="21"/>
      <c r="F512" s="7"/>
      <c r="G512" s="7"/>
      <c r="H512" s="14"/>
      <c r="I512" s="14"/>
      <c r="J512" s="14"/>
      <c r="K512" s="7"/>
      <c r="L512" s="7"/>
      <c r="M512" s="7"/>
      <c r="N512" s="7"/>
      <c r="O512" s="7"/>
      <c r="P512" s="7"/>
      <c r="Q512" s="7"/>
      <c r="R512" s="7"/>
      <c r="S512" s="7"/>
      <c r="T512" s="7"/>
      <c r="U512" s="7"/>
      <c r="V512" s="7"/>
      <c r="W512" s="7"/>
      <c r="X512" s="7"/>
      <c r="Y512" s="7"/>
      <c r="Z512" s="7"/>
      <c r="AA512" s="7"/>
      <c r="AB512" s="7"/>
    </row>
    <row r="513" ht="22.5" customHeight="1">
      <c r="A513" s="7"/>
      <c r="B513" s="7"/>
      <c r="C513" s="7"/>
      <c r="D513" s="7"/>
      <c r="E513" s="21"/>
      <c r="F513" s="7"/>
      <c r="G513" s="7"/>
      <c r="H513" s="14"/>
      <c r="I513" s="14"/>
      <c r="J513" s="14"/>
      <c r="K513" s="7"/>
      <c r="L513" s="7"/>
      <c r="M513" s="7"/>
      <c r="N513" s="7"/>
      <c r="O513" s="7"/>
      <c r="P513" s="7"/>
      <c r="Q513" s="7"/>
      <c r="R513" s="7"/>
      <c r="S513" s="7"/>
      <c r="T513" s="7"/>
      <c r="U513" s="7"/>
      <c r="V513" s="7"/>
      <c r="W513" s="7"/>
      <c r="X513" s="7"/>
      <c r="Y513" s="7"/>
      <c r="Z513" s="7"/>
      <c r="AA513" s="7"/>
      <c r="AB513" s="7"/>
    </row>
    <row r="514" ht="22.5" customHeight="1">
      <c r="A514" s="7"/>
      <c r="B514" s="7"/>
      <c r="C514" s="7"/>
      <c r="D514" s="7"/>
      <c r="E514" s="21"/>
      <c r="F514" s="7"/>
      <c r="G514" s="7"/>
      <c r="H514" s="14"/>
      <c r="I514" s="14"/>
      <c r="J514" s="14"/>
      <c r="K514" s="7"/>
      <c r="L514" s="7"/>
      <c r="M514" s="7"/>
      <c r="N514" s="7"/>
      <c r="O514" s="7"/>
      <c r="P514" s="7"/>
      <c r="Q514" s="7"/>
      <c r="R514" s="7"/>
      <c r="S514" s="7"/>
      <c r="T514" s="7"/>
      <c r="U514" s="7"/>
      <c r="V514" s="7"/>
      <c r="W514" s="7"/>
      <c r="X514" s="7"/>
      <c r="Y514" s="7"/>
      <c r="Z514" s="7"/>
      <c r="AA514" s="7"/>
      <c r="AB514" s="7"/>
    </row>
    <row r="515" ht="22.5" customHeight="1">
      <c r="A515" s="7"/>
      <c r="B515" s="7"/>
      <c r="C515" s="7"/>
      <c r="D515" s="7"/>
      <c r="E515" s="21"/>
      <c r="F515" s="7"/>
      <c r="G515" s="7"/>
      <c r="H515" s="14"/>
      <c r="I515" s="14"/>
      <c r="J515" s="14"/>
      <c r="K515" s="7"/>
      <c r="L515" s="7"/>
      <c r="M515" s="7"/>
      <c r="N515" s="7"/>
      <c r="O515" s="7"/>
      <c r="P515" s="7"/>
      <c r="Q515" s="7"/>
      <c r="R515" s="7"/>
      <c r="S515" s="7"/>
      <c r="T515" s="7"/>
      <c r="U515" s="7"/>
      <c r="V515" s="7"/>
      <c r="W515" s="7"/>
      <c r="X515" s="7"/>
      <c r="Y515" s="7"/>
      <c r="Z515" s="7"/>
      <c r="AA515" s="7"/>
      <c r="AB515" s="7"/>
    </row>
    <row r="516" ht="22.5" customHeight="1">
      <c r="A516" s="7"/>
      <c r="B516" s="7"/>
      <c r="C516" s="7"/>
      <c r="D516" s="7"/>
      <c r="E516" s="21"/>
      <c r="F516" s="7"/>
      <c r="G516" s="7"/>
      <c r="H516" s="14"/>
      <c r="I516" s="14"/>
      <c r="J516" s="14"/>
      <c r="K516" s="7"/>
      <c r="L516" s="7"/>
      <c r="M516" s="7"/>
      <c r="N516" s="7"/>
      <c r="O516" s="7"/>
      <c r="P516" s="7"/>
      <c r="Q516" s="7"/>
      <c r="R516" s="7"/>
      <c r="S516" s="7"/>
      <c r="T516" s="7"/>
      <c r="U516" s="7"/>
      <c r="V516" s="7"/>
      <c r="W516" s="7"/>
      <c r="X516" s="7"/>
      <c r="Y516" s="7"/>
      <c r="Z516" s="7"/>
      <c r="AA516" s="7"/>
      <c r="AB516" s="7"/>
    </row>
    <row r="517" ht="22.5" customHeight="1">
      <c r="A517" s="7"/>
      <c r="B517" s="7"/>
      <c r="C517" s="7"/>
      <c r="D517" s="7"/>
      <c r="E517" s="21"/>
      <c r="F517" s="7"/>
      <c r="G517" s="7"/>
      <c r="H517" s="14"/>
      <c r="I517" s="14"/>
      <c r="J517" s="14"/>
      <c r="K517" s="7"/>
      <c r="L517" s="7"/>
      <c r="M517" s="7"/>
      <c r="N517" s="7"/>
      <c r="O517" s="7"/>
      <c r="P517" s="7"/>
      <c r="Q517" s="7"/>
      <c r="R517" s="7"/>
      <c r="S517" s="7"/>
      <c r="T517" s="7"/>
      <c r="U517" s="7"/>
      <c r="V517" s="7"/>
      <c r="W517" s="7"/>
      <c r="X517" s="7"/>
      <c r="Y517" s="7"/>
      <c r="Z517" s="7"/>
      <c r="AA517" s="7"/>
      <c r="AB517" s="7"/>
    </row>
    <row r="518" ht="22.5" customHeight="1">
      <c r="A518" s="7"/>
      <c r="B518" s="7"/>
      <c r="C518" s="7"/>
      <c r="D518" s="7"/>
      <c r="E518" s="21"/>
      <c r="F518" s="7"/>
      <c r="G518" s="7"/>
      <c r="H518" s="14"/>
      <c r="I518" s="14"/>
      <c r="J518" s="14"/>
      <c r="K518" s="7"/>
      <c r="L518" s="7"/>
      <c r="M518" s="7"/>
      <c r="N518" s="7"/>
      <c r="O518" s="7"/>
      <c r="P518" s="7"/>
      <c r="Q518" s="7"/>
      <c r="R518" s="7"/>
      <c r="S518" s="7"/>
      <c r="T518" s="7"/>
      <c r="U518" s="7"/>
      <c r="V518" s="7"/>
      <c r="W518" s="7"/>
      <c r="X518" s="7"/>
      <c r="Y518" s="7"/>
      <c r="Z518" s="7"/>
      <c r="AA518" s="7"/>
      <c r="AB518" s="7"/>
    </row>
    <row r="519" ht="22.5" customHeight="1">
      <c r="A519" s="7"/>
      <c r="B519" s="7"/>
      <c r="C519" s="7"/>
      <c r="D519" s="7"/>
      <c r="E519" s="21"/>
      <c r="F519" s="7"/>
      <c r="G519" s="7"/>
      <c r="H519" s="14"/>
      <c r="I519" s="14"/>
      <c r="J519" s="14"/>
      <c r="K519" s="7"/>
      <c r="L519" s="7"/>
      <c r="M519" s="7"/>
      <c r="N519" s="7"/>
      <c r="O519" s="7"/>
      <c r="P519" s="7"/>
      <c r="Q519" s="7"/>
      <c r="R519" s="7"/>
      <c r="S519" s="7"/>
      <c r="T519" s="7"/>
      <c r="U519" s="7"/>
      <c r="V519" s="7"/>
      <c r="W519" s="7"/>
      <c r="X519" s="7"/>
      <c r="Y519" s="7"/>
      <c r="Z519" s="7"/>
      <c r="AA519" s="7"/>
      <c r="AB519" s="7"/>
    </row>
    <row r="520" ht="22.5" customHeight="1">
      <c r="A520" s="7"/>
      <c r="B520" s="7"/>
      <c r="C520" s="7"/>
      <c r="D520" s="7"/>
      <c r="E520" s="21"/>
      <c r="F520" s="7"/>
      <c r="G520" s="7"/>
      <c r="H520" s="14"/>
      <c r="I520" s="14"/>
      <c r="J520" s="14"/>
      <c r="K520" s="7"/>
      <c r="L520" s="7"/>
      <c r="M520" s="7"/>
      <c r="N520" s="7"/>
      <c r="O520" s="7"/>
      <c r="P520" s="7"/>
      <c r="Q520" s="7"/>
      <c r="R520" s="7"/>
      <c r="S520" s="7"/>
      <c r="T520" s="7"/>
      <c r="U520" s="7"/>
      <c r="V520" s="7"/>
      <c r="W520" s="7"/>
      <c r="X520" s="7"/>
      <c r="Y520" s="7"/>
      <c r="Z520" s="7"/>
      <c r="AA520" s="7"/>
      <c r="AB520" s="7"/>
    </row>
    <row r="521" ht="22.5" customHeight="1">
      <c r="A521" s="7"/>
      <c r="B521" s="7"/>
      <c r="C521" s="7"/>
      <c r="D521" s="7"/>
      <c r="E521" s="21"/>
      <c r="F521" s="7"/>
      <c r="G521" s="7"/>
      <c r="H521" s="14"/>
      <c r="I521" s="14"/>
      <c r="J521" s="14"/>
      <c r="K521" s="7"/>
      <c r="L521" s="7"/>
      <c r="M521" s="7"/>
      <c r="N521" s="7"/>
      <c r="O521" s="7"/>
      <c r="P521" s="7"/>
      <c r="Q521" s="7"/>
      <c r="R521" s="7"/>
      <c r="S521" s="7"/>
      <c r="T521" s="7"/>
      <c r="U521" s="7"/>
      <c r="V521" s="7"/>
      <c r="W521" s="7"/>
      <c r="X521" s="7"/>
      <c r="Y521" s="7"/>
      <c r="Z521" s="7"/>
      <c r="AA521" s="7"/>
      <c r="AB521" s="7"/>
    </row>
    <row r="522" ht="22.5" customHeight="1">
      <c r="A522" s="7"/>
      <c r="B522" s="7"/>
      <c r="C522" s="7"/>
      <c r="D522" s="7"/>
      <c r="E522" s="21"/>
      <c r="F522" s="7"/>
      <c r="G522" s="7"/>
      <c r="H522" s="14"/>
      <c r="I522" s="14"/>
      <c r="J522" s="14"/>
      <c r="K522" s="7"/>
      <c r="L522" s="7"/>
      <c r="M522" s="7"/>
      <c r="N522" s="7"/>
      <c r="O522" s="7"/>
      <c r="P522" s="7"/>
      <c r="Q522" s="7"/>
      <c r="R522" s="7"/>
      <c r="S522" s="7"/>
      <c r="T522" s="7"/>
      <c r="U522" s="7"/>
      <c r="V522" s="7"/>
      <c r="W522" s="7"/>
      <c r="X522" s="7"/>
      <c r="Y522" s="7"/>
      <c r="Z522" s="7"/>
      <c r="AA522" s="7"/>
      <c r="AB522" s="7"/>
    </row>
    <row r="523" ht="22.5" customHeight="1">
      <c r="A523" s="7"/>
      <c r="B523" s="7"/>
      <c r="C523" s="7"/>
      <c r="D523" s="7"/>
      <c r="E523" s="21"/>
      <c r="F523" s="7"/>
      <c r="G523" s="7"/>
      <c r="H523" s="14"/>
      <c r="I523" s="14"/>
      <c r="J523" s="14"/>
      <c r="K523" s="7"/>
      <c r="L523" s="7"/>
      <c r="M523" s="7"/>
      <c r="N523" s="7"/>
      <c r="O523" s="7"/>
      <c r="P523" s="7"/>
      <c r="Q523" s="7"/>
      <c r="R523" s="7"/>
      <c r="S523" s="7"/>
      <c r="T523" s="7"/>
      <c r="U523" s="7"/>
      <c r="V523" s="7"/>
      <c r="W523" s="7"/>
      <c r="X523" s="7"/>
      <c r="Y523" s="7"/>
      <c r="Z523" s="7"/>
      <c r="AA523" s="7"/>
      <c r="AB523" s="7"/>
    </row>
    <row r="524" ht="22.5" customHeight="1">
      <c r="A524" s="7"/>
      <c r="B524" s="7"/>
      <c r="C524" s="7"/>
      <c r="D524" s="7"/>
      <c r="E524" s="21"/>
      <c r="F524" s="7"/>
      <c r="G524" s="7"/>
      <c r="H524" s="14"/>
      <c r="I524" s="14"/>
      <c r="J524" s="14"/>
      <c r="K524" s="7"/>
      <c r="L524" s="7"/>
      <c r="M524" s="7"/>
      <c r="N524" s="7"/>
      <c r="O524" s="7"/>
      <c r="P524" s="7"/>
      <c r="Q524" s="7"/>
      <c r="R524" s="7"/>
      <c r="S524" s="7"/>
      <c r="T524" s="7"/>
      <c r="U524" s="7"/>
      <c r="V524" s="7"/>
      <c r="W524" s="7"/>
      <c r="X524" s="7"/>
      <c r="Y524" s="7"/>
      <c r="Z524" s="7"/>
      <c r="AA524" s="7"/>
      <c r="AB524" s="7"/>
    </row>
    <row r="525" ht="22.5" customHeight="1">
      <c r="A525" s="7"/>
      <c r="B525" s="7"/>
      <c r="C525" s="7"/>
      <c r="D525" s="7"/>
      <c r="E525" s="21"/>
      <c r="F525" s="7"/>
      <c r="G525" s="7"/>
      <c r="H525" s="14"/>
      <c r="I525" s="14"/>
      <c r="J525" s="14"/>
      <c r="K525" s="7"/>
      <c r="L525" s="7"/>
      <c r="M525" s="7"/>
      <c r="N525" s="7"/>
      <c r="O525" s="7"/>
      <c r="P525" s="7"/>
      <c r="Q525" s="7"/>
      <c r="R525" s="7"/>
      <c r="S525" s="7"/>
      <c r="T525" s="7"/>
      <c r="U525" s="7"/>
      <c r="V525" s="7"/>
      <c r="W525" s="7"/>
      <c r="X525" s="7"/>
      <c r="Y525" s="7"/>
      <c r="Z525" s="7"/>
      <c r="AA525" s="7"/>
      <c r="AB525" s="7"/>
    </row>
    <row r="526" ht="22.5" customHeight="1">
      <c r="A526" s="7"/>
      <c r="B526" s="7"/>
      <c r="C526" s="7"/>
      <c r="D526" s="7"/>
      <c r="E526" s="21"/>
      <c r="F526" s="7"/>
      <c r="G526" s="7"/>
      <c r="H526" s="14"/>
      <c r="I526" s="14"/>
      <c r="J526" s="14"/>
      <c r="K526" s="7"/>
      <c r="L526" s="7"/>
      <c r="M526" s="7"/>
      <c r="N526" s="7"/>
      <c r="O526" s="7"/>
      <c r="P526" s="7"/>
      <c r="Q526" s="7"/>
      <c r="R526" s="7"/>
      <c r="S526" s="7"/>
      <c r="T526" s="7"/>
      <c r="U526" s="7"/>
      <c r="V526" s="7"/>
      <c r="W526" s="7"/>
      <c r="X526" s="7"/>
      <c r="Y526" s="7"/>
      <c r="Z526" s="7"/>
      <c r="AA526" s="7"/>
      <c r="AB526" s="7"/>
    </row>
    <row r="527" ht="22.5" customHeight="1">
      <c r="A527" s="7"/>
      <c r="B527" s="7"/>
      <c r="C527" s="7"/>
      <c r="D527" s="7"/>
      <c r="E527" s="21"/>
      <c r="F527" s="7"/>
      <c r="G527" s="7"/>
      <c r="H527" s="14"/>
      <c r="I527" s="14"/>
      <c r="J527" s="14"/>
      <c r="K527" s="7"/>
      <c r="L527" s="7"/>
      <c r="M527" s="7"/>
      <c r="N527" s="7"/>
      <c r="O527" s="7"/>
      <c r="P527" s="7"/>
      <c r="Q527" s="7"/>
      <c r="R527" s="7"/>
      <c r="S527" s="7"/>
      <c r="T527" s="7"/>
      <c r="U527" s="7"/>
      <c r="V527" s="7"/>
      <c r="W527" s="7"/>
      <c r="X527" s="7"/>
      <c r="Y527" s="7"/>
      <c r="Z527" s="7"/>
      <c r="AA527" s="7"/>
      <c r="AB527" s="7"/>
    </row>
    <row r="528" ht="22.5" customHeight="1">
      <c r="A528" s="7"/>
      <c r="B528" s="7"/>
      <c r="C528" s="7"/>
      <c r="D528" s="7"/>
      <c r="E528" s="21"/>
      <c r="F528" s="7"/>
      <c r="G528" s="7"/>
      <c r="H528" s="14"/>
      <c r="I528" s="14"/>
      <c r="J528" s="14"/>
      <c r="K528" s="7"/>
      <c r="L528" s="7"/>
      <c r="M528" s="7"/>
      <c r="N528" s="7"/>
      <c r="O528" s="7"/>
      <c r="P528" s="7"/>
      <c r="Q528" s="7"/>
      <c r="R528" s="7"/>
      <c r="S528" s="7"/>
      <c r="T528" s="7"/>
      <c r="U528" s="7"/>
      <c r="V528" s="7"/>
      <c r="W528" s="7"/>
      <c r="X528" s="7"/>
      <c r="Y528" s="7"/>
      <c r="Z528" s="7"/>
      <c r="AA528" s="7"/>
      <c r="AB528" s="7"/>
    </row>
    <row r="529" ht="22.5" customHeight="1">
      <c r="A529" s="7"/>
      <c r="B529" s="7"/>
      <c r="C529" s="7"/>
      <c r="D529" s="7"/>
      <c r="E529" s="21"/>
      <c r="F529" s="7"/>
      <c r="G529" s="7"/>
      <c r="H529" s="14"/>
      <c r="I529" s="14"/>
      <c r="J529" s="14"/>
      <c r="K529" s="7"/>
      <c r="L529" s="7"/>
      <c r="M529" s="7"/>
      <c r="N529" s="7"/>
      <c r="O529" s="7"/>
      <c r="P529" s="7"/>
      <c r="Q529" s="7"/>
      <c r="R529" s="7"/>
      <c r="S529" s="7"/>
      <c r="T529" s="7"/>
      <c r="U529" s="7"/>
      <c r="V529" s="7"/>
      <c r="W529" s="7"/>
      <c r="X529" s="7"/>
      <c r="Y529" s="7"/>
      <c r="Z529" s="7"/>
      <c r="AA529" s="7"/>
      <c r="AB529" s="7"/>
    </row>
    <row r="530" ht="22.5" customHeight="1">
      <c r="A530" s="7"/>
      <c r="B530" s="7"/>
      <c r="C530" s="7"/>
      <c r="D530" s="7"/>
      <c r="E530" s="21"/>
      <c r="F530" s="7"/>
      <c r="G530" s="7"/>
      <c r="H530" s="14"/>
      <c r="I530" s="14"/>
      <c r="J530" s="14"/>
      <c r="K530" s="7"/>
      <c r="L530" s="7"/>
      <c r="M530" s="7"/>
      <c r="N530" s="7"/>
      <c r="O530" s="7"/>
      <c r="P530" s="7"/>
      <c r="Q530" s="7"/>
      <c r="R530" s="7"/>
      <c r="S530" s="7"/>
      <c r="T530" s="7"/>
      <c r="U530" s="7"/>
      <c r="V530" s="7"/>
      <c r="W530" s="7"/>
      <c r="X530" s="7"/>
      <c r="Y530" s="7"/>
      <c r="Z530" s="7"/>
      <c r="AA530" s="7"/>
      <c r="AB530" s="7"/>
    </row>
    <row r="531" ht="22.5" customHeight="1">
      <c r="A531" s="7"/>
      <c r="B531" s="7"/>
      <c r="C531" s="7"/>
      <c r="D531" s="7"/>
      <c r="E531" s="21"/>
      <c r="F531" s="7"/>
      <c r="G531" s="7"/>
      <c r="H531" s="14"/>
      <c r="I531" s="14"/>
      <c r="J531" s="14"/>
      <c r="K531" s="7"/>
      <c r="L531" s="7"/>
      <c r="M531" s="7"/>
      <c r="N531" s="7"/>
      <c r="O531" s="7"/>
      <c r="P531" s="7"/>
      <c r="Q531" s="7"/>
      <c r="R531" s="7"/>
      <c r="S531" s="7"/>
      <c r="T531" s="7"/>
      <c r="U531" s="7"/>
      <c r="V531" s="7"/>
      <c r="W531" s="7"/>
      <c r="X531" s="7"/>
      <c r="Y531" s="7"/>
      <c r="Z531" s="7"/>
      <c r="AA531" s="7"/>
      <c r="AB531" s="7"/>
    </row>
    <row r="532" ht="22.5" customHeight="1">
      <c r="A532" s="7"/>
      <c r="B532" s="7"/>
      <c r="C532" s="7"/>
      <c r="D532" s="7"/>
      <c r="E532" s="21"/>
      <c r="F532" s="7"/>
      <c r="G532" s="7"/>
      <c r="H532" s="14"/>
      <c r="I532" s="14"/>
      <c r="J532" s="14"/>
      <c r="K532" s="7"/>
      <c r="L532" s="7"/>
      <c r="M532" s="7"/>
      <c r="N532" s="7"/>
      <c r="O532" s="7"/>
      <c r="P532" s="7"/>
      <c r="Q532" s="7"/>
      <c r="R532" s="7"/>
      <c r="S532" s="7"/>
      <c r="T532" s="7"/>
      <c r="U532" s="7"/>
      <c r="V532" s="7"/>
      <c r="W532" s="7"/>
      <c r="X532" s="7"/>
      <c r="Y532" s="7"/>
      <c r="Z532" s="7"/>
      <c r="AA532" s="7"/>
      <c r="AB532" s="7"/>
    </row>
    <row r="533" ht="22.5" customHeight="1">
      <c r="A533" s="7"/>
      <c r="B533" s="7"/>
      <c r="C533" s="7"/>
      <c r="D533" s="7"/>
      <c r="E533" s="21"/>
      <c r="F533" s="7"/>
      <c r="G533" s="7"/>
      <c r="H533" s="14"/>
      <c r="I533" s="14"/>
      <c r="J533" s="14"/>
      <c r="K533" s="7"/>
      <c r="L533" s="7"/>
      <c r="M533" s="7"/>
      <c r="N533" s="7"/>
      <c r="O533" s="7"/>
      <c r="P533" s="7"/>
      <c r="Q533" s="7"/>
      <c r="R533" s="7"/>
      <c r="S533" s="7"/>
      <c r="T533" s="7"/>
      <c r="U533" s="7"/>
      <c r="V533" s="7"/>
      <c r="W533" s="7"/>
      <c r="X533" s="7"/>
      <c r="Y533" s="7"/>
      <c r="Z533" s="7"/>
      <c r="AA533" s="7"/>
      <c r="AB533" s="7"/>
    </row>
    <row r="534" ht="22.5" customHeight="1">
      <c r="A534" s="7"/>
      <c r="B534" s="7"/>
      <c r="C534" s="7"/>
      <c r="D534" s="7"/>
      <c r="E534" s="21"/>
      <c r="F534" s="7"/>
      <c r="G534" s="7"/>
      <c r="H534" s="14"/>
      <c r="I534" s="14"/>
      <c r="J534" s="14"/>
      <c r="K534" s="7"/>
      <c r="L534" s="7"/>
      <c r="M534" s="7"/>
      <c r="N534" s="7"/>
      <c r="O534" s="7"/>
      <c r="P534" s="7"/>
      <c r="Q534" s="7"/>
      <c r="R534" s="7"/>
      <c r="S534" s="7"/>
      <c r="T534" s="7"/>
      <c r="U534" s="7"/>
      <c r="V534" s="7"/>
      <c r="W534" s="7"/>
      <c r="X534" s="7"/>
      <c r="Y534" s="7"/>
      <c r="Z534" s="7"/>
      <c r="AA534" s="7"/>
      <c r="AB534" s="7"/>
    </row>
    <row r="535" ht="22.5" customHeight="1">
      <c r="A535" s="7"/>
      <c r="B535" s="7"/>
      <c r="C535" s="7"/>
      <c r="D535" s="7"/>
      <c r="E535" s="21"/>
      <c r="F535" s="7"/>
      <c r="G535" s="7"/>
      <c r="H535" s="14"/>
      <c r="I535" s="14"/>
      <c r="J535" s="14"/>
      <c r="K535" s="7"/>
      <c r="L535" s="7"/>
      <c r="M535" s="7"/>
      <c r="N535" s="7"/>
      <c r="O535" s="7"/>
      <c r="P535" s="7"/>
      <c r="Q535" s="7"/>
      <c r="R535" s="7"/>
      <c r="S535" s="7"/>
      <c r="T535" s="7"/>
      <c r="U535" s="7"/>
      <c r="V535" s="7"/>
      <c r="W535" s="7"/>
      <c r="X535" s="7"/>
      <c r="Y535" s="7"/>
      <c r="Z535" s="7"/>
      <c r="AA535" s="7"/>
      <c r="AB535" s="7"/>
    </row>
    <row r="536" ht="22.5" customHeight="1">
      <c r="A536" s="7"/>
      <c r="B536" s="7"/>
      <c r="C536" s="7"/>
      <c r="D536" s="7"/>
      <c r="E536" s="21"/>
      <c r="F536" s="7"/>
      <c r="G536" s="7"/>
      <c r="H536" s="14"/>
      <c r="I536" s="14"/>
      <c r="J536" s="14"/>
      <c r="K536" s="7"/>
      <c r="L536" s="7"/>
      <c r="M536" s="7"/>
      <c r="N536" s="7"/>
      <c r="O536" s="7"/>
      <c r="P536" s="7"/>
      <c r="Q536" s="7"/>
      <c r="R536" s="7"/>
      <c r="S536" s="7"/>
      <c r="T536" s="7"/>
      <c r="U536" s="7"/>
      <c r="V536" s="7"/>
      <c r="W536" s="7"/>
      <c r="X536" s="7"/>
      <c r="Y536" s="7"/>
      <c r="Z536" s="7"/>
      <c r="AA536" s="7"/>
      <c r="AB536" s="7"/>
    </row>
    <row r="537" ht="22.5" customHeight="1">
      <c r="A537" s="7"/>
      <c r="B537" s="7"/>
      <c r="C537" s="7"/>
      <c r="D537" s="7"/>
      <c r="E537" s="21"/>
      <c r="F537" s="7"/>
      <c r="G537" s="7"/>
      <c r="H537" s="14"/>
      <c r="I537" s="14"/>
      <c r="J537" s="14"/>
      <c r="K537" s="7"/>
      <c r="L537" s="7"/>
      <c r="M537" s="7"/>
      <c r="N537" s="7"/>
      <c r="O537" s="7"/>
      <c r="P537" s="7"/>
      <c r="Q537" s="7"/>
      <c r="R537" s="7"/>
      <c r="S537" s="7"/>
      <c r="T537" s="7"/>
      <c r="U537" s="7"/>
      <c r="V537" s="7"/>
      <c r="W537" s="7"/>
      <c r="X537" s="7"/>
      <c r="Y537" s="7"/>
      <c r="Z537" s="7"/>
      <c r="AA537" s="7"/>
      <c r="AB537" s="7"/>
    </row>
    <row r="538" ht="22.5" customHeight="1">
      <c r="A538" s="7"/>
      <c r="B538" s="7"/>
      <c r="C538" s="7"/>
      <c r="D538" s="7"/>
      <c r="E538" s="21"/>
      <c r="F538" s="7"/>
      <c r="G538" s="7"/>
      <c r="H538" s="14"/>
      <c r="I538" s="14"/>
      <c r="J538" s="14"/>
      <c r="K538" s="7"/>
      <c r="L538" s="7"/>
      <c r="M538" s="7"/>
      <c r="N538" s="7"/>
      <c r="O538" s="7"/>
      <c r="P538" s="7"/>
      <c r="Q538" s="7"/>
      <c r="R538" s="7"/>
      <c r="S538" s="7"/>
      <c r="T538" s="7"/>
      <c r="U538" s="7"/>
      <c r="V538" s="7"/>
      <c r="W538" s="7"/>
      <c r="X538" s="7"/>
      <c r="Y538" s="7"/>
      <c r="Z538" s="7"/>
      <c r="AA538" s="7"/>
      <c r="AB538" s="7"/>
    </row>
    <row r="539" ht="22.5" customHeight="1">
      <c r="A539" s="7"/>
      <c r="B539" s="7"/>
      <c r="C539" s="7"/>
      <c r="D539" s="7"/>
      <c r="E539" s="21"/>
      <c r="F539" s="7"/>
      <c r="G539" s="7"/>
      <c r="H539" s="14"/>
      <c r="I539" s="14"/>
      <c r="J539" s="14"/>
      <c r="K539" s="7"/>
      <c r="L539" s="7"/>
      <c r="M539" s="7"/>
      <c r="N539" s="7"/>
      <c r="O539" s="7"/>
      <c r="P539" s="7"/>
      <c r="Q539" s="7"/>
      <c r="R539" s="7"/>
      <c r="S539" s="7"/>
      <c r="T539" s="7"/>
      <c r="U539" s="7"/>
      <c r="V539" s="7"/>
      <c r="W539" s="7"/>
      <c r="X539" s="7"/>
      <c r="Y539" s="7"/>
      <c r="Z539" s="7"/>
      <c r="AA539" s="7"/>
      <c r="AB539" s="7"/>
    </row>
    <row r="540" ht="22.5" customHeight="1">
      <c r="A540" s="7"/>
      <c r="B540" s="7"/>
      <c r="C540" s="7"/>
      <c r="D540" s="7"/>
      <c r="E540" s="21"/>
      <c r="F540" s="7"/>
      <c r="G540" s="7"/>
      <c r="H540" s="14"/>
      <c r="I540" s="14"/>
      <c r="J540" s="14"/>
      <c r="K540" s="7"/>
      <c r="L540" s="7"/>
      <c r="M540" s="7"/>
      <c r="N540" s="7"/>
      <c r="O540" s="7"/>
      <c r="P540" s="7"/>
      <c r="Q540" s="7"/>
      <c r="R540" s="7"/>
      <c r="S540" s="7"/>
      <c r="T540" s="7"/>
      <c r="U540" s="7"/>
      <c r="V540" s="7"/>
      <c r="W540" s="7"/>
      <c r="X540" s="7"/>
      <c r="Y540" s="7"/>
      <c r="Z540" s="7"/>
      <c r="AA540" s="7"/>
      <c r="AB540" s="7"/>
    </row>
    <row r="541" ht="22.5" customHeight="1">
      <c r="A541" s="7"/>
      <c r="B541" s="7"/>
      <c r="C541" s="7"/>
      <c r="D541" s="7"/>
      <c r="E541" s="21"/>
      <c r="F541" s="7"/>
      <c r="G541" s="7"/>
      <c r="H541" s="14"/>
      <c r="I541" s="14"/>
      <c r="J541" s="14"/>
      <c r="K541" s="7"/>
      <c r="L541" s="7"/>
      <c r="M541" s="7"/>
      <c r="N541" s="7"/>
      <c r="O541" s="7"/>
      <c r="P541" s="7"/>
      <c r="Q541" s="7"/>
      <c r="R541" s="7"/>
      <c r="S541" s="7"/>
      <c r="T541" s="7"/>
      <c r="U541" s="7"/>
      <c r="V541" s="7"/>
      <c r="W541" s="7"/>
      <c r="X541" s="7"/>
      <c r="Y541" s="7"/>
      <c r="Z541" s="7"/>
      <c r="AA541" s="7"/>
      <c r="AB541" s="7"/>
    </row>
    <row r="542" ht="22.5" customHeight="1">
      <c r="A542" s="7"/>
      <c r="B542" s="7"/>
      <c r="C542" s="7"/>
      <c r="D542" s="7"/>
      <c r="E542" s="21"/>
      <c r="F542" s="7"/>
      <c r="G542" s="7"/>
      <c r="H542" s="14"/>
      <c r="I542" s="14"/>
      <c r="J542" s="14"/>
      <c r="K542" s="7"/>
      <c r="L542" s="7"/>
      <c r="M542" s="7"/>
      <c r="N542" s="7"/>
      <c r="O542" s="7"/>
      <c r="P542" s="7"/>
      <c r="Q542" s="7"/>
      <c r="R542" s="7"/>
      <c r="S542" s="7"/>
      <c r="T542" s="7"/>
      <c r="U542" s="7"/>
      <c r="V542" s="7"/>
      <c r="W542" s="7"/>
      <c r="X542" s="7"/>
      <c r="Y542" s="7"/>
      <c r="Z542" s="7"/>
      <c r="AA542" s="7"/>
      <c r="AB542" s="7"/>
    </row>
    <row r="543" ht="22.5" customHeight="1">
      <c r="A543" s="7"/>
      <c r="B543" s="7"/>
      <c r="C543" s="7"/>
      <c r="D543" s="7"/>
      <c r="E543" s="21"/>
      <c r="F543" s="7"/>
      <c r="G543" s="7"/>
      <c r="H543" s="14"/>
      <c r="I543" s="14"/>
      <c r="J543" s="14"/>
      <c r="K543" s="7"/>
      <c r="L543" s="7"/>
      <c r="M543" s="7"/>
      <c r="N543" s="7"/>
      <c r="O543" s="7"/>
      <c r="P543" s="7"/>
      <c r="Q543" s="7"/>
      <c r="R543" s="7"/>
      <c r="S543" s="7"/>
      <c r="T543" s="7"/>
      <c r="U543" s="7"/>
      <c r="V543" s="7"/>
      <c r="W543" s="7"/>
      <c r="X543" s="7"/>
      <c r="Y543" s="7"/>
      <c r="Z543" s="7"/>
      <c r="AA543" s="7"/>
      <c r="AB543" s="7"/>
    </row>
    <row r="544" ht="22.5" customHeight="1">
      <c r="A544" s="7"/>
      <c r="B544" s="7"/>
      <c r="C544" s="7"/>
      <c r="D544" s="7"/>
      <c r="E544" s="21"/>
      <c r="F544" s="7"/>
      <c r="G544" s="7"/>
      <c r="H544" s="14"/>
      <c r="I544" s="14"/>
      <c r="J544" s="14"/>
      <c r="K544" s="7"/>
      <c r="L544" s="7"/>
      <c r="M544" s="7"/>
      <c r="N544" s="7"/>
      <c r="O544" s="7"/>
      <c r="P544" s="7"/>
      <c r="Q544" s="7"/>
      <c r="R544" s="7"/>
      <c r="S544" s="7"/>
      <c r="T544" s="7"/>
      <c r="U544" s="7"/>
      <c r="V544" s="7"/>
      <c r="W544" s="7"/>
      <c r="X544" s="7"/>
      <c r="Y544" s="7"/>
      <c r="Z544" s="7"/>
      <c r="AA544" s="7"/>
      <c r="AB544" s="7"/>
    </row>
    <row r="545" ht="22.5" customHeight="1">
      <c r="A545" s="7"/>
      <c r="B545" s="7"/>
      <c r="C545" s="7"/>
      <c r="D545" s="7"/>
      <c r="E545" s="21"/>
      <c r="F545" s="7"/>
      <c r="G545" s="7"/>
      <c r="H545" s="14"/>
      <c r="I545" s="14"/>
      <c r="J545" s="14"/>
      <c r="K545" s="7"/>
      <c r="L545" s="7"/>
      <c r="M545" s="7"/>
      <c r="N545" s="7"/>
      <c r="O545" s="7"/>
      <c r="P545" s="7"/>
      <c r="Q545" s="7"/>
      <c r="R545" s="7"/>
      <c r="S545" s="7"/>
      <c r="T545" s="7"/>
      <c r="U545" s="7"/>
      <c r="V545" s="7"/>
      <c r="W545" s="7"/>
      <c r="X545" s="7"/>
      <c r="Y545" s="7"/>
      <c r="Z545" s="7"/>
      <c r="AA545" s="7"/>
      <c r="AB545" s="7"/>
    </row>
    <row r="546" ht="22.5" customHeight="1">
      <c r="A546" s="7"/>
      <c r="B546" s="7"/>
      <c r="C546" s="7"/>
      <c r="D546" s="7"/>
      <c r="E546" s="21"/>
      <c r="F546" s="7"/>
      <c r="G546" s="7"/>
      <c r="H546" s="14"/>
      <c r="I546" s="14"/>
      <c r="J546" s="14"/>
      <c r="K546" s="7"/>
      <c r="L546" s="7"/>
      <c r="M546" s="7"/>
      <c r="N546" s="7"/>
      <c r="O546" s="7"/>
      <c r="P546" s="7"/>
      <c r="Q546" s="7"/>
      <c r="R546" s="7"/>
      <c r="S546" s="7"/>
      <c r="T546" s="7"/>
      <c r="U546" s="7"/>
      <c r="V546" s="7"/>
      <c r="W546" s="7"/>
      <c r="X546" s="7"/>
      <c r="Y546" s="7"/>
      <c r="Z546" s="7"/>
      <c r="AA546" s="7"/>
      <c r="AB546" s="7"/>
    </row>
    <row r="547" ht="22.5" customHeight="1">
      <c r="A547" s="7"/>
      <c r="B547" s="7"/>
      <c r="C547" s="7"/>
      <c r="D547" s="7"/>
      <c r="E547" s="21"/>
      <c r="F547" s="7"/>
      <c r="G547" s="7"/>
      <c r="H547" s="14"/>
      <c r="I547" s="14"/>
      <c r="J547" s="14"/>
      <c r="K547" s="7"/>
      <c r="L547" s="7"/>
      <c r="M547" s="7"/>
      <c r="N547" s="7"/>
      <c r="O547" s="7"/>
      <c r="P547" s="7"/>
      <c r="Q547" s="7"/>
      <c r="R547" s="7"/>
      <c r="S547" s="7"/>
      <c r="T547" s="7"/>
      <c r="U547" s="7"/>
      <c r="V547" s="7"/>
      <c r="W547" s="7"/>
      <c r="X547" s="7"/>
      <c r="Y547" s="7"/>
      <c r="Z547" s="7"/>
      <c r="AA547" s="7"/>
      <c r="AB547" s="7"/>
    </row>
    <row r="548" ht="22.5" customHeight="1">
      <c r="A548" s="7"/>
      <c r="B548" s="7"/>
      <c r="C548" s="7"/>
      <c r="D548" s="7"/>
      <c r="E548" s="21"/>
      <c r="F548" s="7"/>
      <c r="G548" s="7"/>
      <c r="H548" s="14"/>
      <c r="I548" s="14"/>
      <c r="J548" s="14"/>
      <c r="K548" s="7"/>
      <c r="L548" s="7"/>
      <c r="M548" s="7"/>
      <c r="N548" s="7"/>
      <c r="O548" s="7"/>
      <c r="P548" s="7"/>
      <c r="Q548" s="7"/>
      <c r="R548" s="7"/>
      <c r="S548" s="7"/>
      <c r="T548" s="7"/>
      <c r="U548" s="7"/>
      <c r="V548" s="7"/>
      <c r="W548" s="7"/>
      <c r="X548" s="7"/>
      <c r="Y548" s="7"/>
      <c r="Z548" s="7"/>
      <c r="AA548" s="7"/>
      <c r="AB548" s="7"/>
    </row>
    <row r="549" ht="22.5" customHeight="1">
      <c r="A549" s="7"/>
      <c r="B549" s="7"/>
      <c r="C549" s="7"/>
      <c r="D549" s="7"/>
      <c r="E549" s="21"/>
      <c r="F549" s="7"/>
      <c r="G549" s="7"/>
      <c r="H549" s="14"/>
      <c r="I549" s="14"/>
      <c r="J549" s="14"/>
      <c r="K549" s="7"/>
      <c r="L549" s="7"/>
      <c r="M549" s="7"/>
      <c r="N549" s="7"/>
      <c r="O549" s="7"/>
      <c r="P549" s="7"/>
      <c r="Q549" s="7"/>
      <c r="R549" s="7"/>
      <c r="S549" s="7"/>
      <c r="T549" s="7"/>
      <c r="U549" s="7"/>
      <c r="V549" s="7"/>
      <c r="W549" s="7"/>
      <c r="X549" s="7"/>
      <c r="Y549" s="7"/>
      <c r="Z549" s="7"/>
      <c r="AA549" s="7"/>
      <c r="AB549" s="7"/>
    </row>
    <row r="550" ht="22.5" customHeight="1">
      <c r="A550" s="7"/>
      <c r="B550" s="7"/>
      <c r="C550" s="7"/>
      <c r="D550" s="7"/>
      <c r="E550" s="21"/>
      <c r="F550" s="7"/>
      <c r="G550" s="7"/>
      <c r="H550" s="14"/>
      <c r="I550" s="14"/>
      <c r="J550" s="14"/>
      <c r="K550" s="7"/>
      <c r="L550" s="7"/>
      <c r="M550" s="7"/>
      <c r="N550" s="7"/>
      <c r="O550" s="7"/>
      <c r="P550" s="7"/>
      <c r="Q550" s="7"/>
      <c r="R550" s="7"/>
      <c r="S550" s="7"/>
      <c r="T550" s="7"/>
      <c r="U550" s="7"/>
      <c r="V550" s="7"/>
      <c r="W550" s="7"/>
      <c r="X550" s="7"/>
      <c r="Y550" s="7"/>
      <c r="Z550" s="7"/>
      <c r="AA550" s="7"/>
      <c r="AB550" s="7"/>
    </row>
    <row r="551" ht="22.5" customHeight="1">
      <c r="A551" s="7"/>
      <c r="B551" s="7"/>
      <c r="C551" s="7"/>
      <c r="D551" s="7"/>
      <c r="E551" s="21"/>
      <c r="F551" s="7"/>
      <c r="G551" s="7"/>
      <c r="H551" s="14"/>
      <c r="I551" s="14"/>
      <c r="J551" s="14"/>
      <c r="K551" s="7"/>
      <c r="L551" s="7"/>
      <c r="M551" s="7"/>
      <c r="N551" s="7"/>
      <c r="O551" s="7"/>
      <c r="P551" s="7"/>
      <c r="Q551" s="7"/>
      <c r="R551" s="7"/>
      <c r="S551" s="7"/>
      <c r="T551" s="7"/>
      <c r="U551" s="7"/>
      <c r="V551" s="7"/>
      <c r="W551" s="7"/>
      <c r="X551" s="7"/>
      <c r="Y551" s="7"/>
      <c r="Z551" s="7"/>
      <c r="AA551" s="7"/>
      <c r="AB551" s="7"/>
    </row>
    <row r="552" ht="22.5" customHeight="1">
      <c r="A552" s="7"/>
      <c r="B552" s="7"/>
      <c r="C552" s="7"/>
      <c r="D552" s="7"/>
      <c r="E552" s="21"/>
      <c r="F552" s="7"/>
      <c r="G552" s="7"/>
      <c r="H552" s="14"/>
      <c r="I552" s="14"/>
      <c r="J552" s="14"/>
      <c r="K552" s="7"/>
      <c r="L552" s="7"/>
      <c r="M552" s="7"/>
      <c r="N552" s="7"/>
      <c r="O552" s="7"/>
      <c r="P552" s="7"/>
      <c r="Q552" s="7"/>
      <c r="R552" s="7"/>
      <c r="S552" s="7"/>
      <c r="T552" s="7"/>
      <c r="U552" s="7"/>
      <c r="V552" s="7"/>
      <c r="W552" s="7"/>
      <c r="X552" s="7"/>
      <c r="Y552" s="7"/>
      <c r="Z552" s="7"/>
      <c r="AA552" s="7"/>
      <c r="AB552" s="7"/>
    </row>
    <row r="553" ht="22.5" customHeight="1">
      <c r="A553" s="7"/>
      <c r="B553" s="7"/>
      <c r="C553" s="7"/>
      <c r="D553" s="7"/>
      <c r="E553" s="21"/>
      <c r="F553" s="7"/>
      <c r="G553" s="7"/>
      <c r="H553" s="14"/>
      <c r="I553" s="14"/>
      <c r="J553" s="14"/>
      <c r="K553" s="7"/>
      <c r="L553" s="7"/>
      <c r="M553" s="7"/>
      <c r="N553" s="7"/>
      <c r="O553" s="7"/>
      <c r="P553" s="7"/>
      <c r="Q553" s="7"/>
      <c r="R553" s="7"/>
      <c r="S553" s="7"/>
      <c r="T553" s="7"/>
      <c r="U553" s="7"/>
      <c r="V553" s="7"/>
      <c r="W553" s="7"/>
      <c r="X553" s="7"/>
      <c r="Y553" s="7"/>
      <c r="Z553" s="7"/>
      <c r="AA553" s="7"/>
      <c r="AB553" s="7"/>
    </row>
    <row r="554" ht="22.5" customHeight="1">
      <c r="A554" s="7"/>
      <c r="B554" s="7"/>
      <c r="C554" s="7"/>
      <c r="D554" s="7"/>
      <c r="E554" s="21"/>
      <c r="F554" s="7"/>
      <c r="G554" s="7"/>
      <c r="H554" s="14"/>
      <c r="I554" s="14"/>
      <c r="J554" s="14"/>
      <c r="K554" s="7"/>
      <c r="L554" s="7"/>
      <c r="M554" s="7"/>
      <c r="N554" s="7"/>
      <c r="O554" s="7"/>
      <c r="P554" s="7"/>
      <c r="Q554" s="7"/>
      <c r="R554" s="7"/>
      <c r="S554" s="7"/>
      <c r="T554" s="7"/>
      <c r="U554" s="7"/>
      <c r="V554" s="7"/>
      <c r="W554" s="7"/>
      <c r="X554" s="7"/>
      <c r="Y554" s="7"/>
      <c r="Z554" s="7"/>
      <c r="AA554" s="7"/>
      <c r="AB554" s="7"/>
    </row>
    <row r="555" ht="22.5" customHeight="1">
      <c r="A555" s="7"/>
      <c r="B555" s="7"/>
      <c r="C555" s="7"/>
      <c r="D555" s="7"/>
      <c r="E555" s="21"/>
      <c r="F555" s="7"/>
      <c r="G555" s="7"/>
      <c r="H555" s="14"/>
      <c r="I555" s="14"/>
      <c r="J555" s="14"/>
      <c r="K555" s="7"/>
      <c r="L555" s="7"/>
      <c r="M555" s="7"/>
      <c r="N555" s="7"/>
      <c r="O555" s="7"/>
      <c r="P555" s="7"/>
      <c r="Q555" s="7"/>
      <c r="R555" s="7"/>
      <c r="S555" s="7"/>
      <c r="T555" s="7"/>
      <c r="U555" s="7"/>
      <c r="V555" s="7"/>
      <c r="W555" s="7"/>
      <c r="X555" s="7"/>
      <c r="Y555" s="7"/>
      <c r="Z555" s="7"/>
      <c r="AA555" s="7"/>
      <c r="AB555" s="7"/>
    </row>
    <row r="556" ht="22.5" customHeight="1">
      <c r="A556" s="7"/>
      <c r="B556" s="7"/>
      <c r="C556" s="7"/>
      <c r="D556" s="7"/>
      <c r="E556" s="21"/>
      <c r="F556" s="7"/>
      <c r="G556" s="7"/>
      <c r="H556" s="14"/>
      <c r="I556" s="14"/>
      <c r="J556" s="14"/>
      <c r="K556" s="7"/>
      <c r="L556" s="7"/>
      <c r="M556" s="7"/>
      <c r="N556" s="7"/>
      <c r="O556" s="7"/>
      <c r="P556" s="7"/>
      <c r="Q556" s="7"/>
      <c r="R556" s="7"/>
      <c r="S556" s="7"/>
      <c r="T556" s="7"/>
      <c r="U556" s="7"/>
      <c r="V556" s="7"/>
      <c r="W556" s="7"/>
      <c r="X556" s="7"/>
      <c r="Y556" s="7"/>
      <c r="Z556" s="7"/>
      <c r="AA556" s="7"/>
      <c r="AB556" s="7"/>
    </row>
    <row r="557" ht="22.5" customHeight="1">
      <c r="A557" s="7"/>
      <c r="B557" s="7"/>
      <c r="C557" s="7"/>
      <c r="D557" s="7"/>
      <c r="E557" s="21"/>
      <c r="F557" s="7"/>
      <c r="G557" s="7"/>
      <c r="H557" s="14"/>
      <c r="I557" s="14"/>
      <c r="J557" s="14"/>
      <c r="K557" s="7"/>
      <c r="L557" s="7"/>
      <c r="M557" s="7"/>
      <c r="N557" s="7"/>
      <c r="O557" s="7"/>
      <c r="P557" s="7"/>
      <c r="Q557" s="7"/>
      <c r="R557" s="7"/>
      <c r="S557" s="7"/>
      <c r="T557" s="7"/>
      <c r="U557" s="7"/>
      <c r="V557" s="7"/>
      <c r="W557" s="7"/>
      <c r="X557" s="7"/>
      <c r="Y557" s="7"/>
      <c r="Z557" s="7"/>
      <c r="AA557" s="7"/>
      <c r="AB557" s="7"/>
    </row>
    <row r="558" ht="22.5" customHeight="1">
      <c r="A558" s="7"/>
      <c r="B558" s="7"/>
      <c r="C558" s="7"/>
      <c r="D558" s="7"/>
      <c r="E558" s="21"/>
      <c r="F558" s="7"/>
      <c r="G558" s="7"/>
      <c r="H558" s="14"/>
      <c r="I558" s="14"/>
      <c r="J558" s="14"/>
      <c r="K558" s="7"/>
      <c r="L558" s="7"/>
      <c r="M558" s="7"/>
      <c r="N558" s="7"/>
      <c r="O558" s="7"/>
      <c r="P558" s="7"/>
      <c r="Q558" s="7"/>
      <c r="R558" s="7"/>
      <c r="S558" s="7"/>
      <c r="T558" s="7"/>
      <c r="U558" s="7"/>
      <c r="V558" s="7"/>
      <c r="W558" s="7"/>
      <c r="X558" s="7"/>
      <c r="Y558" s="7"/>
      <c r="Z558" s="7"/>
      <c r="AA558" s="7"/>
      <c r="AB558" s="7"/>
    </row>
    <row r="559" ht="22.5" customHeight="1">
      <c r="A559" s="7"/>
      <c r="B559" s="7"/>
      <c r="C559" s="7"/>
      <c r="D559" s="7"/>
      <c r="E559" s="21"/>
      <c r="F559" s="7"/>
      <c r="G559" s="7"/>
      <c r="H559" s="14"/>
      <c r="I559" s="14"/>
      <c r="J559" s="14"/>
      <c r="K559" s="7"/>
      <c r="L559" s="7"/>
      <c r="M559" s="7"/>
      <c r="N559" s="7"/>
      <c r="O559" s="7"/>
      <c r="P559" s="7"/>
      <c r="Q559" s="7"/>
      <c r="R559" s="7"/>
      <c r="S559" s="7"/>
      <c r="T559" s="7"/>
      <c r="U559" s="7"/>
      <c r="V559" s="7"/>
      <c r="W559" s="7"/>
      <c r="X559" s="7"/>
      <c r="Y559" s="7"/>
      <c r="Z559" s="7"/>
      <c r="AA559" s="7"/>
      <c r="AB559" s="7"/>
    </row>
    <row r="560" ht="22.5" customHeight="1">
      <c r="A560" s="7"/>
      <c r="B560" s="7"/>
      <c r="C560" s="7"/>
      <c r="D560" s="7"/>
      <c r="E560" s="21"/>
      <c r="F560" s="7"/>
      <c r="G560" s="7"/>
      <c r="H560" s="14"/>
      <c r="I560" s="14"/>
      <c r="J560" s="14"/>
      <c r="K560" s="7"/>
      <c r="L560" s="7"/>
      <c r="M560" s="7"/>
      <c r="N560" s="7"/>
      <c r="O560" s="7"/>
      <c r="P560" s="7"/>
      <c r="Q560" s="7"/>
      <c r="R560" s="7"/>
      <c r="S560" s="7"/>
      <c r="T560" s="7"/>
      <c r="U560" s="7"/>
      <c r="V560" s="7"/>
      <c r="W560" s="7"/>
      <c r="X560" s="7"/>
      <c r="Y560" s="7"/>
      <c r="Z560" s="7"/>
      <c r="AA560" s="7"/>
      <c r="AB560" s="7"/>
    </row>
    <row r="561" ht="22.5" customHeight="1">
      <c r="A561" s="7"/>
      <c r="B561" s="7"/>
      <c r="C561" s="7"/>
      <c r="D561" s="7"/>
      <c r="E561" s="21"/>
      <c r="F561" s="7"/>
      <c r="G561" s="7"/>
      <c r="H561" s="14"/>
      <c r="I561" s="14"/>
      <c r="J561" s="14"/>
      <c r="K561" s="7"/>
      <c r="L561" s="7"/>
      <c r="M561" s="7"/>
      <c r="N561" s="7"/>
      <c r="O561" s="7"/>
      <c r="P561" s="7"/>
      <c r="Q561" s="7"/>
      <c r="R561" s="7"/>
      <c r="S561" s="7"/>
      <c r="T561" s="7"/>
      <c r="U561" s="7"/>
      <c r="V561" s="7"/>
      <c r="W561" s="7"/>
      <c r="X561" s="7"/>
      <c r="Y561" s="7"/>
      <c r="Z561" s="7"/>
      <c r="AA561" s="7"/>
      <c r="AB561" s="7"/>
    </row>
    <row r="562" ht="22.5" customHeight="1">
      <c r="A562" s="7"/>
      <c r="B562" s="7"/>
      <c r="C562" s="7"/>
      <c r="D562" s="7"/>
      <c r="E562" s="21"/>
      <c r="F562" s="7"/>
      <c r="G562" s="7"/>
      <c r="H562" s="14"/>
      <c r="I562" s="14"/>
      <c r="J562" s="14"/>
      <c r="K562" s="7"/>
      <c r="L562" s="7"/>
      <c r="M562" s="7"/>
      <c r="N562" s="7"/>
      <c r="O562" s="7"/>
      <c r="P562" s="7"/>
      <c r="Q562" s="7"/>
      <c r="R562" s="7"/>
      <c r="S562" s="7"/>
      <c r="T562" s="7"/>
      <c r="U562" s="7"/>
      <c r="V562" s="7"/>
      <c r="W562" s="7"/>
      <c r="X562" s="7"/>
      <c r="Y562" s="7"/>
      <c r="Z562" s="7"/>
      <c r="AA562" s="7"/>
      <c r="AB562" s="7"/>
    </row>
    <row r="563" ht="22.5" customHeight="1">
      <c r="A563" s="7"/>
      <c r="B563" s="7"/>
      <c r="C563" s="7"/>
      <c r="D563" s="7"/>
      <c r="E563" s="21"/>
      <c r="F563" s="7"/>
      <c r="G563" s="7"/>
      <c r="H563" s="14"/>
      <c r="I563" s="14"/>
      <c r="J563" s="14"/>
      <c r="K563" s="7"/>
      <c r="L563" s="7"/>
      <c r="M563" s="7"/>
      <c r="N563" s="7"/>
      <c r="O563" s="7"/>
      <c r="P563" s="7"/>
      <c r="Q563" s="7"/>
      <c r="R563" s="7"/>
      <c r="S563" s="7"/>
      <c r="T563" s="7"/>
      <c r="U563" s="7"/>
      <c r="V563" s="7"/>
      <c r="W563" s="7"/>
      <c r="X563" s="7"/>
      <c r="Y563" s="7"/>
      <c r="Z563" s="7"/>
      <c r="AA563" s="7"/>
      <c r="AB563" s="7"/>
    </row>
    <row r="564" ht="22.5" customHeight="1">
      <c r="A564" s="7"/>
      <c r="B564" s="7"/>
      <c r="C564" s="7"/>
      <c r="D564" s="7"/>
      <c r="E564" s="21"/>
      <c r="F564" s="7"/>
      <c r="G564" s="7"/>
      <c r="H564" s="14"/>
      <c r="I564" s="14"/>
      <c r="J564" s="14"/>
      <c r="K564" s="7"/>
      <c r="L564" s="7"/>
      <c r="M564" s="7"/>
      <c r="N564" s="7"/>
      <c r="O564" s="7"/>
      <c r="P564" s="7"/>
      <c r="Q564" s="7"/>
      <c r="R564" s="7"/>
      <c r="S564" s="7"/>
      <c r="T564" s="7"/>
      <c r="U564" s="7"/>
      <c r="V564" s="7"/>
      <c r="W564" s="7"/>
      <c r="X564" s="7"/>
      <c r="Y564" s="7"/>
      <c r="Z564" s="7"/>
      <c r="AA564" s="7"/>
      <c r="AB564" s="7"/>
    </row>
    <row r="565" ht="22.5" customHeight="1">
      <c r="A565" s="7"/>
      <c r="B565" s="7"/>
      <c r="C565" s="7"/>
      <c r="D565" s="7"/>
      <c r="E565" s="21"/>
      <c r="F565" s="7"/>
      <c r="G565" s="7"/>
      <c r="H565" s="14"/>
      <c r="I565" s="14"/>
      <c r="J565" s="14"/>
      <c r="K565" s="7"/>
      <c r="L565" s="7"/>
      <c r="M565" s="7"/>
      <c r="N565" s="7"/>
      <c r="O565" s="7"/>
      <c r="P565" s="7"/>
      <c r="Q565" s="7"/>
      <c r="R565" s="7"/>
      <c r="S565" s="7"/>
      <c r="T565" s="7"/>
      <c r="U565" s="7"/>
      <c r="V565" s="7"/>
      <c r="W565" s="7"/>
      <c r="X565" s="7"/>
      <c r="Y565" s="7"/>
      <c r="Z565" s="7"/>
      <c r="AA565" s="7"/>
      <c r="AB565" s="7"/>
    </row>
    <row r="566" ht="22.5" customHeight="1">
      <c r="A566" s="7"/>
      <c r="B566" s="7"/>
      <c r="C566" s="7"/>
      <c r="D566" s="7"/>
      <c r="E566" s="21"/>
      <c r="F566" s="7"/>
      <c r="G566" s="7"/>
      <c r="H566" s="14"/>
      <c r="I566" s="14"/>
      <c r="J566" s="14"/>
      <c r="K566" s="7"/>
      <c r="L566" s="7"/>
      <c r="M566" s="7"/>
      <c r="N566" s="7"/>
      <c r="O566" s="7"/>
      <c r="P566" s="7"/>
      <c r="Q566" s="7"/>
      <c r="R566" s="7"/>
      <c r="S566" s="7"/>
      <c r="T566" s="7"/>
      <c r="U566" s="7"/>
      <c r="V566" s="7"/>
      <c r="W566" s="7"/>
      <c r="X566" s="7"/>
      <c r="Y566" s="7"/>
      <c r="Z566" s="7"/>
      <c r="AA566" s="7"/>
      <c r="AB566" s="7"/>
    </row>
    <row r="567" ht="22.5" customHeight="1">
      <c r="A567" s="7"/>
      <c r="B567" s="7"/>
      <c r="C567" s="7"/>
      <c r="D567" s="7"/>
      <c r="E567" s="21"/>
      <c r="F567" s="7"/>
      <c r="G567" s="7"/>
      <c r="H567" s="14"/>
      <c r="I567" s="14"/>
      <c r="J567" s="14"/>
      <c r="K567" s="7"/>
      <c r="L567" s="7"/>
      <c r="M567" s="7"/>
      <c r="N567" s="7"/>
      <c r="O567" s="7"/>
      <c r="P567" s="7"/>
      <c r="Q567" s="7"/>
      <c r="R567" s="7"/>
      <c r="S567" s="7"/>
      <c r="T567" s="7"/>
      <c r="U567" s="7"/>
      <c r="V567" s="7"/>
      <c r="W567" s="7"/>
      <c r="X567" s="7"/>
      <c r="Y567" s="7"/>
      <c r="Z567" s="7"/>
      <c r="AA567" s="7"/>
      <c r="AB567" s="7"/>
    </row>
    <row r="568" ht="22.5" customHeight="1">
      <c r="A568" s="7"/>
      <c r="B568" s="7"/>
      <c r="C568" s="7"/>
      <c r="D568" s="7"/>
      <c r="E568" s="21"/>
      <c r="F568" s="7"/>
      <c r="G568" s="7"/>
      <c r="H568" s="14"/>
      <c r="I568" s="14"/>
      <c r="J568" s="14"/>
      <c r="K568" s="7"/>
      <c r="L568" s="7"/>
      <c r="M568" s="7"/>
      <c r="N568" s="7"/>
      <c r="O568" s="7"/>
      <c r="P568" s="7"/>
      <c r="Q568" s="7"/>
      <c r="R568" s="7"/>
      <c r="S568" s="7"/>
      <c r="T568" s="7"/>
      <c r="U568" s="7"/>
      <c r="V568" s="7"/>
      <c r="W568" s="7"/>
      <c r="X568" s="7"/>
      <c r="Y568" s="7"/>
      <c r="Z568" s="7"/>
      <c r="AA568" s="7"/>
      <c r="AB568" s="7"/>
    </row>
    <row r="569" ht="22.5" customHeight="1">
      <c r="A569" s="7"/>
      <c r="B569" s="7"/>
      <c r="C569" s="7"/>
      <c r="D569" s="7"/>
      <c r="E569" s="21"/>
      <c r="F569" s="7"/>
      <c r="G569" s="7"/>
      <c r="H569" s="14"/>
      <c r="I569" s="14"/>
      <c r="J569" s="14"/>
      <c r="K569" s="7"/>
      <c r="L569" s="7"/>
      <c r="M569" s="7"/>
      <c r="N569" s="7"/>
      <c r="O569" s="7"/>
      <c r="P569" s="7"/>
      <c r="Q569" s="7"/>
      <c r="R569" s="7"/>
      <c r="S569" s="7"/>
      <c r="T569" s="7"/>
      <c r="U569" s="7"/>
      <c r="V569" s="7"/>
      <c r="W569" s="7"/>
      <c r="X569" s="7"/>
      <c r="Y569" s="7"/>
      <c r="Z569" s="7"/>
      <c r="AA569" s="7"/>
      <c r="AB569" s="7"/>
    </row>
    <row r="570" ht="22.5" customHeight="1">
      <c r="A570" s="7"/>
      <c r="B570" s="7"/>
      <c r="C570" s="7"/>
      <c r="D570" s="7"/>
      <c r="E570" s="21"/>
      <c r="F570" s="7"/>
      <c r="G570" s="7"/>
      <c r="H570" s="14"/>
      <c r="I570" s="14"/>
      <c r="J570" s="14"/>
      <c r="K570" s="7"/>
      <c r="L570" s="7"/>
      <c r="M570" s="7"/>
      <c r="N570" s="7"/>
      <c r="O570" s="7"/>
      <c r="P570" s="7"/>
      <c r="Q570" s="7"/>
      <c r="R570" s="7"/>
      <c r="S570" s="7"/>
      <c r="T570" s="7"/>
      <c r="U570" s="7"/>
      <c r="V570" s="7"/>
      <c r="W570" s="7"/>
      <c r="X570" s="7"/>
      <c r="Y570" s="7"/>
      <c r="Z570" s="7"/>
      <c r="AA570" s="7"/>
      <c r="AB570" s="7"/>
    </row>
    <row r="571" ht="22.5" customHeight="1">
      <c r="A571" s="7"/>
      <c r="B571" s="7"/>
      <c r="C571" s="7"/>
      <c r="D571" s="7"/>
      <c r="E571" s="21"/>
      <c r="F571" s="7"/>
      <c r="G571" s="7"/>
      <c r="H571" s="14"/>
      <c r="I571" s="14"/>
      <c r="J571" s="14"/>
      <c r="K571" s="7"/>
      <c r="L571" s="7"/>
      <c r="M571" s="7"/>
      <c r="N571" s="7"/>
      <c r="O571" s="7"/>
      <c r="P571" s="7"/>
      <c r="Q571" s="7"/>
      <c r="R571" s="7"/>
      <c r="S571" s="7"/>
      <c r="T571" s="7"/>
      <c r="U571" s="7"/>
      <c r="V571" s="7"/>
      <c r="W571" s="7"/>
      <c r="X571" s="7"/>
      <c r="Y571" s="7"/>
      <c r="Z571" s="7"/>
      <c r="AA571" s="7"/>
      <c r="AB571" s="7"/>
    </row>
    <row r="572" ht="22.5" customHeight="1">
      <c r="A572" s="7"/>
      <c r="B572" s="7"/>
      <c r="C572" s="7"/>
      <c r="D572" s="7"/>
      <c r="E572" s="21"/>
      <c r="F572" s="7"/>
      <c r="G572" s="7"/>
      <c r="H572" s="14"/>
      <c r="I572" s="14"/>
      <c r="J572" s="14"/>
      <c r="K572" s="7"/>
      <c r="L572" s="7"/>
      <c r="M572" s="7"/>
      <c r="N572" s="7"/>
      <c r="O572" s="7"/>
      <c r="P572" s="7"/>
      <c r="Q572" s="7"/>
      <c r="R572" s="7"/>
      <c r="S572" s="7"/>
      <c r="T572" s="7"/>
      <c r="U572" s="7"/>
      <c r="V572" s="7"/>
      <c r="W572" s="7"/>
      <c r="X572" s="7"/>
      <c r="Y572" s="7"/>
      <c r="Z572" s="7"/>
      <c r="AA572" s="7"/>
      <c r="AB572" s="7"/>
    </row>
    <row r="573" ht="22.5" customHeight="1">
      <c r="A573" s="7"/>
      <c r="B573" s="7"/>
      <c r="C573" s="7"/>
      <c r="D573" s="7"/>
      <c r="E573" s="21"/>
      <c r="F573" s="7"/>
      <c r="G573" s="7"/>
      <c r="H573" s="14"/>
      <c r="I573" s="14"/>
      <c r="J573" s="14"/>
      <c r="K573" s="7"/>
      <c r="L573" s="7"/>
      <c r="M573" s="7"/>
      <c r="N573" s="7"/>
      <c r="O573" s="7"/>
      <c r="P573" s="7"/>
      <c r="Q573" s="7"/>
      <c r="R573" s="7"/>
      <c r="S573" s="7"/>
      <c r="T573" s="7"/>
      <c r="U573" s="7"/>
      <c r="V573" s="7"/>
      <c r="W573" s="7"/>
      <c r="X573" s="7"/>
      <c r="Y573" s="7"/>
      <c r="Z573" s="7"/>
      <c r="AA573" s="7"/>
      <c r="AB573" s="7"/>
    </row>
    <row r="574" ht="22.5" customHeight="1">
      <c r="A574" s="7"/>
      <c r="B574" s="7"/>
      <c r="C574" s="7"/>
      <c r="D574" s="7"/>
      <c r="E574" s="21"/>
      <c r="F574" s="7"/>
      <c r="G574" s="7"/>
      <c r="H574" s="14"/>
      <c r="I574" s="14"/>
      <c r="J574" s="14"/>
      <c r="K574" s="7"/>
      <c r="L574" s="7"/>
      <c r="M574" s="7"/>
      <c r="N574" s="7"/>
      <c r="O574" s="7"/>
      <c r="P574" s="7"/>
      <c r="Q574" s="7"/>
      <c r="R574" s="7"/>
      <c r="S574" s="7"/>
      <c r="T574" s="7"/>
      <c r="U574" s="7"/>
      <c r="V574" s="7"/>
      <c r="W574" s="7"/>
      <c r="X574" s="7"/>
      <c r="Y574" s="7"/>
      <c r="Z574" s="7"/>
      <c r="AA574" s="7"/>
      <c r="AB574" s="7"/>
    </row>
    <row r="575" ht="22.5" customHeight="1">
      <c r="A575" s="7"/>
      <c r="B575" s="7"/>
      <c r="C575" s="7"/>
      <c r="D575" s="7"/>
      <c r="E575" s="21"/>
      <c r="F575" s="7"/>
      <c r="G575" s="7"/>
      <c r="H575" s="14"/>
      <c r="I575" s="14"/>
      <c r="J575" s="14"/>
      <c r="K575" s="7"/>
      <c r="L575" s="7"/>
      <c r="M575" s="7"/>
      <c r="N575" s="7"/>
      <c r="O575" s="7"/>
      <c r="P575" s="7"/>
      <c r="Q575" s="7"/>
      <c r="R575" s="7"/>
      <c r="S575" s="7"/>
      <c r="T575" s="7"/>
      <c r="U575" s="7"/>
      <c r="V575" s="7"/>
      <c r="W575" s="7"/>
      <c r="X575" s="7"/>
      <c r="Y575" s="7"/>
      <c r="Z575" s="7"/>
      <c r="AA575" s="7"/>
      <c r="AB575" s="7"/>
    </row>
    <row r="576" ht="22.5" customHeight="1">
      <c r="A576" s="7"/>
      <c r="B576" s="7"/>
      <c r="C576" s="7"/>
      <c r="D576" s="7"/>
      <c r="E576" s="21"/>
      <c r="F576" s="7"/>
      <c r="G576" s="7"/>
      <c r="H576" s="14"/>
      <c r="I576" s="14"/>
      <c r="J576" s="14"/>
      <c r="K576" s="7"/>
      <c r="L576" s="7"/>
      <c r="M576" s="7"/>
      <c r="N576" s="7"/>
      <c r="O576" s="7"/>
      <c r="P576" s="7"/>
      <c r="Q576" s="7"/>
      <c r="R576" s="7"/>
      <c r="S576" s="7"/>
      <c r="T576" s="7"/>
      <c r="U576" s="7"/>
      <c r="V576" s="7"/>
      <c r="W576" s="7"/>
      <c r="X576" s="7"/>
      <c r="Y576" s="7"/>
      <c r="Z576" s="7"/>
      <c r="AA576" s="7"/>
      <c r="AB576" s="7"/>
    </row>
    <row r="577" ht="22.5" customHeight="1">
      <c r="A577" s="7"/>
      <c r="B577" s="7"/>
      <c r="C577" s="7"/>
      <c r="D577" s="7"/>
      <c r="E577" s="21"/>
      <c r="F577" s="7"/>
      <c r="G577" s="7"/>
      <c r="H577" s="14"/>
      <c r="I577" s="14"/>
      <c r="J577" s="14"/>
      <c r="K577" s="7"/>
      <c r="L577" s="7"/>
      <c r="M577" s="7"/>
      <c r="N577" s="7"/>
      <c r="O577" s="7"/>
      <c r="P577" s="7"/>
      <c r="Q577" s="7"/>
      <c r="R577" s="7"/>
      <c r="S577" s="7"/>
      <c r="T577" s="7"/>
      <c r="U577" s="7"/>
      <c r="V577" s="7"/>
      <c r="W577" s="7"/>
      <c r="X577" s="7"/>
      <c r="Y577" s="7"/>
      <c r="Z577" s="7"/>
      <c r="AA577" s="7"/>
      <c r="AB577" s="7"/>
    </row>
    <row r="578" ht="22.5" customHeight="1">
      <c r="A578" s="7"/>
      <c r="B578" s="7"/>
      <c r="C578" s="7"/>
      <c r="D578" s="7"/>
      <c r="E578" s="21"/>
      <c r="F578" s="7"/>
      <c r="G578" s="7"/>
      <c r="H578" s="14"/>
      <c r="I578" s="14"/>
      <c r="J578" s="14"/>
      <c r="K578" s="7"/>
      <c r="L578" s="7"/>
      <c r="M578" s="7"/>
      <c r="N578" s="7"/>
      <c r="O578" s="7"/>
      <c r="P578" s="7"/>
      <c r="Q578" s="7"/>
      <c r="R578" s="7"/>
      <c r="S578" s="7"/>
      <c r="T578" s="7"/>
      <c r="U578" s="7"/>
      <c r="V578" s="7"/>
      <c r="W578" s="7"/>
      <c r="X578" s="7"/>
      <c r="Y578" s="7"/>
      <c r="Z578" s="7"/>
      <c r="AA578" s="7"/>
      <c r="AB578" s="7"/>
    </row>
    <row r="579" ht="22.5" customHeight="1">
      <c r="A579" s="7"/>
      <c r="B579" s="7"/>
      <c r="C579" s="7"/>
      <c r="D579" s="7"/>
      <c r="E579" s="21"/>
      <c r="F579" s="7"/>
      <c r="G579" s="7"/>
      <c r="H579" s="14"/>
      <c r="I579" s="14"/>
      <c r="J579" s="14"/>
      <c r="K579" s="7"/>
      <c r="L579" s="7"/>
      <c r="M579" s="7"/>
      <c r="N579" s="7"/>
      <c r="O579" s="7"/>
      <c r="P579" s="7"/>
      <c r="Q579" s="7"/>
      <c r="R579" s="7"/>
      <c r="S579" s="7"/>
      <c r="T579" s="7"/>
      <c r="U579" s="7"/>
      <c r="V579" s="7"/>
      <c r="W579" s="7"/>
      <c r="X579" s="7"/>
      <c r="Y579" s="7"/>
      <c r="Z579" s="7"/>
      <c r="AA579" s="7"/>
      <c r="AB579" s="7"/>
    </row>
    <row r="580" ht="22.5" customHeight="1">
      <c r="A580" s="7"/>
      <c r="B580" s="7"/>
      <c r="C580" s="7"/>
      <c r="D580" s="7"/>
      <c r="E580" s="21"/>
      <c r="F580" s="7"/>
      <c r="G580" s="7"/>
      <c r="H580" s="14"/>
      <c r="I580" s="14"/>
      <c r="J580" s="14"/>
      <c r="K580" s="7"/>
      <c r="L580" s="7"/>
      <c r="M580" s="7"/>
      <c r="N580" s="7"/>
      <c r="O580" s="7"/>
      <c r="P580" s="7"/>
      <c r="Q580" s="7"/>
      <c r="R580" s="7"/>
      <c r="S580" s="7"/>
      <c r="T580" s="7"/>
      <c r="U580" s="7"/>
      <c r="V580" s="7"/>
      <c r="W580" s="7"/>
      <c r="X580" s="7"/>
      <c r="Y580" s="7"/>
      <c r="Z580" s="7"/>
      <c r="AA580" s="7"/>
      <c r="AB580" s="7"/>
    </row>
    <row r="581" ht="22.5" customHeight="1">
      <c r="A581" s="7"/>
      <c r="B581" s="7"/>
      <c r="C581" s="7"/>
      <c r="D581" s="7"/>
      <c r="E581" s="21"/>
      <c r="F581" s="7"/>
      <c r="G581" s="7"/>
      <c r="H581" s="14"/>
      <c r="I581" s="14"/>
      <c r="J581" s="14"/>
      <c r="K581" s="7"/>
      <c r="L581" s="7"/>
      <c r="M581" s="7"/>
      <c r="N581" s="7"/>
      <c r="O581" s="7"/>
      <c r="P581" s="7"/>
      <c r="Q581" s="7"/>
      <c r="R581" s="7"/>
      <c r="S581" s="7"/>
      <c r="T581" s="7"/>
      <c r="U581" s="7"/>
      <c r="V581" s="7"/>
      <c r="W581" s="7"/>
      <c r="X581" s="7"/>
      <c r="Y581" s="7"/>
      <c r="Z581" s="7"/>
      <c r="AA581" s="7"/>
      <c r="AB581" s="7"/>
    </row>
    <row r="582" ht="22.5" customHeight="1">
      <c r="A582" s="7"/>
      <c r="B582" s="7"/>
      <c r="C582" s="7"/>
      <c r="D582" s="7"/>
      <c r="E582" s="21"/>
      <c r="F582" s="7"/>
      <c r="G582" s="7"/>
      <c r="H582" s="14"/>
      <c r="I582" s="14"/>
      <c r="J582" s="14"/>
      <c r="K582" s="7"/>
      <c r="L582" s="7"/>
      <c r="M582" s="7"/>
      <c r="N582" s="7"/>
      <c r="O582" s="7"/>
      <c r="P582" s="7"/>
      <c r="Q582" s="7"/>
      <c r="R582" s="7"/>
      <c r="S582" s="7"/>
      <c r="T582" s="7"/>
      <c r="U582" s="7"/>
      <c r="V582" s="7"/>
      <c r="W582" s="7"/>
      <c r="X582" s="7"/>
      <c r="Y582" s="7"/>
      <c r="Z582" s="7"/>
      <c r="AA582" s="7"/>
      <c r="AB582" s="7"/>
    </row>
    <row r="583" ht="22.5" customHeight="1">
      <c r="A583" s="7"/>
      <c r="B583" s="7"/>
      <c r="C583" s="7"/>
      <c r="D583" s="7"/>
      <c r="E583" s="21"/>
      <c r="F583" s="7"/>
      <c r="G583" s="7"/>
      <c r="H583" s="14"/>
      <c r="I583" s="14"/>
      <c r="J583" s="14"/>
      <c r="K583" s="7"/>
      <c r="L583" s="7"/>
      <c r="M583" s="7"/>
      <c r="N583" s="7"/>
      <c r="O583" s="7"/>
      <c r="P583" s="7"/>
      <c r="Q583" s="7"/>
      <c r="R583" s="7"/>
      <c r="S583" s="7"/>
      <c r="T583" s="7"/>
      <c r="U583" s="7"/>
      <c r="V583" s="7"/>
      <c r="W583" s="7"/>
      <c r="X583" s="7"/>
      <c r="Y583" s="7"/>
      <c r="Z583" s="7"/>
      <c r="AA583" s="7"/>
      <c r="AB583" s="7"/>
    </row>
    <row r="584" ht="22.5" customHeight="1">
      <c r="A584" s="7"/>
      <c r="B584" s="7"/>
      <c r="C584" s="7"/>
      <c r="D584" s="7"/>
      <c r="E584" s="21"/>
      <c r="F584" s="7"/>
      <c r="G584" s="7"/>
      <c r="H584" s="14"/>
      <c r="I584" s="14"/>
      <c r="J584" s="14"/>
      <c r="K584" s="7"/>
      <c r="L584" s="7"/>
      <c r="M584" s="7"/>
      <c r="N584" s="7"/>
      <c r="O584" s="7"/>
      <c r="P584" s="7"/>
      <c r="Q584" s="7"/>
      <c r="R584" s="7"/>
      <c r="S584" s="7"/>
      <c r="T584" s="7"/>
      <c r="U584" s="7"/>
      <c r="V584" s="7"/>
      <c r="W584" s="7"/>
      <c r="X584" s="7"/>
      <c r="Y584" s="7"/>
      <c r="Z584" s="7"/>
      <c r="AA584" s="7"/>
      <c r="AB584" s="7"/>
    </row>
    <row r="585" ht="22.5" customHeight="1">
      <c r="A585" s="7"/>
      <c r="B585" s="7"/>
      <c r="C585" s="7"/>
      <c r="D585" s="7"/>
      <c r="E585" s="21"/>
      <c r="F585" s="7"/>
      <c r="G585" s="7"/>
      <c r="H585" s="14"/>
      <c r="I585" s="14"/>
      <c r="J585" s="14"/>
      <c r="K585" s="7"/>
      <c r="L585" s="7"/>
      <c r="M585" s="7"/>
      <c r="N585" s="7"/>
      <c r="O585" s="7"/>
      <c r="P585" s="7"/>
      <c r="Q585" s="7"/>
      <c r="R585" s="7"/>
      <c r="S585" s="7"/>
      <c r="T585" s="7"/>
      <c r="U585" s="7"/>
      <c r="V585" s="7"/>
      <c r="W585" s="7"/>
      <c r="X585" s="7"/>
      <c r="Y585" s="7"/>
      <c r="Z585" s="7"/>
      <c r="AA585" s="7"/>
      <c r="AB585" s="7"/>
    </row>
    <row r="586" ht="22.5" customHeight="1">
      <c r="A586" s="7"/>
      <c r="B586" s="7"/>
      <c r="C586" s="7"/>
      <c r="D586" s="7"/>
      <c r="E586" s="21"/>
      <c r="F586" s="7"/>
      <c r="G586" s="7"/>
      <c r="H586" s="14"/>
      <c r="I586" s="14"/>
      <c r="J586" s="14"/>
      <c r="K586" s="7"/>
      <c r="L586" s="7"/>
      <c r="M586" s="7"/>
      <c r="N586" s="7"/>
      <c r="O586" s="7"/>
      <c r="P586" s="7"/>
      <c r="Q586" s="7"/>
      <c r="R586" s="7"/>
      <c r="S586" s="7"/>
      <c r="T586" s="7"/>
      <c r="U586" s="7"/>
      <c r="V586" s="7"/>
      <c r="W586" s="7"/>
      <c r="X586" s="7"/>
      <c r="Y586" s="7"/>
      <c r="Z586" s="7"/>
      <c r="AA586" s="7"/>
      <c r="AB586" s="7"/>
    </row>
    <row r="587" ht="22.5" customHeight="1">
      <c r="A587" s="7"/>
      <c r="B587" s="7"/>
      <c r="C587" s="7"/>
      <c r="D587" s="7"/>
      <c r="E587" s="21"/>
      <c r="F587" s="7"/>
      <c r="G587" s="7"/>
      <c r="H587" s="14"/>
      <c r="I587" s="14"/>
      <c r="J587" s="14"/>
      <c r="K587" s="7"/>
      <c r="L587" s="7"/>
      <c r="M587" s="7"/>
      <c r="N587" s="7"/>
      <c r="O587" s="7"/>
      <c r="P587" s="7"/>
      <c r="Q587" s="7"/>
      <c r="R587" s="7"/>
      <c r="S587" s="7"/>
      <c r="T587" s="7"/>
      <c r="U587" s="7"/>
      <c r="V587" s="7"/>
      <c r="W587" s="7"/>
      <c r="X587" s="7"/>
      <c r="Y587" s="7"/>
      <c r="Z587" s="7"/>
      <c r="AA587" s="7"/>
      <c r="AB587" s="7"/>
    </row>
    <row r="588" ht="22.5" customHeight="1">
      <c r="A588" s="7"/>
      <c r="B588" s="7"/>
      <c r="C588" s="7"/>
      <c r="D588" s="7"/>
      <c r="E588" s="21"/>
      <c r="F588" s="7"/>
      <c r="G588" s="7"/>
      <c r="H588" s="14"/>
      <c r="I588" s="14"/>
      <c r="J588" s="14"/>
      <c r="K588" s="7"/>
      <c r="L588" s="7"/>
      <c r="M588" s="7"/>
      <c r="N588" s="7"/>
      <c r="O588" s="7"/>
      <c r="P588" s="7"/>
      <c r="Q588" s="7"/>
      <c r="R588" s="7"/>
      <c r="S588" s="7"/>
      <c r="T588" s="7"/>
      <c r="U588" s="7"/>
      <c r="V588" s="7"/>
      <c r="W588" s="7"/>
      <c r="X588" s="7"/>
      <c r="Y588" s="7"/>
      <c r="Z588" s="7"/>
      <c r="AA588" s="7"/>
      <c r="AB588" s="7"/>
    </row>
    <row r="589" ht="22.5" customHeight="1">
      <c r="A589" s="7"/>
      <c r="B589" s="7"/>
      <c r="C589" s="7"/>
      <c r="D589" s="7"/>
      <c r="E589" s="21"/>
      <c r="F589" s="7"/>
      <c r="G589" s="7"/>
      <c r="H589" s="14"/>
      <c r="I589" s="14"/>
      <c r="J589" s="14"/>
      <c r="K589" s="7"/>
      <c r="L589" s="7"/>
      <c r="M589" s="7"/>
      <c r="N589" s="7"/>
      <c r="O589" s="7"/>
      <c r="P589" s="7"/>
      <c r="Q589" s="7"/>
      <c r="R589" s="7"/>
      <c r="S589" s="7"/>
      <c r="T589" s="7"/>
      <c r="U589" s="7"/>
      <c r="V589" s="7"/>
      <c r="W589" s="7"/>
      <c r="X589" s="7"/>
      <c r="Y589" s="7"/>
      <c r="Z589" s="7"/>
      <c r="AA589" s="7"/>
      <c r="AB589" s="7"/>
    </row>
    <row r="590" ht="22.5" customHeight="1">
      <c r="A590" s="7"/>
      <c r="B590" s="7"/>
      <c r="C590" s="7"/>
      <c r="D590" s="7"/>
      <c r="E590" s="21"/>
      <c r="F590" s="7"/>
      <c r="G590" s="7"/>
      <c r="H590" s="14"/>
      <c r="I590" s="14"/>
      <c r="J590" s="14"/>
      <c r="K590" s="7"/>
      <c r="L590" s="7"/>
      <c r="M590" s="7"/>
      <c r="N590" s="7"/>
      <c r="O590" s="7"/>
      <c r="P590" s="7"/>
      <c r="Q590" s="7"/>
      <c r="R590" s="7"/>
      <c r="S590" s="7"/>
      <c r="T590" s="7"/>
      <c r="U590" s="7"/>
      <c r="V590" s="7"/>
      <c r="W590" s="7"/>
      <c r="X590" s="7"/>
      <c r="Y590" s="7"/>
      <c r="Z590" s="7"/>
      <c r="AA590" s="7"/>
      <c r="AB590" s="7"/>
    </row>
    <row r="591" ht="22.5" customHeight="1">
      <c r="A591" s="7"/>
      <c r="B591" s="7"/>
      <c r="C591" s="7"/>
      <c r="D591" s="7"/>
      <c r="E591" s="21"/>
      <c r="F591" s="7"/>
      <c r="G591" s="7"/>
      <c r="H591" s="14"/>
      <c r="I591" s="14"/>
      <c r="J591" s="14"/>
      <c r="K591" s="7"/>
      <c r="L591" s="7"/>
      <c r="M591" s="7"/>
      <c r="N591" s="7"/>
      <c r="O591" s="7"/>
      <c r="P591" s="7"/>
      <c r="Q591" s="7"/>
      <c r="R591" s="7"/>
      <c r="S591" s="7"/>
      <c r="T591" s="7"/>
      <c r="U591" s="7"/>
      <c r="V591" s="7"/>
      <c r="W591" s="7"/>
      <c r="X591" s="7"/>
      <c r="Y591" s="7"/>
      <c r="Z591" s="7"/>
      <c r="AA591" s="7"/>
      <c r="AB591" s="7"/>
    </row>
    <row r="592" ht="22.5" customHeight="1">
      <c r="A592" s="7"/>
      <c r="B592" s="7"/>
      <c r="C592" s="7"/>
      <c r="D592" s="7"/>
      <c r="E592" s="21"/>
      <c r="F592" s="7"/>
      <c r="G592" s="7"/>
      <c r="H592" s="14"/>
      <c r="I592" s="14"/>
      <c r="J592" s="14"/>
      <c r="K592" s="7"/>
      <c r="L592" s="7"/>
      <c r="M592" s="7"/>
      <c r="N592" s="7"/>
      <c r="O592" s="7"/>
      <c r="P592" s="7"/>
      <c r="Q592" s="7"/>
      <c r="R592" s="7"/>
      <c r="S592" s="7"/>
      <c r="T592" s="7"/>
      <c r="U592" s="7"/>
      <c r="V592" s="7"/>
      <c r="W592" s="7"/>
      <c r="X592" s="7"/>
      <c r="Y592" s="7"/>
      <c r="Z592" s="7"/>
      <c r="AA592" s="7"/>
      <c r="AB592" s="7"/>
    </row>
    <row r="593" ht="22.5" customHeight="1">
      <c r="A593" s="7"/>
      <c r="B593" s="7"/>
      <c r="C593" s="7"/>
      <c r="D593" s="7"/>
      <c r="E593" s="21"/>
      <c r="F593" s="7"/>
      <c r="G593" s="7"/>
      <c r="H593" s="14"/>
      <c r="I593" s="14"/>
      <c r="J593" s="14"/>
      <c r="K593" s="7"/>
      <c r="L593" s="7"/>
      <c r="M593" s="7"/>
      <c r="N593" s="7"/>
      <c r="O593" s="7"/>
      <c r="P593" s="7"/>
      <c r="Q593" s="7"/>
      <c r="R593" s="7"/>
      <c r="S593" s="7"/>
      <c r="T593" s="7"/>
      <c r="U593" s="7"/>
      <c r="V593" s="7"/>
      <c r="W593" s="7"/>
      <c r="X593" s="7"/>
      <c r="Y593" s="7"/>
      <c r="Z593" s="7"/>
      <c r="AA593" s="7"/>
      <c r="AB593" s="7"/>
    </row>
    <row r="594" ht="22.5" customHeight="1">
      <c r="A594" s="7"/>
      <c r="B594" s="7"/>
      <c r="C594" s="7"/>
      <c r="D594" s="7"/>
      <c r="E594" s="21"/>
      <c r="F594" s="7"/>
      <c r="G594" s="7"/>
      <c r="H594" s="14"/>
      <c r="I594" s="14"/>
      <c r="J594" s="14"/>
      <c r="K594" s="7"/>
      <c r="L594" s="7"/>
      <c r="M594" s="7"/>
      <c r="N594" s="7"/>
      <c r="O594" s="7"/>
      <c r="P594" s="7"/>
      <c r="Q594" s="7"/>
      <c r="R594" s="7"/>
      <c r="S594" s="7"/>
      <c r="T594" s="7"/>
      <c r="U594" s="7"/>
      <c r="V594" s="7"/>
      <c r="W594" s="7"/>
      <c r="X594" s="7"/>
      <c r="Y594" s="7"/>
      <c r="Z594" s="7"/>
      <c r="AA594" s="7"/>
      <c r="AB594" s="7"/>
    </row>
    <row r="595" ht="22.5" customHeight="1">
      <c r="A595" s="7"/>
      <c r="B595" s="7"/>
      <c r="C595" s="7"/>
      <c r="D595" s="7"/>
      <c r="E595" s="21"/>
      <c r="F595" s="7"/>
      <c r="G595" s="7"/>
      <c r="H595" s="14"/>
      <c r="I595" s="14"/>
      <c r="J595" s="14"/>
      <c r="K595" s="7"/>
      <c r="L595" s="7"/>
      <c r="M595" s="7"/>
      <c r="N595" s="7"/>
      <c r="O595" s="7"/>
      <c r="P595" s="7"/>
      <c r="Q595" s="7"/>
      <c r="R595" s="7"/>
      <c r="S595" s="7"/>
      <c r="T595" s="7"/>
      <c r="U595" s="7"/>
      <c r="V595" s="7"/>
      <c r="W595" s="7"/>
      <c r="X595" s="7"/>
      <c r="Y595" s="7"/>
      <c r="Z595" s="7"/>
      <c r="AA595" s="7"/>
      <c r="AB595" s="7"/>
    </row>
    <row r="596" ht="22.5" customHeight="1">
      <c r="A596" s="7"/>
      <c r="B596" s="7"/>
      <c r="C596" s="7"/>
      <c r="D596" s="7"/>
      <c r="E596" s="21"/>
      <c r="F596" s="7"/>
      <c r="G596" s="7"/>
      <c r="H596" s="14"/>
      <c r="I596" s="14"/>
      <c r="J596" s="14"/>
      <c r="K596" s="7"/>
      <c r="L596" s="7"/>
      <c r="M596" s="7"/>
      <c r="N596" s="7"/>
      <c r="O596" s="7"/>
      <c r="P596" s="7"/>
      <c r="Q596" s="7"/>
      <c r="R596" s="7"/>
      <c r="S596" s="7"/>
      <c r="T596" s="7"/>
      <c r="U596" s="7"/>
      <c r="V596" s="7"/>
      <c r="W596" s="7"/>
      <c r="X596" s="7"/>
      <c r="Y596" s="7"/>
      <c r="Z596" s="7"/>
      <c r="AA596" s="7"/>
      <c r="AB596" s="7"/>
    </row>
    <row r="597" ht="22.5" customHeight="1">
      <c r="A597" s="7"/>
      <c r="B597" s="7"/>
      <c r="C597" s="7"/>
      <c r="D597" s="7"/>
      <c r="E597" s="21"/>
      <c r="F597" s="7"/>
      <c r="G597" s="7"/>
      <c r="H597" s="14"/>
      <c r="I597" s="14"/>
      <c r="J597" s="14"/>
      <c r="K597" s="7"/>
      <c r="L597" s="7"/>
      <c r="M597" s="7"/>
      <c r="N597" s="7"/>
      <c r="O597" s="7"/>
      <c r="P597" s="7"/>
      <c r="Q597" s="7"/>
      <c r="R597" s="7"/>
      <c r="S597" s="7"/>
      <c r="T597" s="7"/>
      <c r="U597" s="7"/>
      <c r="V597" s="7"/>
      <c r="W597" s="7"/>
      <c r="X597" s="7"/>
      <c r="Y597" s="7"/>
      <c r="Z597" s="7"/>
      <c r="AA597" s="7"/>
      <c r="AB597" s="7"/>
    </row>
    <row r="598" ht="22.5" customHeight="1">
      <c r="A598" s="7"/>
      <c r="B598" s="7"/>
      <c r="C598" s="7"/>
      <c r="D598" s="7"/>
      <c r="E598" s="21"/>
      <c r="F598" s="7"/>
      <c r="G598" s="7"/>
      <c r="H598" s="14"/>
      <c r="I598" s="14"/>
      <c r="J598" s="14"/>
      <c r="K598" s="7"/>
      <c r="L598" s="7"/>
      <c r="M598" s="7"/>
      <c r="N598" s="7"/>
      <c r="O598" s="7"/>
      <c r="P598" s="7"/>
      <c r="Q598" s="7"/>
      <c r="R598" s="7"/>
      <c r="S598" s="7"/>
      <c r="T598" s="7"/>
      <c r="U598" s="7"/>
      <c r="V598" s="7"/>
      <c r="W598" s="7"/>
      <c r="X598" s="7"/>
      <c r="Y598" s="7"/>
      <c r="Z598" s="7"/>
      <c r="AA598" s="7"/>
      <c r="AB598" s="7"/>
    </row>
    <row r="599" ht="22.5" customHeight="1">
      <c r="A599" s="7"/>
      <c r="B599" s="7"/>
      <c r="C599" s="7"/>
      <c r="D599" s="7"/>
      <c r="E599" s="21"/>
      <c r="F599" s="7"/>
      <c r="G599" s="7"/>
      <c r="H599" s="14"/>
      <c r="I599" s="14"/>
      <c r="J599" s="14"/>
      <c r="K599" s="7"/>
      <c r="L599" s="7"/>
      <c r="M599" s="7"/>
      <c r="N599" s="7"/>
      <c r="O599" s="7"/>
      <c r="P599" s="7"/>
      <c r="Q599" s="7"/>
      <c r="R599" s="7"/>
      <c r="S599" s="7"/>
      <c r="T599" s="7"/>
      <c r="U599" s="7"/>
      <c r="V599" s="7"/>
      <c r="W599" s="7"/>
      <c r="X599" s="7"/>
      <c r="Y599" s="7"/>
      <c r="Z599" s="7"/>
      <c r="AA599" s="7"/>
      <c r="AB599" s="7"/>
    </row>
    <row r="600" ht="22.5" customHeight="1">
      <c r="A600" s="7"/>
      <c r="B600" s="7"/>
      <c r="C600" s="7"/>
      <c r="D600" s="7"/>
      <c r="E600" s="21"/>
      <c r="F600" s="7"/>
      <c r="G600" s="7"/>
      <c r="H600" s="14"/>
      <c r="I600" s="14"/>
      <c r="J600" s="14"/>
      <c r="K600" s="7"/>
      <c r="L600" s="7"/>
      <c r="M600" s="7"/>
      <c r="N600" s="7"/>
      <c r="O600" s="7"/>
      <c r="P600" s="7"/>
      <c r="Q600" s="7"/>
      <c r="R600" s="7"/>
      <c r="S600" s="7"/>
      <c r="T600" s="7"/>
      <c r="U600" s="7"/>
      <c r="V600" s="7"/>
      <c r="W600" s="7"/>
      <c r="X600" s="7"/>
      <c r="Y600" s="7"/>
      <c r="Z600" s="7"/>
      <c r="AA600" s="7"/>
      <c r="AB600" s="7"/>
    </row>
    <row r="601" ht="22.5" customHeight="1">
      <c r="A601" s="7"/>
      <c r="B601" s="7"/>
      <c r="C601" s="7"/>
      <c r="D601" s="7"/>
      <c r="E601" s="21"/>
      <c r="F601" s="7"/>
      <c r="G601" s="7"/>
      <c r="H601" s="14"/>
      <c r="I601" s="14"/>
      <c r="J601" s="14"/>
      <c r="K601" s="7"/>
      <c r="L601" s="7"/>
      <c r="M601" s="7"/>
      <c r="N601" s="7"/>
      <c r="O601" s="7"/>
      <c r="P601" s="7"/>
      <c r="Q601" s="7"/>
      <c r="R601" s="7"/>
      <c r="S601" s="7"/>
      <c r="T601" s="7"/>
      <c r="U601" s="7"/>
      <c r="V601" s="7"/>
      <c r="W601" s="7"/>
      <c r="X601" s="7"/>
      <c r="Y601" s="7"/>
      <c r="Z601" s="7"/>
      <c r="AA601" s="7"/>
      <c r="AB601" s="7"/>
    </row>
    <row r="602" ht="22.5" customHeight="1">
      <c r="A602" s="7"/>
      <c r="B602" s="7"/>
      <c r="C602" s="7"/>
      <c r="D602" s="7"/>
      <c r="E602" s="21"/>
      <c r="F602" s="7"/>
      <c r="G602" s="7"/>
      <c r="H602" s="14"/>
      <c r="I602" s="14"/>
      <c r="J602" s="14"/>
      <c r="K602" s="7"/>
      <c r="L602" s="7"/>
      <c r="M602" s="7"/>
      <c r="N602" s="7"/>
      <c r="O602" s="7"/>
      <c r="P602" s="7"/>
      <c r="Q602" s="7"/>
      <c r="R602" s="7"/>
      <c r="S602" s="7"/>
      <c r="T602" s="7"/>
      <c r="U602" s="7"/>
      <c r="V602" s="7"/>
      <c r="W602" s="7"/>
      <c r="X602" s="7"/>
      <c r="Y602" s="7"/>
      <c r="Z602" s="7"/>
      <c r="AA602" s="7"/>
      <c r="AB602" s="7"/>
    </row>
    <row r="603" ht="22.5" customHeight="1">
      <c r="A603" s="7"/>
      <c r="B603" s="7"/>
      <c r="C603" s="7"/>
      <c r="D603" s="7"/>
      <c r="E603" s="21"/>
      <c r="F603" s="7"/>
      <c r="G603" s="7"/>
      <c r="H603" s="14"/>
      <c r="I603" s="14"/>
      <c r="J603" s="14"/>
      <c r="K603" s="7"/>
      <c r="L603" s="7"/>
      <c r="M603" s="7"/>
      <c r="N603" s="7"/>
      <c r="O603" s="7"/>
      <c r="P603" s="7"/>
      <c r="Q603" s="7"/>
      <c r="R603" s="7"/>
      <c r="S603" s="7"/>
      <c r="T603" s="7"/>
      <c r="U603" s="7"/>
      <c r="V603" s="7"/>
      <c r="W603" s="7"/>
      <c r="X603" s="7"/>
      <c r="Y603" s="7"/>
      <c r="Z603" s="7"/>
      <c r="AA603" s="7"/>
      <c r="AB603" s="7"/>
    </row>
    <row r="604" ht="22.5" customHeight="1">
      <c r="A604" s="7"/>
      <c r="B604" s="7"/>
      <c r="C604" s="7"/>
      <c r="D604" s="7"/>
      <c r="E604" s="21"/>
      <c r="F604" s="7"/>
      <c r="G604" s="7"/>
      <c r="H604" s="14"/>
      <c r="I604" s="14"/>
      <c r="J604" s="14"/>
      <c r="K604" s="7"/>
      <c r="L604" s="7"/>
      <c r="M604" s="7"/>
      <c r="N604" s="7"/>
      <c r="O604" s="7"/>
      <c r="P604" s="7"/>
      <c r="Q604" s="7"/>
      <c r="R604" s="7"/>
      <c r="S604" s="7"/>
      <c r="T604" s="7"/>
      <c r="U604" s="7"/>
      <c r="V604" s="7"/>
      <c r="W604" s="7"/>
      <c r="X604" s="7"/>
      <c r="Y604" s="7"/>
      <c r="Z604" s="7"/>
      <c r="AA604" s="7"/>
      <c r="AB604" s="7"/>
    </row>
    <row r="605" ht="22.5" customHeight="1">
      <c r="A605" s="7"/>
      <c r="B605" s="7"/>
      <c r="C605" s="7"/>
      <c r="D605" s="7"/>
      <c r="E605" s="21"/>
      <c r="F605" s="7"/>
      <c r="G605" s="7"/>
      <c r="H605" s="14"/>
      <c r="I605" s="14"/>
      <c r="J605" s="14"/>
      <c r="K605" s="7"/>
      <c r="L605" s="7"/>
      <c r="M605" s="7"/>
      <c r="N605" s="7"/>
      <c r="O605" s="7"/>
      <c r="P605" s="7"/>
      <c r="Q605" s="7"/>
      <c r="R605" s="7"/>
      <c r="S605" s="7"/>
      <c r="T605" s="7"/>
      <c r="U605" s="7"/>
      <c r="V605" s="7"/>
      <c r="W605" s="7"/>
      <c r="X605" s="7"/>
      <c r="Y605" s="7"/>
      <c r="Z605" s="7"/>
      <c r="AA605" s="7"/>
      <c r="AB605" s="7"/>
    </row>
    <row r="606" ht="22.5" customHeight="1">
      <c r="A606" s="7"/>
      <c r="B606" s="7"/>
      <c r="C606" s="7"/>
      <c r="D606" s="7"/>
      <c r="E606" s="21"/>
      <c r="F606" s="7"/>
      <c r="G606" s="7"/>
      <c r="H606" s="14"/>
      <c r="I606" s="14"/>
      <c r="J606" s="14"/>
      <c r="K606" s="7"/>
      <c r="L606" s="7"/>
      <c r="M606" s="7"/>
      <c r="N606" s="7"/>
      <c r="O606" s="7"/>
      <c r="P606" s="7"/>
      <c r="Q606" s="7"/>
      <c r="R606" s="7"/>
      <c r="S606" s="7"/>
      <c r="T606" s="7"/>
      <c r="U606" s="7"/>
      <c r="V606" s="7"/>
      <c r="W606" s="7"/>
      <c r="X606" s="7"/>
      <c r="Y606" s="7"/>
      <c r="Z606" s="7"/>
      <c r="AA606" s="7"/>
      <c r="AB606" s="7"/>
    </row>
    <row r="607" ht="22.5" customHeight="1">
      <c r="A607" s="7"/>
      <c r="B607" s="7"/>
      <c r="C607" s="7"/>
      <c r="D607" s="7"/>
      <c r="E607" s="21"/>
      <c r="F607" s="7"/>
      <c r="G607" s="7"/>
      <c r="H607" s="14"/>
      <c r="I607" s="14"/>
      <c r="J607" s="14"/>
      <c r="K607" s="7"/>
      <c r="L607" s="7"/>
      <c r="M607" s="7"/>
      <c r="N607" s="7"/>
      <c r="O607" s="7"/>
      <c r="P607" s="7"/>
      <c r="Q607" s="7"/>
      <c r="R607" s="7"/>
      <c r="S607" s="7"/>
      <c r="T607" s="7"/>
      <c r="U607" s="7"/>
      <c r="V607" s="7"/>
      <c r="W607" s="7"/>
      <c r="X607" s="7"/>
      <c r="Y607" s="7"/>
      <c r="Z607" s="7"/>
      <c r="AA607" s="7"/>
      <c r="AB607" s="7"/>
    </row>
    <row r="608" ht="22.5" customHeight="1">
      <c r="A608" s="7"/>
      <c r="B608" s="7"/>
      <c r="C608" s="7"/>
      <c r="D608" s="7"/>
      <c r="E608" s="21"/>
      <c r="F608" s="7"/>
      <c r="G608" s="7"/>
      <c r="H608" s="14"/>
      <c r="I608" s="14"/>
      <c r="J608" s="14"/>
      <c r="K608" s="7"/>
      <c r="L608" s="7"/>
      <c r="M608" s="7"/>
      <c r="N608" s="7"/>
      <c r="O608" s="7"/>
      <c r="P608" s="7"/>
      <c r="Q608" s="7"/>
      <c r="R608" s="7"/>
      <c r="S608" s="7"/>
      <c r="T608" s="7"/>
      <c r="U608" s="7"/>
      <c r="V608" s="7"/>
      <c r="W608" s="7"/>
      <c r="X608" s="7"/>
      <c r="Y608" s="7"/>
      <c r="Z608" s="7"/>
      <c r="AA608" s="7"/>
      <c r="AB608" s="7"/>
    </row>
    <row r="609" ht="22.5" customHeight="1">
      <c r="A609" s="7"/>
      <c r="B609" s="7"/>
      <c r="C609" s="7"/>
      <c r="D609" s="7"/>
      <c r="E609" s="21"/>
      <c r="F609" s="7"/>
      <c r="G609" s="7"/>
      <c r="H609" s="14"/>
      <c r="I609" s="14"/>
      <c r="J609" s="14"/>
      <c r="K609" s="7"/>
      <c r="L609" s="7"/>
      <c r="M609" s="7"/>
      <c r="N609" s="7"/>
      <c r="O609" s="7"/>
      <c r="P609" s="7"/>
      <c r="Q609" s="7"/>
      <c r="R609" s="7"/>
      <c r="S609" s="7"/>
      <c r="T609" s="7"/>
      <c r="U609" s="7"/>
      <c r="V609" s="7"/>
      <c r="W609" s="7"/>
      <c r="X609" s="7"/>
      <c r="Y609" s="7"/>
      <c r="Z609" s="7"/>
      <c r="AA609" s="7"/>
      <c r="AB609" s="7"/>
    </row>
    <row r="610" ht="22.5" customHeight="1">
      <c r="A610" s="7"/>
      <c r="B610" s="7"/>
      <c r="C610" s="7"/>
      <c r="D610" s="7"/>
      <c r="E610" s="21"/>
      <c r="F610" s="7"/>
      <c r="G610" s="7"/>
      <c r="H610" s="14"/>
      <c r="I610" s="14"/>
      <c r="J610" s="14"/>
      <c r="K610" s="7"/>
      <c r="L610" s="7"/>
      <c r="M610" s="7"/>
      <c r="N610" s="7"/>
      <c r="O610" s="7"/>
      <c r="P610" s="7"/>
      <c r="Q610" s="7"/>
      <c r="R610" s="7"/>
      <c r="S610" s="7"/>
      <c r="T610" s="7"/>
      <c r="U610" s="7"/>
      <c r="V610" s="7"/>
      <c r="W610" s="7"/>
      <c r="X610" s="7"/>
      <c r="Y610" s="7"/>
      <c r="Z610" s="7"/>
      <c r="AA610" s="7"/>
      <c r="AB610" s="7"/>
    </row>
    <row r="611" ht="22.5" customHeight="1">
      <c r="A611" s="7"/>
      <c r="B611" s="7"/>
      <c r="C611" s="7"/>
      <c r="D611" s="7"/>
      <c r="E611" s="21"/>
      <c r="F611" s="7"/>
      <c r="G611" s="7"/>
      <c r="H611" s="14"/>
      <c r="I611" s="14"/>
      <c r="J611" s="14"/>
      <c r="K611" s="7"/>
      <c r="L611" s="7"/>
      <c r="M611" s="7"/>
      <c r="N611" s="7"/>
      <c r="O611" s="7"/>
      <c r="P611" s="7"/>
      <c r="Q611" s="7"/>
      <c r="R611" s="7"/>
      <c r="S611" s="7"/>
      <c r="T611" s="7"/>
      <c r="U611" s="7"/>
      <c r="V611" s="7"/>
      <c r="W611" s="7"/>
      <c r="X611" s="7"/>
      <c r="Y611" s="7"/>
      <c r="Z611" s="7"/>
      <c r="AA611" s="7"/>
      <c r="AB611" s="7"/>
    </row>
    <row r="612" ht="22.5" customHeight="1">
      <c r="A612" s="7"/>
      <c r="B612" s="7"/>
      <c r="C612" s="7"/>
      <c r="D612" s="7"/>
      <c r="E612" s="21"/>
      <c r="F612" s="7"/>
      <c r="G612" s="7"/>
      <c r="H612" s="14"/>
      <c r="I612" s="14"/>
      <c r="J612" s="14"/>
      <c r="K612" s="7"/>
      <c r="L612" s="7"/>
      <c r="M612" s="7"/>
      <c r="N612" s="7"/>
      <c r="O612" s="7"/>
      <c r="P612" s="7"/>
      <c r="Q612" s="7"/>
      <c r="R612" s="7"/>
      <c r="S612" s="7"/>
      <c r="T612" s="7"/>
      <c r="U612" s="7"/>
      <c r="V612" s="7"/>
      <c r="W612" s="7"/>
      <c r="X612" s="7"/>
      <c r="Y612" s="7"/>
      <c r="Z612" s="7"/>
      <c r="AA612" s="7"/>
      <c r="AB612" s="7"/>
    </row>
    <row r="613" ht="22.5" customHeight="1">
      <c r="A613" s="7"/>
      <c r="B613" s="7"/>
      <c r="C613" s="7"/>
      <c r="D613" s="7"/>
      <c r="E613" s="21"/>
      <c r="F613" s="7"/>
      <c r="G613" s="7"/>
      <c r="H613" s="14"/>
      <c r="I613" s="14"/>
      <c r="J613" s="14"/>
      <c r="K613" s="7"/>
      <c r="L613" s="7"/>
      <c r="M613" s="7"/>
      <c r="N613" s="7"/>
      <c r="O613" s="7"/>
      <c r="P613" s="7"/>
      <c r="Q613" s="7"/>
      <c r="R613" s="7"/>
      <c r="S613" s="7"/>
      <c r="T613" s="7"/>
      <c r="U613" s="7"/>
      <c r="V613" s="7"/>
      <c r="W613" s="7"/>
      <c r="X613" s="7"/>
      <c r="Y613" s="7"/>
      <c r="Z613" s="7"/>
      <c r="AA613" s="7"/>
      <c r="AB613" s="7"/>
    </row>
    <row r="614" ht="22.5" customHeight="1">
      <c r="A614" s="7"/>
      <c r="B614" s="7"/>
      <c r="C614" s="7"/>
      <c r="D614" s="7"/>
      <c r="E614" s="21"/>
      <c r="F614" s="7"/>
      <c r="G614" s="7"/>
      <c r="H614" s="14"/>
      <c r="I614" s="14"/>
      <c r="J614" s="14"/>
      <c r="K614" s="7"/>
      <c r="L614" s="7"/>
      <c r="M614" s="7"/>
      <c r="N614" s="7"/>
      <c r="O614" s="7"/>
      <c r="P614" s="7"/>
      <c r="Q614" s="7"/>
      <c r="R614" s="7"/>
      <c r="S614" s="7"/>
      <c r="T614" s="7"/>
      <c r="U614" s="7"/>
      <c r="V614" s="7"/>
      <c r="W614" s="7"/>
      <c r="X614" s="7"/>
      <c r="Y614" s="7"/>
      <c r="Z614" s="7"/>
      <c r="AA614" s="7"/>
      <c r="AB614" s="7"/>
    </row>
    <row r="615" ht="22.5" customHeight="1">
      <c r="A615" s="7"/>
      <c r="B615" s="7"/>
      <c r="C615" s="7"/>
      <c r="D615" s="7"/>
      <c r="E615" s="21"/>
      <c r="F615" s="7"/>
      <c r="G615" s="7"/>
      <c r="H615" s="14"/>
      <c r="I615" s="14"/>
      <c r="J615" s="14"/>
      <c r="K615" s="7"/>
      <c r="L615" s="7"/>
      <c r="M615" s="7"/>
      <c r="N615" s="7"/>
      <c r="O615" s="7"/>
      <c r="P615" s="7"/>
      <c r="Q615" s="7"/>
      <c r="R615" s="7"/>
      <c r="S615" s="7"/>
      <c r="T615" s="7"/>
      <c r="U615" s="7"/>
      <c r="V615" s="7"/>
      <c r="W615" s="7"/>
      <c r="X615" s="7"/>
      <c r="Y615" s="7"/>
      <c r="Z615" s="7"/>
      <c r="AA615" s="7"/>
      <c r="AB615" s="7"/>
    </row>
    <row r="616" ht="22.5" customHeight="1">
      <c r="A616" s="7"/>
      <c r="B616" s="7"/>
      <c r="C616" s="7"/>
      <c r="D616" s="7"/>
      <c r="E616" s="21"/>
      <c r="F616" s="7"/>
      <c r="G616" s="7"/>
      <c r="H616" s="14"/>
      <c r="I616" s="14"/>
      <c r="J616" s="14"/>
      <c r="K616" s="7"/>
      <c r="L616" s="7"/>
      <c r="M616" s="7"/>
      <c r="N616" s="7"/>
      <c r="O616" s="7"/>
      <c r="P616" s="7"/>
      <c r="Q616" s="7"/>
      <c r="R616" s="7"/>
      <c r="S616" s="7"/>
      <c r="T616" s="7"/>
      <c r="U616" s="7"/>
      <c r="V616" s="7"/>
      <c r="W616" s="7"/>
      <c r="X616" s="7"/>
      <c r="Y616" s="7"/>
      <c r="Z616" s="7"/>
      <c r="AA616" s="7"/>
      <c r="AB616" s="7"/>
    </row>
    <row r="617" ht="22.5" customHeight="1">
      <c r="A617" s="7"/>
      <c r="B617" s="7"/>
      <c r="C617" s="7"/>
      <c r="D617" s="7"/>
      <c r="E617" s="21"/>
      <c r="F617" s="7"/>
      <c r="G617" s="7"/>
      <c r="H617" s="14"/>
      <c r="I617" s="14"/>
      <c r="J617" s="14"/>
      <c r="K617" s="7"/>
      <c r="L617" s="7"/>
      <c r="M617" s="7"/>
      <c r="N617" s="7"/>
      <c r="O617" s="7"/>
      <c r="P617" s="7"/>
      <c r="Q617" s="7"/>
      <c r="R617" s="7"/>
      <c r="S617" s="7"/>
      <c r="T617" s="7"/>
      <c r="U617" s="7"/>
      <c r="V617" s="7"/>
      <c r="W617" s="7"/>
      <c r="X617" s="7"/>
      <c r="Y617" s="7"/>
      <c r="Z617" s="7"/>
      <c r="AA617" s="7"/>
      <c r="AB617" s="7"/>
    </row>
    <row r="618" ht="22.5" customHeight="1">
      <c r="A618" s="7"/>
      <c r="B618" s="7"/>
      <c r="C618" s="7"/>
      <c r="D618" s="7"/>
      <c r="E618" s="21"/>
      <c r="F618" s="7"/>
      <c r="G618" s="7"/>
      <c r="H618" s="14"/>
      <c r="I618" s="14"/>
      <c r="J618" s="14"/>
      <c r="K618" s="7"/>
      <c r="L618" s="7"/>
      <c r="M618" s="7"/>
      <c r="N618" s="7"/>
      <c r="O618" s="7"/>
      <c r="P618" s="7"/>
      <c r="Q618" s="7"/>
      <c r="R618" s="7"/>
      <c r="S618" s="7"/>
      <c r="T618" s="7"/>
      <c r="U618" s="7"/>
      <c r="V618" s="7"/>
      <c r="W618" s="7"/>
      <c r="X618" s="7"/>
      <c r="Y618" s="7"/>
      <c r="Z618" s="7"/>
      <c r="AA618" s="7"/>
      <c r="AB618" s="7"/>
    </row>
    <row r="619" ht="22.5" customHeight="1">
      <c r="A619" s="7"/>
      <c r="B619" s="7"/>
      <c r="C619" s="7"/>
      <c r="D619" s="7"/>
      <c r="E619" s="21"/>
      <c r="F619" s="7"/>
      <c r="G619" s="7"/>
      <c r="H619" s="14"/>
      <c r="I619" s="14"/>
      <c r="J619" s="14"/>
      <c r="K619" s="7"/>
      <c r="L619" s="7"/>
      <c r="M619" s="7"/>
      <c r="N619" s="7"/>
      <c r="O619" s="7"/>
      <c r="P619" s="7"/>
      <c r="Q619" s="7"/>
      <c r="R619" s="7"/>
      <c r="S619" s="7"/>
      <c r="T619" s="7"/>
      <c r="U619" s="7"/>
      <c r="V619" s="7"/>
      <c r="W619" s="7"/>
      <c r="X619" s="7"/>
      <c r="Y619" s="7"/>
      <c r="Z619" s="7"/>
      <c r="AA619" s="7"/>
      <c r="AB619" s="7"/>
    </row>
    <row r="620" ht="22.5" customHeight="1">
      <c r="A620" s="7"/>
      <c r="B620" s="7"/>
      <c r="C620" s="7"/>
      <c r="D620" s="7"/>
      <c r="E620" s="21"/>
      <c r="F620" s="7"/>
      <c r="G620" s="7"/>
      <c r="H620" s="14"/>
      <c r="I620" s="14"/>
      <c r="J620" s="14"/>
      <c r="K620" s="7"/>
      <c r="L620" s="7"/>
      <c r="M620" s="7"/>
      <c r="N620" s="7"/>
      <c r="O620" s="7"/>
      <c r="P620" s="7"/>
      <c r="Q620" s="7"/>
      <c r="R620" s="7"/>
      <c r="S620" s="7"/>
      <c r="T620" s="7"/>
      <c r="U620" s="7"/>
      <c r="V620" s="7"/>
      <c r="W620" s="7"/>
      <c r="X620" s="7"/>
      <c r="Y620" s="7"/>
      <c r="Z620" s="7"/>
      <c r="AA620" s="7"/>
      <c r="AB620" s="7"/>
    </row>
    <row r="621" ht="22.5" customHeight="1">
      <c r="A621" s="7"/>
      <c r="B621" s="7"/>
      <c r="C621" s="7"/>
      <c r="D621" s="7"/>
      <c r="E621" s="21"/>
      <c r="F621" s="7"/>
      <c r="G621" s="7"/>
      <c r="H621" s="14"/>
      <c r="I621" s="14"/>
      <c r="J621" s="14"/>
      <c r="K621" s="7"/>
      <c r="L621" s="7"/>
      <c r="M621" s="7"/>
      <c r="N621" s="7"/>
      <c r="O621" s="7"/>
      <c r="P621" s="7"/>
      <c r="Q621" s="7"/>
      <c r="R621" s="7"/>
      <c r="S621" s="7"/>
      <c r="T621" s="7"/>
      <c r="U621" s="7"/>
      <c r="V621" s="7"/>
      <c r="W621" s="7"/>
      <c r="X621" s="7"/>
      <c r="Y621" s="7"/>
      <c r="Z621" s="7"/>
      <c r="AA621" s="7"/>
      <c r="AB621" s="7"/>
    </row>
    <row r="622" ht="22.5" customHeight="1">
      <c r="A622" s="7"/>
      <c r="B622" s="7"/>
      <c r="C622" s="7"/>
      <c r="D622" s="7"/>
      <c r="E622" s="21"/>
      <c r="F622" s="7"/>
      <c r="G622" s="7"/>
      <c r="H622" s="14"/>
      <c r="I622" s="14"/>
      <c r="J622" s="14"/>
      <c r="K622" s="7"/>
      <c r="L622" s="7"/>
      <c r="M622" s="7"/>
      <c r="N622" s="7"/>
      <c r="O622" s="7"/>
      <c r="P622" s="7"/>
      <c r="Q622" s="7"/>
      <c r="R622" s="7"/>
      <c r="S622" s="7"/>
      <c r="T622" s="7"/>
      <c r="U622" s="7"/>
      <c r="V622" s="7"/>
      <c r="W622" s="7"/>
      <c r="X622" s="7"/>
      <c r="Y622" s="7"/>
      <c r="Z622" s="7"/>
      <c r="AA622" s="7"/>
      <c r="AB622" s="7"/>
    </row>
    <row r="623" ht="22.5" customHeight="1">
      <c r="A623" s="7"/>
      <c r="B623" s="7"/>
      <c r="C623" s="7"/>
      <c r="D623" s="7"/>
      <c r="E623" s="21"/>
      <c r="F623" s="7"/>
      <c r="G623" s="7"/>
      <c r="H623" s="14"/>
      <c r="I623" s="14"/>
      <c r="J623" s="14"/>
      <c r="K623" s="7"/>
      <c r="L623" s="7"/>
      <c r="M623" s="7"/>
      <c r="N623" s="7"/>
      <c r="O623" s="7"/>
      <c r="P623" s="7"/>
      <c r="Q623" s="7"/>
      <c r="R623" s="7"/>
      <c r="S623" s="7"/>
      <c r="T623" s="7"/>
      <c r="U623" s="7"/>
      <c r="V623" s="7"/>
      <c r="W623" s="7"/>
      <c r="X623" s="7"/>
      <c r="Y623" s="7"/>
      <c r="Z623" s="7"/>
      <c r="AA623" s="7"/>
      <c r="AB623" s="7"/>
    </row>
    <row r="624" ht="22.5" customHeight="1">
      <c r="A624" s="7"/>
      <c r="B624" s="7"/>
      <c r="C624" s="7"/>
      <c r="D624" s="7"/>
      <c r="E624" s="21"/>
      <c r="F624" s="7"/>
      <c r="G624" s="7"/>
      <c r="H624" s="14"/>
      <c r="I624" s="14"/>
      <c r="J624" s="14"/>
      <c r="K624" s="7"/>
      <c r="L624" s="7"/>
      <c r="M624" s="7"/>
      <c r="N624" s="7"/>
      <c r="O624" s="7"/>
      <c r="P624" s="7"/>
      <c r="Q624" s="7"/>
      <c r="R624" s="7"/>
      <c r="S624" s="7"/>
      <c r="T624" s="7"/>
      <c r="U624" s="7"/>
      <c r="V624" s="7"/>
      <c r="W624" s="7"/>
      <c r="X624" s="7"/>
      <c r="Y624" s="7"/>
      <c r="Z624" s="7"/>
      <c r="AA624" s="7"/>
      <c r="AB624" s="7"/>
    </row>
    <row r="625" ht="22.5" customHeight="1">
      <c r="A625" s="7"/>
      <c r="B625" s="7"/>
      <c r="C625" s="7"/>
      <c r="D625" s="7"/>
      <c r="E625" s="21"/>
      <c r="F625" s="7"/>
      <c r="G625" s="7"/>
      <c r="H625" s="14"/>
      <c r="I625" s="14"/>
      <c r="J625" s="14"/>
      <c r="K625" s="7"/>
      <c r="L625" s="7"/>
      <c r="M625" s="7"/>
      <c r="N625" s="7"/>
      <c r="O625" s="7"/>
      <c r="P625" s="7"/>
      <c r="Q625" s="7"/>
      <c r="R625" s="7"/>
      <c r="S625" s="7"/>
      <c r="T625" s="7"/>
      <c r="U625" s="7"/>
      <c r="V625" s="7"/>
      <c r="W625" s="7"/>
      <c r="X625" s="7"/>
      <c r="Y625" s="7"/>
      <c r="Z625" s="7"/>
      <c r="AA625" s="7"/>
      <c r="AB625" s="7"/>
    </row>
    <row r="626" ht="22.5" customHeight="1">
      <c r="A626" s="7"/>
      <c r="B626" s="7"/>
      <c r="C626" s="7"/>
      <c r="D626" s="7"/>
      <c r="E626" s="21"/>
      <c r="F626" s="7"/>
      <c r="G626" s="7"/>
      <c r="H626" s="14"/>
      <c r="I626" s="14"/>
      <c r="J626" s="14"/>
      <c r="K626" s="7"/>
      <c r="L626" s="7"/>
      <c r="M626" s="7"/>
      <c r="N626" s="7"/>
      <c r="O626" s="7"/>
      <c r="P626" s="7"/>
      <c r="Q626" s="7"/>
      <c r="R626" s="7"/>
      <c r="S626" s="7"/>
      <c r="T626" s="7"/>
      <c r="U626" s="7"/>
      <c r="V626" s="7"/>
      <c r="W626" s="7"/>
      <c r="X626" s="7"/>
      <c r="Y626" s="7"/>
      <c r="Z626" s="7"/>
      <c r="AA626" s="7"/>
      <c r="AB626" s="7"/>
    </row>
    <row r="627" ht="22.5" customHeight="1">
      <c r="A627" s="7"/>
      <c r="B627" s="7"/>
      <c r="C627" s="7"/>
      <c r="D627" s="7"/>
      <c r="E627" s="21"/>
      <c r="F627" s="7"/>
      <c r="G627" s="7"/>
      <c r="H627" s="14"/>
      <c r="I627" s="14"/>
      <c r="J627" s="14"/>
      <c r="K627" s="7"/>
      <c r="L627" s="7"/>
      <c r="M627" s="7"/>
      <c r="N627" s="7"/>
      <c r="O627" s="7"/>
      <c r="P627" s="7"/>
      <c r="Q627" s="7"/>
      <c r="R627" s="7"/>
      <c r="S627" s="7"/>
      <c r="T627" s="7"/>
      <c r="U627" s="7"/>
      <c r="V627" s="7"/>
      <c r="W627" s="7"/>
      <c r="X627" s="7"/>
      <c r="Y627" s="7"/>
      <c r="Z627" s="7"/>
      <c r="AA627" s="7"/>
      <c r="AB627" s="7"/>
    </row>
    <row r="628" ht="22.5" customHeight="1">
      <c r="A628" s="7"/>
      <c r="B628" s="7"/>
      <c r="C628" s="7"/>
      <c r="D628" s="7"/>
      <c r="E628" s="21"/>
      <c r="F628" s="7"/>
      <c r="G628" s="7"/>
      <c r="H628" s="14"/>
      <c r="I628" s="14"/>
      <c r="J628" s="14"/>
      <c r="K628" s="7"/>
      <c r="L628" s="7"/>
      <c r="M628" s="7"/>
      <c r="N628" s="7"/>
      <c r="O628" s="7"/>
      <c r="P628" s="7"/>
      <c r="Q628" s="7"/>
      <c r="R628" s="7"/>
      <c r="S628" s="7"/>
      <c r="T628" s="7"/>
      <c r="U628" s="7"/>
      <c r="V628" s="7"/>
      <c r="W628" s="7"/>
      <c r="X628" s="7"/>
      <c r="Y628" s="7"/>
      <c r="Z628" s="7"/>
      <c r="AA628" s="7"/>
      <c r="AB628" s="7"/>
    </row>
    <row r="629" ht="22.5" customHeight="1">
      <c r="A629" s="7"/>
      <c r="B629" s="7"/>
      <c r="C629" s="7"/>
      <c r="D629" s="7"/>
      <c r="E629" s="21"/>
      <c r="F629" s="7"/>
      <c r="G629" s="7"/>
      <c r="H629" s="14"/>
      <c r="I629" s="14"/>
      <c r="J629" s="14"/>
      <c r="K629" s="7"/>
      <c r="L629" s="7"/>
      <c r="M629" s="7"/>
      <c r="N629" s="7"/>
      <c r="O629" s="7"/>
      <c r="P629" s="7"/>
      <c r="Q629" s="7"/>
      <c r="R629" s="7"/>
      <c r="S629" s="7"/>
      <c r="T629" s="7"/>
      <c r="U629" s="7"/>
      <c r="V629" s="7"/>
      <c r="W629" s="7"/>
      <c r="X629" s="7"/>
      <c r="Y629" s="7"/>
      <c r="Z629" s="7"/>
      <c r="AA629" s="7"/>
      <c r="AB629" s="7"/>
    </row>
    <row r="630" ht="22.5" customHeight="1">
      <c r="A630" s="7"/>
      <c r="B630" s="7"/>
      <c r="C630" s="7"/>
      <c r="D630" s="7"/>
      <c r="E630" s="21"/>
      <c r="F630" s="7"/>
      <c r="G630" s="7"/>
      <c r="H630" s="14"/>
      <c r="I630" s="14"/>
      <c r="J630" s="14"/>
      <c r="K630" s="7"/>
      <c r="L630" s="7"/>
      <c r="M630" s="7"/>
      <c r="N630" s="7"/>
      <c r="O630" s="7"/>
      <c r="P630" s="7"/>
      <c r="Q630" s="7"/>
      <c r="R630" s="7"/>
      <c r="S630" s="7"/>
      <c r="T630" s="7"/>
      <c r="U630" s="7"/>
      <c r="V630" s="7"/>
      <c r="W630" s="7"/>
      <c r="X630" s="7"/>
      <c r="Y630" s="7"/>
      <c r="Z630" s="7"/>
      <c r="AA630" s="7"/>
      <c r="AB630" s="7"/>
    </row>
    <row r="631" ht="22.5" customHeight="1">
      <c r="A631" s="7"/>
      <c r="B631" s="7"/>
      <c r="C631" s="7"/>
      <c r="D631" s="7"/>
      <c r="E631" s="21"/>
      <c r="F631" s="7"/>
      <c r="G631" s="7"/>
      <c r="H631" s="14"/>
      <c r="I631" s="14"/>
      <c r="J631" s="14"/>
      <c r="K631" s="7"/>
      <c r="L631" s="7"/>
      <c r="M631" s="7"/>
      <c r="N631" s="7"/>
      <c r="O631" s="7"/>
      <c r="P631" s="7"/>
      <c r="Q631" s="7"/>
      <c r="R631" s="7"/>
      <c r="S631" s="7"/>
      <c r="T631" s="7"/>
      <c r="U631" s="7"/>
      <c r="V631" s="7"/>
      <c r="W631" s="7"/>
      <c r="X631" s="7"/>
      <c r="Y631" s="7"/>
      <c r="Z631" s="7"/>
      <c r="AA631" s="7"/>
      <c r="AB631" s="7"/>
    </row>
    <row r="632" ht="22.5" customHeight="1">
      <c r="A632" s="7"/>
      <c r="B632" s="7"/>
      <c r="C632" s="7"/>
      <c r="D632" s="7"/>
      <c r="E632" s="21"/>
      <c r="F632" s="7"/>
      <c r="G632" s="7"/>
      <c r="H632" s="14"/>
      <c r="I632" s="14"/>
      <c r="J632" s="14"/>
      <c r="K632" s="7"/>
      <c r="L632" s="7"/>
      <c r="M632" s="7"/>
      <c r="N632" s="7"/>
      <c r="O632" s="7"/>
      <c r="P632" s="7"/>
      <c r="Q632" s="7"/>
      <c r="R632" s="7"/>
      <c r="S632" s="7"/>
      <c r="T632" s="7"/>
      <c r="U632" s="7"/>
      <c r="V632" s="7"/>
      <c r="W632" s="7"/>
      <c r="X632" s="7"/>
      <c r="Y632" s="7"/>
      <c r="Z632" s="7"/>
      <c r="AA632" s="7"/>
      <c r="AB632" s="7"/>
    </row>
    <row r="633" ht="22.5" customHeight="1">
      <c r="A633" s="7"/>
      <c r="B633" s="7"/>
      <c r="C633" s="7"/>
      <c r="D633" s="7"/>
      <c r="E633" s="21"/>
      <c r="F633" s="7"/>
      <c r="G633" s="7"/>
      <c r="H633" s="14"/>
      <c r="I633" s="14"/>
      <c r="J633" s="14"/>
      <c r="K633" s="7"/>
      <c r="L633" s="7"/>
      <c r="M633" s="7"/>
      <c r="N633" s="7"/>
      <c r="O633" s="7"/>
      <c r="P633" s="7"/>
      <c r="Q633" s="7"/>
      <c r="R633" s="7"/>
      <c r="S633" s="7"/>
      <c r="T633" s="7"/>
      <c r="U633" s="7"/>
      <c r="V633" s="7"/>
      <c r="W633" s="7"/>
      <c r="X633" s="7"/>
      <c r="Y633" s="7"/>
      <c r="Z633" s="7"/>
      <c r="AA633" s="7"/>
      <c r="AB633" s="7"/>
    </row>
    <row r="634" ht="22.5" customHeight="1">
      <c r="A634" s="7"/>
      <c r="B634" s="7"/>
      <c r="C634" s="7"/>
      <c r="D634" s="7"/>
      <c r="E634" s="21"/>
      <c r="F634" s="7"/>
      <c r="G634" s="7"/>
      <c r="H634" s="14"/>
      <c r="I634" s="14"/>
      <c r="J634" s="14"/>
      <c r="K634" s="7"/>
      <c r="L634" s="7"/>
      <c r="M634" s="7"/>
      <c r="N634" s="7"/>
      <c r="O634" s="7"/>
      <c r="P634" s="7"/>
      <c r="Q634" s="7"/>
      <c r="R634" s="7"/>
      <c r="S634" s="7"/>
      <c r="T634" s="7"/>
      <c r="U634" s="7"/>
      <c r="V634" s="7"/>
      <c r="W634" s="7"/>
      <c r="X634" s="7"/>
      <c r="Y634" s="7"/>
      <c r="Z634" s="7"/>
      <c r="AA634" s="7"/>
      <c r="AB634" s="7"/>
    </row>
    <row r="635" ht="22.5" customHeight="1">
      <c r="A635" s="7"/>
      <c r="B635" s="7"/>
      <c r="C635" s="7"/>
      <c r="D635" s="7"/>
      <c r="E635" s="21"/>
      <c r="F635" s="7"/>
      <c r="G635" s="7"/>
      <c r="H635" s="14"/>
      <c r="I635" s="14"/>
      <c r="J635" s="14"/>
      <c r="K635" s="7"/>
      <c r="L635" s="7"/>
      <c r="M635" s="7"/>
      <c r="N635" s="7"/>
      <c r="O635" s="7"/>
      <c r="P635" s="7"/>
      <c r="Q635" s="7"/>
      <c r="R635" s="7"/>
      <c r="S635" s="7"/>
      <c r="T635" s="7"/>
      <c r="U635" s="7"/>
      <c r="V635" s="7"/>
      <c r="W635" s="7"/>
      <c r="X635" s="7"/>
      <c r="Y635" s="7"/>
      <c r="Z635" s="7"/>
      <c r="AA635" s="7"/>
      <c r="AB635" s="7"/>
    </row>
    <row r="636" ht="22.5" customHeight="1">
      <c r="A636" s="7"/>
      <c r="B636" s="7"/>
      <c r="C636" s="7"/>
      <c r="D636" s="7"/>
      <c r="E636" s="21"/>
      <c r="F636" s="7"/>
      <c r="G636" s="7"/>
      <c r="H636" s="14"/>
      <c r="I636" s="14"/>
      <c r="J636" s="14"/>
      <c r="K636" s="7"/>
      <c r="L636" s="7"/>
      <c r="M636" s="7"/>
      <c r="N636" s="7"/>
      <c r="O636" s="7"/>
      <c r="P636" s="7"/>
      <c r="Q636" s="7"/>
      <c r="R636" s="7"/>
      <c r="S636" s="7"/>
      <c r="T636" s="7"/>
      <c r="U636" s="7"/>
      <c r="V636" s="7"/>
      <c r="W636" s="7"/>
      <c r="X636" s="7"/>
      <c r="Y636" s="7"/>
      <c r="Z636" s="7"/>
      <c r="AA636" s="7"/>
      <c r="AB636" s="7"/>
    </row>
    <row r="637" ht="22.5" customHeight="1">
      <c r="A637" s="7"/>
      <c r="B637" s="7"/>
      <c r="C637" s="7"/>
      <c r="D637" s="7"/>
      <c r="E637" s="21"/>
      <c r="F637" s="7"/>
      <c r="G637" s="7"/>
      <c r="H637" s="14"/>
      <c r="I637" s="14"/>
      <c r="J637" s="14"/>
      <c r="K637" s="7"/>
      <c r="L637" s="7"/>
      <c r="M637" s="7"/>
      <c r="N637" s="7"/>
      <c r="O637" s="7"/>
      <c r="P637" s="7"/>
      <c r="Q637" s="7"/>
      <c r="R637" s="7"/>
      <c r="S637" s="7"/>
      <c r="T637" s="7"/>
      <c r="U637" s="7"/>
      <c r="V637" s="7"/>
      <c r="W637" s="7"/>
      <c r="X637" s="7"/>
      <c r="Y637" s="7"/>
      <c r="Z637" s="7"/>
      <c r="AA637" s="7"/>
      <c r="AB637" s="7"/>
    </row>
    <row r="638" ht="22.5" customHeight="1">
      <c r="A638" s="7"/>
      <c r="B638" s="7"/>
      <c r="C638" s="7"/>
      <c r="D638" s="7"/>
      <c r="E638" s="21"/>
      <c r="F638" s="7"/>
      <c r="G638" s="7"/>
      <c r="H638" s="14"/>
      <c r="I638" s="14"/>
      <c r="J638" s="14"/>
      <c r="K638" s="7"/>
      <c r="L638" s="7"/>
      <c r="M638" s="7"/>
      <c r="N638" s="7"/>
      <c r="O638" s="7"/>
      <c r="P638" s="7"/>
      <c r="Q638" s="7"/>
      <c r="R638" s="7"/>
      <c r="S638" s="7"/>
      <c r="T638" s="7"/>
      <c r="U638" s="7"/>
      <c r="V638" s="7"/>
      <c r="W638" s="7"/>
      <c r="X638" s="7"/>
      <c r="Y638" s="7"/>
      <c r="Z638" s="7"/>
      <c r="AA638" s="7"/>
      <c r="AB638" s="7"/>
    </row>
    <row r="639" ht="22.5" customHeight="1">
      <c r="A639" s="7"/>
      <c r="B639" s="7"/>
      <c r="C639" s="7"/>
      <c r="D639" s="7"/>
      <c r="E639" s="21"/>
      <c r="F639" s="7"/>
      <c r="G639" s="7"/>
      <c r="H639" s="14"/>
      <c r="I639" s="14"/>
      <c r="J639" s="14"/>
      <c r="K639" s="7"/>
      <c r="L639" s="7"/>
      <c r="M639" s="7"/>
      <c r="N639" s="7"/>
      <c r="O639" s="7"/>
      <c r="P639" s="7"/>
      <c r="Q639" s="7"/>
      <c r="R639" s="7"/>
      <c r="S639" s="7"/>
      <c r="T639" s="7"/>
      <c r="U639" s="7"/>
      <c r="V639" s="7"/>
      <c r="W639" s="7"/>
      <c r="X639" s="7"/>
      <c r="Y639" s="7"/>
      <c r="Z639" s="7"/>
      <c r="AA639" s="7"/>
      <c r="AB639" s="7"/>
    </row>
    <row r="640" ht="22.5" customHeight="1">
      <c r="A640" s="7"/>
      <c r="B640" s="7"/>
      <c r="C640" s="7"/>
      <c r="D640" s="7"/>
      <c r="E640" s="21"/>
      <c r="F640" s="7"/>
      <c r="G640" s="7"/>
      <c r="H640" s="14"/>
      <c r="I640" s="14"/>
      <c r="J640" s="14"/>
      <c r="K640" s="7"/>
      <c r="L640" s="7"/>
      <c r="M640" s="7"/>
      <c r="N640" s="7"/>
      <c r="O640" s="7"/>
      <c r="P640" s="7"/>
      <c r="Q640" s="7"/>
      <c r="R640" s="7"/>
      <c r="S640" s="7"/>
      <c r="T640" s="7"/>
      <c r="U640" s="7"/>
      <c r="V640" s="7"/>
      <c r="W640" s="7"/>
      <c r="X640" s="7"/>
      <c r="Y640" s="7"/>
      <c r="Z640" s="7"/>
      <c r="AA640" s="7"/>
      <c r="AB640" s="7"/>
    </row>
    <row r="641" ht="22.5" customHeight="1">
      <c r="A641" s="7"/>
      <c r="B641" s="7"/>
      <c r="C641" s="7"/>
      <c r="D641" s="7"/>
      <c r="E641" s="21"/>
      <c r="F641" s="7"/>
      <c r="G641" s="7"/>
      <c r="H641" s="14"/>
      <c r="I641" s="14"/>
      <c r="J641" s="14"/>
      <c r="K641" s="7"/>
      <c r="L641" s="7"/>
      <c r="M641" s="7"/>
      <c r="N641" s="7"/>
      <c r="O641" s="7"/>
      <c r="P641" s="7"/>
      <c r="Q641" s="7"/>
      <c r="R641" s="7"/>
      <c r="S641" s="7"/>
      <c r="T641" s="7"/>
      <c r="U641" s="7"/>
      <c r="V641" s="7"/>
      <c r="W641" s="7"/>
      <c r="X641" s="7"/>
      <c r="Y641" s="7"/>
      <c r="Z641" s="7"/>
      <c r="AA641" s="7"/>
      <c r="AB641" s="7"/>
    </row>
    <row r="642" ht="22.5" customHeight="1">
      <c r="A642" s="7"/>
      <c r="B642" s="7"/>
      <c r="C642" s="7"/>
      <c r="D642" s="7"/>
      <c r="E642" s="21"/>
      <c r="F642" s="7"/>
      <c r="G642" s="7"/>
      <c r="H642" s="14"/>
      <c r="I642" s="14"/>
      <c r="J642" s="14"/>
      <c r="K642" s="7"/>
      <c r="L642" s="7"/>
      <c r="M642" s="7"/>
      <c r="N642" s="7"/>
      <c r="O642" s="7"/>
      <c r="P642" s="7"/>
      <c r="Q642" s="7"/>
      <c r="R642" s="7"/>
      <c r="S642" s="7"/>
      <c r="T642" s="7"/>
      <c r="U642" s="7"/>
      <c r="V642" s="7"/>
      <c r="W642" s="7"/>
      <c r="X642" s="7"/>
      <c r="Y642" s="7"/>
      <c r="Z642" s="7"/>
      <c r="AA642" s="7"/>
      <c r="AB642" s="7"/>
    </row>
    <row r="643" ht="22.5" customHeight="1">
      <c r="A643" s="7"/>
      <c r="B643" s="7"/>
      <c r="C643" s="7"/>
      <c r="D643" s="7"/>
      <c r="E643" s="21"/>
      <c r="F643" s="7"/>
      <c r="G643" s="7"/>
      <c r="H643" s="14"/>
      <c r="I643" s="14"/>
      <c r="J643" s="14"/>
      <c r="K643" s="7"/>
      <c r="L643" s="7"/>
      <c r="M643" s="7"/>
      <c r="N643" s="7"/>
      <c r="O643" s="7"/>
      <c r="P643" s="7"/>
      <c r="Q643" s="7"/>
      <c r="R643" s="7"/>
      <c r="S643" s="7"/>
      <c r="T643" s="7"/>
      <c r="U643" s="7"/>
      <c r="V643" s="7"/>
      <c r="W643" s="7"/>
      <c r="X643" s="7"/>
      <c r="Y643" s="7"/>
      <c r="Z643" s="7"/>
      <c r="AA643" s="7"/>
      <c r="AB643" s="7"/>
    </row>
    <row r="644" ht="22.5" customHeight="1">
      <c r="A644" s="7"/>
      <c r="B644" s="7"/>
      <c r="C644" s="7"/>
      <c r="D644" s="7"/>
      <c r="E644" s="21"/>
      <c r="F644" s="7"/>
      <c r="G644" s="7"/>
      <c r="H644" s="14"/>
      <c r="I644" s="14"/>
      <c r="J644" s="14"/>
      <c r="K644" s="7"/>
      <c r="L644" s="7"/>
      <c r="M644" s="7"/>
      <c r="N644" s="7"/>
      <c r="O644" s="7"/>
      <c r="P644" s="7"/>
      <c r="Q644" s="7"/>
      <c r="R644" s="7"/>
      <c r="S644" s="7"/>
      <c r="T644" s="7"/>
      <c r="U644" s="7"/>
      <c r="V644" s="7"/>
      <c r="W644" s="7"/>
      <c r="X644" s="7"/>
      <c r="Y644" s="7"/>
      <c r="Z644" s="7"/>
      <c r="AA644" s="7"/>
      <c r="AB644" s="7"/>
    </row>
    <row r="645" ht="22.5" customHeight="1">
      <c r="A645" s="7"/>
      <c r="B645" s="7"/>
      <c r="C645" s="7"/>
      <c r="D645" s="7"/>
      <c r="E645" s="21"/>
      <c r="F645" s="7"/>
      <c r="G645" s="7"/>
      <c r="H645" s="14"/>
      <c r="I645" s="14"/>
      <c r="J645" s="14"/>
      <c r="K645" s="7"/>
      <c r="L645" s="7"/>
      <c r="M645" s="7"/>
      <c r="N645" s="7"/>
      <c r="O645" s="7"/>
      <c r="P645" s="7"/>
      <c r="Q645" s="7"/>
      <c r="R645" s="7"/>
      <c r="S645" s="7"/>
      <c r="T645" s="7"/>
      <c r="U645" s="7"/>
      <c r="V645" s="7"/>
      <c r="W645" s="7"/>
      <c r="X645" s="7"/>
      <c r="Y645" s="7"/>
      <c r="Z645" s="7"/>
      <c r="AA645" s="7"/>
      <c r="AB645" s="7"/>
    </row>
    <row r="646" ht="22.5" customHeight="1">
      <c r="A646" s="7"/>
      <c r="B646" s="7"/>
      <c r="C646" s="7"/>
      <c r="D646" s="7"/>
      <c r="E646" s="21"/>
      <c r="F646" s="7"/>
      <c r="G646" s="7"/>
      <c r="H646" s="14"/>
      <c r="I646" s="14"/>
      <c r="J646" s="14"/>
      <c r="K646" s="7"/>
      <c r="L646" s="7"/>
      <c r="M646" s="7"/>
      <c r="N646" s="7"/>
      <c r="O646" s="7"/>
      <c r="P646" s="7"/>
      <c r="Q646" s="7"/>
      <c r="R646" s="7"/>
      <c r="S646" s="7"/>
      <c r="T646" s="7"/>
      <c r="U646" s="7"/>
      <c r="V646" s="7"/>
      <c r="W646" s="7"/>
      <c r="X646" s="7"/>
      <c r="Y646" s="7"/>
      <c r="Z646" s="7"/>
      <c r="AA646" s="7"/>
      <c r="AB646" s="7"/>
    </row>
    <row r="647" ht="22.5" customHeight="1">
      <c r="A647" s="7"/>
      <c r="B647" s="7"/>
      <c r="C647" s="7"/>
      <c r="D647" s="7"/>
      <c r="E647" s="21"/>
      <c r="F647" s="7"/>
      <c r="G647" s="7"/>
      <c r="H647" s="14"/>
      <c r="I647" s="14"/>
      <c r="J647" s="14"/>
      <c r="K647" s="7"/>
      <c r="L647" s="7"/>
      <c r="M647" s="7"/>
      <c r="N647" s="7"/>
      <c r="O647" s="7"/>
      <c r="P647" s="7"/>
      <c r="Q647" s="7"/>
      <c r="R647" s="7"/>
      <c r="S647" s="7"/>
      <c r="T647" s="7"/>
      <c r="U647" s="7"/>
      <c r="V647" s="7"/>
      <c r="W647" s="7"/>
      <c r="X647" s="7"/>
      <c r="Y647" s="7"/>
      <c r="Z647" s="7"/>
      <c r="AA647" s="7"/>
      <c r="AB647" s="7"/>
    </row>
    <row r="648" ht="22.5" customHeight="1">
      <c r="A648" s="7"/>
      <c r="B648" s="7"/>
      <c r="C648" s="7"/>
      <c r="D648" s="7"/>
      <c r="E648" s="21"/>
      <c r="F648" s="7"/>
      <c r="G648" s="7"/>
      <c r="H648" s="14"/>
      <c r="I648" s="14"/>
      <c r="J648" s="14"/>
      <c r="K648" s="7"/>
      <c r="L648" s="7"/>
      <c r="M648" s="7"/>
      <c r="N648" s="7"/>
      <c r="O648" s="7"/>
      <c r="P648" s="7"/>
      <c r="Q648" s="7"/>
      <c r="R648" s="7"/>
      <c r="S648" s="7"/>
      <c r="T648" s="7"/>
      <c r="U648" s="7"/>
      <c r="V648" s="7"/>
      <c r="W648" s="7"/>
      <c r="X648" s="7"/>
      <c r="Y648" s="7"/>
      <c r="Z648" s="7"/>
      <c r="AA648" s="7"/>
      <c r="AB648" s="7"/>
    </row>
    <row r="649" ht="22.5" customHeight="1">
      <c r="A649" s="7"/>
      <c r="B649" s="7"/>
      <c r="C649" s="7"/>
      <c r="D649" s="7"/>
      <c r="E649" s="21"/>
      <c r="F649" s="7"/>
      <c r="G649" s="7"/>
      <c r="H649" s="14"/>
      <c r="I649" s="14"/>
      <c r="J649" s="14"/>
      <c r="K649" s="7"/>
      <c r="L649" s="7"/>
      <c r="M649" s="7"/>
      <c r="N649" s="7"/>
      <c r="O649" s="7"/>
      <c r="P649" s="7"/>
      <c r="Q649" s="7"/>
      <c r="R649" s="7"/>
      <c r="S649" s="7"/>
      <c r="T649" s="7"/>
      <c r="U649" s="7"/>
      <c r="V649" s="7"/>
      <c r="W649" s="7"/>
      <c r="X649" s="7"/>
      <c r="Y649" s="7"/>
      <c r="Z649" s="7"/>
      <c r="AA649" s="7"/>
      <c r="AB649" s="7"/>
    </row>
    <row r="650" ht="22.5" customHeight="1">
      <c r="A650" s="7"/>
      <c r="B650" s="7"/>
      <c r="C650" s="7"/>
      <c r="D650" s="7"/>
      <c r="E650" s="21"/>
      <c r="F650" s="7"/>
      <c r="G650" s="7"/>
      <c r="H650" s="14"/>
      <c r="I650" s="14"/>
      <c r="J650" s="14"/>
      <c r="K650" s="7"/>
      <c r="L650" s="7"/>
      <c r="M650" s="7"/>
      <c r="N650" s="7"/>
      <c r="O650" s="7"/>
      <c r="P650" s="7"/>
      <c r="Q650" s="7"/>
      <c r="R650" s="7"/>
      <c r="S650" s="7"/>
      <c r="T650" s="7"/>
      <c r="U650" s="7"/>
      <c r="V650" s="7"/>
      <c r="W650" s="7"/>
      <c r="X650" s="7"/>
      <c r="Y650" s="7"/>
      <c r="Z650" s="7"/>
      <c r="AA650" s="7"/>
      <c r="AB650" s="7"/>
    </row>
    <row r="651" ht="22.5" customHeight="1">
      <c r="A651" s="7"/>
      <c r="B651" s="7"/>
      <c r="C651" s="7"/>
      <c r="D651" s="7"/>
      <c r="E651" s="21"/>
      <c r="F651" s="7"/>
      <c r="G651" s="7"/>
      <c r="H651" s="14"/>
      <c r="I651" s="14"/>
      <c r="J651" s="14"/>
      <c r="K651" s="7"/>
      <c r="L651" s="7"/>
      <c r="M651" s="7"/>
      <c r="N651" s="7"/>
      <c r="O651" s="7"/>
      <c r="P651" s="7"/>
      <c r="Q651" s="7"/>
      <c r="R651" s="7"/>
      <c r="S651" s="7"/>
      <c r="T651" s="7"/>
      <c r="U651" s="7"/>
      <c r="V651" s="7"/>
      <c r="W651" s="7"/>
      <c r="X651" s="7"/>
      <c r="Y651" s="7"/>
      <c r="Z651" s="7"/>
      <c r="AA651" s="7"/>
      <c r="AB651" s="7"/>
    </row>
    <row r="652" ht="22.5" customHeight="1">
      <c r="A652" s="7"/>
      <c r="B652" s="7"/>
      <c r="C652" s="7"/>
      <c r="D652" s="7"/>
      <c r="E652" s="21"/>
      <c r="F652" s="7"/>
      <c r="G652" s="7"/>
      <c r="H652" s="14"/>
      <c r="I652" s="14"/>
      <c r="J652" s="14"/>
      <c r="K652" s="7"/>
      <c r="L652" s="7"/>
      <c r="M652" s="7"/>
      <c r="N652" s="7"/>
      <c r="O652" s="7"/>
      <c r="P652" s="7"/>
      <c r="Q652" s="7"/>
      <c r="R652" s="7"/>
      <c r="S652" s="7"/>
      <c r="T652" s="7"/>
      <c r="U652" s="7"/>
      <c r="V652" s="7"/>
      <c r="W652" s="7"/>
      <c r="X652" s="7"/>
      <c r="Y652" s="7"/>
      <c r="Z652" s="7"/>
      <c r="AA652" s="7"/>
      <c r="AB652" s="7"/>
    </row>
    <row r="653" ht="22.5" customHeight="1">
      <c r="A653" s="7"/>
      <c r="B653" s="7"/>
      <c r="C653" s="7"/>
      <c r="D653" s="7"/>
      <c r="E653" s="21"/>
      <c r="F653" s="7"/>
      <c r="G653" s="7"/>
      <c r="H653" s="14"/>
      <c r="I653" s="14"/>
      <c r="J653" s="14"/>
      <c r="K653" s="7"/>
      <c r="L653" s="7"/>
      <c r="M653" s="7"/>
      <c r="N653" s="7"/>
      <c r="O653" s="7"/>
      <c r="P653" s="7"/>
      <c r="Q653" s="7"/>
      <c r="R653" s="7"/>
      <c r="S653" s="7"/>
      <c r="T653" s="7"/>
      <c r="U653" s="7"/>
      <c r="V653" s="7"/>
      <c r="W653" s="7"/>
      <c r="X653" s="7"/>
      <c r="Y653" s="7"/>
      <c r="Z653" s="7"/>
      <c r="AA653" s="7"/>
      <c r="AB653" s="7"/>
    </row>
    <row r="654" ht="22.5" customHeight="1">
      <c r="A654" s="7"/>
      <c r="B654" s="7"/>
      <c r="C654" s="7"/>
      <c r="D654" s="7"/>
      <c r="E654" s="21"/>
      <c r="F654" s="7"/>
      <c r="G654" s="7"/>
      <c r="H654" s="14"/>
      <c r="I654" s="14"/>
      <c r="J654" s="14"/>
      <c r="K654" s="7"/>
      <c r="L654" s="7"/>
      <c r="M654" s="7"/>
      <c r="N654" s="7"/>
      <c r="O654" s="7"/>
      <c r="P654" s="7"/>
      <c r="Q654" s="7"/>
      <c r="R654" s="7"/>
      <c r="S654" s="7"/>
      <c r="T654" s="7"/>
      <c r="U654" s="7"/>
      <c r="V654" s="7"/>
      <c r="W654" s="7"/>
      <c r="X654" s="7"/>
      <c r="Y654" s="7"/>
      <c r="Z654" s="7"/>
      <c r="AA654" s="7"/>
      <c r="AB654" s="7"/>
    </row>
    <row r="655" ht="22.5" customHeight="1">
      <c r="A655" s="7"/>
      <c r="B655" s="7"/>
      <c r="C655" s="7"/>
      <c r="D655" s="7"/>
      <c r="E655" s="21"/>
      <c r="F655" s="7"/>
      <c r="G655" s="7"/>
      <c r="H655" s="14"/>
      <c r="I655" s="14"/>
      <c r="J655" s="14"/>
      <c r="K655" s="7"/>
      <c r="L655" s="7"/>
      <c r="M655" s="7"/>
      <c r="N655" s="7"/>
      <c r="O655" s="7"/>
      <c r="P655" s="7"/>
      <c r="Q655" s="7"/>
      <c r="R655" s="7"/>
      <c r="S655" s="7"/>
      <c r="T655" s="7"/>
      <c r="U655" s="7"/>
      <c r="V655" s="7"/>
      <c r="W655" s="7"/>
      <c r="X655" s="7"/>
      <c r="Y655" s="7"/>
      <c r="Z655" s="7"/>
      <c r="AA655" s="7"/>
      <c r="AB655" s="7"/>
    </row>
    <row r="656" ht="22.5" customHeight="1">
      <c r="A656" s="7"/>
      <c r="B656" s="7"/>
      <c r="C656" s="7"/>
      <c r="D656" s="7"/>
      <c r="E656" s="21"/>
      <c r="F656" s="7"/>
      <c r="G656" s="7"/>
      <c r="H656" s="14"/>
      <c r="I656" s="14"/>
      <c r="J656" s="14"/>
      <c r="K656" s="7"/>
      <c r="L656" s="7"/>
      <c r="M656" s="7"/>
      <c r="N656" s="7"/>
      <c r="O656" s="7"/>
      <c r="P656" s="7"/>
      <c r="Q656" s="7"/>
      <c r="R656" s="7"/>
      <c r="S656" s="7"/>
      <c r="T656" s="7"/>
      <c r="U656" s="7"/>
      <c r="V656" s="7"/>
      <c r="W656" s="7"/>
      <c r="X656" s="7"/>
      <c r="Y656" s="7"/>
      <c r="Z656" s="7"/>
      <c r="AA656" s="7"/>
      <c r="AB656" s="7"/>
    </row>
    <row r="657" ht="22.5" customHeight="1">
      <c r="A657" s="7"/>
      <c r="B657" s="7"/>
      <c r="C657" s="7"/>
      <c r="D657" s="7"/>
      <c r="E657" s="21"/>
      <c r="F657" s="7"/>
      <c r="G657" s="7"/>
      <c r="H657" s="14"/>
      <c r="I657" s="14"/>
      <c r="J657" s="14"/>
      <c r="K657" s="7"/>
      <c r="L657" s="7"/>
      <c r="M657" s="7"/>
      <c r="N657" s="7"/>
      <c r="O657" s="7"/>
      <c r="P657" s="7"/>
      <c r="Q657" s="7"/>
      <c r="R657" s="7"/>
      <c r="S657" s="7"/>
      <c r="T657" s="7"/>
      <c r="U657" s="7"/>
      <c r="V657" s="7"/>
      <c r="W657" s="7"/>
      <c r="X657" s="7"/>
      <c r="Y657" s="7"/>
      <c r="Z657" s="7"/>
      <c r="AA657" s="7"/>
      <c r="AB657" s="7"/>
    </row>
    <row r="658" ht="22.5" customHeight="1">
      <c r="A658" s="7"/>
      <c r="B658" s="7"/>
      <c r="C658" s="7"/>
      <c r="D658" s="7"/>
      <c r="E658" s="21"/>
      <c r="F658" s="7"/>
      <c r="G658" s="7"/>
      <c r="H658" s="14"/>
      <c r="I658" s="14"/>
      <c r="J658" s="14"/>
      <c r="K658" s="7"/>
      <c r="L658" s="7"/>
      <c r="M658" s="7"/>
      <c r="N658" s="7"/>
      <c r="O658" s="7"/>
      <c r="P658" s="7"/>
      <c r="Q658" s="7"/>
      <c r="R658" s="7"/>
      <c r="S658" s="7"/>
      <c r="T658" s="7"/>
      <c r="U658" s="7"/>
      <c r="V658" s="7"/>
      <c r="W658" s="7"/>
      <c r="X658" s="7"/>
      <c r="Y658" s="7"/>
      <c r="Z658" s="7"/>
      <c r="AA658" s="7"/>
      <c r="AB658" s="7"/>
    </row>
    <row r="659" ht="22.5" customHeight="1">
      <c r="A659" s="7"/>
      <c r="B659" s="7"/>
      <c r="C659" s="7"/>
      <c r="D659" s="7"/>
      <c r="E659" s="21"/>
      <c r="F659" s="7"/>
      <c r="G659" s="7"/>
      <c r="H659" s="14"/>
      <c r="I659" s="14"/>
      <c r="J659" s="14"/>
      <c r="K659" s="7"/>
      <c r="L659" s="7"/>
      <c r="M659" s="7"/>
      <c r="N659" s="7"/>
      <c r="O659" s="7"/>
      <c r="P659" s="7"/>
      <c r="Q659" s="7"/>
      <c r="R659" s="7"/>
      <c r="S659" s="7"/>
      <c r="T659" s="7"/>
      <c r="U659" s="7"/>
      <c r="V659" s="7"/>
      <c r="W659" s="7"/>
      <c r="X659" s="7"/>
      <c r="Y659" s="7"/>
      <c r="Z659" s="7"/>
      <c r="AA659" s="7"/>
      <c r="AB659" s="7"/>
    </row>
    <row r="660" ht="22.5" customHeight="1">
      <c r="A660" s="7"/>
      <c r="B660" s="7"/>
      <c r="C660" s="7"/>
      <c r="D660" s="7"/>
      <c r="E660" s="21"/>
      <c r="F660" s="7"/>
      <c r="G660" s="7"/>
      <c r="H660" s="14"/>
      <c r="I660" s="14"/>
      <c r="J660" s="14"/>
      <c r="K660" s="7"/>
      <c r="L660" s="7"/>
      <c r="M660" s="7"/>
      <c r="N660" s="7"/>
      <c r="O660" s="7"/>
      <c r="P660" s="7"/>
      <c r="Q660" s="7"/>
      <c r="R660" s="7"/>
      <c r="S660" s="7"/>
      <c r="T660" s="7"/>
      <c r="U660" s="7"/>
      <c r="V660" s="7"/>
      <c r="W660" s="7"/>
      <c r="X660" s="7"/>
      <c r="Y660" s="7"/>
      <c r="Z660" s="7"/>
      <c r="AA660" s="7"/>
      <c r="AB660" s="7"/>
    </row>
    <row r="661" ht="22.5" customHeight="1">
      <c r="A661" s="7"/>
      <c r="B661" s="7"/>
      <c r="C661" s="7"/>
      <c r="D661" s="7"/>
      <c r="E661" s="21"/>
      <c r="F661" s="7"/>
      <c r="G661" s="7"/>
      <c r="H661" s="14"/>
      <c r="I661" s="14"/>
      <c r="J661" s="14"/>
      <c r="K661" s="7"/>
      <c r="L661" s="7"/>
      <c r="M661" s="7"/>
      <c r="N661" s="7"/>
      <c r="O661" s="7"/>
      <c r="P661" s="7"/>
      <c r="Q661" s="7"/>
      <c r="R661" s="7"/>
      <c r="S661" s="7"/>
      <c r="T661" s="7"/>
      <c r="U661" s="7"/>
      <c r="V661" s="7"/>
      <c r="W661" s="7"/>
      <c r="X661" s="7"/>
      <c r="Y661" s="7"/>
      <c r="Z661" s="7"/>
      <c r="AA661" s="7"/>
      <c r="AB661" s="7"/>
    </row>
    <row r="662" ht="22.5" customHeight="1">
      <c r="A662" s="7"/>
      <c r="B662" s="7"/>
      <c r="C662" s="7"/>
      <c r="D662" s="7"/>
      <c r="E662" s="21"/>
      <c r="F662" s="7"/>
      <c r="G662" s="7"/>
      <c r="H662" s="14"/>
      <c r="I662" s="14"/>
      <c r="J662" s="14"/>
      <c r="K662" s="7"/>
      <c r="L662" s="7"/>
      <c r="M662" s="7"/>
      <c r="N662" s="7"/>
      <c r="O662" s="7"/>
      <c r="P662" s="7"/>
      <c r="Q662" s="7"/>
      <c r="R662" s="7"/>
      <c r="S662" s="7"/>
      <c r="T662" s="7"/>
      <c r="U662" s="7"/>
      <c r="V662" s="7"/>
      <c r="W662" s="7"/>
      <c r="X662" s="7"/>
      <c r="Y662" s="7"/>
      <c r="Z662" s="7"/>
      <c r="AA662" s="7"/>
      <c r="AB662" s="7"/>
    </row>
    <row r="663" ht="22.5" customHeight="1">
      <c r="A663" s="7"/>
      <c r="B663" s="7"/>
      <c r="C663" s="7"/>
      <c r="D663" s="7"/>
      <c r="E663" s="21"/>
      <c r="F663" s="7"/>
      <c r="G663" s="7"/>
      <c r="H663" s="14"/>
      <c r="I663" s="14"/>
      <c r="J663" s="14"/>
      <c r="K663" s="7"/>
      <c r="L663" s="7"/>
      <c r="M663" s="7"/>
      <c r="N663" s="7"/>
      <c r="O663" s="7"/>
      <c r="P663" s="7"/>
      <c r="Q663" s="7"/>
      <c r="R663" s="7"/>
      <c r="S663" s="7"/>
      <c r="T663" s="7"/>
      <c r="U663" s="7"/>
      <c r="V663" s="7"/>
      <c r="W663" s="7"/>
      <c r="X663" s="7"/>
      <c r="Y663" s="7"/>
      <c r="Z663" s="7"/>
      <c r="AA663" s="7"/>
      <c r="AB663" s="7"/>
    </row>
    <row r="664" ht="22.5" customHeight="1">
      <c r="A664" s="7"/>
      <c r="B664" s="7"/>
      <c r="C664" s="7"/>
      <c r="D664" s="7"/>
      <c r="E664" s="21"/>
      <c r="F664" s="7"/>
      <c r="G664" s="7"/>
      <c r="H664" s="14"/>
      <c r="I664" s="14"/>
      <c r="J664" s="14"/>
      <c r="K664" s="7"/>
      <c r="L664" s="7"/>
      <c r="M664" s="7"/>
      <c r="N664" s="7"/>
      <c r="O664" s="7"/>
      <c r="P664" s="7"/>
      <c r="Q664" s="7"/>
      <c r="R664" s="7"/>
      <c r="S664" s="7"/>
      <c r="T664" s="7"/>
      <c r="U664" s="7"/>
      <c r="V664" s="7"/>
      <c r="W664" s="7"/>
      <c r="X664" s="7"/>
      <c r="Y664" s="7"/>
      <c r="Z664" s="7"/>
      <c r="AA664" s="7"/>
      <c r="AB664" s="7"/>
    </row>
    <row r="665" ht="22.5" customHeight="1">
      <c r="A665" s="7"/>
      <c r="B665" s="7"/>
      <c r="C665" s="7"/>
      <c r="D665" s="7"/>
      <c r="E665" s="21"/>
      <c r="F665" s="7"/>
      <c r="G665" s="7"/>
      <c r="H665" s="14"/>
      <c r="I665" s="14"/>
      <c r="J665" s="14"/>
      <c r="K665" s="7"/>
      <c r="L665" s="7"/>
      <c r="M665" s="7"/>
      <c r="N665" s="7"/>
      <c r="O665" s="7"/>
      <c r="P665" s="7"/>
      <c r="Q665" s="7"/>
      <c r="R665" s="7"/>
      <c r="S665" s="7"/>
      <c r="T665" s="7"/>
      <c r="U665" s="7"/>
      <c r="V665" s="7"/>
      <c r="W665" s="7"/>
      <c r="X665" s="7"/>
      <c r="Y665" s="7"/>
      <c r="Z665" s="7"/>
      <c r="AA665" s="7"/>
      <c r="AB665" s="7"/>
    </row>
    <row r="666" ht="22.5" customHeight="1">
      <c r="A666" s="7"/>
      <c r="B666" s="7"/>
      <c r="C666" s="7"/>
      <c r="D666" s="7"/>
      <c r="E666" s="21"/>
      <c r="F666" s="7"/>
      <c r="G666" s="7"/>
      <c r="H666" s="14"/>
      <c r="I666" s="14"/>
      <c r="J666" s="14"/>
      <c r="K666" s="7"/>
      <c r="L666" s="7"/>
      <c r="M666" s="7"/>
      <c r="N666" s="7"/>
      <c r="O666" s="7"/>
      <c r="P666" s="7"/>
      <c r="Q666" s="7"/>
      <c r="R666" s="7"/>
      <c r="S666" s="7"/>
      <c r="T666" s="7"/>
      <c r="U666" s="7"/>
      <c r="V666" s="7"/>
      <c r="W666" s="7"/>
      <c r="X666" s="7"/>
      <c r="Y666" s="7"/>
      <c r="Z666" s="7"/>
      <c r="AA666" s="7"/>
      <c r="AB666" s="7"/>
    </row>
    <row r="667" ht="22.5" customHeight="1">
      <c r="A667" s="7"/>
      <c r="B667" s="7"/>
      <c r="C667" s="7"/>
      <c r="D667" s="7"/>
      <c r="E667" s="21"/>
      <c r="F667" s="7"/>
      <c r="G667" s="7"/>
      <c r="H667" s="14"/>
      <c r="I667" s="14"/>
      <c r="J667" s="14"/>
      <c r="K667" s="7"/>
      <c r="L667" s="7"/>
      <c r="M667" s="7"/>
      <c r="N667" s="7"/>
      <c r="O667" s="7"/>
      <c r="P667" s="7"/>
      <c r="Q667" s="7"/>
      <c r="R667" s="7"/>
      <c r="S667" s="7"/>
      <c r="T667" s="7"/>
      <c r="U667" s="7"/>
      <c r="V667" s="7"/>
      <c r="W667" s="7"/>
      <c r="X667" s="7"/>
      <c r="Y667" s="7"/>
      <c r="Z667" s="7"/>
      <c r="AA667" s="7"/>
      <c r="AB667" s="7"/>
    </row>
    <row r="668" ht="22.5" customHeight="1">
      <c r="A668" s="7"/>
      <c r="B668" s="7"/>
      <c r="C668" s="7"/>
      <c r="D668" s="7"/>
      <c r="E668" s="21"/>
      <c r="F668" s="7"/>
      <c r="G668" s="7"/>
      <c r="H668" s="14"/>
      <c r="I668" s="14"/>
      <c r="J668" s="14"/>
      <c r="K668" s="7"/>
      <c r="L668" s="7"/>
      <c r="M668" s="7"/>
      <c r="N668" s="7"/>
      <c r="O668" s="7"/>
      <c r="P668" s="7"/>
      <c r="Q668" s="7"/>
      <c r="R668" s="7"/>
      <c r="S668" s="7"/>
      <c r="T668" s="7"/>
      <c r="U668" s="7"/>
      <c r="V668" s="7"/>
      <c r="W668" s="7"/>
      <c r="X668" s="7"/>
      <c r="Y668" s="7"/>
      <c r="Z668" s="7"/>
      <c r="AA668" s="7"/>
      <c r="AB668" s="7"/>
    </row>
    <row r="669" ht="22.5" customHeight="1">
      <c r="A669" s="7"/>
      <c r="B669" s="7"/>
      <c r="C669" s="7"/>
      <c r="D669" s="7"/>
      <c r="E669" s="21"/>
      <c r="F669" s="7"/>
      <c r="G669" s="7"/>
      <c r="H669" s="14"/>
      <c r="I669" s="14"/>
      <c r="J669" s="14"/>
      <c r="K669" s="7"/>
      <c r="L669" s="7"/>
      <c r="M669" s="7"/>
      <c r="N669" s="7"/>
      <c r="O669" s="7"/>
      <c r="P669" s="7"/>
      <c r="Q669" s="7"/>
      <c r="R669" s="7"/>
      <c r="S669" s="7"/>
      <c r="T669" s="7"/>
      <c r="U669" s="7"/>
      <c r="V669" s="7"/>
      <c r="W669" s="7"/>
      <c r="X669" s="7"/>
      <c r="Y669" s="7"/>
      <c r="Z669" s="7"/>
      <c r="AA669" s="7"/>
      <c r="AB669" s="7"/>
    </row>
    <row r="670" ht="22.5" customHeight="1">
      <c r="A670" s="7"/>
      <c r="B670" s="7"/>
      <c r="C670" s="7"/>
      <c r="D670" s="7"/>
      <c r="E670" s="21"/>
      <c r="F670" s="7"/>
      <c r="G670" s="7"/>
      <c r="H670" s="14"/>
      <c r="I670" s="14"/>
      <c r="J670" s="14"/>
      <c r="K670" s="7"/>
      <c r="L670" s="7"/>
      <c r="M670" s="7"/>
      <c r="N670" s="7"/>
      <c r="O670" s="7"/>
      <c r="P670" s="7"/>
      <c r="Q670" s="7"/>
      <c r="R670" s="7"/>
      <c r="S670" s="7"/>
      <c r="T670" s="7"/>
      <c r="U670" s="7"/>
      <c r="V670" s="7"/>
      <c r="W670" s="7"/>
      <c r="X670" s="7"/>
      <c r="Y670" s="7"/>
      <c r="Z670" s="7"/>
      <c r="AA670" s="7"/>
      <c r="AB670" s="7"/>
    </row>
    <row r="671" ht="22.5" customHeight="1">
      <c r="A671" s="7"/>
      <c r="B671" s="7"/>
      <c r="C671" s="7"/>
      <c r="D671" s="7"/>
      <c r="E671" s="21"/>
      <c r="F671" s="7"/>
      <c r="G671" s="7"/>
      <c r="H671" s="14"/>
      <c r="I671" s="14"/>
      <c r="J671" s="14"/>
      <c r="K671" s="7"/>
      <c r="L671" s="7"/>
      <c r="M671" s="7"/>
      <c r="N671" s="7"/>
      <c r="O671" s="7"/>
      <c r="P671" s="7"/>
      <c r="Q671" s="7"/>
      <c r="R671" s="7"/>
      <c r="S671" s="7"/>
      <c r="T671" s="7"/>
      <c r="U671" s="7"/>
      <c r="V671" s="7"/>
      <c r="W671" s="7"/>
      <c r="X671" s="7"/>
      <c r="Y671" s="7"/>
      <c r="Z671" s="7"/>
      <c r="AA671" s="7"/>
      <c r="AB671" s="7"/>
    </row>
    <row r="672" ht="22.5" customHeight="1">
      <c r="A672" s="7"/>
      <c r="B672" s="7"/>
      <c r="C672" s="7"/>
      <c r="D672" s="7"/>
      <c r="E672" s="21"/>
      <c r="F672" s="7"/>
      <c r="G672" s="7"/>
      <c r="H672" s="14"/>
      <c r="I672" s="14"/>
      <c r="J672" s="14"/>
      <c r="K672" s="7"/>
      <c r="L672" s="7"/>
      <c r="M672" s="7"/>
      <c r="N672" s="7"/>
      <c r="O672" s="7"/>
      <c r="P672" s="7"/>
      <c r="Q672" s="7"/>
      <c r="R672" s="7"/>
      <c r="S672" s="7"/>
      <c r="T672" s="7"/>
      <c r="U672" s="7"/>
      <c r="V672" s="7"/>
      <c r="W672" s="7"/>
      <c r="X672" s="7"/>
      <c r="Y672" s="7"/>
      <c r="Z672" s="7"/>
      <c r="AA672" s="7"/>
      <c r="AB672" s="7"/>
    </row>
    <row r="673" ht="22.5" customHeight="1">
      <c r="A673" s="7"/>
      <c r="B673" s="7"/>
      <c r="C673" s="7"/>
      <c r="D673" s="7"/>
      <c r="E673" s="21"/>
      <c r="F673" s="7"/>
      <c r="G673" s="7"/>
      <c r="H673" s="14"/>
      <c r="I673" s="14"/>
      <c r="J673" s="14"/>
      <c r="K673" s="7"/>
      <c r="L673" s="7"/>
      <c r="M673" s="7"/>
      <c r="N673" s="7"/>
      <c r="O673" s="7"/>
      <c r="P673" s="7"/>
      <c r="Q673" s="7"/>
      <c r="R673" s="7"/>
      <c r="S673" s="7"/>
      <c r="T673" s="7"/>
      <c r="U673" s="7"/>
      <c r="V673" s="7"/>
      <c r="W673" s="7"/>
      <c r="X673" s="7"/>
      <c r="Y673" s="7"/>
      <c r="Z673" s="7"/>
      <c r="AA673" s="7"/>
      <c r="AB673" s="7"/>
    </row>
    <row r="674" ht="22.5" customHeight="1">
      <c r="A674" s="7"/>
      <c r="B674" s="7"/>
      <c r="C674" s="7"/>
      <c r="D674" s="7"/>
      <c r="E674" s="21"/>
      <c r="F674" s="7"/>
      <c r="G674" s="7"/>
      <c r="H674" s="14"/>
      <c r="I674" s="14"/>
      <c r="J674" s="14"/>
      <c r="K674" s="7"/>
      <c r="L674" s="7"/>
      <c r="M674" s="7"/>
      <c r="N674" s="7"/>
      <c r="O674" s="7"/>
      <c r="P674" s="7"/>
      <c r="Q674" s="7"/>
      <c r="R674" s="7"/>
      <c r="S674" s="7"/>
      <c r="T674" s="7"/>
      <c r="U674" s="7"/>
      <c r="V674" s="7"/>
      <c r="W674" s="7"/>
      <c r="X674" s="7"/>
      <c r="Y674" s="7"/>
      <c r="Z674" s="7"/>
      <c r="AA674" s="7"/>
      <c r="AB674" s="7"/>
    </row>
    <row r="675" ht="22.5" customHeight="1">
      <c r="A675" s="7"/>
      <c r="B675" s="7"/>
      <c r="C675" s="7"/>
      <c r="D675" s="7"/>
      <c r="E675" s="21"/>
      <c r="F675" s="7"/>
      <c r="G675" s="7"/>
      <c r="H675" s="14"/>
      <c r="I675" s="14"/>
      <c r="J675" s="14"/>
      <c r="K675" s="7"/>
      <c r="L675" s="7"/>
      <c r="M675" s="7"/>
      <c r="N675" s="7"/>
      <c r="O675" s="7"/>
      <c r="P675" s="7"/>
      <c r="Q675" s="7"/>
      <c r="R675" s="7"/>
      <c r="S675" s="7"/>
      <c r="T675" s="7"/>
      <c r="U675" s="7"/>
      <c r="V675" s="7"/>
      <c r="W675" s="7"/>
      <c r="X675" s="7"/>
      <c r="Y675" s="7"/>
      <c r="Z675" s="7"/>
      <c r="AA675" s="7"/>
      <c r="AB675" s="7"/>
    </row>
    <row r="676" ht="22.5" customHeight="1">
      <c r="A676" s="7"/>
      <c r="B676" s="7"/>
      <c r="C676" s="7"/>
      <c r="D676" s="7"/>
      <c r="E676" s="21"/>
      <c r="F676" s="7"/>
      <c r="G676" s="7"/>
      <c r="H676" s="14"/>
      <c r="I676" s="14"/>
      <c r="J676" s="14"/>
      <c r="K676" s="7"/>
      <c r="L676" s="7"/>
      <c r="M676" s="7"/>
      <c r="N676" s="7"/>
      <c r="O676" s="7"/>
      <c r="P676" s="7"/>
      <c r="Q676" s="7"/>
      <c r="R676" s="7"/>
      <c r="S676" s="7"/>
      <c r="T676" s="7"/>
      <c r="U676" s="7"/>
      <c r="V676" s="7"/>
      <c r="W676" s="7"/>
      <c r="X676" s="7"/>
      <c r="Y676" s="7"/>
      <c r="Z676" s="7"/>
      <c r="AA676" s="7"/>
      <c r="AB676" s="7"/>
    </row>
    <row r="677" ht="22.5" customHeight="1">
      <c r="A677" s="7"/>
      <c r="B677" s="7"/>
      <c r="C677" s="7"/>
      <c r="D677" s="7"/>
      <c r="E677" s="21"/>
      <c r="F677" s="7"/>
      <c r="G677" s="7"/>
      <c r="H677" s="14"/>
      <c r="I677" s="14"/>
      <c r="J677" s="14"/>
      <c r="K677" s="7"/>
      <c r="L677" s="7"/>
      <c r="M677" s="7"/>
      <c r="N677" s="7"/>
      <c r="O677" s="7"/>
      <c r="P677" s="7"/>
      <c r="Q677" s="7"/>
      <c r="R677" s="7"/>
      <c r="S677" s="7"/>
      <c r="T677" s="7"/>
      <c r="U677" s="7"/>
      <c r="V677" s="7"/>
      <c r="W677" s="7"/>
      <c r="X677" s="7"/>
      <c r="Y677" s="7"/>
      <c r="Z677" s="7"/>
      <c r="AA677" s="7"/>
      <c r="AB677" s="7"/>
    </row>
    <row r="678" ht="22.5" customHeight="1">
      <c r="A678" s="7"/>
      <c r="B678" s="7"/>
      <c r="C678" s="7"/>
      <c r="D678" s="7"/>
      <c r="E678" s="21"/>
      <c r="F678" s="7"/>
      <c r="G678" s="7"/>
      <c r="H678" s="14"/>
      <c r="I678" s="14"/>
      <c r="J678" s="14"/>
      <c r="K678" s="7"/>
      <c r="L678" s="7"/>
      <c r="M678" s="7"/>
      <c r="N678" s="7"/>
      <c r="O678" s="7"/>
      <c r="P678" s="7"/>
      <c r="Q678" s="7"/>
      <c r="R678" s="7"/>
      <c r="S678" s="7"/>
      <c r="T678" s="7"/>
      <c r="U678" s="7"/>
      <c r="V678" s="7"/>
      <c r="W678" s="7"/>
      <c r="X678" s="7"/>
      <c r="Y678" s="7"/>
      <c r="Z678" s="7"/>
      <c r="AA678" s="7"/>
      <c r="AB678" s="7"/>
    </row>
    <row r="679" ht="22.5" customHeight="1">
      <c r="A679" s="7"/>
      <c r="B679" s="7"/>
      <c r="C679" s="7"/>
      <c r="D679" s="7"/>
      <c r="E679" s="21"/>
      <c r="F679" s="7"/>
      <c r="G679" s="7"/>
      <c r="H679" s="14"/>
      <c r="I679" s="14"/>
      <c r="J679" s="14"/>
      <c r="K679" s="7"/>
      <c r="L679" s="7"/>
      <c r="M679" s="7"/>
      <c r="N679" s="7"/>
      <c r="O679" s="7"/>
      <c r="P679" s="7"/>
      <c r="Q679" s="7"/>
      <c r="R679" s="7"/>
      <c r="S679" s="7"/>
      <c r="T679" s="7"/>
      <c r="U679" s="7"/>
      <c r="V679" s="7"/>
      <c r="W679" s="7"/>
      <c r="X679" s="7"/>
      <c r="Y679" s="7"/>
      <c r="Z679" s="7"/>
      <c r="AA679" s="7"/>
      <c r="AB679" s="7"/>
    </row>
    <row r="680" ht="22.5" customHeight="1">
      <c r="A680" s="7"/>
      <c r="B680" s="7"/>
      <c r="C680" s="7"/>
      <c r="D680" s="7"/>
      <c r="E680" s="21"/>
      <c r="F680" s="7"/>
      <c r="G680" s="7"/>
      <c r="H680" s="14"/>
      <c r="I680" s="14"/>
      <c r="J680" s="14"/>
      <c r="K680" s="7"/>
      <c r="L680" s="7"/>
      <c r="M680" s="7"/>
      <c r="N680" s="7"/>
      <c r="O680" s="7"/>
      <c r="P680" s="7"/>
      <c r="Q680" s="7"/>
      <c r="R680" s="7"/>
      <c r="S680" s="7"/>
      <c r="T680" s="7"/>
      <c r="U680" s="7"/>
      <c r="V680" s="7"/>
      <c r="W680" s="7"/>
      <c r="X680" s="7"/>
      <c r="Y680" s="7"/>
      <c r="Z680" s="7"/>
      <c r="AA680" s="7"/>
      <c r="AB680" s="7"/>
    </row>
    <row r="681" ht="22.5" customHeight="1">
      <c r="A681" s="7"/>
      <c r="B681" s="7"/>
      <c r="C681" s="7"/>
      <c r="D681" s="7"/>
      <c r="E681" s="21"/>
      <c r="F681" s="7"/>
      <c r="G681" s="7"/>
      <c r="H681" s="14"/>
      <c r="I681" s="14"/>
      <c r="J681" s="14"/>
      <c r="K681" s="7"/>
      <c r="L681" s="7"/>
      <c r="M681" s="7"/>
      <c r="N681" s="7"/>
      <c r="O681" s="7"/>
      <c r="P681" s="7"/>
      <c r="Q681" s="7"/>
      <c r="R681" s="7"/>
      <c r="S681" s="7"/>
      <c r="T681" s="7"/>
      <c r="U681" s="7"/>
      <c r="V681" s="7"/>
      <c r="W681" s="7"/>
      <c r="X681" s="7"/>
      <c r="Y681" s="7"/>
      <c r="Z681" s="7"/>
      <c r="AA681" s="7"/>
      <c r="AB681" s="7"/>
    </row>
    <row r="682" ht="22.5" customHeight="1">
      <c r="A682" s="7"/>
      <c r="B682" s="7"/>
      <c r="C682" s="7"/>
      <c r="D682" s="7"/>
      <c r="E682" s="21"/>
      <c r="F682" s="7"/>
      <c r="G682" s="7"/>
      <c r="H682" s="14"/>
      <c r="I682" s="14"/>
      <c r="J682" s="14"/>
      <c r="K682" s="7"/>
      <c r="L682" s="7"/>
      <c r="M682" s="7"/>
      <c r="N682" s="7"/>
      <c r="O682" s="7"/>
      <c r="P682" s="7"/>
      <c r="Q682" s="7"/>
      <c r="R682" s="7"/>
      <c r="S682" s="7"/>
      <c r="T682" s="7"/>
      <c r="U682" s="7"/>
      <c r="V682" s="7"/>
      <c r="W682" s="7"/>
      <c r="X682" s="7"/>
      <c r="Y682" s="7"/>
      <c r="Z682" s="7"/>
      <c r="AA682" s="7"/>
      <c r="AB682" s="7"/>
    </row>
    <row r="683" ht="22.5" customHeight="1">
      <c r="A683" s="7"/>
      <c r="B683" s="7"/>
      <c r="C683" s="7"/>
      <c r="D683" s="7"/>
      <c r="E683" s="21"/>
      <c r="F683" s="7"/>
      <c r="G683" s="7"/>
      <c r="H683" s="14"/>
      <c r="I683" s="14"/>
      <c r="J683" s="14"/>
      <c r="K683" s="7"/>
      <c r="L683" s="7"/>
      <c r="M683" s="7"/>
      <c r="N683" s="7"/>
      <c r="O683" s="7"/>
      <c r="P683" s="7"/>
      <c r="Q683" s="7"/>
      <c r="R683" s="7"/>
      <c r="S683" s="7"/>
      <c r="T683" s="7"/>
      <c r="U683" s="7"/>
      <c r="V683" s="7"/>
      <c r="W683" s="7"/>
      <c r="X683" s="7"/>
      <c r="Y683" s="7"/>
      <c r="Z683" s="7"/>
      <c r="AA683" s="7"/>
      <c r="AB683" s="7"/>
    </row>
    <row r="684" ht="22.5" customHeight="1">
      <c r="A684" s="7"/>
      <c r="B684" s="7"/>
      <c r="C684" s="7"/>
      <c r="D684" s="7"/>
      <c r="E684" s="21"/>
      <c r="F684" s="7"/>
      <c r="G684" s="7"/>
      <c r="H684" s="14"/>
      <c r="I684" s="14"/>
      <c r="J684" s="14"/>
      <c r="K684" s="7"/>
      <c r="L684" s="7"/>
      <c r="M684" s="7"/>
      <c r="N684" s="7"/>
      <c r="O684" s="7"/>
      <c r="P684" s="7"/>
      <c r="Q684" s="7"/>
      <c r="R684" s="7"/>
      <c r="S684" s="7"/>
      <c r="T684" s="7"/>
      <c r="U684" s="7"/>
      <c r="V684" s="7"/>
      <c r="W684" s="7"/>
      <c r="X684" s="7"/>
      <c r="Y684" s="7"/>
      <c r="Z684" s="7"/>
      <c r="AA684" s="7"/>
      <c r="AB684" s="7"/>
    </row>
    <row r="685" ht="22.5" customHeight="1">
      <c r="A685" s="7"/>
      <c r="B685" s="7"/>
      <c r="C685" s="7"/>
      <c r="D685" s="7"/>
      <c r="E685" s="21"/>
      <c r="F685" s="7"/>
      <c r="G685" s="7"/>
      <c r="H685" s="14"/>
      <c r="I685" s="14"/>
      <c r="J685" s="14"/>
      <c r="K685" s="7"/>
      <c r="L685" s="7"/>
      <c r="M685" s="7"/>
      <c r="N685" s="7"/>
      <c r="O685" s="7"/>
      <c r="P685" s="7"/>
      <c r="Q685" s="7"/>
      <c r="R685" s="7"/>
      <c r="S685" s="7"/>
      <c r="T685" s="7"/>
      <c r="U685" s="7"/>
      <c r="V685" s="7"/>
      <c r="W685" s="7"/>
      <c r="X685" s="7"/>
      <c r="Y685" s="7"/>
      <c r="Z685" s="7"/>
      <c r="AA685" s="7"/>
      <c r="AB685" s="7"/>
    </row>
    <row r="686" ht="22.5" customHeight="1">
      <c r="A686" s="7"/>
      <c r="B686" s="7"/>
      <c r="C686" s="7"/>
      <c r="D686" s="7"/>
      <c r="E686" s="21"/>
      <c r="F686" s="7"/>
      <c r="G686" s="7"/>
      <c r="H686" s="14"/>
      <c r="I686" s="14"/>
      <c r="J686" s="14"/>
      <c r="K686" s="7"/>
      <c r="L686" s="7"/>
      <c r="M686" s="7"/>
      <c r="N686" s="7"/>
      <c r="O686" s="7"/>
      <c r="P686" s="7"/>
      <c r="Q686" s="7"/>
      <c r="R686" s="7"/>
      <c r="S686" s="7"/>
      <c r="T686" s="7"/>
      <c r="U686" s="7"/>
      <c r="V686" s="7"/>
      <c r="W686" s="7"/>
      <c r="X686" s="7"/>
      <c r="Y686" s="7"/>
      <c r="Z686" s="7"/>
      <c r="AA686" s="7"/>
      <c r="AB686" s="7"/>
    </row>
    <row r="687" ht="22.5" customHeight="1">
      <c r="A687" s="7"/>
      <c r="B687" s="7"/>
      <c r="C687" s="7"/>
      <c r="D687" s="7"/>
      <c r="E687" s="21"/>
      <c r="F687" s="7"/>
      <c r="G687" s="7"/>
      <c r="H687" s="14"/>
      <c r="I687" s="14"/>
      <c r="J687" s="14"/>
      <c r="K687" s="7"/>
      <c r="L687" s="7"/>
      <c r="M687" s="7"/>
      <c r="N687" s="7"/>
      <c r="O687" s="7"/>
      <c r="P687" s="7"/>
      <c r="Q687" s="7"/>
      <c r="R687" s="7"/>
      <c r="S687" s="7"/>
      <c r="T687" s="7"/>
      <c r="U687" s="7"/>
      <c r="V687" s="7"/>
      <c r="W687" s="7"/>
      <c r="X687" s="7"/>
      <c r="Y687" s="7"/>
      <c r="Z687" s="7"/>
      <c r="AA687" s="7"/>
      <c r="AB687" s="7"/>
    </row>
    <row r="688" ht="22.5" customHeight="1">
      <c r="A688" s="7"/>
      <c r="B688" s="7"/>
      <c r="C688" s="7"/>
      <c r="D688" s="7"/>
      <c r="E688" s="21"/>
      <c r="F688" s="7"/>
      <c r="G688" s="7"/>
      <c r="H688" s="14"/>
      <c r="I688" s="14"/>
      <c r="J688" s="14"/>
      <c r="K688" s="7"/>
      <c r="L688" s="7"/>
      <c r="M688" s="7"/>
      <c r="N688" s="7"/>
      <c r="O688" s="7"/>
      <c r="P688" s="7"/>
      <c r="Q688" s="7"/>
      <c r="R688" s="7"/>
      <c r="S688" s="7"/>
      <c r="T688" s="7"/>
      <c r="U688" s="7"/>
      <c r="V688" s="7"/>
      <c r="W688" s="7"/>
      <c r="X688" s="7"/>
      <c r="Y688" s="7"/>
      <c r="Z688" s="7"/>
      <c r="AA688" s="7"/>
      <c r="AB688" s="7"/>
    </row>
    <row r="689" ht="22.5" customHeight="1">
      <c r="A689" s="7"/>
      <c r="B689" s="7"/>
      <c r="C689" s="7"/>
      <c r="D689" s="7"/>
      <c r="E689" s="21"/>
      <c r="F689" s="7"/>
      <c r="G689" s="7"/>
      <c r="H689" s="14"/>
      <c r="I689" s="14"/>
      <c r="J689" s="14"/>
      <c r="K689" s="7"/>
      <c r="L689" s="7"/>
      <c r="M689" s="7"/>
      <c r="N689" s="7"/>
      <c r="O689" s="7"/>
      <c r="P689" s="7"/>
      <c r="Q689" s="7"/>
      <c r="R689" s="7"/>
      <c r="S689" s="7"/>
      <c r="T689" s="7"/>
      <c r="U689" s="7"/>
      <c r="V689" s="7"/>
      <c r="W689" s="7"/>
      <c r="X689" s="7"/>
      <c r="Y689" s="7"/>
      <c r="Z689" s="7"/>
      <c r="AA689" s="7"/>
      <c r="AB689" s="7"/>
    </row>
    <row r="690" ht="22.5" customHeight="1">
      <c r="A690" s="7"/>
      <c r="B690" s="7"/>
      <c r="C690" s="7"/>
      <c r="D690" s="7"/>
      <c r="E690" s="21"/>
      <c r="F690" s="7"/>
      <c r="G690" s="7"/>
      <c r="H690" s="14"/>
      <c r="I690" s="14"/>
      <c r="J690" s="14"/>
      <c r="K690" s="7"/>
      <c r="L690" s="7"/>
      <c r="M690" s="7"/>
      <c r="N690" s="7"/>
      <c r="O690" s="7"/>
      <c r="P690" s="7"/>
      <c r="Q690" s="7"/>
      <c r="R690" s="7"/>
      <c r="S690" s="7"/>
      <c r="T690" s="7"/>
      <c r="U690" s="7"/>
      <c r="V690" s="7"/>
      <c r="W690" s="7"/>
      <c r="X690" s="7"/>
      <c r="Y690" s="7"/>
      <c r="Z690" s="7"/>
      <c r="AA690" s="7"/>
      <c r="AB690" s="7"/>
    </row>
    <row r="691" ht="22.5" customHeight="1">
      <c r="A691" s="7"/>
      <c r="B691" s="7"/>
      <c r="C691" s="7"/>
      <c r="D691" s="7"/>
      <c r="E691" s="21"/>
      <c r="F691" s="7"/>
      <c r="G691" s="7"/>
      <c r="H691" s="14"/>
      <c r="I691" s="14"/>
      <c r="J691" s="14"/>
      <c r="K691" s="7"/>
      <c r="L691" s="7"/>
      <c r="M691" s="7"/>
      <c r="N691" s="7"/>
      <c r="O691" s="7"/>
      <c r="P691" s="7"/>
      <c r="Q691" s="7"/>
      <c r="R691" s="7"/>
      <c r="S691" s="7"/>
      <c r="T691" s="7"/>
      <c r="U691" s="7"/>
      <c r="V691" s="7"/>
      <c r="W691" s="7"/>
      <c r="X691" s="7"/>
      <c r="Y691" s="7"/>
      <c r="Z691" s="7"/>
      <c r="AA691" s="7"/>
      <c r="AB691" s="7"/>
    </row>
    <row r="692" ht="22.5" customHeight="1">
      <c r="A692" s="7"/>
      <c r="B692" s="7"/>
      <c r="C692" s="7"/>
      <c r="D692" s="7"/>
      <c r="E692" s="21"/>
      <c r="F692" s="7"/>
      <c r="G692" s="7"/>
      <c r="H692" s="14"/>
      <c r="I692" s="14"/>
      <c r="J692" s="14"/>
      <c r="K692" s="7"/>
      <c r="L692" s="7"/>
      <c r="M692" s="7"/>
      <c r="N692" s="7"/>
      <c r="O692" s="7"/>
      <c r="P692" s="7"/>
      <c r="Q692" s="7"/>
      <c r="R692" s="7"/>
      <c r="S692" s="7"/>
      <c r="T692" s="7"/>
      <c r="U692" s="7"/>
      <c r="V692" s="7"/>
      <c r="W692" s="7"/>
      <c r="X692" s="7"/>
      <c r="Y692" s="7"/>
      <c r="Z692" s="7"/>
      <c r="AA692" s="7"/>
      <c r="AB692" s="7"/>
    </row>
    <row r="693" ht="22.5" customHeight="1">
      <c r="A693" s="7"/>
      <c r="B693" s="7"/>
      <c r="C693" s="7"/>
      <c r="D693" s="7"/>
      <c r="E693" s="21"/>
      <c r="F693" s="7"/>
      <c r="G693" s="7"/>
      <c r="H693" s="14"/>
      <c r="I693" s="14"/>
      <c r="J693" s="14"/>
      <c r="K693" s="7"/>
      <c r="L693" s="7"/>
      <c r="M693" s="7"/>
      <c r="N693" s="7"/>
      <c r="O693" s="7"/>
      <c r="P693" s="7"/>
      <c r="Q693" s="7"/>
      <c r="R693" s="7"/>
      <c r="S693" s="7"/>
      <c r="T693" s="7"/>
      <c r="U693" s="7"/>
      <c r="V693" s="7"/>
      <c r="W693" s="7"/>
      <c r="X693" s="7"/>
      <c r="Y693" s="7"/>
      <c r="Z693" s="7"/>
      <c r="AA693" s="7"/>
      <c r="AB693" s="7"/>
    </row>
    <row r="694" ht="22.5" customHeight="1">
      <c r="A694" s="7"/>
      <c r="B694" s="7"/>
      <c r="C694" s="7"/>
      <c r="D694" s="7"/>
      <c r="E694" s="21"/>
      <c r="F694" s="7"/>
      <c r="G694" s="7"/>
      <c r="H694" s="14"/>
      <c r="I694" s="14"/>
      <c r="J694" s="14"/>
      <c r="K694" s="7"/>
      <c r="L694" s="7"/>
      <c r="M694" s="7"/>
      <c r="N694" s="7"/>
      <c r="O694" s="7"/>
      <c r="P694" s="7"/>
      <c r="Q694" s="7"/>
      <c r="R694" s="7"/>
      <c r="S694" s="7"/>
      <c r="T694" s="7"/>
      <c r="U694" s="7"/>
      <c r="V694" s="7"/>
      <c r="W694" s="7"/>
      <c r="X694" s="7"/>
      <c r="Y694" s="7"/>
      <c r="Z694" s="7"/>
      <c r="AA694" s="7"/>
      <c r="AB694" s="7"/>
    </row>
    <row r="695" ht="22.5" customHeight="1">
      <c r="A695" s="7"/>
      <c r="B695" s="7"/>
      <c r="C695" s="7"/>
      <c r="D695" s="7"/>
      <c r="E695" s="21"/>
      <c r="F695" s="7"/>
      <c r="G695" s="7"/>
      <c r="H695" s="14"/>
      <c r="I695" s="14"/>
      <c r="J695" s="14"/>
      <c r="K695" s="7"/>
      <c r="L695" s="7"/>
      <c r="M695" s="7"/>
      <c r="N695" s="7"/>
      <c r="O695" s="7"/>
      <c r="P695" s="7"/>
      <c r="Q695" s="7"/>
      <c r="R695" s="7"/>
      <c r="S695" s="7"/>
      <c r="T695" s="7"/>
      <c r="U695" s="7"/>
      <c r="V695" s="7"/>
      <c r="W695" s="7"/>
      <c r="X695" s="7"/>
      <c r="Y695" s="7"/>
      <c r="Z695" s="7"/>
      <c r="AA695" s="7"/>
      <c r="AB695" s="7"/>
    </row>
    <row r="696" ht="22.5" customHeight="1">
      <c r="A696" s="7"/>
      <c r="B696" s="7"/>
      <c r="C696" s="7"/>
      <c r="D696" s="7"/>
      <c r="E696" s="21"/>
      <c r="F696" s="7"/>
      <c r="G696" s="7"/>
      <c r="H696" s="14"/>
      <c r="I696" s="14"/>
      <c r="J696" s="14"/>
      <c r="K696" s="7"/>
      <c r="L696" s="7"/>
      <c r="M696" s="7"/>
      <c r="N696" s="7"/>
      <c r="O696" s="7"/>
      <c r="P696" s="7"/>
      <c r="Q696" s="7"/>
      <c r="R696" s="7"/>
      <c r="S696" s="7"/>
      <c r="T696" s="7"/>
      <c r="U696" s="7"/>
      <c r="V696" s="7"/>
      <c r="W696" s="7"/>
      <c r="X696" s="7"/>
      <c r="Y696" s="7"/>
      <c r="Z696" s="7"/>
      <c r="AA696" s="7"/>
      <c r="AB696" s="7"/>
    </row>
    <row r="697" ht="22.5" customHeight="1">
      <c r="A697" s="7"/>
      <c r="B697" s="7"/>
      <c r="C697" s="7"/>
      <c r="D697" s="7"/>
      <c r="E697" s="21"/>
      <c r="F697" s="7"/>
      <c r="G697" s="7"/>
      <c r="H697" s="14"/>
      <c r="I697" s="14"/>
      <c r="J697" s="14"/>
      <c r="K697" s="7"/>
      <c r="L697" s="7"/>
      <c r="M697" s="7"/>
      <c r="N697" s="7"/>
      <c r="O697" s="7"/>
      <c r="P697" s="7"/>
      <c r="Q697" s="7"/>
      <c r="R697" s="7"/>
      <c r="S697" s="7"/>
      <c r="T697" s="7"/>
      <c r="U697" s="7"/>
      <c r="V697" s="7"/>
      <c r="W697" s="7"/>
      <c r="X697" s="7"/>
      <c r="Y697" s="7"/>
      <c r="Z697" s="7"/>
      <c r="AA697" s="7"/>
      <c r="AB697" s="7"/>
    </row>
    <row r="698" ht="22.5" customHeight="1">
      <c r="A698" s="7"/>
      <c r="B698" s="7"/>
      <c r="C698" s="7"/>
      <c r="D698" s="7"/>
      <c r="E698" s="21"/>
      <c r="F698" s="7"/>
      <c r="G698" s="7"/>
      <c r="H698" s="14"/>
      <c r="I698" s="14"/>
      <c r="J698" s="14"/>
      <c r="K698" s="7"/>
      <c r="L698" s="7"/>
      <c r="M698" s="7"/>
      <c r="N698" s="7"/>
      <c r="O698" s="7"/>
      <c r="P698" s="7"/>
      <c r="Q698" s="7"/>
      <c r="R698" s="7"/>
      <c r="S698" s="7"/>
      <c r="T698" s="7"/>
      <c r="U698" s="7"/>
      <c r="V698" s="7"/>
      <c r="W698" s="7"/>
      <c r="X698" s="7"/>
      <c r="Y698" s="7"/>
      <c r="Z698" s="7"/>
      <c r="AA698" s="7"/>
      <c r="AB698" s="7"/>
    </row>
    <row r="699" ht="22.5" customHeight="1">
      <c r="A699" s="7"/>
      <c r="B699" s="7"/>
      <c r="C699" s="7"/>
      <c r="D699" s="7"/>
      <c r="E699" s="21"/>
      <c r="F699" s="7"/>
      <c r="G699" s="7"/>
      <c r="H699" s="14"/>
      <c r="I699" s="14"/>
      <c r="J699" s="14"/>
      <c r="K699" s="7"/>
      <c r="L699" s="7"/>
      <c r="M699" s="7"/>
      <c r="N699" s="7"/>
      <c r="O699" s="7"/>
      <c r="P699" s="7"/>
      <c r="Q699" s="7"/>
      <c r="R699" s="7"/>
      <c r="S699" s="7"/>
      <c r="T699" s="7"/>
      <c r="U699" s="7"/>
      <c r="V699" s="7"/>
      <c r="W699" s="7"/>
      <c r="X699" s="7"/>
      <c r="Y699" s="7"/>
      <c r="Z699" s="7"/>
      <c r="AA699" s="7"/>
      <c r="AB699" s="7"/>
    </row>
    <row r="700" ht="22.5" customHeight="1">
      <c r="A700" s="7"/>
      <c r="B700" s="7"/>
      <c r="C700" s="7"/>
      <c r="D700" s="7"/>
      <c r="E700" s="21"/>
      <c r="F700" s="7"/>
      <c r="G700" s="7"/>
      <c r="H700" s="14"/>
      <c r="I700" s="14"/>
      <c r="J700" s="14"/>
      <c r="K700" s="7"/>
      <c r="L700" s="7"/>
      <c r="M700" s="7"/>
      <c r="N700" s="7"/>
      <c r="O700" s="7"/>
      <c r="P700" s="7"/>
      <c r="Q700" s="7"/>
      <c r="R700" s="7"/>
      <c r="S700" s="7"/>
      <c r="T700" s="7"/>
      <c r="U700" s="7"/>
      <c r="V700" s="7"/>
      <c r="W700" s="7"/>
      <c r="X700" s="7"/>
      <c r="Y700" s="7"/>
      <c r="Z700" s="7"/>
      <c r="AA700" s="7"/>
      <c r="AB700" s="7"/>
    </row>
    <row r="701" ht="22.5" customHeight="1">
      <c r="A701" s="7"/>
      <c r="B701" s="7"/>
      <c r="C701" s="7"/>
      <c r="D701" s="7"/>
      <c r="E701" s="21"/>
      <c r="F701" s="7"/>
      <c r="G701" s="7"/>
      <c r="H701" s="14"/>
      <c r="I701" s="14"/>
      <c r="J701" s="14"/>
      <c r="K701" s="7"/>
      <c r="L701" s="7"/>
      <c r="M701" s="7"/>
      <c r="N701" s="7"/>
      <c r="O701" s="7"/>
      <c r="P701" s="7"/>
      <c r="Q701" s="7"/>
      <c r="R701" s="7"/>
      <c r="S701" s="7"/>
      <c r="T701" s="7"/>
      <c r="U701" s="7"/>
      <c r="V701" s="7"/>
      <c r="W701" s="7"/>
      <c r="X701" s="7"/>
      <c r="Y701" s="7"/>
      <c r="Z701" s="7"/>
      <c r="AA701" s="7"/>
      <c r="AB701" s="7"/>
    </row>
    <row r="702" ht="22.5" customHeight="1">
      <c r="A702" s="7"/>
      <c r="B702" s="7"/>
      <c r="C702" s="7"/>
      <c r="D702" s="7"/>
      <c r="E702" s="21"/>
      <c r="F702" s="7"/>
      <c r="G702" s="7"/>
      <c r="H702" s="14"/>
      <c r="I702" s="14"/>
      <c r="J702" s="14"/>
      <c r="K702" s="7"/>
      <c r="L702" s="7"/>
      <c r="M702" s="7"/>
      <c r="N702" s="7"/>
      <c r="O702" s="7"/>
      <c r="P702" s="7"/>
      <c r="Q702" s="7"/>
      <c r="R702" s="7"/>
      <c r="S702" s="7"/>
      <c r="T702" s="7"/>
      <c r="U702" s="7"/>
      <c r="V702" s="7"/>
      <c r="W702" s="7"/>
      <c r="X702" s="7"/>
      <c r="Y702" s="7"/>
      <c r="Z702" s="7"/>
      <c r="AA702" s="7"/>
      <c r="AB702" s="7"/>
    </row>
    <row r="703" ht="22.5" customHeight="1">
      <c r="A703" s="7"/>
      <c r="B703" s="7"/>
      <c r="C703" s="7"/>
      <c r="D703" s="7"/>
      <c r="E703" s="21"/>
      <c r="F703" s="7"/>
      <c r="G703" s="7"/>
      <c r="H703" s="14"/>
      <c r="I703" s="14"/>
      <c r="J703" s="14"/>
      <c r="K703" s="7"/>
      <c r="L703" s="7"/>
      <c r="M703" s="7"/>
      <c r="N703" s="7"/>
      <c r="O703" s="7"/>
      <c r="P703" s="7"/>
      <c r="Q703" s="7"/>
      <c r="R703" s="7"/>
      <c r="S703" s="7"/>
      <c r="T703" s="7"/>
      <c r="U703" s="7"/>
      <c r="V703" s="7"/>
      <c r="W703" s="7"/>
      <c r="X703" s="7"/>
      <c r="Y703" s="7"/>
      <c r="Z703" s="7"/>
      <c r="AA703" s="7"/>
      <c r="AB703" s="7"/>
    </row>
    <row r="704" ht="22.5" customHeight="1">
      <c r="A704" s="7"/>
      <c r="B704" s="7"/>
      <c r="C704" s="7"/>
      <c r="D704" s="7"/>
      <c r="E704" s="21"/>
      <c r="F704" s="7"/>
      <c r="G704" s="7"/>
      <c r="H704" s="14"/>
      <c r="I704" s="14"/>
      <c r="J704" s="14"/>
      <c r="K704" s="7"/>
      <c r="L704" s="7"/>
      <c r="M704" s="7"/>
      <c r="N704" s="7"/>
      <c r="O704" s="7"/>
      <c r="P704" s="7"/>
      <c r="Q704" s="7"/>
      <c r="R704" s="7"/>
      <c r="S704" s="7"/>
      <c r="T704" s="7"/>
      <c r="U704" s="7"/>
      <c r="V704" s="7"/>
      <c r="W704" s="7"/>
      <c r="X704" s="7"/>
      <c r="Y704" s="7"/>
      <c r="Z704" s="7"/>
      <c r="AA704" s="7"/>
      <c r="AB704" s="7"/>
    </row>
    <row r="705" ht="22.5" customHeight="1">
      <c r="A705" s="7"/>
      <c r="B705" s="7"/>
      <c r="C705" s="7"/>
      <c r="D705" s="7"/>
      <c r="E705" s="21"/>
      <c r="F705" s="7"/>
      <c r="G705" s="7"/>
      <c r="H705" s="14"/>
      <c r="I705" s="14"/>
      <c r="J705" s="14"/>
      <c r="K705" s="7"/>
      <c r="L705" s="7"/>
      <c r="M705" s="7"/>
      <c r="N705" s="7"/>
      <c r="O705" s="7"/>
      <c r="P705" s="7"/>
      <c r="Q705" s="7"/>
      <c r="R705" s="7"/>
      <c r="S705" s="7"/>
      <c r="T705" s="7"/>
      <c r="U705" s="7"/>
      <c r="V705" s="7"/>
      <c r="W705" s="7"/>
      <c r="X705" s="7"/>
      <c r="Y705" s="7"/>
      <c r="Z705" s="7"/>
      <c r="AA705" s="7"/>
      <c r="AB705" s="7"/>
    </row>
    <row r="706" ht="22.5" customHeight="1">
      <c r="A706" s="7"/>
      <c r="B706" s="7"/>
      <c r="C706" s="7"/>
      <c r="D706" s="7"/>
      <c r="E706" s="21"/>
      <c r="F706" s="7"/>
      <c r="G706" s="7"/>
      <c r="H706" s="14"/>
      <c r="I706" s="14"/>
      <c r="J706" s="14"/>
      <c r="K706" s="7"/>
      <c r="L706" s="7"/>
      <c r="M706" s="7"/>
      <c r="N706" s="7"/>
      <c r="O706" s="7"/>
      <c r="P706" s="7"/>
      <c r="Q706" s="7"/>
      <c r="R706" s="7"/>
      <c r="S706" s="7"/>
      <c r="T706" s="7"/>
      <c r="U706" s="7"/>
      <c r="V706" s="7"/>
      <c r="W706" s="7"/>
      <c r="X706" s="7"/>
      <c r="Y706" s="7"/>
      <c r="Z706" s="7"/>
      <c r="AA706" s="7"/>
      <c r="AB706" s="7"/>
    </row>
    <row r="707" ht="22.5" customHeight="1">
      <c r="A707" s="7"/>
      <c r="B707" s="7"/>
      <c r="C707" s="7"/>
      <c r="D707" s="7"/>
      <c r="E707" s="21"/>
      <c r="F707" s="7"/>
      <c r="G707" s="7"/>
      <c r="H707" s="14"/>
      <c r="I707" s="14"/>
      <c r="J707" s="14"/>
      <c r="K707" s="7"/>
      <c r="L707" s="7"/>
      <c r="M707" s="7"/>
      <c r="N707" s="7"/>
      <c r="O707" s="7"/>
      <c r="P707" s="7"/>
      <c r="Q707" s="7"/>
      <c r="R707" s="7"/>
      <c r="S707" s="7"/>
      <c r="T707" s="7"/>
      <c r="U707" s="7"/>
      <c r="V707" s="7"/>
      <c r="W707" s="7"/>
      <c r="X707" s="7"/>
      <c r="Y707" s="7"/>
      <c r="Z707" s="7"/>
      <c r="AA707" s="7"/>
      <c r="AB707" s="7"/>
    </row>
    <row r="708" ht="22.5" customHeight="1">
      <c r="A708" s="7"/>
      <c r="B708" s="7"/>
      <c r="C708" s="7"/>
      <c r="D708" s="7"/>
      <c r="E708" s="21"/>
      <c r="F708" s="7"/>
      <c r="G708" s="7"/>
      <c r="H708" s="14"/>
      <c r="I708" s="14"/>
      <c r="J708" s="14"/>
      <c r="K708" s="7"/>
      <c r="L708" s="7"/>
      <c r="M708" s="7"/>
      <c r="N708" s="7"/>
      <c r="O708" s="7"/>
      <c r="P708" s="7"/>
      <c r="Q708" s="7"/>
      <c r="R708" s="7"/>
      <c r="S708" s="7"/>
      <c r="T708" s="7"/>
      <c r="U708" s="7"/>
      <c r="V708" s="7"/>
      <c r="W708" s="7"/>
      <c r="X708" s="7"/>
      <c r="Y708" s="7"/>
      <c r="Z708" s="7"/>
      <c r="AA708" s="7"/>
      <c r="AB708" s="7"/>
    </row>
    <row r="709" ht="22.5" customHeight="1">
      <c r="A709" s="7"/>
      <c r="B709" s="7"/>
      <c r="C709" s="7"/>
      <c r="D709" s="7"/>
      <c r="E709" s="21"/>
      <c r="F709" s="7"/>
      <c r="G709" s="7"/>
      <c r="H709" s="14"/>
      <c r="I709" s="14"/>
      <c r="J709" s="14"/>
      <c r="K709" s="7"/>
      <c r="L709" s="7"/>
      <c r="M709" s="7"/>
      <c r="N709" s="7"/>
      <c r="O709" s="7"/>
      <c r="P709" s="7"/>
      <c r="Q709" s="7"/>
      <c r="R709" s="7"/>
      <c r="S709" s="7"/>
      <c r="T709" s="7"/>
      <c r="U709" s="7"/>
      <c r="V709" s="7"/>
      <c r="W709" s="7"/>
      <c r="X709" s="7"/>
      <c r="Y709" s="7"/>
      <c r="Z709" s="7"/>
      <c r="AA709" s="7"/>
      <c r="AB709" s="7"/>
    </row>
    <row r="710" ht="22.5" customHeight="1">
      <c r="A710" s="7"/>
      <c r="B710" s="7"/>
      <c r="C710" s="7"/>
      <c r="D710" s="7"/>
      <c r="E710" s="21"/>
      <c r="F710" s="7"/>
      <c r="G710" s="7"/>
      <c r="H710" s="14"/>
      <c r="I710" s="14"/>
      <c r="J710" s="14"/>
      <c r="K710" s="7"/>
      <c r="L710" s="7"/>
      <c r="M710" s="7"/>
      <c r="N710" s="7"/>
      <c r="O710" s="7"/>
      <c r="P710" s="7"/>
      <c r="Q710" s="7"/>
      <c r="R710" s="7"/>
      <c r="S710" s="7"/>
      <c r="T710" s="7"/>
      <c r="U710" s="7"/>
      <c r="V710" s="7"/>
      <c r="W710" s="7"/>
      <c r="X710" s="7"/>
      <c r="Y710" s="7"/>
      <c r="Z710" s="7"/>
      <c r="AA710" s="7"/>
      <c r="AB710" s="7"/>
    </row>
    <row r="711" ht="22.5" customHeight="1">
      <c r="A711" s="7"/>
      <c r="B711" s="7"/>
      <c r="C711" s="7"/>
      <c r="D711" s="7"/>
      <c r="E711" s="21"/>
      <c r="F711" s="7"/>
      <c r="G711" s="7"/>
      <c r="H711" s="14"/>
      <c r="I711" s="14"/>
      <c r="J711" s="14"/>
      <c r="K711" s="7"/>
      <c r="L711" s="7"/>
      <c r="M711" s="7"/>
      <c r="N711" s="7"/>
      <c r="O711" s="7"/>
      <c r="P711" s="7"/>
      <c r="Q711" s="7"/>
      <c r="R711" s="7"/>
      <c r="S711" s="7"/>
      <c r="T711" s="7"/>
      <c r="U711" s="7"/>
      <c r="V711" s="7"/>
      <c r="W711" s="7"/>
      <c r="X711" s="7"/>
      <c r="Y711" s="7"/>
      <c r="Z711" s="7"/>
      <c r="AA711" s="7"/>
      <c r="AB711" s="7"/>
    </row>
    <row r="712" ht="22.5" customHeight="1">
      <c r="A712" s="7"/>
      <c r="B712" s="7"/>
      <c r="C712" s="7"/>
      <c r="D712" s="7"/>
      <c r="E712" s="21"/>
      <c r="F712" s="7"/>
      <c r="G712" s="7"/>
      <c r="H712" s="14"/>
      <c r="I712" s="14"/>
      <c r="J712" s="14"/>
      <c r="K712" s="7"/>
      <c r="L712" s="7"/>
      <c r="M712" s="7"/>
      <c r="N712" s="7"/>
      <c r="O712" s="7"/>
      <c r="P712" s="7"/>
      <c r="Q712" s="7"/>
      <c r="R712" s="7"/>
      <c r="S712" s="7"/>
      <c r="T712" s="7"/>
      <c r="U712" s="7"/>
      <c r="V712" s="7"/>
      <c r="W712" s="7"/>
      <c r="X712" s="7"/>
      <c r="Y712" s="7"/>
      <c r="Z712" s="7"/>
      <c r="AA712" s="7"/>
      <c r="AB712" s="7"/>
    </row>
    <row r="713" ht="22.5" customHeight="1">
      <c r="A713" s="7"/>
      <c r="B713" s="7"/>
      <c r="C713" s="7"/>
      <c r="D713" s="7"/>
      <c r="E713" s="21"/>
      <c r="F713" s="7"/>
      <c r="G713" s="7"/>
      <c r="H713" s="14"/>
      <c r="I713" s="14"/>
      <c r="J713" s="14"/>
      <c r="K713" s="7"/>
      <c r="L713" s="7"/>
      <c r="M713" s="7"/>
      <c r="N713" s="7"/>
      <c r="O713" s="7"/>
      <c r="P713" s="7"/>
      <c r="Q713" s="7"/>
      <c r="R713" s="7"/>
      <c r="S713" s="7"/>
      <c r="T713" s="7"/>
      <c r="U713" s="7"/>
      <c r="V713" s="7"/>
      <c r="W713" s="7"/>
      <c r="X713" s="7"/>
      <c r="Y713" s="7"/>
      <c r="Z713" s="7"/>
      <c r="AA713" s="7"/>
      <c r="AB713" s="7"/>
    </row>
    <row r="714" ht="22.5" customHeight="1">
      <c r="A714" s="7"/>
      <c r="B714" s="7"/>
      <c r="C714" s="7"/>
      <c r="D714" s="7"/>
      <c r="E714" s="21"/>
      <c r="F714" s="7"/>
      <c r="G714" s="7"/>
      <c r="H714" s="14"/>
      <c r="I714" s="14"/>
      <c r="J714" s="14"/>
      <c r="K714" s="7"/>
      <c r="L714" s="7"/>
      <c r="M714" s="7"/>
      <c r="N714" s="7"/>
      <c r="O714" s="7"/>
      <c r="P714" s="7"/>
      <c r="Q714" s="7"/>
      <c r="R714" s="7"/>
      <c r="S714" s="7"/>
      <c r="T714" s="7"/>
      <c r="U714" s="7"/>
      <c r="V714" s="7"/>
      <c r="W714" s="7"/>
      <c r="X714" s="7"/>
      <c r="Y714" s="7"/>
      <c r="Z714" s="7"/>
      <c r="AA714" s="7"/>
      <c r="AB714" s="7"/>
    </row>
    <row r="715" ht="22.5" customHeight="1">
      <c r="A715" s="7"/>
      <c r="B715" s="7"/>
      <c r="C715" s="7"/>
      <c r="D715" s="7"/>
      <c r="E715" s="21"/>
      <c r="F715" s="7"/>
      <c r="G715" s="7"/>
      <c r="H715" s="14"/>
      <c r="I715" s="14"/>
      <c r="J715" s="14"/>
      <c r="K715" s="7"/>
      <c r="L715" s="7"/>
      <c r="M715" s="7"/>
      <c r="N715" s="7"/>
      <c r="O715" s="7"/>
      <c r="P715" s="7"/>
      <c r="Q715" s="7"/>
      <c r="R715" s="7"/>
      <c r="S715" s="7"/>
      <c r="T715" s="7"/>
      <c r="U715" s="7"/>
      <c r="V715" s="7"/>
      <c r="W715" s="7"/>
      <c r="X715" s="7"/>
      <c r="Y715" s="7"/>
      <c r="Z715" s="7"/>
      <c r="AA715" s="7"/>
      <c r="AB715" s="7"/>
    </row>
    <row r="716" ht="22.5" customHeight="1">
      <c r="A716" s="7"/>
      <c r="B716" s="7"/>
      <c r="C716" s="7"/>
      <c r="D716" s="7"/>
      <c r="E716" s="21"/>
      <c r="F716" s="7"/>
      <c r="G716" s="7"/>
      <c r="H716" s="14"/>
      <c r="I716" s="14"/>
      <c r="J716" s="14"/>
      <c r="K716" s="7"/>
      <c r="L716" s="7"/>
      <c r="M716" s="7"/>
      <c r="N716" s="7"/>
      <c r="O716" s="7"/>
      <c r="P716" s="7"/>
      <c r="Q716" s="7"/>
      <c r="R716" s="7"/>
      <c r="S716" s="7"/>
      <c r="T716" s="7"/>
      <c r="U716" s="7"/>
      <c r="V716" s="7"/>
      <c r="W716" s="7"/>
      <c r="X716" s="7"/>
      <c r="Y716" s="7"/>
      <c r="Z716" s="7"/>
      <c r="AA716" s="7"/>
      <c r="AB716" s="7"/>
    </row>
    <row r="717" ht="22.5" customHeight="1">
      <c r="A717" s="7"/>
      <c r="B717" s="7"/>
      <c r="C717" s="7"/>
      <c r="D717" s="7"/>
      <c r="E717" s="21"/>
      <c r="F717" s="7"/>
      <c r="G717" s="7"/>
      <c r="H717" s="14"/>
      <c r="I717" s="14"/>
      <c r="J717" s="14"/>
      <c r="K717" s="7"/>
      <c r="L717" s="7"/>
      <c r="M717" s="7"/>
      <c r="N717" s="7"/>
      <c r="O717" s="7"/>
      <c r="P717" s="7"/>
      <c r="Q717" s="7"/>
      <c r="R717" s="7"/>
      <c r="S717" s="7"/>
      <c r="T717" s="7"/>
      <c r="U717" s="7"/>
      <c r="V717" s="7"/>
      <c r="W717" s="7"/>
      <c r="X717" s="7"/>
      <c r="Y717" s="7"/>
      <c r="Z717" s="7"/>
      <c r="AA717" s="7"/>
      <c r="AB717" s="7"/>
    </row>
    <row r="718" ht="22.5" customHeight="1">
      <c r="A718" s="7"/>
      <c r="B718" s="7"/>
      <c r="C718" s="7"/>
      <c r="D718" s="7"/>
      <c r="E718" s="21"/>
      <c r="F718" s="7"/>
      <c r="G718" s="7"/>
      <c r="H718" s="14"/>
      <c r="I718" s="14"/>
      <c r="J718" s="14"/>
      <c r="K718" s="7"/>
      <c r="L718" s="7"/>
      <c r="M718" s="7"/>
      <c r="N718" s="7"/>
      <c r="O718" s="7"/>
      <c r="P718" s="7"/>
      <c r="Q718" s="7"/>
      <c r="R718" s="7"/>
      <c r="S718" s="7"/>
      <c r="T718" s="7"/>
      <c r="U718" s="7"/>
      <c r="V718" s="7"/>
      <c r="W718" s="7"/>
      <c r="X718" s="7"/>
      <c r="Y718" s="7"/>
      <c r="Z718" s="7"/>
      <c r="AA718" s="7"/>
      <c r="AB718" s="7"/>
    </row>
    <row r="719" ht="22.5" customHeight="1">
      <c r="A719" s="7"/>
      <c r="B719" s="7"/>
      <c r="C719" s="7"/>
      <c r="D719" s="7"/>
      <c r="E719" s="21"/>
      <c r="F719" s="7"/>
      <c r="G719" s="7"/>
      <c r="H719" s="14"/>
      <c r="I719" s="14"/>
      <c r="J719" s="14"/>
      <c r="K719" s="7"/>
      <c r="L719" s="7"/>
      <c r="M719" s="7"/>
      <c r="N719" s="7"/>
      <c r="O719" s="7"/>
      <c r="P719" s="7"/>
      <c r="Q719" s="7"/>
      <c r="R719" s="7"/>
      <c r="S719" s="7"/>
      <c r="T719" s="7"/>
      <c r="U719" s="7"/>
      <c r="V719" s="7"/>
      <c r="W719" s="7"/>
      <c r="X719" s="7"/>
      <c r="Y719" s="7"/>
      <c r="Z719" s="7"/>
      <c r="AA719" s="7"/>
      <c r="AB719" s="7"/>
    </row>
    <row r="720" ht="22.5" customHeight="1">
      <c r="A720" s="7"/>
      <c r="B720" s="7"/>
      <c r="C720" s="7"/>
      <c r="D720" s="7"/>
      <c r="E720" s="21"/>
      <c r="F720" s="7"/>
      <c r="G720" s="7"/>
      <c r="H720" s="14"/>
      <c r="I720" s="14"/>
      <c r="J720" s="14"/>
      <c r="K720" s="7"/>
      <c r="L720" s="7"/>
      <c r="M720" s="7"/>
      <c r="N720" s="7"/>
      <c r="O720" s="7"/>
      <c r="P720" s="7"/>
      <c r="Q720" s="7"/>
      <c r="R720" s="7"/>
      <c r="S720" s="7"/>
      <c r="T720" s="7"/>
      <c r="U720" s="7"/>
      <c r="V720" s="7"/>
      <c r="W720" s="7"/>
      <c r="X720" s="7"/>
      <c r="Y720" s="7"/>
      <c r="Z720" s="7"/>
      <c r="AA720" s="7"/>
      <c r="AB720" s="7"/>
    </row>
    <row r="721" ht="22.5" customHeight="1">
      <c r="A721" s="7"/>
      <c r="B721" s="7"/>
      <c r="C721" s="7"/>
      <c r="D721" s="7"/>
      <c r="E721" s="21"/>
      <c r="F721" s="7"/>
      <c r="G721" s="7"/>
      <c r="H721" s="14"/>
      <c r="I721" s="14"/>
      <c r="J721" s="14"/>
      <c r="K721" s="7"/>
      <c r="L721" s="7"/>
      <c r="M721" s="7"/>
      <c r="N721" s="7"/>
      <c r="O721" s="7"/>
      <c r="P721" s="7"/>
      <c r="Q721" s="7"/>
      <c r="R721" s="7"/>
      <c r="S721" s="7"/>
      <c r="T721" s="7"/>
      <c r="U721" s="7"/>
      <c r="V721" s="7"/>
      <c r="W721" s="7"/>
      <c r="X721" s="7"/>
      <c r="Y721" s="7"/>
      <c r="Z721" s="7"/>
      <c r="AA721" s="7"/>
      <c r="AB721" s="7"/>
    </row>
    <row r="722" ht="22.5" customHeight="1">
      <c r="A722" s="7"/>
      <c r="B722" s="7"/>
      <c r="C722" s="7"/>
      <c r="D722" s="7"/>
      <c r="E722" s="21"/>
      <c r="F722" s="7"/>
      <c r="G722" s="7"/>
      <c r="H722" s="14"/>
      <c r="I722" s="14"/>
      <c r="J722" s="14"/>
      <c r="K722" s="7"/>
      <c r="L722" s="7"/>
      <c r="M722" s="7"/>
      <c r="N722" s="7"/>
      <c r="O722" s="7"/>
      <c r="P722" s="7"/>
      <c r="Q722" s="7"/>
      <c r="R722" s="7"/>
      <c r="S722" s="7"/>
      <c r="T722" s="7"/>
      <c r="U722" s="7"/>
      <c r="V722" s="7"/>
      <c r="W722" s="7"/>
      <c r="X722" s="7"/>
      <c r="Y722" s="7"/>
      <c r="Z722" s="7"/>
      <c r="AA722" s="7"/>
      <c r="AB722" s="7"/>
    </row>
    <row r="723" ht="22.5" customHeight="1">
      <c r="A723" s="7"/>
      <c r="B723" s="7"/>
      <c r="C723" s="7"/>
      <c r="D723" s="7"/>
      <c r="E723" s="21"/>
      <c r="F723" s="7"/>
      <c r="G723" s="7"/>
      <c r="H723" s="14"/>
      <c r="I723" s="14"/>
      <c r="J723" s="14"/>
      <c r="K723" s="7"/>
      <c r="L723" s="7"/>
      <c r="M723" s="7"/>
      <c r="N723" s="7"/>
      <c r="O723" s="7"/>
      <c r="P723" s="7"/>
      <c r="Q723" s="7"/>
      <c r="R723" s="7"/>
      <c r="S723" s="7"/>
      <c r="T723" s="7"/>
      <c r="U723" s="7"/>
      <c r="V723" s="7"/>
      <c r="W723" s="7"/>
      <c r="X723" s="7"/>
      <c r="Y723" s="7"/>
      <c r="Z723" s="7"/>
      <c r="AA723" s="7"/>
      <c r="AB723" s="7"/>
    </row>
    <row r="724" ht="22.5" customHeight="1">
      <c r="A724" s="7"/>
      <c r="B724" s="7"/>
      <c r="C724" s="7"/>
      <c r="D724" s="7"/>
      <c r="E724" s="21"/>
      <c r="F724" s="7"/>
      <c r="G724" s="7"/>
      <c r="H724" s="14"/>
      <c r="I724" s="14"/>
      <c r="J724" s="14"/>
      <c r="K724" s="7"/>
      <c r="L724" s="7"/>
      <c r="M724" s="7"/>
      <c r="N724" s="7"/>
      <c r="O724" s="7"/>
      <c r="P724" s="7"/>
      <c r="Q724" s="7"/>
      <c r="R724" s="7"/>
      <c r="S724" s="7"/>
      <c r="T724" s="7"/>
      <c r="U724" s="7"/>
      <c r="V724" s="7"/>
      <c r="W724" s="7"/>
      <c r="X724" s="7"/>
      <c r="Y724" s="7"/>
      <c r="Z724" s="7"/>
      <c r="AA724" s="7"/>
      <c r="AB724" s="7"/>
    </row>
    <row r="725" ht="22.5" customHeight="1">
      <c r="A725" s="7"/>
      <c r="B725" s="7"/>
      <c r="C725" s="7"/>
      <c r="D725" s="7"/>
      <c r="E725" s="21"/>
      <c r="F725" s="7"/>
      <c r="G725" s="7"/>
      <c r="H725" s="14"/>
      <c r="I725" s="14"/>
      <c r="J725" s="14"/>
      <c r="K725" s="7"/>
      <c r="L725" s="7"/>
      <c r="M725" s="7"/>
      <c r="N725" s="7"/>
      <c r="O725" s="7"/>
      <c r="P725" s="7"/>
      <c r="Q725" s="7"/>
      <c r="R725" s="7"/>
      <c r="S725" s="7"/>
      <c r="T725" s="7"/>
      <c r="U725" s="7"/>
      <c r="V725" s="7"/>
      <c r="W725" s="7"/>
      <c r="X725" s="7"/>
      <c r="Y725" s="7"/>
      <c r="Z725" s="7"/>
      <c r="AA725" s="7"/>
      <c r="AB725" s="7"/>
    </row>
    <row r="726" ht="22.5" customHeight="1">
      <c r="A726" s="7"/>
      <c r="B726" s="7"/>
      <c r="C726" s="7"/>
      <c r="D726" s="7"/>
      <c r="E726" s="21"/>
      <c r="F726" s="7"/>
      <c r="G726" s="7"/>
      <c r="H726" s="14"/>
      <c r="I726" s="14"/>
      <c r="J726" s="14"/>
      <c r="K726" s="7"/>
      <c r="L726" s="7"/>
      <c r="M726" s="7"/>
      <c r="N726" s="7"/>
      <c r="O726" s="7"/>
      <c r="P726" s="7"/>
      <c r="Q726" s="7"/>
      <c r="R726" s="7"/>
      <c r="S726" s="7"/>
      <c r="T726" s="7"/>
      <c r="U726" s="7"/>
      <c r="V726" s="7"/>
      <c r="W726" s="7"/>
      <c r="X726" s="7"/>
      <c r="Y726" s="7"/>
      <c r="Z726" s="7"/>
      <c r="AA726" s="7"/>
      <c r="AB726" s="7"/>
    </row>
    <row r="727" ht="22.5" customHeight="1">
      <c r="A727" s="7"/>
      <c r="B727" s="7"/>
      <c r="C727" s="7"/>
      <c r="D727" s="7"/>
      <c r="E727" s="21"/>
      <c r="F727" s="7"/>
      <c r="G727" s="7"/>
      <c r="H727" s="14"/>
      <c r="I727" s="14"/>
      <c r="J727" s="14"/>
      <c r="K727" s="7"/>
      <c r="L727" s="7"/>
      <c r="M727" s="7"/>
      <c r="N727" s="7"/>
      <c r="O727" s="7"/>
      <c r="P727" s="7"/>
      <c r="Q727" s="7"/>
      <c r="R727" s="7"/>
      <c r="S727" s="7"/>
      <c r="T727" s="7"/>
      <c r="U727" s="7"/>
      <c r="V727" s="7"/>
      <c r="W727" s="7"/>
      <c r="X727" s="7"/>
      <c r="Y727" s="7"/>
      <c r="Z727" s="7"/>
      <c r="AA727" s="7"/>
      <c r="AB727" s="7"/>
    </row>
    <row r="728" ht="22.5" customHeight="1">
      <c r="A728" s="7"/>
      <c r="B728" s="7"/>
      <c r="C728" s="7"/>
      <c r="D728" s="7"/>
      <c r="E728" s="21"/>
      <c r="F728" s="7"/>
      <c r="G728" s="7"/>
      <c r="H728" s="14"/>
      <c r="I728" s="14"/>
      <c r="J728" s="14"/>
      <c r="K728" s="7"/>
      <c r="L728" s="7"/>
      <c r="M728" s="7"/>
      <c r="N728" s="7"/>
      <c r="O728" s="7"/>
      <c r="P728" s="7"/>
      <c r="Q728" s="7"/>
      <c r="R728" s="7"/>
      <c r="S728" s="7"/>
      <c r="T728" s="7"/>
      <c r="U728" s="7"/>
      <c r="V728" s="7"/>
      <c r="W728" s="7"/>
      <c r="X728" s="7"/>
      <c r="Y728" s="7"/>
      <c r="Z728" s="7"/>
      <c r="AA728" s="7"/>
      <c r="AB728" s="7"/>
    </row>
    <row r="729" ht="22.5" customHeight="1">
      <c r="A729" s="7"/>
      <c r="B729" s="7"/>
      <c r="C729" s="7"/>
      <c r="D729" s="7"/>
      <c r="E729" s="21"/>
      <c r="F729" s="7"/>
      <c r="G729" s="7"/>
      <c r="H729" s="14"/>
      <c r="I729" s="14"/>
      <c r="J729" s="14"/>
      <c r="K729" s="7"/>
      <c r="L729" s="7"/>
      <c r="M729" s="7"/>
      <c r="N729" s="7"/>
      <c r="O729" s="7"/>
      <c r="P729" s="7"/>
      <c r="Q729" s="7"/>
      <c r="R729" s="7"/>
      <c r="S729" s="7"/>
      <c r="T729" s="7"/>
      <c r="U729" s="7"/>
      <c r="V729" s="7"/>
      <c r="W729" s="7"/>
      <c r="X729" s="7"/>
      <c r="Y729" s="7"/>
      <c r="Z729" s="7"/>
      <c r="AA729" s="7"/>
      <c r="AB729" s="7"/>
    </row>
    <row r="730" ht="22.5" customHeight="1">
      <c r="A730" s="7"/>
      <c r="B730" s="7"/>
      <c r="C730" s="7"/>
      <c r="D730" s="7"/>
      <c r="E730" s="21"/>
      <c r="F730" s="7"/>
      <c r="G730" s="7"/>
      <c r="H730" s="14"/>
      <c r="I730" s="14"/>
      <c r="J730" s="14"/>
      <c r="K730" s="7"/>
      <c r="L730" s="7"/>
      <c r="M730" s="7"/>
      <c r="N730" s="7"/>
      <c r="O730" s="7"/>
      <c r="P730" s="7"/>
      <c r="Q730" s="7"/>
      <c r="R730" s="7"/>
      <c r="S730" s="7"/>
      <c r="T730" s="7"/>
      <c r="U730" s="7"/>
      <c r="V730" s="7"/>
      <c r="W730" s="7"/>
      <c r="X730" s="7"/>
      <c r="Y730" s="7"/>
      <c r="Z730" s="7"/>
      <c r="AA730" s="7"/>
      <c r="AB730" s="7"/>
    </row>
    <row r="731" ht="22.5" customHeight="1">
      <c r="A731" s="7"/>
      <c r="B731" s="7"/>
      <c r="C731" s="7"/>
      <c r="D731" s="7"/>
      <c r="E731" s="21"/>
      <c r="F731" s="7"/>
      <c r="G731" s="7"/>
      <c r="H731" s="14"/>
      <c r="I731" s="14"/>
      <c r="J731" s="14"/>
      <c r="K731" s="7"/>
      <c r="L731" s="7"/>
      <c r="M731" s="7"/>
      <c r="N731" s="7"/>
      <c r="O731" s="7"/>
      <c r="P731" s="7"/>
      <c r="Q731" s="7"/>
      <c r="R731" s="7"/>
      <c r="S731" s="7"/>
      <c r="T731" s="7"/>
      <c r="U731" s="7"/>
      <c r="V731" s="7"/>
      <c r="W731" s="7"/>
      <c r="X731" s="7"/>
      <c r="Y731" s="7"/>
      <c r="Z731" s="7"/>
      <c r="AA731" s="7"/>
      <c r="AB731" s="7"/>
    </row>
    <row r="732" ht="22.5" customHeight="1">
      <c r="A732" s="7"/>
      <c r="B732" s="7"/>
      <c r="C732" s="7"/>
      <c r="D732" s="7"/>
      <c r="E732" s="21"/>
      <c r="F732" s="7"/>
      <c r="G732" s="7"/>
      <c r="H732" s="14"/>
      <c r="I732" s="14"/>
      <c r="J732" s="14"/>
      <c r="K732" s="7"/>
      <c r="L732" s="7"/>
      <c r="M732" s="7"/>
      <c r="N732" s="7"/>
      <c r="O732" s="7"/>
      <c r="P732" s="7"/>
      <c r="Q732" s="7"/>
      <c r="R732" s="7"/>
      <c r="S732" s="7"/>
      <c r="T732" s="7"/>
      <c r="U732" s="7"/>
      <c r="V732" s="7"/>
      <c r="W732" s="7"/>
      <c r="X732" s="7"/>
      <c r="Y732" s="7"/>
      <c r="Z732" s="7"/>
      <c r="AA732" s="7"/>
      <c r="AB732" s="7"/>
    </row>
    <row r="733" ht="22.5" customHeight="1">
      <c r="A733" s="7"/>
      <c r="B733" s="7"/>
      <c r="C733" s="7"/>
      <c r="D733" s="7"/>
      <c r="E733" s="21"/>
      <c r="F733" s="7"/>
      <c r="G733" s="7"/>
      <c r="H733" s="14"/>
      <c r="I733" s="14"/>
      <c r="J733" s="14"/>
      <c r="K733" s="7"/>
      <c r="L733" s="7"/>
      <c r="M733" s="7"/>
      <c r="N733" s="7"/>
      <c r="O733" s="7"/>
      <c r="P733" s="7"/>
      <c r="Q733" s="7"/>
      <c r="R733" s="7"/>
      <c r="S733" s="7"/>
      <c r="T733" s="7"/>
      <c r="U733" s="7"/>
      <c r="V733" s="7"/>
      <c r="W733" s="7"/>
      <c r="X733" s="7"/>
      <c r="Y733" s="7"/>
      <c r="Z733" s="7"/>
      <c r="AA733" s="7"/>
      <c r="AB733" s="7"/>
    </row>
    <row r="734" ht="22.5" customHeight="1">
      <c r="A734" s="7"/>
      <c r="B734" s="7"/>
      <c r="C734" s="7"/>
      <c r="D734" s="7"/>
      <c r="E734" s="21"/>
      <c r="F734" s="7"/>
      <c r="G734" s="7"/>
      <c r="H734" s="14"/>
      <c r="I734" s="14"/>
      <c r="J734" s="14"/>
      <c r="K734" s="7"/>
      <c r="L734" s="7"/>
      <c r="M734" s="7"/>
      <c r="N734" s="7"/>
      <c r="O734" s="7"/>
      <c r="P734" s="7"/>
      <c r="Q734" s="7"/>
      <c r="R734" s="7"/>
      <c r="S734" s="7"/>
      <c r="T734" s="7"/>
      <c r="U734" s="7"/>
      <c r="V734" s="7"/>
      <c r="W734" s="7"/>
      <c r="X734" s="7"/>
      <c r="Y734" s="7"/>
      <c r="Z734" s="7"/>
      <c r="AA734" s="7"/>
      <c r="AB734" s="7"/>
    </row>
    <row r="735" ht="22.5" customHeight="1">
      <c r="A735" s="7"/>
      <c r="B735" s="7"/>
      <c r="C735" s="7"/>
      <c r="D735" s="7"/>
      <c r="E735" s="21"/>
      <c r="F735" s="7"/>
      <c r="G735" s="7"/>
      <c r="H735" s="14"/>
      <c r="I735" s="14"/>
      <c r="J735" s="14"/>
      <c r="K735" s="7"/>
      <c r="L735" s="7"/>
      <c r="M735" s="7"/>
      <c r="N735" s="7"/>
      <c r="O735" s="7"/>
      <c r="P735" s="7"/>
      <c r="Q735" s="7"/>
      <c r="R735" s="7"/>
      <c r="S735" s="7"/>
      <c r="T735" s="7"/>
      <c r="U735" s="7"/>
      <c r="V735" s="7"/>
      <c r="W735" s="7"/>
      <c r="X735" s="7"/>
      <c r="Y735" s="7"/>
      <c r="Z735" s="7"/>
      <c r="AA735" s="7"/>
      <c r="AB735" s="7"/>
    </row>
    <row r="736" ht="22.5" customHeight="1">
      <c r="A736" s="7"/>
      <c r="B736" s="7"/>
      <c r="C736" s="7"/>
      <c r="D736" s="7"/>
      <c r="E736" s="21"/>
      <c r="F736" s="7"/>
      <c r="G736" s="7"/>
      <c r="H736" s="14"/>
      <c r="I736" s="14"/>
      <c r="J736" s="14"/>
      <c r="K736" s="7"/>
      <c r="L736" s="7"/>
      <c r="M736" s="7"/>
      <c r="N736" s="7"/>
      <c r="O736" s="7"/>
      <c r="P736" s="7"/>
      <c r="Q736" s="7"/>
      <c r="R736" s="7"/>
      <c r="S736" s="7"/>
      <c r="T736" s="7"/>
      <c r="U736" s="7"/>
      <c r="V736" s="7"/>
      <c r="W736" s="7"/>
      <c r="X736" s="7"/>
      <c r="Y736" s="7"/>
      <c r="Z736" s="7"/>
      <c r="AA736" s="7"/>
      <c r="AB736" s="7"/>
    </row>
    <row r="737" ht="22.5" customHeight="1">
      <c r="A737" s="7"/>
      <c r="B737" s="7"/>
      <c r="C737" s="7"/>
      <c r="D737" s="7"/>
      <c r="E737" s="21"/>
      <c r="F737" s="7"/>
      <c r="G737" s="7"/>
      <c r="H737" s="14"/>
      <c r="I737" s="14"/>
      <c r="J737" s="14"/>
      <c r="K737" s="7"/>
      <c r="L737" s="7"/>
      <c r="M737" s="7"/>
      <c r="N737" s="7"/>
      <c r="O737" s="7"/>
      <c r="P737" s="7"/>
      <c r="Q737" s="7"/>
      <c r="R737" s="7"/>
      <c r="S737" s="7"/>
      <c r="T737" s="7"/>
      <c r="U737" s="7"/>
      <c r="V737" s="7"/>
      <c r="W737" s="7"/>
      <c r="X737" s="7"/>
      <c r="Y737" s="7"/>
      <c r="Z737" s="7"/>
      <c r="AA737" s="7"/>
      <c r="AB737" s="7"/>
    </row>
    <row r="738" ht="22.5" customHeight="1">
      <c r="A738" s="7"/>
      <c r="B738" s="7"/>
      <c r="C738" s="7"/>
      <c r="D738" s="7"/>
      <c r="E738" s="21"/>
      <c r="F738" s="7"/>
      <c r="G738" s="7"/>
      <c r="H738" s="14"/>
      <c r="I738" s="14"/>
      <c r="J738" s="14"/>
      <c r="K738" s="7"/>
      <c r="L738" s="7"/>
      <c r="M738" s="7"/>
      <c r="N738" s="7"/>
      <c r="O738" s="7"/>
      <c r="P738" s="7"/>
      <c r="Q738" s="7"/>
      <c r="R738" s="7"/>
      <c r="S738" s="7"/>
      <c r="T738" s="7"/>
      <c r="U738" s="7"/>
      <c r="V738" s="7"/>
      <c r="W738" s="7"/>
      <c r="X738" s="7"/>
      <c r="Y738" s="7"/>
      <c r="Z738" s="7"/>
      <c r="AA738" s="7"/>
      <c r="AB738" s="7"/>
    </row>
    <row r="739" ht="22.5" customHeight="1">
      <c r="A739" s="7"/>
      <c r="B739" s="7"/>
      <c r="C739" s="7"/>
      <c r="D739" s="7"/>
      <c r="E739" s="21"/>
      <c r="F739" s="7"/>
      <c r="G739" s="7"/>
      <c r="H739" s="14"/>
      <c r="I739" s="14"/>
      <c r="J739" s="14"/>
      <c r="K739" s="7"/>
      <c r="L739" s="7"/>
      <c r="M739" s="7"/>
      <c r="N739" s="7"/>
      <c r="O739" s="7"/>
      <c r="P739" s="7"/>
      <c r="Q739" s="7"/>
      <c r="R739" s="7"/>
      <c r="S739" s="7"/>
      <c r="T739" s="7"/>
      <c r="U739" s="7"/>
      <c r="V739" s="7"/>
      <c r="W739" s="7"/>
      <c r="X739" s="7"/>
      <c r="Y739" s="7"/>
      <c r="Z739" s="7"/>
      <c r="AA739" s="7"/>
      <c r="AB739" s="7"/>
    </row>
    <row r="740" ht="22.5" customHeight="1">
      <c r="A740" s="7"/>
      <c r="B740" s="7"/>
      <c r="C740" s="7"/>
      <c r="D740" s="7"/>
      <c r="E740" s="21"/>
      <c r="F740" s="7"/>
      <c r="G740" s="7"/>
      <c r="H740" s="14"/>
      <c r="I740" s="14"/>
      <c r="J740" s="14"/>
      <c r="K740" s="7"/>
      <c r="L740" s="7"/>
      <c r="M740" s="7"/>
      <c r="N740" s="7"/>
      <c r="O740" s="7"/>
      <c r="P740" s="7"/>
      <c r="Q740" s="7"/>
      <c r="R740" s="7"/>
      <c r="S740" s="7"/>
      <c r="T740" s="7"/>
      <c r="U740" s="7"/>
      <c r="V740" s="7"/>
      <c r="W740" s="7"/>
      <c r="X740" s="7"/>
      <c r="Y740" s="7"/>
      <c r="Z740" s="7"/>
      <c r="AA740" s="7"/>
      <c r="AB740" s="7"/>
    </row>
    <row r="741" ht="22.5" customHeight="1">
      <c r="A741" s="7"/>
      <c r="B741" s="7"/>
      <c r="C741" s="7"/>
      <c r="D741" s="7"/>
      <c r="E741" s="21"/>
      <c r="F741" s="7"/>
      <c r="G741" s="7"/>
      <c r="H741" s="14"/>
      <c r="I741" s="14"/>
      <c r="J741" s="14"/>
      <c r="K741" s="7"/>
      <c r="L741" s="7"/>
      <c r="M741" s="7"/>
      <c r="N741" s="7"/>
      <c r="O741" s="7"/>
      <c r="P741" s="7"/>
      <c r="Q741" s="7"/>
      <c r="R741" s="7"/>
      <c r="S741" s="7"/>
      <c r="T741" s="7"/>
      <c r="U741" s="7"/>
      <c r="V741" s="7"/>
      <c r="W741" s="7"/>
      <c r="X741" s="7"/>
      <c r="Y741" s="7"/>
      <c r="Z741" s="7"/>
      <c r="AA741" s="7"/>
      <c r="AB741" s="7"/>
    </row>
    <row r="742" ht="22.5" customHeight="1">
      <c r="A742" s="7"/>
      <c r="B742" s="7"/>
      <c r="C742" s="7"/>
      <c r="D742" s="7"/>
      <c r="E742" s="21"/>
      <c r="F742" s="7"/>
      <c r="G742" s="7"/>
      <c r="H742" s="14"/>
      <c r="I742" s="14"/>
      <c r="J742" s="14"/>
      <c r="K742" s="7"/>
      <c r="L742" s="7"/>
      <c r="M742" s="7"/>
      <c r="N742" s="7"/>
      <c r="O742" s="7"/>
      <c r="P742" s="7"/>
      <c r="Q742" s="7"/>
      <c r="R742" s="7"/>
      <c r="S742" s="7"/>
      <c r="T742" s="7"/>
      <c r="U742" s="7"/>
      <c r="V742" s="7"/>
      <c r="W742" s="7"/>
      <c r="X742" s="7"/>
      <c r="Y742" s="7"/>
      <c r="Z742" s="7"/>
      <c r="AA742" s="7"/>
      <c r="AB742" s="7"/>
    </row>
    <row r="743" ht="22.5" customHeight="1">
      <c r="A743" s="7"/>
      <c r="B743" s="7"/>
      <c r="C743" s="7"/>
      <c r="D743" s="7"/>
      <c r="E743" s="21"/>
      <c r="F743" s="7"/>
      <c r="G743" s="7"/>
      <c r="H743" s="14"/>
      <c r="I743" s="14"/>
      <c r="J743" s="14"/>
      <c r="K743" s="7"/>
      <c r="L743" s="7"/>
      <c r="M743" s="7"/>
      <c r="N743" s="7"/>
      <c r="O743" s="7"/>
      <c r="P743" s="7"/>
      <c r="Q743" s="7"/>
      <c r="R743" s="7"/>
      <c r="S743" s="7"/>
      <c r="T743" s="7"/>
      <c r="U743" s="7"/>
      <c r="V743" s="7"/>
      <c r="W743" s="7"/>
      <c r="X743" s="7"/>
      <c r="Y743" s="7"/>
      <c r="Z743" s="7"/>
      <c r="AA743" s="7"/>
      <c r="AB743" s="7"/>
    </row>
    <row r="744" ht="22.5" customHeight="1">
      <c r="A744" s="7"/>
      <c r="B744" s="7"/>
      <c r="C744" s="7"/>
      <c r="D744" s="7"/>
      <c r="E744" s="21"/>
      <c r="F744" s="7"/>
      <c r="G744" s="7"/>
      <c r="H744" s="14"/>
      <c r="I744" s="14"/>
      <c r="J744" s="14"/>
      <c r="K744" s="7"/>
      <c r="L744" s="7"/>
      <c r="M744" s="7"/>
      <c r="N744" s="7"/>
      <c r="O744" s="7"/>
      <c r="P744" s="7"/>
      <c r="Q744" s="7"/>
      <c r="R744" s="7"/>
      <c r="S744" s="7"/>
      <c r="T744" s="7"/>
      <c r="U744" s="7"/>
      <c r="V744" s="7"/>
      <c r="W744" s="7"/>
      <c r="X744" s="7"/>
      <c r="Y744" s="7"/>
      <c r="Z744" s="7"/>
      <c r="AA744" s="7"/>
      <c r="AB744" s="7"/>
    </row>
    <row r="745" ht="22.5" customHeight="1">
      <c r="A745" s="7"/>
      <c r="B745" s="7"/>
      <c r="C745" s="7"/>
      <c r="D745" s="7"/>
      <c r="E745" s="21"/>
      <c r="F745" s="7"/>
      <c r="G745" s="7"/>
      <c r="H745" s="14"/>
      <c r="I745" s="14"/>
      <c r="J745" s="14"/>
      <c r="K745" s="7"/>
      <c r="L745" s="7"/>
      <c r="M745" s="7"/>
      <c r="N745" s="7"/>
      <c r="O745" s="7"/>
      <c r="P745" s="7"/>
      <c r="Q745" s="7"/>
      <c r="R745" s="7"/>
      <c r="S745" s="7"/>
      <c r="T745" s="7"/>
      <c r="U745" s="7"/>
      <c r="V745" s="7"/>
      <c r="W745" s="7"/>
      <c r="X745" s="7"/>
      <c r="Y745" s="7"/>
      <c r="Z745" s="7"/>
      <c r="AA745" s="7"/>
      <c r="AB745" s="7"/>
    </row>
    <row r="746" ht="22.5" customHeight="1">
      <c r="A746" s="7"/>
      <c r="B746" s="7"/>
      <c r="C746" s="7"/>
      <c r="D746" s="7"/>
      <c r="E746" s="21"/>
      <c r="F746" s="7"/>
      <c r="G746" s="7"/>
      <c r="H746" s="14"/>
      <c r="I746" s="14"/>
      <c r="J746" s="14"/>
      <c r="K746" s="7"/>
      <c r="L746" s="7"/>
      <c r="M746" s="7"/>
      <c r="N746" s="7"/>
      <c r="O746" s="7"/>
      <c r="P746" s="7"/>
      <c r="Q746" s="7"/>
      <c r="R746" s="7"/>
      <c r="S746" s="7"/>
      <c r="T746" s="7"/>
      <c r="U746" s="7"/>
      <c r="V746" s="7"/>
      <c r="W746" s="7"/>
      <c r="X746" s="7"/>
      <c r="Y746" s="7"/>
      <c r="Z746" s="7"/>
      <c r="AA746" s="7"/>
      <c r="AB746" s="7"/>
    </row>
    <row r="747" ht="22.5" customHeight="1">
      <c r="A747" s="7"/>
      <c r="B747" s="7"/>
      <c r="C747" s="7"/>
      <c r="D747" s="7"/>
      <c r="E747" s="21"/>
      <c r="F747" s="7"/>
      <c r="G747" s="7"/>
      <c r="H747" s="14"/>
      <c r="I747" s="14"/>
      <c r="J747" s="14"/>
      <c r="K747" s="7"/>
      <c r="L747" s="7"/>
      <c r="M747" s="7"/>
      <c r="N747" s="7"/>
      <c r="O747" s="7"/>
      <c r="P747" s="7"/>
      <c r="Q747" s="7"/>
      <c r="R747" s="7"/>
      <c r="S747" s="7"/>
      <c r="T747" s="7"/>
      <c r="U747" s="7"/>
      <c r="V747" s="7"/>
      <c r="W747" s="7"/>
      <c r="X747" s="7"/>
      <c r="Y747" s="7"/>
      <c r="Z747" s="7"/>
      <c r="AA747" s="7"/>
      <c r="AB747" s="7"/>
    </row>
    <row r="748" ht="22.5" customHeight="1">
      <c r="A748" s="7"/>
      <c r="B748" s="7"/>
      <c r="C748" s="7"/>
      <c r="D748" s="7"/>
      <c r="E748" s="21"/>
      <c r="F748" s="7"/>
      <c r="G748" s="7"/>
      <c r="H748" s="14"/>
      <c r="I748" s="14"/>
      <c r="J748" s="14"/>
      <c r="K748" s="7"/>
      <c r="L748" s="7"/>
      <c r="M748" s="7"/>
      <c r="N748" s="7"/>
      <c r="O748" s="7"/>
      <c r="P748" s="7"/>
      <c r="Q748" s="7"/>
      <c r="R748" s="7"/>
      <c r="S748" s="7"/>
      <c r="T748" s="7"/>
      <c r="U748" s="7"/>
      <c r="V748" s="7"/>
      <c r="W748" s="7"/>
      <c r="X748" s="7"/>
      <c r="Y748" s="7"/>
      <c r="Z748" s="7"/>
      <c r="AA748" s="7"/>
      <c r="AB748" s="7"/>
    </row>
    <row r="749" ht="22.5" customHeight="1">
      <c r="A749" s="7"/>
      <c r="B749" s="7"/>
      <c r="C749" s="7"/>
      <c r="D749" s="7"/>
      <c r="E749" s="21"/>
      <c r="F749" s="7"/>
      <c r="G749" s="7"/>
      <c r="H749" s="14"/>
      <c r="I749" s="14"/>
      <c r="J749" s="14"/>
      <c r="K749" s="7"/>
      <c r="L749" s="7"/>
      <c r="M749" s="7"/>
      <c r="N749" s="7"/>
      <c r="O749" s="7"/>
      <c r="P749" s="7"/>
      <c r="Q749" s="7"/>
      <c r="R749" s="7"/>
      <c r="S749" s="7"/>
      <c r="T749" s="7"/>
      <c r="U749" s="7"/>
      <c r="V749" s="7"/>
      <c r="W749" s="7"/>
      <c r="X749" s="7"/>
      <c r="Y749" s="7"/>
      <c r="Z749" s="7"/>
      <c r="AA749" s="7"/>
      <c r="AB749" s="7"/>
    </row>
    <row r="750" ht="22.5" customHeight="1">
      <c r="A750" s="7"/>
      <c r="B750" s="7"/>
      <c r="C750" s="7"/>
      <c r="D750" s="7"/>
      <c r="E750" s="21"/>
      <c r="F750" s="7"/>
      <c r="G750" s="7"/>
      <c r="H750" s="14"/>
      <c r="I750" s="14"/>
      <c r="J750" s="14"/>
      <c r="K750" s="7"/>
      <c r="L750" s="7"/>
      <c r="M750" s="7"/>
      <c r="N750" s="7"/>
      <c r="O750" s="7"/>
      <c r="P750" s="7"/>
      <c r="Q750" s="7"/>
      <c r="R750" s="7"/>
      <c r="S750" s="7"/>
      <c r="T750" s="7"/>
      <c r="U750" s="7"/>
      <c r="V750" s="7"/>
      <c r="W750" s="7"/>
      <c r="X750" s="7"/>
      <c r="Y750" s="7"/>
      <c r="Z750" s="7"/>
      <c r="AA750" s="7"/>
      <c r="AB750" s="7"/>
    </row>
    <row r="751" ht="22.5" customHeight="1">
      <c r="A751" s="7"/>
      <c r="B751" s="7"/>
      <c r="C751" s="7"/>
      <c r="D751" s="7"/>
      <c r="E751" s="21"/>
      <c r="F751" s="7"/>
      <c r="G751" s="7"/>
      <c r="H751" s="14"/>
      <c r="I751" s="14"/>
      <c r="J751" s="14"/>
      <c r="K751" s="7"/>
      <c r="L751" s="7"/>
      <c r="M751" s="7"/>
      <c r="N751" s="7"/>
      <c r="O751" s="7"/>
      <c r="P751" s="7"/>
      <c r="Q751" s="7"/>
      <c r="R751" s="7"/>
      <c r="S751" s="7"/>
      <c r="T751" s="7"/>
      <c r="U751" s="7"/>
      <c r="V751" s="7"/>
      <c r="W751" s="7"/>
      <c r="X751" s="7"/>
      <c r="Y751" s="7"/>
      <c r="Z751" s="7"/>
      <c r="AA751" s="7"/>
      <c r="AB751" s="7"/>
    </row>
    <row r="752" ht="22.5" customHeight="1">
      <c r="A752" s="7"/>
      <c r="B752" s="7"/>
      <c r="C752" s="7"/>
      <c r="D752" s="7"/>
      <c r="E752" s="21"/>
      <c r="F752" s="7"/>
      <c r="G752" s="7"/>
      <c r="H752" s="14"/>
      <c r="I752" s="14"/>
      <c r="J752" s="14"/>
      <c r="K752" s="7"/>
      <c r="L752" s="7"/>
      <c r="M752" s="7"/>
      <c r="N752" s="7"/>
      <c r="O752" s="7"/>
      <c r="P752" s="7"/>
      <c r="Q752" s="7"/>
      <c r="R752" s="7"/>
      <c r="S752" s="7"/>
      <c r="T752" s="7"/>
      <c r="U752" s="7"/>
      <c r="V752" s="7"/>
      <c r="W752" s="7"/>
      <c r="X752" s="7"/>
      <c r="Y752" s="7"/>
      <c r="Z752" s="7"/>
      <c r="AA752" s="7"/>
      <c r="AB752" s="7"/>
    </row>
    <row r="753" ht="22.5" customHeight="1">
      <c r="A753" s="7"/>
      <c r="B753" s="7"/>
      <c r="C753" s="7"/>
      <c r="D753" s="7"/>
      <c r="E753" s="21"/>
      <c r="F753" s="7"/>
      <c r="G753" s="7"/>
      <c r="H753" s="14"/>
      <c r="I753" s="14"/>
      <c r="J753" s="14"/>
      <c r="K753" s="7"/>
      <c r="L753" s="7"/>
      <c r="M753" s="7"/>
      <c r="N753" s="7"/>
      <c r="O753" s="7"/>
      <c r="P753" s="7"/>
      <c r="Q753" s="7"/>
      <c r="R753" s="7"/>
      <c r="S753" s="7"/>
      <c r="T753" s="7"/>
      <c r="U753" s="7"/>
      <c r="V753" s="7"/>
      <c r="W753" s="7"/>
      <c r="X753" s="7"/>
      <c r="Y753" s="7"/>
      <c r="Z753" s="7"/>
      <c r="AA753" s="7"/>
      <c r="AB753" s="7"/>
    </row>
    <row r="754" ht="22.5" customHeight="1">
      <c r="A754" s="7"/>
      <c r="B754" s="7"/>
      <c r="C754" s="7"/>
      <c r="D754" s="7"/>
      <c r="E754" s="21"/>
      <c r="F754" s="7"/>
      <c r="G754" s="7"/>
      <c r="H754" s="14"/>
      <c r="I754" s="14"/>
      <c r="J754" s="14"/>
      <c r="K754" s="7"/>
      <c r="L754" s="7"/>
      <c r="M754" s="7"/>
      <c r="N754" s="7"/>
      <c r="O754" s="7"/>
      <c r="P754" s="7"/>
      <c r="Q754" s="7"/>
      <c r="R754" s="7"/>
      <c r="S754" s="7"/>
      <c r="T754" s="7"/>
      <c r="U754" s="7"/>
      <c r="V754" s="7"/>
      <c r="W754" s="7"/>
      <c r="X754" s="7"/>
      <c r="Y754" s="7"/>
      <c r="Z754" s="7"/>
      <c r="AA754" s="7"/>
      <c r="AB754" s="7"/>
    </row>
    <row r="755" ht="22.5" customHeight="1">
      <c r="A755" s="7"/>
      <c r="B755" s="7"/>
      <c r="C755" s="7"/>
      <c r="D755" s="7"/>
      <c r="E755" s="21"/>
      <c r="F755" s="7"/>
      <c r="G755" s="7"/>
      <c r="H755" s="14"/>
      <c r="I755" s="14"/>
      <c r="J755" s="14"/>
      <c r="K755" s="7"/>
      <c r="L755" s="7"/>
      <c r="M755" s="7"/>
      <c r="N755" s="7"/>
      <c r="O755" s="7"/>
      <c r="P755" s="7"/>
      <c r="Q755" s="7"/>
      <c r="R755" s="7"/>
      <c r="S755" s="7"/>
      <c r="T755" s="7"/>
      <c r="U755" s="7"/>
      <c r="V755" s="7"/>
      <c r="W755" s="7"/>
      <c r="X755" s="7"/>
      <c r="Y755" s="7"/>
      <c r="Z755" s="7"/>
      <c r="AA755" s="7"/>
      <c r="AB755" s="7"/>
    </row>
    <row r="756" ht="22.5" customHeight="1">
      <c r="A756" s="7"/>
      <c r="B756" s="7"/>
      <c r="C756" s="7"/>
      <c r="D756" s="7"/>
      <c r="E756" s="21"/>
      <c r="F756" s="7"/>
      <c r="G756" s="7"/>
      <c r="H756" s="14"/>
      <c r="I756" s="14"/>
      <c r="J756" s="14"/>
      <c r="K756" s="7"/>
      <c r="L756" s="7"/>
      <c r="M756" s="7"/>
      <c r="N756" s="7"/>
      <c r="O756" s="7"/>
      <c r="P756" s="7"/>
      <c r="Q756" s="7"/>
      <c r="R756" s="7"/>
      <c r="S756" s="7"/>
      <c r="T756" s="7"/>
      <c r="U756" s="7"/>
      <c r="V756" s="7"/>
      <c r="W756" s="7"/>
      <c r="X756" s="7"/>
      <c r="Y756" s="7"/>
      <c r="Z756" s="7"/>
      <c r="AA756" s="7"/>
      <c r="AB756" s="7"/>
    </row>
    <row r="757" ht="22.5" customHeight="1">
      <c r="A757" s="7"/>
      <c r="B757" s="7"/>
      <c r="C757" s="7"/>
      <c r="D757" s="7"/>
      <c r="E757" s="21"/>
      <c r="F757" s="7"/>
      <c r="G757" s="7"/>
      <c r="H757" s="14"/>
      <c r="I757" s="14"/>
      <c r="J757" s="14"/>
      <c r="K757" s="7"/>
      <c r="L757" s="7"/>
      <c r="M757" s="7"/>
      <c r="N757" s="7"/>
      <c r="O757" s="7"/>
      <c r="P757" s="7"/>
      <c r="Q757" s="7"/>
      <c r="R757" s="7"/>
      <c r="S757" s="7"/>
      <c r="T757" s="7"/>
      <c r="U757" s="7"/>
      <c r="V757" s="7"/>
      <c r="W757" s="7"/>
      <c r="X757" s="7"/>
      <c r="Y757" s="7"/>
      <c r="Z757" s="7"/>
      <c r="AA757" s="7"/>
      <c r="AB757" s="7"/>
    </row>
    <row r="758" ht="22.5" customHeight="1">
      <c r="A758" s="7"/>
      <c r="B758" s="7"/>
      <c r="C758" s="7"/>
      <c r="D758" s="7"/>
      <c r="E758" s="21"/>
      <c r="F758" s="7"/>
      <c r="G758" s="7"/>
      <c r="H758" s="14"/>
      <c r="I758" s="14"/>
      <c r="J758" s="14"/>
      <c r="K758" s="7"/>
      <c r="L758" s="7"/>
      <c r="M758" s="7"/>
      <c r="N758" s="7"/>
      <c r="O758" s="7"/>
      <c r="P758" s="7"/>
      <c r="Q758" s="7"/>
      <c r="R758" s="7"/>
      <c r="S758" s="7"/>
      <c r="T758" s="7"/>
      <c r="U758" s="7"/>
      <c r="V758" s="7"/>
      <c r="W758" s="7"/>
      <c r="X758" s="7"/>
      <c r="Y758" s="7"/>
      <c r="Z758" s="7"/>
      <c r="AA758" s="7"/>
      <c r="AB758" s="7"/>
    </row>
    <row r="759" ht="22.5" customHeight="1">
      <c r="A759" s="7"/>
      <c r="B759" s="7"/>
      <c r="C759" s="7"/>
      <c r="D759" s="7"/>
      <c r="E759" s="21"/>
      <c r="F759" s="7"/>
      <c r="G759" s="7"/>
      <c r="H759" s="14"/>
      <c r="I759" s="14"/>
      <c r="J759" s="14"/>
      <c r="K759" s="7"/>
      <c r="L759" s="7"/>
      <c r="M759" s="7"/>
      <c r="N759" s="7"/>
      <c r="O759" s="7"/>
      <c r="P759" s="7"/>
      <c r="Q759" s="7"/>
      <c r="R759" s="7"/>
      <c r="S759" s="7"/>
      <c r="T759" s="7"/>
      <c r="U759" s="7"/>
      <c r="V759" s="7"/>
      <c r="W759" s="7"/>
      <c r="X759" s="7"/>
      <c r="Y759" s="7"/>
      <c r="Z759" s="7"/>
      <c r="AA759" s="7"/>
      <c r="AB759" s="7"/>
    </row>
    <row r="760" ht="22.5" customHeight="1">
      <c r="A760" s="7"/>
      <c r="B760" s="7"/>
      <c r="C760" s="7"/>
      <c r="D760" s="7"/>
      <c r="E760" s="21"/>
      <c r="F760" s="7"/>
      <c r="G760" s="7"/>
      <c r="H760" s="14"/>
      <c r="I760" s="14"/>
      <c r="J760" s="14"/>
      <c r="K760" s="7"/>
      <c r="L760" s="7"/>
      <c r="M760" s="7"/>
      <c r="N760" s="7"/>
      <c r="O760" s="7"/>
      <c r="P760" s="7"/>
      <c r="Q760" s="7"/>
      <c r="R760" s="7"/>
      <c r="S760" s="7"/>
      <c r="T760" s="7"/>
      <c r="U760" s="7"/>
      <c r="V760" s="7"/>
      <c r="W760" s="7"/>
      <c r="X760" s="7"/>
      <c r="Y760" s="7"/>
      <c r="Z760" s="7"/>
      <c r="AA760" s="7"/>
      <c r="AB760" s="7"/>
    </row>
    <row r="761" ht="22.5" customHeight="1">
      <c r="A761" s="7"/>
      <c r="B761" s="7"/>
      <c r="C761" s="7"/>
      <c r="D761" s="7"/>
      <c r="E761" s="21"/>
      <c r="F761" s="7"/>
      <c r="G761" s="7"/>
      <c r="H761" s="14"/>
      <c r="I761" s="14"/>
      <c r="J761" s="14"/>
      <c r="K761" s="7"/>
      <c r="L761" s="7"/>
      <c r="M761" s="7"/>
      <c r="N761" s="7"/>
      <c r="O761" s="7"/>
      <c r="P761" s="7"/>
      <c r="Q761" s="7"/>
      <c r="R761" s="7"/>
      <c r="S761" s="7"/>
      <c r="T761" s="7"/>
      <c r="U761" s="7"/>
      <c r="V761" s="7"/>
      <c r="W761" s="7"/>
      <c r="X761" s="7"/>
      <c r="Y761" s="7"/>
      <c r="Z761" s="7"/>
      <c r="AA761" s="7"/>
      <c r="AB761" s="7"/>
    </row>
    <row r="762" ht="22.5" customHeight="1">
      <c r="A762" s="7"/>
      <c r="B762" s="7"/>
      <c r="C762" s="7"/>
      <c r="D762" s="7"/>
      <c r="E762" s="21"/>
      <c r="F762" s="7"/>
      <c r="G762" s="7"/>
      <c r="H762" s="14"/>
      <c r="I762" s="14"/>
      <c r="J762" s="14"/>
      <c r="K762" s="7"/>
      <c r="L762" s="7"/>
      <c r="M762" s="7"/>
      <c r="N762" s="7"/>
      <c r="O762" s="7"/>
      <c r="P762" s="7"/>
      <c r="Q762" s="7"/>
      <c r="R762" s="7"/>
      <c r="S762" s="7"/>
      <c r="T762" s="7"/>
      <c r="U762" s="7"/>
      <c r="V762" s="7"/>
      <c r="W762" s="7"/>
      <c r="X762" s="7"/>
      <c r="Y762" s="7"/>
      <c r="Z762" s="7"/>
      <c r="AA762" s="7"/>
      <c r="AB762" s="7"/>
    </row>
    <row r="763" ht="22.5" customHeight="1">
      <c r="A763" s="7"/>
      <c r="B763" s="7"/>
      <c r="C763" s="7"/>
      <c r="D763" s="7"/>
      <c r="E763" s="21"/>
      <c r="F763" s="7"/>
      <c r="G763" s="7"/>
      <c r="H763" s="14"/>
      <c r="I763" s="14"/>
      <c r="J763" s="14"/>
      <c r="K763" s="7"/>
      <c r="L763" s="7"/>
      <c r="M763" s="7"/>
      <c r="N763" s="7"/>
      <c r="O763" s="7"/>
      <c r="P763" s="7"/>
      <c r="Q763" s="7"/>
      <c r="R763" s="7"/>
      <c r="S763" s="7"/>
      <c r="T763" s="7"/>
      <c r="U763" s="7"/>
      <c r="V763" s="7"/>
      <c r="W763" s="7"/>
      <c r="X763" s="7"/>
      <c r="Y763" s="7"/>
      <c r="Z763" s="7"/>
      <c r="AA763" s="7"/>
      <c r="AB763" s="7"/>
    </row>
    <row r="764" ht="22.5" customHeight="1">
      <c r="A764" s="7"/>
      <c r="B764" s="7"/>
      <c r="C764" s="7"/>
      <c r="D764" s="7"/>
      <c r="E764" s="21"/>
      <c r="F764" s="7"/>
      <c r="G764" s="7"/>
      <c r="H764" s="14"/>
      <c r="I764" s="14"/>
      <c r="J764" s="14"/>
      <c r="K764" s="7"/>
      <c r="L764" s="7"/>
      <c r="M764" s="7"/>
      <c r="N764" s="7"/>
      <c r="O764" s="7"/>
      <c r="P764" s="7"/>
      <c r="Q764" s="7"/>
      <c r="R764" s="7"/>
      <c r="S764" s="7"/>
      <c r="T764" s="7"/>
      <c r="U764" s="7"/>
      <c r="V764" s="7"/>
      <c r="W764" s="7"/>
      <c r="X764" s="7"/>
      <c r="Y764" s="7"/>
      <c r="Z764" s="7"/>
      <c r="AA764" s="7"/>
      <c r="AB764" s="7"/>
    </row>
    <row r="765" ht="22.5" customHeight="1">
      <c r="A765" s="7"/>
      <c r="B765" s="7"/>
      <c r="C765" s="7"/>
      <c r="D765" s="7"/>
      <c r="E765" s="21"/>
      <c r="F765" s="7"/>
      <c r="G765" s="7"/>
      <c r="H765" s="14"/>
      <c r="I765" s="14"/>
      <c r="J765" s="14"/>
      <c r="K765" s="7"/>
      <c r="L765" s="7"/>
      <c r="M765" s="7"/>
      <c r="N765" s="7"/>
      <c r="O765" s="7"/>
      <c r="P765" s="7"/>
      <c r="Q765" s="7"/>
      <c r="R765" s="7"/>
      <c r="S765" s="7"/>
      <c r="T765" s="7"/>
      <c r="U765" s="7"/>
      <c r="V765" s="7"/>
      <c r="W765" s="7"/>
      <c r="X765" s="7"/>
      <c r="Y765" s="7"/>
      <c r="Z765" s="7"/>
      <c r="AA765" s="7"/>
      <c r="AB765" s="7"/>
    </row>
    <row r="766" ht="22.5" customHeight="1">
      <c r="A766" s="7"/>
      <c r="B766" s="7"/>
      <c r="C766" s="7"/>
      <c r="D766" s="7"/>
      <c r="E766" s="21"/>
      <c r="F766" s="7"/>
      <c r="G766" s="7"/>
      <c r="H766" s="14"/>
      <c r="I766" s="14"/>
      <c r="J766" s="14"/>
      <c r="K766" s="7"/>
      <c r="L766" s="7"/>
      <c r="M766" s="7"/>
      <c r="N766" s="7"/>
      <c r="O766" s="7"/>
      <c r="P766" s="7"/>
      <c r="Q766" s="7"/>
      <c r="R766" s="7"/>
      <c r="S766" s="7"/>
      <c r="T766" s="7"/>
      <c r="U766" s="7"/>
      <c r="V766" s="7"/>
      <c r="W766" s="7"/>
      <c r="X766" s="7"/>
      <c r="Y766" s="7"/>
      <c r="Z766" s="7"/>
      <c r="AA766" s="7"/>
      <c r="AB766" s="7"/>
    </row>
    <row r="767" ht="22.5" customHeight="1">
      <c r="A767" s="7"/>
      <c r="B767" s="7"/>
      <c r="C767" s="7"/>
      <c r="D767" s="7"/>
      <c r="E767" s="21"/>
      <c r="F767" s="7"/>
      <c r="G767" s="7"/>
      <c r="H767" s="14"/>
      <c r="I767" s="14"/>
      <c r="J767" s="14"/>
      <c r="K767" s="7"/>
      <c r="L767" s="7"/>
      <c r="M767" s="7"/>
      <c r="N767" s="7"/>
      <c r="O767" s="7"/>
      <c r="P767" s="7"/>
      <c r="Q767" s="7"/>
      <c r="R767" s="7"/>
      <c r="S767" s="7"/>
      <c r="T767" s="7"/>
      <c r="U767" s="7"/>
      <c r="V767" s="7"/>
      <c r="W767" s="7"/>
      <c r="X767" s="7"/>
      <c r="Y767" s="7"/>
      <c r="Z767" s="7"/>
      <c r="AA767" s="7"/>
      <c r="AB767" s="7"/>
    </row>
    <row r="768" ht="22.5" customHeight="1">
      <c r="A768" s="7"/>
      <c r="B768" s="7"/>
      <c r="C768" s="7"/>
      <c r="D768" s="7"/>
      <c r="E768" s="21"/>
      <c r="F768" s="7"/>
      <c r="G768" s="7"/>
      <c r="H768" s="14"/>
      <c r="I768" s="14"/>
      <c r="J768" s="14"/>
      <c r="K768" s="7"/>
      <c r="L768" s="7"/>
      <c r="M768" s="7"/>
      <c r="N768" s="7"/>
      <c r="O768" s="7"/>
      <c r="P768" s="7"/>
      <c r="Q768" s="7"/>
      <c r="R768" s="7"/>
      <c r="S768" s="7"/>
      <c r="T768" s="7"/>
      <c r="U768" s="7"/>
      <c r="V768" s="7"/>
      <c r="W768" s="7"/>
      <c r="X768" s="7"/>
      <c r="Y768" s="7"/>
      <c r="Z768" s="7"/>
      <c r="AA768" s="7"/>
      <c r="AB768" s="7"/>
    </row>
    <row r="769" ht="22.5" customHeight="1">
      <c r="A769" s="7"/>
      <c r="B769" s="7"/>
      <c r="C769" s="7"/>
      <c r="D769" s="7"/>
      <c r="E769" s="21"/>
      <c r="F769" s="7"/>
      <c r="G769" s="7"/>
      <c r="H769" s="14"/>
      <c r="I769" s="14"/>
      <c r="J769" s="14"/>
      <c r="K769" s="7"/>
      <c r="L769" s="7"/>
      <c r="M769" s="7"/>
      <c r="N769" s="7"/>
      <c r="O769" s="7"/>
      <c r="P769" s="7"/>
      <c r="Q769" s="7"/>
      <c r="R769" s="7"/>
      <c r="S769" s="7"/>
      <c r="T769" s="7"/>
      <c r="U769" s="7"/>
      <c r="V769" s="7"/>
      <c r="W769" s="7"/>
      <c r="X769" s="7"/>
      <c r="Y769" s="7"/>
      <c r="Z769" s="7"/>
      <c r="AA769" s="7"/>
      <c r="AB769" s="7"/>
    </row>
    <row r="770" ht="22.5" customHeight="1">
      <c r="A770" s="7"/>
      <c r="B770" s="7"/>
      <c r="C770" s="7"/>
      <c r="D770" s="7"/>
      <c r="E770" s="21"/>
      <c r="F770" s="7"/>
      <c r="G770" s="7"/>
      <c r="H770" s="14"/>
      <c r="I770" s="14"/>
      <c r="J770" s="14"/>
      <c r="K770" s="7"/>
      <c r="L770" s="7"/>
      <c r="M770" s="7"/>
      <c r="N770" s="7"/>
      <c r="O770" s="7"/>
      <c r="P770" s="7"/>
      <c r="Q770" s="7"/>
      <c r="R770" s="7"/>
      <c r="S770" s="7"/>
      <c r="T770" s="7"/>
      <c r="U770" s="7"/>
      <c r="V770" s="7"/>
      <c r="W770" s="7"/>
      <c r="X770" s="7"/>
      <c r="Y770" s="7"/>
      <c r="Z770" s="7"/>
      <c r="AA770" s="7"/>
      <c r="AB770" s="7"/>
    </row>
    <row r="771" ht="22.5" customHeight="1">
      <c r="A771" s="7"/>
      <c r="B771" s="7"/>
      <c r="C771" s="7"/>
      <c r="D771" s="7"/>
      <c r="E771" s="21"/>
      <c r="F771" s="7"/>
      <c r="G771" s="7"/>
      <c r="H771" s="14"/>
      <c r="I771" s="14"/>
      <c r="J771" s="14"/>
      <c r="K771" s="7"/>
      <c r="L771" s="7"/>
      <c r="M771" s="7"/>
      <c r="N771" s="7"/>
      <c r="O771" s="7"/>
      <c r="P771" s="7"/>
      <c r="Q771" s="7"/>
      <c r="R771" s="7"/>
      <c r="S771" s="7"/>
      <c r="T771" s="7"/>
      <c r="U771" s="7"/>
      <c r="V771" s="7"/>
      <c r="W771" s="7"/>
      <c r="X771" s="7"/>
      <c r="Y771" s="7"/>
      <c r="Z771" s="7"/>
      <c r="AA771" s="7"/>
      <c r="AB771" s="7"/>
    </row>
    <row r="772" ht="22.5" customHeight="1">
      <c r="A772" s="7"/>
      <c r="B772" s="7"/>
      <c r="C772" s="7"/>
      <c r="D772" s="7"/>
      <c r="E772" s="21"/>
      <c r="F772" s="7"/>
      <c r="G772" s="7"/>
      <c r="H772" s="14"/>
      <c r="I772" s="14"/>
      <c r="J772" s="14"/>
      <c r="K772" s="7"/>
      <c r="L772" s="7"/>
      <c r="M772" s="7"/>
      <c r="N772" s="7"/>
      <c r="O772" s="7"/>
      <c r="P772" s="7"/>
      <c r="Q772" s="7"/>
      <c r="R772" s="7"/>
      <c r="S772" s="7"/>
      <c r="T772" s="7"/>
      <c r="U772" s="7"/>
      <c r="V772" s="7"/>
      <c r="W772" s="7"/>
      <c r="X772" s="7"/>
      <c r="Y772" s="7"/>
      <c r="Z772" s="7"/>
      <c r="AA772" s="7"/>
      <c r="AB772" s="7"/>
    </row>
    <row r="773" ht="22.5" customHeight="1">
      <c r="A773" s="7"/>
      <c r="B773" s="7"/>
      <c r="C773" s="7"/>
      <c r="D773" s="7"/>
      <c r="E773" s="21"/>
      <c r="F773" s="7"/>
      <c r="G773" s="7"/>
      <c r="H773" s="14"/>
      <c r="I773" s="14"/>
      <c r="J773" s="14"/>
      <c r="K773" s="7"/>
      <c r="L773" s="7"/>
      <c r="M773" s="7"/>
      <c r="N773" s="7"/>
      <c r="O773" s="7"/>
      <c r="P773" s="7"/>
      <c r="Q773" s="7"/>
      <c r="R773" s="7"/>
      <c r="S773" s="7"/>
      <c r="T773" s="7"/>
      <c r="U773" s="7"/>
      <c r="V773" s="7"/>
      <c r="W773" s="7"/>
      <c r="X773" s="7"/>
      <c r="Y773" s="7"/>
      <c r="Z773" s="7"/>
      <c r="AA773" s="7"/>
      <c r="AB773" s="7"/>
    </row>
    <row r="774" ht="22.5" customHeight="1">
      <c r="A774" s="7"/>
      <c r="B774" s="7"/>
      <c r="C774" s="7"/>
      <c r="D774" s="7"/>
      <c r="E774" s="21"/>
      <c r="F774" s="7"/>
      <c r="G774" s="7"/>
      <c r="H774" s="14"/>
      <c r="I774" s="14"/>
      <c r="J774" s="14"/>
      <c r="K774" s="7"/>
      <c r="L774" s="7"/>
      <c r="M774" s="7"/>
      <c r="N774" s="7"/>
      <c r="O774" s="7"/>
      <c r="P774" s="7"/>
      <c r="Q774" s="7"/>
      <c r="R774" s="7"/>
      <c r="S774" s="7"/>
      <c r="T774" s="7"/>
      <c r="U774" s="7"/>
      <c r="V774" s="7"/>
      <c r="W774" s="7"/>
      <c r="X774" s="7"/>
      <c r="Y774" s="7"/>
      <c r="Z774" s="7"/>
      <c r="AA774" s="7"/>
      <c r="AB774" s="7"/>
    </row>
    <row r="775" ht="22.5" customHeight="1">
      <c r="A775" s="7"/>
      <c r="B775" s="7"/>
      <c r="C775" s="7"/>
      <c r="D775" s="7"/>
      <c r="E775" s="21"/>
      <c r="F775" s="7"/>
      <c r="G775" s="7"/>
      <c r="H775" s="14"/>
      <c r="I775" s="14"/>
      <c r="J775" s="14"/>
      <c r="K775" s="7"/>
      <c r="L775" s="7"/>
      <c r="M775" s="7"/>
      <c r="N775" s="7"/>
      <c r="O775" s="7"/>
      <c r="P775" s="7"/>
      <c r="Q775" s="7"/>
      <c r="R775" s="7"/>
      <c r="S775" s="7"/>
      <c r="T775" s="7"/>
      <c r="U775" s="7"/>
      <c r="V775" s="7"/>
      <c r="W775" s="7"/>
      <c r="X775" s="7"/>
      <c r="Y775" s="7"/>
      <c r="Z775" s="7"/>
      <c r="AA775" s="7"/>
      <c r="AB775" s="7"/>
    </row>
    <row r="776" ht="22.5" customHeight="1">
      <c r="A776" s="7"/>
      <c r="B776" s="7"/>
      <c r="C776" s="7"/>
      <c r="D776" s="7"/>
      <c r="E776" s="21"/>
      <c r="F776" s="7"/>
      <c r="G776" s="7"/>
      <c r="H776" s="14"/>
      <c r="I776" s="14"/>
      <c r="J776" s="14"/>
      <c r="K776" s="7"/>
      <c r="L776" s="7"/>
      <c r="M776" s="7"/>
      <c r="N776" s="7"/>
      <c r="O776" s="7"/>
      <c r="P776" s="7"/>
      <c r="Q776" s="7"/>
      <c r="R776" s="7"/>
      <c r="S776" s="7"/>
      <c r="T776" s="7"/>
      <c r="U776" s="7"/>
      <c r="V776" s="7"/>
      <c r="W776" s="7"/>
      <c r="X776" s="7"/>
      <c r="Y776" s="7"/>
      <c r="Z776" s="7"/>
      <c r="AA776" s="7"/>
      <c r="AB776" s="7"/>
    </row>
    <row r="777" ht="22.5" customHeight="1">
      <c r="A777" s="7"/>
      <c r="B777" s="7"/>
      <c r="C777" s="7"/>
      <c r="D777" s="7"/>
      <c r="E777" s="21"/>
      <c r="F777" s="7"/>
      <c r="G777" s="7"/>
      <c r="H777" s="14"/>
      <c r="I777" s="14"/>
      <c r="J777" s="14"/>
      <c r="K777" s="7"/>
      <c r="L777" s="7"/>
      <c r="M777" s="7"/>
      <c r="N777" s="7"/>
      <c r="O777" s="7"/>
      <c r="P777" s="7"/>
      <c r="Q777" s="7"/>
      <c r="R777" s="7"/>
      <c r="S777" s="7"/>
      <c r="T777" s="7"/>
      <c r="U777" s="7"/>
      <c r="V777" s="7"/>
      <c r="W777" s="7"/>
      <c r="X777" s="7"/>
      <c r="Y777" s="7"/>
      <c r="Z777" s="7"/>
      <c r="AA777" s="7"/>
      <c r="AB777" s="7"/>
    </row>
    <row r="778" ht="22.5" customHeight="1">
      <c r="A778" s="7"/>
      <c r="B778" s="7"/>
      <c r="C778" s="7"/>
      <c r="D778" s="7"/>
      <c r="E778" s="21"/>
      <c r="F778" s="7"/>
      <c r="G778" s="7"/>
      <c r="H778" s="14"/>
      <c r="I778" s="14"/>
      <c r="J778" s="14"/>
      <c r="K778" s="7"/>
      <c r="L778" s="7"/>
      <c r="M778" s="7"/>
      <c r="N778" s="7"/>
      <c r="O778" s="7"/>
      <c r="P778" s="7"/>
      <c r="Q778" s="7"/>
      <c r="R778" s="7"/>
      <c r="S778" s="7"/>
      <c r="T778" s="7"/>
      <c r="U778" s="7"/>
      <c r="V778" s="7"/>
      <c r="W778" s="7"/>
      <c r="X778" s="7"/>
      <c r="Y778" s="7"/>
      <c r="Z778" s="7"/>
      <c r="AA778" s="7"/>
      <c r="AB778" s="7"/>
    </row>
    <row r="779" ht="22.5" customHeight="1">
      <c r="A779" s="7"/>
      <c r="B779" s="7"/>
      <c r="C779" s="7"/>
      <c r="D779" s="7"/>
      <c r="E779" s="21"/>
      <c r="F779" s="7"/>
      <c r="G779" s="7"/>
      <c r="H779" s="14"/>
      <c r="I779" s="14"/>
      <c r="J779" s="14"/>
      <c r="K779" s="7"/>
      <c r="L779" s="7"/>
      <c r="M779" s="7"/>
      <c r="N779" s="7"/>
      <c r="O779" s="7"/>
      <c r="P779" s="7"/>
      <c r="Q779" s="7"/>
      <c r="R779" s="7"/>
      <c r="S779" s="7"/>
      <c r="T779" s="7"/>
      <c r="U779" s="7"/>
      <c r="V779" s="7"/>
      <c r="W779" s="7"/>
      <c r="X779" s="7"/>
      <c r="Y779" s="7"/>
      <c r="Z779" s="7"/>
      <c r="AA779" s="7"/>
      <c r="AB779" s="7"/>
    </row>
    <row r="780" ht="22.5" customHeight="1">
      <c r="A780" s="7"/>
      <c r="B780" s="7"/>
      <c r="C780" s="7"/>
      <c r="D780" s="7"/>
      <c r="E780" s="21"/>
      <c r="F780" s="7"/>
      <c r="G780" s="7"/>
      <c r="H780" s="14"/>
      <c r="I780" s="14"/>
      <c r="J780" s="14"/>
      <c r="K780" s="7"/>
      <c r="L780" s="7"/>
      <c r="M780" s="7"/>
      <c r="N780" s="7"/>
      <c r="O780" s="7"/>
      <c r="P780" s="7"/>
      <c r="Q780" s="7"/>
      <c r="R780" s="7"/>
      <c r="S780" s="7"/>
      <c r="T780" s="7"/>
      <c r="U780" s="7"/>
      <c r="V780" s="7"/>
      <c r="W780" s="7"/>
      <c r="X780" s="7"/>
      <c r="Y780" s="7"/>
      <c r="Z780" s="7"/>
      <c r="AA780" s="7"/>
      <c r="AB780" s="7"/>
    </row>
    <row r="781" ht="22.5" customHeight="1">
      <c r="A781" s="7"/>
      <c r="B781" s="7"/>
      <c r="C781" s="7"/>
      <c r="D781" s="7"/>
      <c r="E781" s="21"/>
      <c r="F781" s="7"/>
      <c r="G781" s="7"/>
      <c r="H781" s="14"/>
      <c r="I781" s="14"/>
      <c r="J781" s="14"/>
      <c r="K781" s="7"/>
      <c r="L781" s="7"/>
      <c r="M781" s="7"/>
      <c r="N781" s="7"/>
      <c r="O781" s="7"/>
      <c r="P781" s="7"/>
      <c r="Q781" s="7"/>
      <c r="R781" s="7"/>
      <c r="S781" s="7"/>
      <c r="T781" s="7"/>
      <c r="U781" s="7"/>
      <c r="V781" s="7"/>
      <c r="W781" s="7"/>
      <c r="X781" s="7"/>
      <c r="Y781" s="7"/>
      <c r="Z781" s="7"/>
      <c r="AA781" s="7"/>
      <c r="AB781" s="7"/>
    </row>
    <row r="782" ht="22.5" customHeight="1">
      <c r="A782" s="7"/>
      <c r="B782" s="7"/>
      <c r="C782" s="7"/>
      <c r="D782" s="7"/>
      <c r="E782" s="21"/>
      <c r="F782" s="7"/>
      <c r="G782" s="7"/>
      <c r="H782" s="14"/>
      <c r="I782" s="14"/>
      <c r="J782" s="14"/>
      <c r="K782" s="7"/>
      <c r="L782" s="7"/>
      <c r="M782" s="7"/>
      <c r="N782" s="7"/>
      <c r="O782" s="7"/>
      <c r="P782" s="7"/>
      <c r="Q782" s="7"/>
      <c r="R782" s="7"/>
      <c r="S782" s="7"/>
      <c r="T782" s="7"/>
      <c r="U782" s="7"/>
      <c r="V782" s="7"/>
      <c r="W782" s="7"/>
      <c r="X782" s="7"/>
      <c r="Y782" s="7"/>
      <c r="Z782" s="7"/>
      <c r="AA782" s="7"/>
      <c r="AB782" s="7"/>
    </row>
    <row r="783" ht="22.5" customHeight="1">
      <c r="A783" s="7"/>
      <c r="B783" s="7"/>
      <c r="C783" s="7"/>
      <c r="D783" s="7"/>
      <c r="E783" s="21"/>
      <c r="F783" s="7"/>
      <c r="G783" s="7"/>
      <c r="H783" s="14"/>
      <c r="I783" s="14"/>
      <c r="J783" s="14"/>
      <c r="K783" s="7"/>
      <c r="L783" s="7"/>
      <c r="M783" s="7"/>
      <c r="N783" s="7"/>
      <c r="O783" s="7"/>
      <c r="P783" s="7"/>
      <c r="Q783" s="7"/>
      <c r="R783" s="7"/>
      <c r="S783" s="7"/>
      <c r="T783" s="7"/>
      <c r="U783" s="7"/>
      <c r="V783" s="7"/>
      <c r="W783" s="7"/>
      <c r="X783" s="7"/>
      <c r="Y783" s="7"/>
      <c r="Z783" s="7"/>
      <c r="AA783" s="7"/>
      <c r="AB783" s="7"/>
    </row>
    <row r="784" ht="22.5" customHeight="1">
      <c r="A784" s="7"/>
      <c r="B784" s="7"/>
      <c r="C784" s="7"/>
      <c r="D784" s="7"/>
      <c r="E784" s="21"/>
      <c r="F784" s="7"/>
      <c r="G784" s="7"/>
      <c r="H784" s="14"/>
      <c r="I784" s="14"/>
      <c r="J784" s="14"/>
      <c r="K784" s="7"/>
      <c r="L784" s="7"/>
      <c r="M784" s="7"/>
      <c r="N784" s="7"/>
      <c r="O784" s="7"/>
      <c r="P784" s="7"/>
      <c r="Q784" s="7"/>
      <c r="R784" s="7"/>
      <c r="S784" s="7"/>
      <c r="T784" s="7"/>
      <c r="U784" s="7"/>
      <c r="V784" s="7"/>
      <c r="W784" s="7"/>
      <c r="X784" s="7"/>
      <c r="Y784" s="7"/>
      <c r="Z784" s="7"/>
      <c r="AA784" s="7"/>
      <c r="AB784" s="7"/>
    </row>
    <row r="785" ht="22.5" customHeight="1">
      <c r="A785" s="7"/>
      <c r="B785" s="7"/>
      <c r="C785" s="7"/>
      <c r="D785" s="7"/>
      <c r="E785" s="21"/>
      <c r="F785" s="7"/>
      <c r="G785" s="7"/>
      <c r="H785" s="14"/>
      <c r="I785" s="14"/>
      <c r="J785" s="14"/>
      <c r="K785" s="7"/>
      <c r="L785" s="7"/>
      <c r="M785" s="7"/>
      <c r="N785" s="7"/>
      <c r="O785" s="7"/>
      <c r="P785" s="7"/>
      <c r="Q785" s="7"/>
      <c r="R785" s="7"/>
      <c r="S785" s="7"/>
      <c r="T785" s="7"/>
      <c r="U785" s="7"/>
      <c r="V785" s="7"/>
      <c r="W785" s="7"/>
      <c r="X785" s="7"/>
      <c r="Y785" s="7"/>
      <c r="Z785" s="7"/>
      <c r="AA785" s="7"/>
      <c r="AB785" s="7"/>
    </row>
    <row r="786" ht="22.5" customHeight="1">
      <c r="A786" s="7"/>
      <c r="B786" s="7"/>
      <c r="C786" s="7"/>
      <c r="D786" s="7"/>
      <c r="E786" s="21"/>
      <c r="F786" s="7"/>
      <c r="G786" s="7"/>
      <c r="H786" s="14"/>
      <c r="I786" s="14"/>
      <c r="J786" s="14"/>
      <c r="K786" s="7"/>
      <c r="L786" s="7"/>
      <c r="M786" s="7"/>
      <c r="N786" s="7"/>
      <c r="O786" s="7"/>
      <c r="P786" s="7"/>
      <c r="Q786" s="7"/>
      <c r="R786" s="7"/>
      <c r="S786" s="7"/>
      <c r="T786" s="7"/>
      <c r="U786" s="7"/>
      <c r="V786" s="7"/>
      <c r="W786" s="7"/>
      <c r="X786" s="7"/>
      <c r="Y786" s="7"/>
      <c r="Z786" s="7"/>
      <c r="AA786" s="7"/>
      <c r="AB786" s="7"/>
    </row>
    <row r="787" ht="22.5" customHeight="1">
      <c r="A787" s="7"/>
      <c r="B787" s="7"/>
      <c r="C787" s="7"/>
      <c r="D787" s="7"/>
      <c r="E787" s="21"/>
      <c r="F787" s="7"/>
      <c r="G787" s="7"/>
      <c r="H787" s="14"/>
      <c r="I787" s="14"/>
      <c r="J787" s="14"/>
      <c r="K787" s="7"/>
      <c r="L787" s="7"/>
      <c r="M787" s="7"/>
      <c r="N787" s="7"/>
      <c r="O787" s="7"/>
      <c r="P787" s="7"/>
      <c r="Q787" s="7"/>
      <c r="R787" s="7"/>
      <c r="S787" s="7"/>
      <c r="T787" s="7"/>
      <c r="U787" s="7"/>
      <c r="V787" s="7"/>
      <c r="W787" s="7"/>
      <c r="X787" s="7"/>
      <c r="Y787" s="7"/>
      <c r="Z787" s="7"/>
      <c r="AA787" s="7"/>
      <c r="AB787" s="7"/>
    </row>
    <row r="788" ht="22.5" customHeight="1">
      <c r="A788" s="7"/>
      <c r="B788" s="7"/>
      <c r="C788" s="7"/>
      <c r="D788" s="7"/>
      <c r="E788" s="21"/>
      <c r="F788" s="7"/>
      <c r="G788" s="7"/>
      <c r="H788" s="14"/>
      <c r="I788" s="14"/>
      <c r="J788" s="14"/>
      <c r="K788" s="7"/>
      <c r="L788" s="7"/>
      <c r="M788" s="7"/>
      <c r="N788" s="7"/>
      <c r="O788" s="7"/>
      <c r="P788" s="7"/>
      <c r="Q788" s="7"/>
      <c r="R788" s="7"/>
      <c r="S788" s="7"/>
      <c r="T788" s="7"/>
      <c r="U788" s="7"/>
      <c r="V788" s="7"/>
      <c r="W788" s="7"/>
      <c r="X788" s="7"/>
      <c r="Y788" s="7"/>
      <c r="Z788" s="7"/>
      <c r="AA788" s="7"/>
      <c r="AB788" s="7"/>
    </row>
    <row r="789" ht="22.5" customHeight="1">
      <c r="A789" s="7"/>
      <c r="B789" s="7"/>
      <c r="C789" s="7"/>
      <c r="D789" s="7"/>
      <c r="E789" s="21"/>
      <c r="F789" s="7"/>
      <c r="G789" s="7"/>
      <c r="H789" s="14"/>
      <c r="I789" s="14"/>
      <c r="J789" s="14"/>
      <c r="K789" s="7"/>
      <c r="L789" s="7"/>
      <c r="M789" s="7"/>
      <c r="N789" s="7"/>
      <c r="O789" s="7"/>
      <c r="P789" s="7"/>
      <c r="Q789" s="7"/>
      <c r="R789" s="7"/>
      <c r="S789" s="7"/>
      <c r="T789" s="7"/>
      <c r="U789" s="7"/>
      <c r="V789" s="7"/>
      <c r="W789" s="7"/>
      <c r="X789" s="7"/>
      <c r="Y789" s="7"/>
      <c r="Z789" s="7"/>
      <c r="AA789" s="7"/>
      <c r="AB789" s="7"/>
    </row>
    <row r="790" ht="22.5" customHeight="1">
      <c r="A790" s="7"/>
      <c r="B790" s="7"/>
      <c r="C790" s="7"/>
      <c r="D790" s="7"/>
      <c r="E790" s="21"/>
      <c r="F790" s="7"/>
      <c r="G790" s="7"/>
      <c r="H790" s="14"/>
      <c r="I790" s="14"/>
      <c r="J790" s="14"/>
      <c r="K790" s="7"/>
      <c r="L790" s="7"/>
      <c r="M790" s="7"/>
      <c r="N790" s="7"/>
      <c r="O790" s="7"/>
      <c r="P790" s="7"/>
      <c r="Q790" s="7"/>
      <c r="R790" s="7"/>
      <c r="S790" s="7"/>
      <c r="T790" s="7"/>
      <c r="U790" s="7"/>
      <c r="V790" s="7"/>
      <c r="W790" s="7"/>
      <c r="X790" s="7"/>
      <c r="Y790" s="7"/>
      <c r="Z790" s="7"/>
      <c r="AA790" s="7"/>
      <c r="AB790" s="7"/>
    </row>
    <row r="791" ht="22.5" customHeight="1">
      <c r="A791" s="7"/>
      <c r="B791" s="7"/>
      <c r="C791" s="7"/>
      <c r="D791" s="7"/>
      <c r="E791" s="21"/>
      <c r="F791" s="7"/>
      <c r="G791" s="7"/>
      <c r="H791" s="14"/>
      <c r="I791" s="14"/>
      <c r="J791" s="14"/>
      <c r="K791" s="7"/>
      <c r="L791" s="7"/>
      <c r="M791" s="7"/>
      <c r="N791" s="7"/>
      <c r="O791" s="7"/>
      <c r="P791" s="7"/>
      <c r="Q791" s="7"/>
      <c r="R791" s="7"/>
      <c r="S791" s="7"/>
      <c r="T791" s="7"/>
      <c r="U791" s="7"/>
      <c r="V791" s="7"/>
      <c r="W791" s="7"/>
      <c r="X791" s="7"/>
      <c r="Y791" s="7"/>
      <c r="Z791" s="7"/>
      <c r="AA791" s="7"/>
      <c r="AB791" s="7"/>
    </row>
    <row r="792" ht="22.5" customHeight="1">
      <c r="A792" s="7"/>
      <c r="B792" s="7"/>
      <c r="C792" s="7"/>
      <c r="D792" s="7"/>
      <c r="E792" s="21"/>
      <c r="F792" s="7"/>
      <c r="G792" s="7"/>
      <c r="H792" s="14"/>
      <c r="I792" s="14"/>
      <c r="J792" s="14"/>
      <c r="K792" s="7"/>
      <c r="L792" s="7"/>
      <c r="M792" s="7"/>
      <c r="N792" s="7"/>
      <c r="O792" s="7"/>
      <c r="P792" s="7"/>
      <c r="Q792" s="7"/>
      <c r="R792" s="7"/>
      <c r="S792" s="7"/>
      <c r="T792" s="7"/>
      <c r="U792" s="7"/>
      <c r="V792" s="7"/>
      <c r="W792" s="7"/>
      <c r="X792" s="7"/>
      <c r="Y792" s="7"/>
      <c r="Z792" s="7"/>
      <c r="AA792" s="7"/>
      <c r="AB792" s="7"/>
    </row>
    <row r="793" ht="22.5" customHeight="1">
      <c r="A793" s="7"/>
      <c r="B793" s="7"/>
      <c r="C793" s="7"/>
      <c r="D793" s="7"/>
      <c r="E793" s="21"/>
      <c r="F793" s="7"/>
      <c r="G793" s="7"/>
      <c r="H793" s="14"/>
      <c r="I793" s="14"/>
      <c r="J793" s="14"/>
      <c r="K793" s="7"/>
      <c r="L793" s="7"/>
      <c r="M793" s="7"/>
      <c r="N793" s="7"/>
      <c r="O793" s="7"/>
      <c r="P793" s="7"/>
      <c r="Q793" s="7"/>
      <c r="R793" s="7"/>
      <c r="S793" s="7"/>
      <c r="T793" s="7"/>
      <c r="U793" s="7"/>
      <c r="V793" s="7"/>
      <c r="W793" s="7"/>
      <c r="X793" s="7"/>
      <c r="Y793" s="7"/>
      <c r="Z793" s="7"/>
      <c r="AA793" s="7"/>
      <c r="AB793" s="7"/>
    </row>
    <row r="794" ht="22.5" customHeight="1">
      <c r="A794" s="7"/>
      <c r="B794" s="7"/>
      <c r="C794" s="7"/>
      <c r="D794" s="7"/>
      <c r="E794" s="21"/>
      <c r="F794" s="7"/>
      <c r="G794" s="7"/>
      <c r="H794" s="14"/>
      <c r="I794" s="14"/>
      <c r="J794" s="14"/>
      <c r="K794" s="7"/>
      <c r="L794" s="7"/>
      <c r="M794" s="7"/>
      <c r="N794" s="7"/>
      <c r="O794" s="7"/>
      <c r="P794" s="7"/>
      <c r="Q794" s="7"/>
      <c r="R794" s="7"/>
      <c r="S794" s="7"/>
      <c r="T794" s="7"/>
      <c r="U794" s="7"/>
      <c r="V794" s="7"/>
      <c r="W794" s="7"/>
      <c r="X794" s="7"/>
      <c r="Y794" s="7"/>
      <c r="Z794" s="7"/>
      <c r="AA794" s="7"/>
      <c r="AB794" s="7"/>
    </row>
    <row r="795" ht="22.5" customHeight="1">
      <c r="A795" s="7"/>
      <c r="B795" s="7"/>
      <c r="C795" s="7"/>
      <c r="D795" s="7"/>
      <c r="E795" s="21"/>
      <c r="F795" s="7"/>
      <c r="G795" s="7"/>
      <c r="H795" s="14"/>
      <c r="I795" s="14"/>
      <c r="J795" s="14"/>
      <c r="K795" s="7"/>
      <c r="L795" s="7"/>
      <c r="M795" s="7"/>
      <c r="N795" s="7"/>
      <c r="O795" s="7"/>
      <c r="P795" s="7"/>
      <c r="Q795" s="7"/>
      <c r="R795" s="7"/>
      <c r="S795" s="7"/>
      <c r="T795" s="7"/>
      <c r="U795" s="7"/>
      <c r="V795" s="7"/>
      <c r="W795" s="7"/>
      <c r="X795" s="7"/>
      <c r="Y795" s="7"/>
      <c r="Z795" s="7"/>
      <c r="AA795" s="7"/>
      <c r="AB795" s="7"/>
    </row>
    <row r="796" ht="22.5" customHeight="1">
      <c r="A796" s="7"/>
      <c r="B796" s="7"/>
      <c r="C796" s="7"/>
      <c r="D796" s="7"/>
      <c r="E796" s="21"/>
      <c r="F796" s="7"/>
      <c r="G796" s="7"/>
      <c r="H796" s="14"/>
      <c r="I796" s="14"/>
      <c r="J796" s="14"/>
      <c r="K796" s="7"/>
      <c r="L796" s="7"/>
      <c r="M796" s="7"/>
      <c r="N796" s="7"/>
      <c r="O796" s="7"/>
      <c r="P796" s="7"/>
      <c r="Q796" s="7"/>
      <c r="R796" s="7"/>
      <c r="S796" s="7"/>
      <c r="T796" s="7"/>
      <c r="U796" s="7"/>
      <c r="V796" s="7"/>
      <c r="W796" s="7"/>
      <c r="X796" s="7"/>
      <c r="Y796" s="7"/>
      <c r="Z796" s="7"/>
      <c r="AA796" s="7"/>
      <c r="AB796" s="7"/>
    </row>
    <row r="797" ht="22.5" customHeight="1">
      <c r="A797" s="7"/>
      <c r="B797" s="7"/>
      <c r="C797" s="7"/>
      <c r="D797" s="7"/>
      <c r="E797" s="21"/>
      <c r="F797" s="7"/>
      <c r="G797" s="7"/>
      <c r="H797" s="14"/>
      <c r="I797" s="14"/>
      <c r="J797" s="14"/>
      <c r="K797" s="7"/>
      <c r="L797" s="7"/>
      <c r="M797" s="7"/>
      <c r="N797" s="7"/>
      <c r="O797" s="7"/>
      <c r="P797" s="7"/>
      <c r="Q797" s="7"/>
      <c r="R797" s="7"/>
      <c r="S797" s="7"/>
      <c r="T797" s="7"/>
      <c r="U797" s="7"/>
      <c r="V797" s="7"/>
      <c r="W797" s="7"/>
      <c r="X797" s="7"/>
      <c r="Y797" s="7"/>
      <c r="Z797" s="7"/>
      <c r="AA797" s="7"/>
      <c r="AB797" s="7"/>
    </row>
    <row r="798" ht="22.5" customHeight="1">
      <c r="A798" s="7"/>
      <c r="B798" s="7"/>
      <c r="C798" s="7"/>
      <c r="D798" s="7"/>
      <c r="E798" s="21"/>
      <c r="F798" s="7"/>
      <c r="G798" s="7"/>
      <c r="H798" s="14"/>
      <c r="I798" s="14"/>
      <c r="J798" s="14"/>
      <c r="K798" s="7"/>
      <c r="L798" s="7"/>
      <c r="M798" s="7"/>
      <c r="N798" s="7"/>
      <c r="O798" s="7"/>
      <c r="P798" s="7"/>
      <c r="Q798" s="7"/>
      <c r="R798" s="7"/>
      <c r="S798" s="7"/>
      <c r="T798" s="7"/>
      <c r="U798" s="7"/>
      <c r="V798" s="7"/>
      <c r="W798" s="7"/>
      <c r="X798" s="7"/>
      <c r="Y798" s="7"/>
      <c r="Z798" s="7"/>
      <c r="AA798" s="7"/>
      <c r="AB798" s="7"/>
    </row>
    <row r="799" ht="22.5" customHeight="1">
      <c r="A799" s="7"/>
      <c r="B799" s="7"/>
      <c r="C799" s="7"/>
      <c r="D799" s="7"/>
      <c r="E799" s="21"/>
      <c r="F799" s="7"/>
      <c r="G799" s="7"/>
      <c r="H799" s="14"/>
      <c r="I799" s="14"/>
      <c r="J799" s="14"/>
      <c r="K799" s="7"/>
      <c r="L799" s="7"/>
      <c r="M799" s="7"/>
      <c r="N799" s="7"/>
      <c r="O799" s="7"/>
      <c r="P799" s="7"/>
      <c r="Q799" s="7"/>
      <c r="R799" s="7"/>
      <c r="S799" s="7"/>
      <c r="T799" s="7"/>
      <c r="U799" s="7"/>
      <c r="V799" s="7"/>
      <c r="W799" s="7"/>
      <c r="X799" s="7"/>
      <c r="Y799" s="7"/>
      <c r="Z799" s="7"/>
      <c r="AA799" s="7"/>
      <c r="AB799" s="7"/>
    </row>
    <row r="800" ht="22.5" customHeight="1">
      <c r="A800" s="7"/>
      <c r="B800" s="7"/>
      <c r="C800" s="7"/>
      <c r="D800" s="7"/>
      <c r="E800" s="21"/>
      <c r="F800" s="7"/>
      <c r="G800" s="7"/>
      <c r="H800" s="14"/>
      <c r="I800" s="14"/>
      <c r="J800" s="14"/>
      <c r="K800" s="7"/>
      <c r="L800" s="7"/>
      <c r="M800" s="7"/>
      <c r="N800" s="7"/>
      <c r="O800" s="7"/>
      <c r="P800" s="7"/>
      <c r="Q800" s="7"/>
      <c r="R800" s="7"/>
      <c r="S800" s="7"/>
      <c r="T800" s="7"/>
      <c r="U800" s="7"/>
      <c r="V800" s="7"/>
      <c r="W800" s="7"/>
      <c r="X800" s="7"/>
      <c r="Y800" s="7"/>
      <c r="Z800" s="7"/>
      <c r="AA800" s="7"/>
      <c r="AB800" s="7"/>
    </row>
    <row r="801" ht="22.5" customHeight="1">
      <c r="A801" s="7"/>
      <c r="B801" s="7"/>
      <c r="C801" s="7"/>
      <c r="D801" s="7"/>
      <c r="E801" s="21"/>
      <c r="F801" s="7"/>
      <c r="G801" s="7"/>
      <c r="H801" s="14"/>
      <c r="I801" s="14"/>
      <c r="J801" s="14"/>
      <c r="K801" s="7"/>
      <c r="L801" s="7"/>
      <c r="M801" s="7"/>
      <c r="N801" s="7"/>
      <c r="O801" s="7"/>
      <c r="P801" s="7"/>
      <c r="Q801" s="7"/>
      <c r="R801" s="7"/>
      <c r="S801" s="7"/>
      <c r="T801" s="7"/>
      <c r="U801" s="7"/>
      <c r="V801" s="7"/>
      <c r="W801" s="7"/>
      <c r="X801" s="7"/>
      <c r="Y801" s="7"/>
      <c r="Z801" s="7"/>
      <c r="AA801" s="7"/>
      <c r="AB801" s="7"/>
    </row>
    <row r="802" ht="22.5" customHeight="1">
      <c r="A802" s="7"/>
      <c r="B802" s="7"/>
      <c r="C802" s="7"/>
      <c r="D802" s="7"/>
      <c r="E802" s="21"/>
      <c r="F802" s="7"/>
      <c r="G802" s="7"/>
      <c r="H802" s="14"/>
      <c r="I802" s="14"/>
      <c r="J802" s="14"/>
      <c r="K802" s="7"/>
      <c r="L802" s="7"/>
      <c r="M802" s="7"/>
      <c r="N802" s="7"/>
      <c r="O802" s="7"/>
      <c r="P802" s="7"/>
      <c r="Q802" s="7"/>
      <c r="R802" s="7"/>
      <c r="S802" s="7"/>
      <c r="T802" s="7"/>
      <c r="U802" s="7"/>
      <c r="V802" s="7"/>
      <c r="W802" s="7"/>
      <c r="X802" s="7"/>
      <c r="Y802" s="7"/>
      <c r="Z802" s="7"/>
      <c r="AA802" s="7"/>
      <c r="AB802" s="7"/>
    </row>
    <row r="803" ht="22.5" customHeight="1">
      <c r="A803" s="7"/>
      <c r="B803" s="7"/>
      <c r="C803" s="7"/>
      <c r="D803" s="7"/>
      <c r="E803" s="21"/>
      <c r="F803" s="7"/>
      <c r="G803" s="7"/>
      <c r="H803" s="14"/>
      <c r="I803" s="14"/>
      <c r="J803" s="14"/>
      <c r="K803" s="7"/>
      <c r="L803" s="7"/>
      <c r="M803" s="7"/>
      <c r="N803" s="7"/>
      <c r="O803" s="7"/>
      <c r="P803" s="7"/>
      <c r="Q803" s="7"/>
      <c r="R803" s="7"/>
      <c r="S803" s="7"/>
      <c r="T803" s="7"/>
      <c r="U803" s="7"/>
      <c r="V803" s="7"/>
      <c r="W803" s="7"/>
      <c r="X803" s="7"/>
      <c r="Y803" s="7"/>
      <c r="Z803" s="7"/>
      <c r="AA803" s="7"/>
      <c r="AB803" s="7"/>
    </row>
    <row r="804" ht="22.5" customHeight="1">
      <c r="A804" s="7"/>
      <c r="B804" s="7"/>
      <c r="C804" s="7"/>
      <c r="D804" s="7"/>
      <c r="E804" s="21"/>
      <c r="F804" s="7"/>
      <c r="G804" s="7"/>
      <c r="H804" s="14"/>
      <c r="I804" s="14"/>
      <c r="J804" s="14"/>
      <c r="K804" s="7"/>
      <c r="L804" s="7"/>
      <c r="M804" s="7"/>
      <c r="N804" s="7"/>
      <c r="O804" s="7"/>
      <c r="P804" s="7"/>
      <c r="Q804" s="7"/>
      <c r="R804" s="7"/>
      <c r="S804" s="7"/>
      <c r="T804" s="7"/>
      <c r="U804" s="7"/>
      <c r="V804" s="7"/>
      <c r="W804" s="7"/>
      <c r="X804" s="7"/>
      <c r="Y804" s="7"/>
      <c r="Z804" s="7"/>
      <c r="AA804" s="7"/>
      <c r="AB804" s="7"/>
    </row>
    <row r="805" ht="22.5" customHeight="1">
      <c r="A805" s="7"/>
      <c r="B805" s="7"/>
      <c r="C805" s="7"/>
      <c r="D805" s="7"/>
      <c r="E805" s="21"/>
      <c r="F805" s="7"/>
      <c r="G805" s="7"/>
      <c r="H805" s="14"/>
      <c r="I805" s="14"/>
      <c r="J805" s="14"/>
      <c r="K805" s="7"/>
      <c r="L805" s="7"/>
      <c r="M805" s="7"/>
      <c r="N805" s="7"/>
      <c r="O805" s="7"/>
      <c r="P805" s="7"/>
      <c r="Q805" s="7"/>
      <c r="R805" s="7"/>
      <c r="S805" s="7"/>
      <c r="T805" s="7"/>
      <c r="U805" s="7"/>
      <c r="V805" s="7"/>
      <c r="W805" s="7"/>
      <c r="X805" s="7"/>
      <c r="Y805" s="7"/>
      <c r="Z805" s="7"/>
      <c r="AA805" s="7"/>
      <c r="AB805" s="7"/>
    </row>
    <row r="806" ht="22.5" customHeight="1">
      <c r="A806" s="7"/>
      <c r="B806" s="7"/>
      <c r="C806" s="7"/>
      <c r="D806" s="7"/>
      <c r="E806" s="21"/>
      <c r="F806" s="7"/>
      <c r="G806" s="7"/>
      <c r="H806" s="14"/>
      <c r="I806" s="14"/>
      <c r="J806" s="14"/>
      <c r="K806" s="7"/>
      <c r="L806" s="7"/>
      <c r="M806" s="7"/>
      <c r="N806" s="7"/>
      <c r="O806" s="7"/>
      <c r="P806" s="7"/>
      <c r="Q806" s="7"/>
      <c r="R806" s="7"/>
      <c r="S806" s="7"/>
      <c r="T806" s="7"/>
      <c r="U806" s="7"/>
      <c r="V806" s="7"/>
      <c r="W806" s="7"/>
      <c r="X806" s="7"/>
      <c r="Y806" s="7"/>
      <c r="Z806" s="7"/>
      <c r="AA806" s="7"/>
      <c r="AB806" s="7"/>
    </row>
    <row r="807" ht="22.5" customHeight="1">
      <c r="A807" s="7"/>
      <c r="B807" s="7"/>
      <c r="C807" s="7"/>
      <c r="D807" s="7"/>
      <c r="E807" s="21"/>
      <c r="F807" s="7"/>
      <c r="G807" s="7"/>
      <c r="H807" s="14"/>
      <c r="I807" s="14"/>
      <c r="J807" s="14"/>
      <c r="K807" s="7"/>
      <c r="L807" s="7"/>
      <c r="M807" s="7"/>
      <c r="N807" s="7"/>
      <c r="O807" s="7"/>
      <c r="P807" s="7"/>
      <c r="Q807" s="7"/>
      <c r="R807" s="7"/>
      <c r="S807" s="7"/>
      <c r="T807" s="7"/>
      <c r="U807" s="7"/>
      <c r="V807" s="7"/>
      <c r="W807" s="7"/>
      <c r="X807" s="7"/>
      <c r="Y807" s="7"/>
      <c r="Z807" s="7"/>
      <c r="AA807" s="7"/>
      <c r="AB807" s="7"/>
    </row>
    <row r="808" ht="22.5" customHeight="1">
      <c r="A808" s="7"/>
      <c r="B808" s="7"/>
      <c r="C808" s="7"/>
      <c r="D808" s="7"/>
      <c r="E808" s="21"/>
      <c r="F808" s="7"/>
      <c r="G808" s="7"/>
      <c r="H808" s="14"/>
      <c r="I808" s="14"/>
      <c r="J808" s="14"/>
      <c r="K808" s="7"/>
      <c r="L808" s="7"/>
      <c r="M808" s="7"/>
      <c r="N808" s="7"/>
      <c r="O808" s="7"/>
      <c r="P808" s="7"/>
      <c r="Q808" s="7"/>
      <c r="R808" s="7"/>
      <c r="S808" s="7"/>
      <c r="T808" s="7"/>
      <c r="U808" s="7"/>
      <c r="V808" s="7"/>
      <c r="W808" s="7"/>
      <c r="X808" s="7"/>
      <c r="Y808" s="7"/>
      <c r="Z808" s="7"/>
      <c r="AA808" s="7"/>
      <c r="AB808" s="7"/>
    </row>
    <row r="809" ht="22.5" customHeight="1">
      <c r="A809" s="7"/>
      <c r="B809" s="7"/>
      <c r="C809" s="7"/>
      <c r="D809" s="7"/>
      <c r="E809" s="21"/>
      <c r="F809" s="7"/>
      <c r="G809" s="7"/>
      <c r="H809" s="14"/>
      <c r="I809" s="14"/>
      <c r="J809" s="14"/>
      <c r="K809" s="7"/>
      <c r="L809" s="7"/>
      <c r="M809" s="7"/>
      <c r="N809" s="7"/>
      <c r="O809" s="7"/>
      <c r="P809" s="7"/>
      <c r="Q809" s="7"/>
      <c r="R809" s="7"/>
      <c r="S809" s="7"/>
      <c r="T809" s="7"/>
      <c r="U809" s="7"/>
      <c r="V809" s="7"/>
      <c r="W809" s="7"/>
      <c r="X809" s="7"/>
      <c r="Y809" s="7"/>
      <c r="Z809" s="7"/>
      <c r="AA809" s="7"/>
      <c r="AB809" s="7"/>
    </row>
    <row r="810" ht="22.5" customHeight="1">
      <c r="A810" s="7"/>
      <c r="B810" s="7"/>
      <c r="C810" s="7"/>
      <c r="D810" s="7"/>
      <c r="E810" s="21"/>
      <c r="F810" s="7"/>
      <c r="G810" s="7"/>
      <c r="H810" s="14"/>
      <c r="I810" s="14"/>
      <c r="J810" s="14"/>
      <c r="K810" s="7"/>
      <c r="L810" s="7"/>
      <c r="M810" s="7"/>
      <c r="N810" s="7"/>
      <c r="O810" s="7"/>
      <c r="P810" s="7"/>
      <c r="Q810" s="7"/>
      <c r="R810" s="7"/>
      <c r="S810" s="7"/>
      <c r="T810" s="7"/>
      <c r="U810" s="7"/>
      <c r="V810" s="7"/>
      <c r="W810" s="7"/>
      <c r="X810" s="7"/>
      <c r="Y810" s="7"/>
      <c r="Z810" s="7"/>
      <c r="AA810" s="7"/>
      <c r="AB810" s="7"/>
    </row>
    <row r="811" ht="22.5" customHeight="1">
      <c r="A811" s="7"/>
      <c r="B811" s="7"/>
      <c r="C811" s="7"/>
      <c r="D811" s="7"/>
      <c r="E811" s="21"/>
      <c r="F811" s="7"/>
      <c r="G811" s="7"/>
      <c r="H811" s="14"/>
      <c r="I811" s="14"/>
      <c r="J811" s="14"/>
      <c r="K811" s="7"/>
      <c r="L811" s="7"/>
      <c r="M811" s="7"/>
      <c r="N811" s="7"/>
      <c r="O811" s="7"/>
      <c r="P811" s="7"/>
      <c r="Q811" s="7"/>
      <c r="R811" s="7"/>
      <c r="S811" s="7"/>
      <c r="T811" s="7"/>
      <c r="U811" s="7"/>
      <c r="V811" s="7"/>
      <c r="W811" s="7"/>
      <c r="X811" s="7"/>
      <c r="Y811" s="7"/>
      <c r="Z811" s="7"/>
      <c r="AA811" s="7"/>
      <c r="AB811" s="7"/>
    </row>
    <row r="812" ht="22.5" customHeight="1">
      <c r="A812" s="7"/>
      <c r="B812" s="7"/>
      <c r="C812" s="7"/>
      <c r="D812" s="7"/>
      <c r="E812" s="21"/>
      <c r="F812" s="7"/>
      <c r="G812" s="7"/>
      <c r="H812" s="14"/>
      <c r="I812" s="14"/>
      <c r="J812" s="14"/>
      <c r="K812" s="7"/>
      <c r="L812" s="7"/>
      <c r="M812" s="7"/>
      <c r="N812" s="7"/>
      <c r="O812" s="7"/>
      <c r="P812" s="7"/>
      <c r="Q812" s="7"/>
      <c r="R812" s="7"/>
      <c r="S812" s="7"/>
      <c r="T812" s="7"/>
      <c r="U812" s="7"/>
      <c r="V812" s="7"/>
      <c r="W812" s="7"/>
      <c r="X812" s="7"/>
      <c r="Y812" s="7"/>
      <c r="Z812" s="7"/>
      <c r="AA812" s="7"/>
      <c r="AB812" s="7"/>
    </row>
    <row r="813" ht="22.5" customHeight="1">
      <c r="A813" s="7"/>
      <c r="B813" s="7"/>
      <c r="C813" s="7"/>
      <c r="D813" s="7"/>
      <c r="E813" s="21"/>
      <c r="F813" s="7"/>
      <c r="G813" s="7"/>
      <c r="H813" s="14"/>
      <c r="I813" s="14"/>
      <c r="J813" s="14"/>
      <c r="K813" s="7"/>
      <c r="L813" s="7"/>
      <c r="M813" s="7"/>
      <c r="N813" s="7"/>
      <c r="O813" s="7"/>
      <c r="P813" s="7"/>
      <c r="Q813" s="7"/>
      <c r="R813" s="7"/>
      <c r="S813" s="7"/>
      <c r="T813" s="7"/>
      <c r="U813" s="7"/>
      <c r="V813" s="7"/>
      <c r="W813" s="7"/>
      <c r="X813" s="7"/>
      <c r="Y813" s="7"/>
      <c r="Z813" s="7"/>
      <c r="AA813" s="7"/>
      <c r="AB813" s="7"/>
    </row>
    <row r="814" ht="22.5" customHeight="1">
      <c r="A814" s="7"/>
      <c r="B814" s="7"/>
      <c r="C814" s="7"/>
      <c r="D814" s="7"/>
      <c r="E814" s="21"/>
      <c r="F814" s="7"/>
      <c r="G814" s="7"/>
      <c r="H814" s="14"/>
      <c r="I814" s="14"/>
      <c r="J814" s="14"/>
      <c r="K814" s="7"/>
      <c r="L814" s="7"/>
      <c r="M814" s="7"/>
      <c r="N814" s="7"/>
      <c r="O814" s="7"/>
      <c r="P814" s="7"/>
      <c r="Q814" s="7"/>
      <c r="R814" s="7"/>
      <c r="S814" s="7"/>
      <c r="T814" s="7"/>
      <c r="U814" s="7"/>
      <c r="V814" s="7"/>
      <c r="W814" s="7"/>
      <c r="X814" s="7"/>
      <c r="Y814" s="7"/>
      <c r="Z814" s="7"/>
      <c r="AA814" s="7"/>
      <c r="AB814" s="7"/>
    </row>
    <row r="815" ht="22.5" customHeight="1">
      <c r="A815" s="7"/>
      <c r="B815" s="7"/>
      <c r="C815" s="7"/>
      <c r="D815" s="7"/>
      <c r="E815" s="21"/>
      <c r="F815" s="7"/>
      <c r="G815" s="7"/>
      <c r="H815" s="14"/>
      <c r="I815" s="14"/>
      <c r="J815" s="14"/>
      <c r="K815" s="7"/>
      <c r="L815" s="7"/>
      <c r="M815" s="7"/>
      <c r="N815" s="7"/>
      <c r="O815" s="7"/>
      <c r="P815" s="7"/>
      <c r="Q815" s="7"/>
      <c r="R815" s="7"/>
      <c r="S815" s="7"/>
      <c r="T815" s="7"/>
      <c r="U815" s="7"/>
      <c r="V815" s="7"/>
      <c r="W815" s="7"/>
      <c r="X815" s="7"/>
      <c r="Y815" s="7"/>
      <c r="Z815" s="7"/>
      <c r="AA815" s="7"/>
      <c r="AB815" s="7"/>
    </row>
    <row r="816" ht="22.5" customHeight="1">
      <c r="A816" s="7"/>
      <c r="B816" s="7"/>
      <c r="C816" s="7"/>
      <c r="D816" s="7"/>
      <c r="E816" s="21"/>
      <c r="F816" s="7"/>
      <c r="G816" s="7"/>
      <c r="H816" s="14"/>
      <c r="I816" s="14"/>
      <c r="J816" s="14"/>
      <c r="K816" s="7"/>
      <c r="L816" s="7"/>
      <c r="M816" s="7"/>
      <c r="N816" s="7"/>
      <c r="O816" s="7"/>
      <c r="P816" s="7"/>
      <c r="Q816" s="7"/>
      <c r="R816" s="7"/>
      <c r="S816" s="7"/>
      <c r="T816" s="7"/>
      <c r="U816" s="7"/>
      <c r="V816" s="7"/>
      <c r="W816" s="7"/>
      <c r="X816" s="7"/>
      <c r="Y816" s="7"/>
      <c r="Z816" s="7"/>
      <c r="AA816" s="7"/>
      <c r="AB816" s="7"/>
    </row>
    <row r="817" ht="22.5" customHeight="1">
      <c r="A817" s="7"/>
      <c r="B817" s="7"/>
      <c r="C817" s="7"/>
      <c r="D817" s="7"/>
      <c r="E817" s="21"/>
      <c r="F817" s="7"/>
      <c r="G817" s="7"/>
      <c r="H817" s="14"/>
      <c r="I817" s="14"/>
      <c r="J817" s="14"/>
      <c r="K817" s="7"/>
      <c r="L817" s="7"/>
      <c r="M817" s="7"/>
      <c r="N817" s="7"/>
      <c r="O817" s="7"/>
      <c r="P817" s="7"/>
      <c r="Q817" s="7"/>
      <c r="R817" s="7"/>
      <c r="S817" s="7"/>
      <c r="T817" s="7"/>
      <c r="U817" s="7"/>
      <c r="V817" s="7"/>
      <c r="W817" s="7"/>
      <c r="X817" s="7"/>
      <c r="Y817" s="7"/>
      <c r="Z817" s="7"/>
      <c r="AA817" s="7"/>
      <c r="AB817" s="7"/>
    </row>
    <row r="818" ht="22.5" customHeight="1">
      <c r="A818" s="7"/>
      <c r="B818" s="7"/>
      <c r="C818" s="7"/>
      <c r="D818" s="7"/>
      <c r="E818" s="21"/>
      <c r="F818" s="7"/>
      <c r="G818" s="7"/>
      <c r="H818" s="14"/>
      <c r="I818" s="14"/>
      <c r="J818" s="14"/>
      <c r="K818" s="7"/>
      <c r="L818" s="7"/>
      <c r="M818" s="7"/>
      <c r="N818" s="7"/>
      <c r="O818" s="7"/>
      <c r="P818" s="7"/>
      <c r="Q818" s="7"/>
      <c r="R818" s="7"/>
      <c r="S818" s="7"/>
      <c r="T818" s="7"/>
      <c r="U818" s="7"/>
      <c r="V818" s="7"/>
      <c r="W818" s="7"/>
      <c r="X818" s="7"/>
      <c r="Y818" s="7"/>
      <c r="Z818" s="7"/>
      <c r="AA818" s="7"/>
      <c r="AB818" s="7"/>
    </row>
    <row r="819" ht="22.5" customHeight="1">
      <c r="A819" s="7"/>
      <c r="B819" s="7"/>
      <c r="C819" s="7"/>
      <c r="D819" s="7"/>
      <c r="E819" s="21"/>
      <c r="F819" s="7"/>
      <c r="G819" s="7"/>
      <c r="H819" s="14"/>
      <c r="I819" s="14"/>
      <c r="J819" s="14"/>
      <c r="K819" s="7"/>
      <c r="L819" s="7"/>
      <c r="M819" s="7"/>
      <c r="N819" s="7"/>
      <c r="O819" s="7"/>
      <c r="P819" s="7"/>
      <c r="Q819" s="7"/>
      <c r="R819" s="7"/>
      <c r="S819" s="7"/>
      <c r="T819" s="7"/>
      <c r="U819" s="7"/>
      <c r="V819" s="7"/>
      <c r="W819" s="7"/>
      <c r="X819" s="7"/>
      <c r="Y819" s="7"/>
      <c r="Z819" s="7"/>
      <c r="AA819" s="7"/>
      <c r="AB819" s="7"/>
    </row>
    <row r="820" ht="22.5" customHeight="1">
      <c r="A820" s="7"/>
      <c r="B820" s="7"/>
      <c r="C820" s="7"/>
      <c r="D820" s="7"/>
      <c r="E820" s="21"/>
      <c r="F820" s="7"/>
      <c r="G820" s="7"/>
      <c r="H820" s="14"/>
      <c r="I820" s="14"/>
      <c r="J820" s="14"/>
      <c r="K820" s="7"/>
      <c r="L820" s="7"/>
      <c r="M820" s="7"/>
      <c r="N820" s="7"/>
      <c r="O820" s="7"/>
      <c r="P820" s="7"/>
      <c r="Q820" s="7"/>
      <c r="R820" s="7"/>
      <c r="S820" s="7"/>
      <c r="T820" s="7"/>
      <c r="U820" s="7"/>
      <c r="V820" s="7"/>
      <c r="W820" s="7"/>
      <c r="X820" s="7"/>
      <c r="Y820" s="7"/>
      <c r="Z820" s="7"/>
      <c r="AA820" s="7"/>
      <c r="AB820" s="7"/>
    </row>
    <row r="821" ht="22.5" customHeight="1">
      <c r="A821" s="7"/>
      <c r="B821" s="7"/>
      <c r="C821" s="7"/>
      <c r="D821" s="7"/>
      <c r="E821" s="21"/>
      <c r="F821" s="7"/>
      <c r="G821" s="7"/>
      <c r="H821" s="14"/>
      <c r="I821" s="14"/>
      <c r="J821" s="14"/>
      <c r="K821" s="7"/>
      <c r="L821" s="7"/>
      <c r="M821" s="7"/>
      <c r="N821" s="7"/>
      <c r="O821" s="7"/>
      <c r="P821" s="7"/>
      <c r="Q821" s="7"/>
      <c r="R821" s="7"/>
      <c r="S821" s="7"/>
      <c r="T821" s="7"/>
      <c r="U821" s="7"/>
      <c r="V821" s="7"/>
      <c r="W821" s="7"/>
      <c r="X821" s="7"/>
      <c r="Y821" s="7"/>
      <c r="Z821" s="7"/>
      <c r="AA821" s="7"/>
      <c r="AB821" s="7"/>
    </row>
    <row r="822" ht="22.5" customHeight="1">
      <c r="A822" s="7"/>
      <c r="B822" s="7"/>
      <c r="C822" s="7"/>
      <c r="D822" s="7"/>
      <c r="E822" s="21"/>
      <c r="F822" s="7"/>
      <c r="G822" s="7"/>
      <c r="H822" s="14"/>
      <c r="I822" s="14"/>
      <c r="J822" s="14"/>
      <c r="K822" s="7"/>
      <c r="L822" s="7"/>
      <c r="M822" s="7"/>
      <c r="N822" s="7"/>
      <c r="O822" s="7"/>
      <c r="P822" s="7"/>
      <c r="Q822" s="7"/>
      <c r="R822" s="7"/>
      <c r="S822" s="7"/>
      <c r="T822" s="7"/>
      <c r="U822" s="7"/>
      <c r="V822" s="7"/>
      <c r="W822" s="7"/>
      <c r="X822" s="7"/>
      <c r="Y822" s="7"/>
      <c r="Z822" s="7"/>
      <c r="AA822" s="7"/>
      <c r="AB822" s="7"/>
    </row>
    <row r="823" ht="22.5" customHeight="1">
      <c r="A823" s="7"/>
      <c r="B823" s="7"/>
      <c r="C823" s="7"/>
      <c r="D823" s="7"/>
      <c r="E823" s="21"/>
      <c r="F823" s="7"/>
      <c r="G823" s="7"/>
      <c r="H823" s="14"/>
      <c r="I823" s="14"/>
      <c r="J823" s="14"/>
      <c r="K823" s="7"/>
      <c r="L823" s="7"/>
      <c r="M823" s="7"/>
      <c r="N823" s="7"/>
      <c r="O823" s="7"/>
      <c r="P823" s="7"/>
      <c r="Q823" s="7"/>
      <c r="R823" s="7"/>
      <c r="S823" s="7"/>
      <c r="T823" s="7"/>
      <c r="U823" s="7"/>
      <c r="V823" s="7"/>
      <c r="W823" s="7"/>
      <c r="X823" s="7"/>
      <c r="Y823" s="7"/>
      <c r="Z823" s="7"/>
      <c r="AA823" s="7"/>
      <c r="AB823" s="7"/>
    </row>
    <row r="824" ht="22.5" customHeight="1">
      <c r="A824" s="7"/>
      <c r="B824" s="7"/>
      <c r="C824" s="7"/>
      <c r="D824" s="7"/>
      <c r="E824" s="21"/>
      <c r="F824" s="7"/>
      <c r="G824" s="7"/>
      <c r="H824" s="14"/>
      <c r="I824" s="14"/>
      <c r="J824" s="14"/>
      <c r="K824" s="7"/>
      <c r="L824" s="7"/>
      <c r="M824" s="7"/>
      <c r="N824" s="7"/>
      <c r="O824" s="7"/>
      <c r="P824" s="7"/>
      <c r="Q824" s="7"/>
      <c r="R824" s="7"/>
      <c r="S824" s="7"/>
      <c r="T824" s="7"/>
      <c r="U824" s="7"/>
      <c r="V824" s="7"/>
      <c r="W824" s="7"/>
      <c r="X824" s="7"/>
      <c r="Y824" s="7"/>
      <c r="Z824" s="7"/>
      <c r="AA824" s="7"/>
      <c r="AB824" s="7"/>
    </row>
    <row r="825" ht="22.5" customHeight="1">
      <c r="A825" s="7"/>
      <c r="B825" s="7"/>
      <c r="C825" s="7"/>
      <c r="D825" s="7"/>
      <c r="E825" s="21"/>
      <c r="F825" s="7"/>
      <c r="G825" s="7"/>
      <c r="H825" s="14"/>
      <c r="I825" s="14"/>
      <c r="J825" s="14"/>
      <c r="K825" s="7"/>
      <c r="L825" s="7"/>
      <c r="M825" s="7"/>
      <c r="N825" s="7"/>
      <c r="O825" s="7"/>
      <c r="P825" s="7"/>
      <c r="Q825" s="7"/>
      <c r="R825" s="7"/>
      <c r="S825" s="7"/>
      <c r="T825" s="7"/>
      <c r="U825" s="7"/>
      <c r="V825" s="7"/>
      <c r="W825" s="7"/>
      <c r="X825" s="7"/>
      <c r="Y825" s="7"/>
      <c r="Z825" s="7"/>
      <c r="AA825" s="7"/>
      <c r="AB825" s="7"/>
    </row>
    <row r="826" ht="22.5" customHeight="1">
      <c r="A826" s="7"/>
      <c r="B826" s="7"/>
      <c r="C826" s="7"/>
      <c r="D826" s="7"/>
      <c r="E826" s="21"/>
      <c r="F826" s="7"/>
      <c r="G826" s="7"/>
      <c r="H826" s="14"/>
      <c r="I826" s="14"/>
      <c r="J826" s="14"/>
      <c r="K826" s="7"/>
      <c r="L826" s="7"/>
      <c r="M826" s="7"/>
      <c r="N826" s="7"/>
      <c r="O826" s="7"/>
      <c r="P826" s="7"/>
      <c r="Q826" s="7"/>
      <c r="R826" s="7"/>
      <c r="S826" s="7"/>
      <c r="T826" s="7"/>
      <c r="U826" s="7"/>
      <c r="V826" s="7"/>
      <c r="W826" s="7"/>
      <c r="X826" s="7"/>
      <c r="Y826" s="7"/>
      <c r="Z826" s="7"/>
      <c r="AA826" s="7"/>
      <c r="AB826" s="7"/>
    </row>
    <row r="827" ht="22.5" customHeight="1">
      <c r="A827" s="7"/>
      <c r="B827" s="7"/>
      <c r="C827" s="7"/>
      <c r="D827" s="7"/>
      <c r="E827" s="21"/>
      <c r="F827" s="7"/>
      <c r="G827" s="7"/>
      <c r="H827" s="14"/>
      <c r="I827" s="14"/>
      <c r="J827" s="14"/>
      <c r="K827" s="7"/>
      <c r="L827" s="7"/>
      <c r="M827" s="7"/>
      <c r="N827" s="7"/>
      <c r="O827" s="7"/>
      <c r="P827" s="7"/>
      <c r="Q827" s="7"/>
      <c r="R827" s="7"/>
      <c r="S827" s="7"/>
      <c r="T827" s="7"/>
      <c r="U827" s="7"/>
      <c r="V827" s="7"/>
      <c r="W827" s="7"/>
      <c r="X827" s="7"/>
      <c r="Y827" s="7"/>
      <c r="Z827" s="7"/>
      <c r="AA827" s="7"/>
      <c r="AB827" s="7"/>
    </row>
    <row r="828" ht="22.5" customHeight="1">
      <c r="A828" s="7"/>
      <c r="B828" s="7"/>
      <c r="C828" s="7"/>
      <c r="D828" s="7"/>
      <c r="E828" s="21"/>
      <c r="F828" s="7"/>
      <c r="G828" s="7"/>
      <c r="H828" s="14"/>
      <c r="I828" s="14"/>
      <c r="J828" s="14"/>
      <c r="K828" s="7"/>
      <c r="L828" s="7"/>
      <c r="M828" s="7"/>
      <c r="N828" s="7"/>
      <c r="O828" s="7"/>
      <c r="P828" s="7"/>
      <c r="Q828" s="7"/>
      <c r="R828" s="7"/>
      <c r="S828" s="7"/>
      <c r="T828" s="7"/>
      <c r="U828" s="7"/>
      <c r="V828" s="7"/>
      <c r="W828" s="7"/>
      <c r="X828" s="7"/>
      <c r="Y828" s="7"/>
      <c r="Z828" s="7"/>
      <c r="AA828" s="7"/>
      <c r="AB828" s="7"/>
    </row>
    <row r="829" ht="22.5" customHeight="1">
      <c r="A829" s="7"/>
      <c r="B829" s="7"/>
      <c r="C829" s="7"/>
      <c r="D829" s="7"/>
      <c r="E829" s="21"/>
      <c r="F829" s="7"/>
      <c r="G829" s="7"/>
      <c r="H829" s="14"/>
      <c r="I829" s="14"/>
      <c r="J829" s="14"/>
      <c r="K829" s="7"/>
      <c r="L829" s="7"/>
      <c r="M829" s="7"/>
      <c r="N829" s="7"/>
      <c r="O829" s="7"/>
      <c r="P829" s="7"/>
      <c r="Q829" s="7"/>
      <c r="R829" s="7"/>
      <c r="S829" s="7"/>
      <c r="T829" s="7"/>
      <c r="U829" s="7"/>
      <c r="V829" s="7"/>
      <c r="W829" s="7"/>
      <c r="X829" s="7"/>
      <c r="Y829" s="7"/>
      <c r="Z829" s="7"/>
      <c r="AA829" s="7"/>
      <c r="AB829" s="7"/>
    </row>
    <row r="830" ht="22.5" customHeight="1">
      <c r="A830" s="7"/>
      <c r="B830" s="7"/>
      <c r="C830" s="7"/>
      <c r="D830" s="7"/>
      <c r="E830" s="21"/>
      <c r="F830" s="7"/>
      <c r="G830" s="7"/>
      <c r="H830" s="14"/>
      <c r="I830" s="14"/>
      <c r="J830" s="14"/>
      <c r="K830" s="7"/>
      <c r="L830" s="7"/>
      <c r="M830" s="7"/>
      <c r="N830" s="7"/>
      <c r="O830" s="7"/>
      <c r="P830" s="7"/>
      <c r="Q830" s="7"/>
      <c r="R830" s="7"/>
      <c r="S830" s="7"/>
      <c r="T830" s="7"/>
      <c r="U830" s="7"/>
      <c r="V830" s="7"/>
      <c r="W830" s="7"/>
      <c r="X830" s="7"/>
      <c r="Y830" s="7"/>
      <c r="Z830" s="7"/>
      <c r="AA830" s="7"/>
      <c r="AB830" s="7"/>
    </row>
    <row r="831" ht="22.5" customHeight="1">
      <c r="A831" s="7"/>
      <c r="B831" s="7"/>
      <c r="C831" s="7"/>
      <c r="D831" s="7"/>
      <c r="E831" s="21"/>
      <c r="F831" s="7"/>
      <c r="G831" s="7"/>
      <c r="H831" s="14"/>
      <c r="I831" s="14"/>
      <c r="J831" s="14"/>
      <c r="K831" s="7"/>
      <c r="L831" s="7"/>
      <c r="M831" s="7"/>
      <c r="N831" s="7"/>
      <c r="O831" s="7"/>
      <c r="P831" s="7"/>
      <c r="Q831" s="7"/>
      <c r="R831" s="7"/>
      <c r="S831" s="7"/>
      <c r="T831" s="7"/>
      <c r="U831" s="7"/>
      <c r="V831" s="7"/>
      <c r="W831" s="7"/>
      <c r="X831" s="7"/>
      <c r="Y831" s="7"/>
      <c r="Z831" s="7"/>
      <c r="AA831" s="7"/>
      <c r="AB831" s="7"/>
    </row>
    <row r="832" ht="22.5" customHeight="1">
      <c r="A832" s="7"/>
      <c r="B832" s="7"/>
      <c r="C832" s="7"/>
      <c r="D832" s="7"/>
      <c r="E832" s="21"/>
      <c r="F832" s="7"/>
      <c r="G832" s="7"/>
      <c r="H832" s="14"/>
      <c r="I832" s="14"/>
      <c r="J832" s="14"/>
      <c r="K832" s="7"/>
      <c r="L832" s="7"/>
      <c r="M832" s="7"/>
      <c r="N832" s="7"/>
      <c r="O832" s="7"/>
      <c r="P832" s="7"/>
      <c r="Q832" s="7"/>
      <c r="R832" s="7"/>
      <c r="S832" s="7"/>
      <c r="T832" s="7"/>
      <c r="U832" s="7"/>
      <c r="V832" s="7"/>
      <c r="W832" s="7"/>
      <c r="X832" s="7"/>
      <c r="Y832" s="7"/>
      <c r="Z832" s="7"/>
      <c r="AA832" s="7"/>
      <c r="AB832" s="7"/>
    </row>
    <row r="833" ht="22.5" customHeight="1">
      <c r="A833" s="7"/>
      <c r="B833" s="7"/>
      <c r="C833" s="7"/>
      <c r="D833" s="7"/>
      <c r="E833" s="21"/>
      <c r="F833" s="7"/>
      <c r="G833" s="7"/>
      <c r="H833" s="14"/>
      <c r="I833" s="14"/>
      <c r="J833" s="14"/>
      <c r="K833" s="7"/>
      <c r="L833" s="7"/>
      <c r="M833" s="7"/>
      <c r="N833" s="7"/>
      <c r="O833" s="7"/>
      <c r="P833" s="7"/>
      <c r="Q833" s="7"/>
      <c r="R833" s="7"/>
      <c r="S833" s="7"/>
      <c r="T833" s="7"/>
      <c r="U833" s="7"/>
      <c r="V833" s="7"/>
      <c r="W833" s="7"/>
      <c r="X833" s="7"/>
      <c r="Y833" s="7"/>
      <c r="Z833" s="7"/>
      <c r="AA833" s="7"/>
      <c r="AB833" s="7"/>
    </row>
    <row r="834" ht="22.5" customHeight="1">
      <c r="A834" s="7"/>
      <c r="B834" s="7"/>
      <c r="C834" s="7"/>
      <c r="D834" s="7"/>
      <c r="E834" s="21"/>
      <c r="F834" s="7"/>
      <c r="G834" s="7"/>
      <c r="H834" s="14"/>
      <c r="I834" s="14"/>
      <c r="J834" s="14"/>
      <c r="K834" s="7"/>
      <c r="L834" s="7"/>
      <c r="M834" s="7"/>
      <c r="N834" s="7"/>
      <c r="O834" s="7"/>
      <c r="P834" s="7"/>
      <c r="Q834" s="7"/>
      <c r="R834" s="7"/>
      <c r="S834" s="7"/>
      <c r="T834" s="7"/>
      <c r="U834" s="7"/>
      <c r="V834" s="7"/>
      <c r="W834" s="7"/>
      <c r="X834" s="7"/>
      <c r="Y834" s="7"/>
      <c r="Z834" s="7"/>
      <c r="AA834" s="7"/>
      <c r="AB834" s="7"/>
    </row>
    <row r="835" ht="22.5" customHeight="1">
      <c r="A835" s="7"/>
      <c r="B835" s="7"/>
      <c r="C835" s="7"/>
      <c r="D835" s="7"/>
      <c r="E835" s="21"/>
      <c r="F835" s="7"/>
      <c r="G835" s="7"/>
      <c r="H835" s="14"/>
      <c r="I835" s="14"/>
      <c r="J835" s="14"/>
      <c r="K835" s="7"/>
      <c r="L835" s="7"/>
      <c r="M835" s="7"/>
      <c r="N835" s="7"/>
      <c r="O835" s="7"/>
      <c r="P835" s="7"/>
      <c r="Q835" s="7"/>
      <c r="R835" s="7"/>
      <c r="S835" s="7"/>
      <c r="T835" s="7"/>
      <c r="U835" s="7"/>
      <c r="V835" s="7"/>
      <c r="W835" s="7"/>
      <c r="X835" s="7"/>
      <c r="Y835" s="7"/>
      <c r="Z835" s="7"/>
      <c r="AA835" s="7"/>
      <c r="AB835" s="7"/>
    </row>
    <row r="836" ht="22.5" customHeight="1">
      <c r="A836" s="7"/>
      <c r="B836" s="7"/>
      <c r="C836" s="7"/>
      <c r="D836" s="7"/>
      <c r="E836" s="21"/>
      <c r="F836" s="7"/>
      <c r="G836" s="7"/>
      <c r="H836" s="14"/>
      <c r="I836" s="14"/>
      <c r="J836" s="14"/>
      <c r="K836" s="7"/>
      <c r="L836" s="7"/>
      <c r="M836" s="7"/>
      <c r="N836" s="7"/>
      <c r="O836" s="7"/>
      <c r="P836" s="7"/>
      <c r="Q836" s="7"/>
      <c r="R836" s="7"/>
      <c r="S836" s="7"/>
      <c r="T836" s="7"/>
      <c r="U836" s="7"/>
      <c r="V836" s="7"/>
      <c r="W836" s="7"/>
      <c r="X836" s="7"/>
      <c r="Y836" s="7"/>
      <c r="Z836" s="7"/>
      <c r="AA836" s="7"/>
      <c r="AB836" s="7"/>
    </row>
    <row r="837" ht="22.5" customHeight="1">
      <c r="A837" s="7"/>
      <c r="B837" s="7"/>
      <c r="C837" s="7"/>
      <c r="D837" s="7"/>
      <c r="E837" s="21"/>
      <c r="F837" s="7"/>
      <c r="G837" s="7"/>
      <c r="H837" s="14"/>
      <c r="I837" s="14"/>
      <c r="J837" s="14"/>
      <c r="K837" s="7"/>
      <c r="L837" s="7"/>
      <c r="M837" s="7"/>
      <c r="N837" s="7"/>
      <c r="O837" s="7"/>
      <c r="P837" s="7"/>
      <c r="Q837" s="7"/>
      <c r="R837" s="7"/>
      <c r="S837" s="7"/>
      <c r="T837" s="7"/>
      <c r="U837" s="7"/>
      <c r="V837" s="7"/>
      <c r="W837" s="7"/>
      <c r="X837" s="7"/>
      <c r="Y837" s="7"/>
      <c r="Z837" s="7"/>
      <c r="AA837" s="7"/>
      <c r="AB837" s="7"/>
    </row>
    <row r="838" ht="22.5" customHeight="1">
      <c r="A838" s="7"/>
      <c r="B838" s="7"/>
      <c r="C838" s="7"/>
      <c r="D838" s="7"/>
      <c r="E838" s="21"/>
      <c r="F838" s="7"/>
      <c r="G838" s="7"/>
      <c r="H838" s="14"/>
      <c r="I838" s="14"/>
      <c r="J838" s="14"/>
      <c r="K838" s="7"/>
      <c r="L838" s="7"/>
      <c r="M838" s="7"/>
      <c r="N838" s="7"/>
      <c r="O838" s="7"/>
      <c r="P838" s="7"/>
      <c r="Q838" s="7"/>
      <c r="R838" s="7"/>
      <c r="S838" s="7"/>
      <c r="T838" s="7"/>
      <c r="U838" s="7"/>
      <c r="V838" s="7"/>
      <c r="W838" s="7"/>
      <c r="X838" s="7"/>
      <c r="Y838" s="7"/>
      <c r="Z838" s="7"/>
      <c r="AA838" s="7"/>
      <c r="AB838" s="7"/>
    </row>
    <row r="839" ht="22.5" customHeight="1">
      <c r="A839" s="7"/>
      <c r="B839" s="7"/>
      <c r="C839" s="7"/>
      <c r="D839" s="7"/>
      <c r="E839" s="21"/>
      <c r="F839" s="7"/>
      <c r="G839" s="7"/>
      <c r="H839" s="14"/>
      <c r="I839" s="14"/>
      <c r="J839" s="14"/>
      <c r="K839" s="7"/>
      <c r="L839" s="7"/>
      <c r="M839" s="7"/>
      <c r="N839" s="7"/>
      <c r="O839" s="7"/>
      <c r="P839" s="7"/>
      <c r="Q839" s="7"/>
      <c r="R839" s="7"/>
      <c r="S839" s="7"/>
      <c r="T839" s="7"/>
      <c r="U839" s="7"/>
      <c r="V839" s="7"/>
      <c r="W839" s="7"/>
      <c r="X839" s="7"/>
      <c r="Y839" s="7"/>
      <c r="Z839" s="7"/>
      <c r="AA839" s="7"/>
      <c r="AB839" s="7"/>
    </row>
    <row r="840" ht="22.5" customHeight="1">
      <c r="A840" s="7"/>
      <c r="B840" s="7"/>
      <c r="C840" s="7"/>
      <c r="D840" s="7"/>
      <c r="E840" s="21"/>
      <c r="F840" s="7"/>
      <c r="G840" s="7"/>
      <c r="H840" s="14"/>
      <c r="I840" s="14"/>
      <c r="J840" s="14"/>
      <c r="K840" s="7"/>
      <c r="L840" s="7"/>
      <c r="M840" s="7"/>
      <c r="N840" s="7"/>
      <c r="O840" s="7"/>
      <c r="P840" s="7"/>
      <c r="Q840" s="7"/>
      <c r="R840" s="7"/>
      <c r="S840" s="7"/>
      <c r="T840" s="7"/>
      <c r="U840" s="7"/>
      <c r="V840" s="7"/>
      <c r="W840" s="7"/>
      <c r="X840" s="7"/>
      <c r="Y840" s="7"/>
      <c r="Z840" s="7"/>
      <c r="AA840" s="7"/>
      <c r="AB840" s="7"/>
    </row>
    <row r="841" ht="22.5" customHeight="1">
      <c r="A841" s="7"/>
      <c r="B841" s="7"/>
      <c r="C841" s="7"/>
      <c r="D841" s="7"/>
      <c r="E841" s="21"/>
      <c r="F841" s="7"/>
      <c r="G841" s="7"/>
      <c r="H841" s="14"/>
      <c r="I841" s="14"/>
      <c r="J841" s="14"/>
      <c r="K841" s="7"/>
      <c r="L841" s="7"/>
      <c r="M841" s="7"/>
      <c r="N841" s="7"/>
      <c r="O841" s="7"/>
      <c r="P841" s="7"/>
      <c r="Q841" s="7"/>
      <c r="R841" s="7"/>
      <c r="S841" s="7"/>
      <c r="T841" s="7"/>
      <c r="U841" s="7"/>
      <c r="V841" s="7"/>
      <c r="W841" s="7"/>
      <c r="X841" s="7"/>
      <c r="Y841" s="7"/>
      <c r="Z841" s="7"/>
      <c r="AA841" s="7"/>
      <c r="AB841" s="7"/>
    </row>
    <row r="842" ht="22.5" customHeight="1">
      <c r="A842" s="7"/>
      <c r="B842" s="7"/>
      <c r="C842" s="7"/>
      <c r="D842" s="7"/>
      <c r="E842" s="21"/>
      <c r="F842" s="7"/>
      <c r="G842" s="7"/>
      <c r="H842" s="14"/>
      <c r="I842" s="14"/>
      <c r="J842" s="14"/>
      <c r="K842" s="7"/>
      <c r="L842" s="7"/>
      <c r="M842" s="7"/>
      <c r="N842" s="7"/>
      <c r="O842" s="7"/>
      <c r="P842" s="7"/>
      <c r="Q842" s="7"/>
      <c r="R842" s="7"/>
      <c r="S842" s="7"/>
      <c r="T842" s="7"/>
      <c r="U842" s="7"/>
      <c r="V842" s="7"/>
      <c r="W842" s="7"/>
      <c r="X842" s="7"/>
      <c r="Y842" s="7"/>
      <c r="Z842" s="7"/>
      <c r="AA842" s="7"/>
      <c r="AB842" s="7"/>
    </row>
    <row r="843" ht="22.5" customHeight="1">
      <c r="A843" s="7"/>
      <c r="B843" s="7"/>
      <c r="C843" s="7"/>
      <c r="D843" s="7"/>
      <c r="E843" s="21"/>
      <c r="F843" s="7"/>
      <c r="G843" s="7"/>
      <c r="H843" s="14"/>
      <c r="I843" s="14"/>
      <c r="J843" s="14"/>
      <c r="K843" s="7"/>
      <c r="L843" s="7"/>
      <c r="M843" s="7"/>
      <c r="N843" s="7"/>
      <c r="O843" s="7"/>
      <c r="P843" s="7"/>
      <c r="Q843" s="7"/>
      <c r="R843" s="7"/>
      <c r="S843" s="7"/>
      <c r="T843" s="7"/>
      <c r="U843" s="7"/>
      <c r="V843" s="7"/>
      <c r="W843" s="7"/>
      <c r="X843" s="7"/>
      <c r="Y843" s="7"/>
      <c r="Z843" s="7"/>
      <c r="AA843" s="7"/>
      <c r="AB843" s="7"/>
    </row>
    <row r="844" ht="22.5" customHeight="1">
      <c r="A844" s="7"/>
      <c r="B844" s="7"/>
      <c r="C844" s="7"/>
      <c r="D844" s="7"/>
      <c r="E844" s="21"/>
      <c r="F844" s="7"/>
      <c r="G844" s="7"/>
      <c r="H844" s="14"/>
      <c r="I844" s="14"/>
      <c r="J844" s="14"/>
      <c r="K844" s="7"/>
      <c r="L844" s="7"/>
      <c r="M844" s="7"/>
      <c r="N844" s="7"/>
      <c r="O844" s="7"/>
      <c r="P844" s="7"/>
      <c r="Q844" s="7"/>
      <c r="R844" s="7"/>
      <c r="S844" s="7"/>
      <c r="T844" s="7"/>
      <c r="U844" s="7"/>
      <c r="V844" s="7"/>
      <c r="W844" s="7"/>
      <c r="X844" s="7"/>
      <c r="Y844" s="7"/>
      <c r="Z844" s="7"/>
      <c r="AA844" s="7"/>
      <c r="AB844" s="7"/>
    </row>
    <row r="845" ht="22.5" customHeight="1">
      <c r="A845" s="7"/>
      <c r="B845" s="7"/>
      <c r="C845" s="7"/>
      <c r="D845" s="7"/>
      <c r="E845" s="21"/>
      <c r="F845" s="7"/>
      <c r="G845" s="7"/>
      <c r="H845" s="14"/>
      <c r="I845" s="14"/>
      <c r="J845" s="14"/>
      <c r="K845" s="7"/>
      <c r="L845" s="7"/>
      <c r="M845" s="7"/>
      <c r="N845" s="7"/>
      <c r="O845" s="7"/>
      <c r="P845" s="7"/>
      <c r="Q845" s="7"/>
      <c r="R845" s="7"/>
      <c r="S845" s="7"/>
      <c r="T845" s="7"/>
      <c r="U845" s="7"/>
      <c r="V845" s="7"/>
      <c r="W845" s="7"/>
      <c r="X845" s="7"/>
      <c r="Y845" s="7"/>
      <c r="Z845" s="7"/>
      <c r="AA845" s="7"/>
      <c r="AB845" s="7"/>
    </row>
    <row r="846" ht="22.5" customHeight="1">
      <c r="A846" s="7"/>
      <c r="B846" s="7"/>
      <c r="C846" s="7"/>
      <c r="D846" s="7"/>
      <c r="E846" s="21"/>
      <c r="F846" s="7"/>
      <c r="G846" s="7"/>
      <c r="H846" s="14"/>
      <c r="I846" s="14"/>
      <c r="J846" s="14"/>
      <c r="K846" s="7"/>
      <c r="L846" s="7"/>
      <c r="M846" s="7"/>
      <c r="N846" s="7"/>
      <c r="O846" s="7"/>
      <c r="P846" s="7"/>
      <c r="Q846" s="7"/>
      <c r="R846" s="7"/>
      <c r="S846" s="7"/>
      <c r="T846" s="7"/>
      <c r="U846" s="7"/>
      <c r="V846" s="7"/>
      <c r="W846" s="7"/>
      <c r="X846" s="7"/>
      <c r="Y846" s="7"/>
      <c r="Z846" s="7"/>
      <c r="AA846" s="7"/>
      <c r="AB846" s="7"/>
    </row>
    <row r="847" ht="22.5" customHeight="1">
      <c r="A847" s="7"/>
      <c r="B847" s="7"/>
      <c r="C847" s="7"/>
      <c r="D847" s="7"/>
      <c r="E847" s="21"/>
      <c r="F847" s="7"/>
      <c r="G847" s="7"/>
      <c r="H847" s="14"/>
      <c r="I847" s="14"/>
      <c r="J847" s="14"/>
      <c r="K847" s="7"/>
      <c r="L847" s="7"/>
      <c r="M847" s="7"/>
      <c r="N847" s="7"/>
      <c r="O847" s="7"/>
      <c r="P847" s="7"/>
      <c r="Q847" s="7"/>
      <c r="R847" s="7"/>
      <c r="S847" s="7"/>
      <c r="T847" s="7"/>
      <c r="U847" s="7"/>
      <c r="V847" s="7"/>
      <c r="W847" s="7"/>
      <c r="X847" s="7"/>
      <c r="Y847" s="7"/>
      <c r="Z847" s="7"/>
      <c r="AA847" s="7"/>
      <c r="AB847" s="7"/>
    </row>
    <row r="848" ht="22.5" customHeight="1">
      <c r="A848" s="7"/>
      <c r="B848" s="7"/>
      <c r="C848" s="7"/>
      <c r="D848" s="7"/>
      <c r="E848" s="21"/>
      <c r="F848" s="7"/>
      <c r="G848" s="7"/>
      <c r="H848" s="14"/>
      <c r="I848" s="14"/>
      <c r="J848" s="14"/>
      <c r="K848" s="7"/>
      <c r="L848" s="7"/>
      <c r="M848" s="7"/>
      <c r="N848" s="7"/>
      <c r="O848" s="7"/>
      <c r="P848" s="7"/>
      <c r="Q848" s="7"/>
      <c r="R848" s="7"/>
      <c r="S848" s="7"/>
      <c r="T848" s="7"/>
      <c r="U848" s="7"/>
      <c r="V848" s="7"/>
      <c r="W848" s="7"/>
      <c r="X848" s="7"/>
      <c r="Y848" s="7"/>
      <c r="Z848" s="7"/>
      <c r="AA848" s="7"/>
      <c r="AB848" s="7"/>
    </row>
    <row r="849" ht="22.5" customHeight="1">
      <c r="A849" s="7"/>
      <c r="B849" s="7"/>
      <c r="C849" s="7"/>
      <c r="D849" s="7"/>
      <c r="E849" s="21"/>
      <c r="F849" s="7"/>
      <c r="G849" s="7"/>
      <c r="H849" s="14"/>
      <c r="I849" s="14"/>
      <c r="J849" s="14"/>
      <c r="K849" s="7"/>
      <c r="L849" s="7"/>
      <c r="M849" s="7"/>
      <c r="N849" s="7"/>
      <c r="O849" s="7"/>
      <c r="P849" s="7"/>
      <c r="Q849" s="7"/>
      <c r="R849" s="7"/>
      <c r="S849" s="7"/>
      <c r="T849" s="7"/>
      <c r="U849" s="7"/>
      <c r="V849" s="7"/>
      <c r="W849" s="7"/>
      <c r="X849" s="7"/>
      <c r="Y849" s="7"/>
      <c r="Z849" s="7"/>
      <c r="AA849" s="7"/>
      <c r="AB849" s="7"/>
    </row>
    <row r="850" ht="22.5" customHeight="1">
      <c r="A850" s="7"/>
      <c r="B850" s="7"/>
      <c r="C850" s="7"/>
      <c r="D850" s="7"/>
      <c r="E850" s="21"/>
      <c r="F850" s="7"/>
      <c r="G850" s="7"/>
      <c r="H850" s="14"/>
      <c r="I850" s="14"/>
      <c r="J850" s="14"/>
      <c r="K850" s="7"/>
      <c r="L850" s="7"/>
      <c r="M850" s="7"/>
      <c r="N850" s="7"/>
      <c r="O850" s="7"/>
      <c r="P850" s="7"/>
      <c r="Q850" s="7"/>
      <c r="R850" s="7"/>
      <c r="S850" s="7"/>
      <c r="T850" s="7"/>
      <c r="U850" s="7"/>
      <c r="V850" s="7"/>
      <c r="W850" s="7"/>
      <c r="X850" s="7"/>
      <c r="Y850" s="7"/>
      <c r="Z850" s="7"/>
      <c r="AA850" s="7"/>
      <c r="AB850" s="7"/>
    </row>
    <row r="851" ht="22.5" customHeight="1">
      <c r="A851" s="7"/>
      <c r="B851" s="7"/>
      <c r="C851" s="7"/>
      <c r="D851" s="7"/>
      <c r="E851" s="21"/>
      <c r="F851" s="7"/>
      <c r="G851" s="7"/>
      <c r="H851" s="14"/>
      <c r="I851" s="14"/>
      <c r="J851" s="14"/>
      <c r="K851" s="7"/>
      <c r="L851" s="7"/>
      <c r="M851" s="7"/>
      <c r="N851" s="7"/>
      <c r="O851" s="7"/>
      <c r="P851" s="7"/>
      <c r="Q851" s="7"/>
      <c r="R851" s="7"/>
      <c r="S851" s="7"/>
      <c r="T851" s="7"/>
      <c r="U851" s="7"/>
      <c r="V851" s="7"/>
      <c r="W851" s="7"/>
      <c r="X851" s="7"/>
      <c r="Y851" s="7"/>
      <c r="Z851" s="7"/>
      <c r="AA851" s="7"/>
      <c r="AB851" s="7"/>
    </row>
    <row r="852" ht="22.5" customHeight="1">
      <c r="A852" s="7"/>
      <c r="B852" s="7"/>
      <c r="C852" s="7"/>
      <c r="D852" s="7"/>
      <c r="E852" s="21"/>
      <c r="F852" s="7"/>
      <c r="G852" s="7"/>
      <c r="H852" s="14"/>
      <c r="I852" s="14"/>
      <c r="J852" s="14"/>
      <c r="K852" s="7"/>
      <c r="L852" s="7"/>
      <c r="M852" s="7"/>
      <c r="N852" s="7"/>
      <c r="O852" s="7"/>
      <c r="P852" s="7"/>
      <c r="Q852" s="7"/>
      <c r="R852" s="7"/>
      <c r="S852" s="7"/>
      <c r="T852" s="7"/>
      <c r="U852" s="7"/>
      <c r="V852" s="7"/>
      <c r="W852" s="7"/>
      <c r="X852" s="7"/>
      <c r="Y852" s="7"/>
      <c r="Z852" s="7"/>
      <c r="AA852" s="7"/>
      <c r="AB852" s="7"/>
    </row>
    <row r="853" ht="22.5" customHeight="1">
      <c r="A853" s="7"/>
      <c r="B853" s="7"/>
      <c r="C853" s="7"/>
      <c r="D853" s="7"/>
      <c r="E853" s="21"/>
      <c r="F853" s="7"/>
      <c r="G853" s="7"/>
      <c r="H853" s="14"/>
      <c r="I853" s="14"/>
      <c r="J853" s="14"/>
      <c r="K853" s="7"/>
      <c r="L853" s="7"/>
      <c r="M853" s="7"/>
      <c r="N853" s="7"/>
      <c r="O853" s="7"/>
      <c r="P853" s="7"/>
      <c r="Q853" s="7"/>
      <c r="R853" s="7"/>
      <c r="S853" s="7"/>
      <c r="T853" s="7"/>
      <c r="U853" s="7"/>
      <c r="V853" s="7"/>
      <c r="W853" s="7"/>
      <c r="X853" s="7"/>
      <c r="Y853" s="7"/>
      <c r="Z853" s="7"/>
      <c r="AA853" s="7"/>
      <c r="AB853" s="7"/>
    </row>
    <row r="854" ht="22.5" customHeight="1">
      <c r="A854" s="7"/>
      <c r="B854" s="7"/>
      <c r="C854" s="7"/>
      <c r="D854" s="7"/>
      <c r="E854" s="21"/>
      <c r="F854" s="7"/>
      <c r="G854" s="7"/>
      <c r="H854" s="14"/>
      <c r="I854" s="14"/>
      <c r="J854" s="14"/>
      <c r="K854" s="7"/>
      <c r="L854" s="7"/>
      <c r="M854" s="7"/>
      <c r="N854" s="7"/>
      <c r="O854" s="7"/>
      <c r="P854" s="7"/>
      <c r="Q854" s="7"/>
      <c r="R854" s="7"/>
      <c r="S854" s="7"/>
      <c r="T854" s="7"/>
      <c r="U854" s="7"/>
      <c r="V854" s="7"/>
      <c r="W854" s="7"/>
      <c r="X854" s="7"/>
      <c r="Y854" s="7"/>
      <c r="Z854" s="7"/>
      <c r="AA854" s="7"/>
      <c r="AB854" s="7"/>
    </row>
    <row r="855" ht="22.5" customHeight="1">
      <c r="A855" s="7"/>
      <c r="B855" s="7"/>
      <c r="C855" s="7"/>
      <c r="D855" s="7"/>
      <c r="E855" s="21"/>
      <c r="F855" s="7"/>
      <c r="G855" s="7"/>
      <c r="H855" s="14"/>
      <c r="I855" s="14"/>
      <c r="J855" s="14"/>
      <c r="K855" s="7"/>
      <c r="L855" s="7"/>
      <c r="M855" s="7"/>
      <c r="N855" s="7"/>
      <c r="O855" s="7"/>
      <c r="P855" s="7"/>
      <c r="Q855" s="7"/>
      <c r="R855" s="7"/>
      <c r="S855" s="7"/>
      <c r="T855" s="7"/>
      <c r="U855" s="7"/>
      <c r="V855" s="7"/>
      <c r="W855" s="7"/>
      <c r="X855" s="7"/>
      <c r="Y855" s="7"/>
      <c r="Z855" s="7"/>
      <c r="AA855" s="7"/>
      <c r="AB855" s="7"/>
    </row>
    <row r="856" ht="22.5" customHeight="1">
      <c r="A856" s="7"/>
      <c r="B856" s="7"/>
      <c r="C856" s="7"/>
      <c r="D856" s="7"/>
      <c r="E856" s="21"/>
      <c r="F856" s="7"/>
      <c r="G856" s="7"/>
      <c r="H856" s="14"/>
      <c r="I856" s="14"/>
      <c r="J856" s="14"/>
      <c r="K856" s="7"/>
      <c r="L856" s="7"/>
      <c r="M856" s="7"/>
      <c r="N856" s="7"/>
      <c r="O856" s="7"/>
      <c r="P856" s="7"/>
      <c r="Q856" s="7"/>
      <c r="R856" s="7"/>
      <c r="S856" s="7"/>
      <c r="T856" s="7"/>
      <c r="U856" s="7"/>
      <c r="V856" s="7"/>
      <c r="W856" s="7"/>
      <c r="X856" s="7"/>
      <c r="Y856" s="7"/>
      <c r="Z856" s="7"/>
      <c r="AA856" s="7"/>
      <c r="AB856" s="7"/>
    </row>
    <row r="857" ht="22.5" customHeight="1">
      <c r="A857" s="7"/>
      <c r="B857" s="7"/>
      <c r="C857" s="7"/>
      <c r="D857" s="7"/>
      <c r="E857" s="21"/>
      <c r="F857" s="7"/>
      <c r="G857" s="7"/>
      <c r="H857" s="14"/>
      <c r="I857" s="14"/>
      <c r="J857" s="14"/>
      <c r="K857" s="7"/>
      <c r="L857" s="7"/>
      <c r="M857" s="7"/>
      <c r="N857" s="7"/>
      <c r="O857" s="7"/>
      <c r="P857" s="7"/>
      <c r="Q857" s="7"/>
      <c r="R857" s="7"/>
      <c r="S857" s="7"/>
      <c r="T857" s="7"/>
      <c r="U857" s="7"/>
      <c r="V857" s="7"/>
      <c r="W857" s="7"/>
      <c r="X857" s="7"/>
      <c r="Y857" s="7"/>
      <c r="Z857" s="7"/>
      <c r="AA857" s="7"/>
      <c r="AB857" s="7"/>
    </row>
    <row r="858" ht="22.5" customHeight="1">
      <c r="A858" s="7"/>
      <c r="B858" s="7"/>
      <c r="C858" s="7"/>
      <c r="D858" s="7"/>
      <c r="E858" s="21"/>
      <c r="F858" s="7"/>
      <c r="G858" s="7"/>
      <c r="H858" s="14"/>
      <c r="I858" s="14"/>
      <c r="J858" s="14"/>
      <c r="K858" s="7"/>
      <c r="L858" s="7"/>
      <c r="M858" s="7"/>
      <c r="N858" s="7"/>
      <c r="O858" s="7"/>
      <c r="P858" s="7"/>
      <c r="Q858" s="7"/>
      <c r="R858" s="7"/>
      <c r="S858" s="7"/>
      <c r="T858" s="7"/>
      <c r="U858" s="7"/>
      <c r="V858" s="7"/>
      <c r="W858" s="7"/>
      <c r="X858" s="7"/>
      <c r="Y858" s="7"/>
      <c r="Z858" s="7"/>
      <c r="AA858" s="7"/>
      <c r="AB858" s="7"/>
    </row>
    <row r="859" ht="22.5" customHeight="1">
      <c r="A859" s="7"/>
      <c r="B859" s="7"/>
      <c r="C859" s="7"/>
      <c r="D859" s="7"/>
      <c r="E859" s="21"/>
      <c r="F859" s="7"/>
      <c r="G859" s="7"/>
      <c r="H859" s="14"/>
      <c r="I859" s="14"/>
      <c r="J859" s="14"/>
      <c r="K859" s="7"/>
      <c r="L859" s="7"/>
      <c r="M859" s="7"/>
      <c r="N859" s="7"/>
      <c r="O859" s="7"/>
      <c r="P859" s="7"/>
      <c r="Q859" s="7"/>
      <c r="R859" s="7"/>
      <c r="S859" s="7"/>
      <c r="T859" s="7"/>
      <c r="U859" s="7"/>
      <c r="V859" s="7"/>
      <c r="W859" s="7"/>
      <c r="X859" s="7"/>
      <c r="Y859" s="7"/>
      <c r="Z859" s="7"/>
      <c r="AA859" s="7"/>
      <c r="AB859" s="7"/>
    </row>
    <row r="860" ht="22.5" customHeight="1">
      <c r="A860" s="7"/>
      <c r="B860" s="7"/>
      <c r="C860" s="7"/>
      <c r="D860" s="7"/>
      <c r="E860" s="21"/>
      <c r="F860" s="7"/>
      <c r="G860" s="7"/>
      <c r="H860" s="14"/>
      <c r="I860" s="14"/>
      <c r="J860" s="14"/>
      <c r="K860" s="7"/>
      <c r="L860" s="7"/>
      <c r="M860" s="7"/>
      <c r="N860" s="7"/>
      <c r="O860" s="7"/>
      <c r="P860" s="7"/>
      <c r="Q860" s="7"/>
      <c r="R860" s="7"/>
      <c r="S860" s="7"/>
      <c r="T860" s="7"/>
      <c r="U860" s="7"/>
      <c r="V860" s="7"/>
      <c r="W860" s="7"/>
      <c r="X860" s="7"/>
      <c r="Y860" s="7"/>
      <c r="Z860" s="7"/>
      <c r="AA860" s="7"/>
      <c r="AB860" s="7"/>
    </row>
    <row r="861" ht="22.5" customHeight="1">
      <c r="A861" s="7"/>
      <c r="B861" s="7"/>
      <c r="C861" s="7"/>
      <c r="D861" s="7"/>
      <c r="E861" s="21"/>
      <c r="F861" s="7"/>
      <c r="G861" s="7"/>
      <c r="H861" s="14"/>
      <c r="I861" s="14"/>
      <c r="J861" s="14"/>
      <c r="K861" s="7"/>
      <c r="L861" s="7"/>
      <c r="M861" s="7"/>
      <c r="N861" s="7"/>
      <c r="O861" s="7"/>
      <c r="P861" s="7"/>
      <c r="Q861" s="7"/>
      <c r="R861" s="7"/>
      <c r="S861" s="7"/>
      <c r="T861" s="7"/>
      <c r="U861" s="7"/>
      <c r="V861" s="7"/>
      <c r="W861" s="7"/>
      <c r="X861" s="7"/>
      <c r="Y861" s="7"/>
      <c r="Z861" s="7"/>
      <c r="AA861" s="7"/>
      <c r="AB861" s="7"/>
    </row>
    <row r="862" ht="22.5" customHeight="1">
      <c r="A862" s="7"/>
      <c r="B862" s="7"/>
      <c r="C862" s="7"/>
      <c r="D862" s="7"/>
      <c r="E862" s="21"/>
      <c r="F862" s="7"/>
      <c r="G862" s="7"/>
      <c r="H862" s="14"/>
      <c r="I862" s="14"/>
      <c r="J862" s="14"/>
      <c r="K862" s="7"/>
      <c r="L862" s="7"/>
      <c r="M862" s="7"/>
      <c r="N862" s="7"/>
      <c r="O862" s="7"/>
      <c r="P862" s="7"/>
      <c r="Q862" s="7"/>
      <c r="R862" s="7"/>
      <c r="S862" s="7"/>
      <c r="T862" s="7"/>
      <c r="U862" s="7"/>
      <c r="V862" s="7"/>
      <c r="W862" s="7"/>
      <c r="X862" s="7"/>
      <c r="Y862" s="7"/>
      <c r="Z862" s="7"/>
      <c r="AA862" s="7"/>
      <c r="AB862" s="7"/>
    </row>
    <row r="863" ht="22.5" customHeight="1">
      <c r="A863" s="7"/>
      <c r="B863" s="7"/>
      <c r="C863" s="7"/>
      <c r="D863" s="7"/>
      <c r="E863" s="21"/>
      <c r="F863" s="7"/>
      <c r="G863" s="7"/>
      <c r="H863" s="14"/>
      <c r="I863" s="14"/>
      <c r="J863" s="14"/>
      <c r="K863" s="7"/>
      <c r="L863" s="7"/>
      <c r="M863" s="7"/>
      <c r="N863" s="7"/>
      <c r="O863" s="7"/>
      <c r="P863" s="7"/>
      <c r="Q863" s="7"/>
      <c r="R863" s="7"/>
      <c r="S863" s="7"/>
      <c r="T863" s="7"/>
      <c r="U863" s="7"/>
      <c r="V863" s="7"/>
      <c r="W863" s="7"/>
      <c r="X863" s="7"/>
      <c r="Y863" s="7"/>
      <c r="Z863" s="7"/>
      <c r="AA863" s="7"/>
      <c r="AB863" s="7"/>
    </row>
    <row r="864" ht="22.5" customHeight="1">
      <c r="A864" s="7"/>
      <c r="B864" s="7"/>
      <c r="C864" s="7"/>
      <c r="D864" s="7"/>
      <c r="E864" s="21"/>
      <c r="F864" s="7"/>
      <c r="G864" s="7"/>
      <c r="H864" s="14"/>
      <c r="I864" s="14"/>
      <c r="J864" s="14"/>
      <c r="K864" s="7"/>
      <c r="L864" s="7"/>
      <c r="M864" s="7"/>
      <c r="N864" s="7"/>
      <c r="O864" s="7"/>
      <c r="P864" s="7"/>
      <c r="Q864" s="7"/>
      <c r="R864" s="7"/>
      <c r="S864" s="7"/>
      <c r="T864" s="7"/>
      <c r="U864" s="7"/>
      <c r="V864" s="7"/>
      <c r="W864" s="7"/>
      <c r="X864" s="7"/>
      <c r="Y864" s="7"/>
      <c r="Z864" s="7"/>
      <c r="AA864" s="7"/>
      <c r="AB864" s="7"/>
    </row>
    <row r="865" ht="22.5" customHeight="1">
      <c r="A865" s="7"/>
      <c r="B865" s="7"/>
      <c r="C865" s="7"/>
      <c r="D865" s="7"/>
      <c r="E865" s="21"/>
      <c r="F865" s="7"/>
      <c r="G865" s="7"/>
      <c r="H865" s="14"/>
      <c r="I865" s="14"/>
      <c r="J865" s="14"/>
      <c r="K865" s="7"/>
      <c r="L865" s="7"/>
      <c r="M865" s="7"/>
      <c r="N865" s="7"/>
      <c r="O865" s="7"/>
      <c r="P865" s="7"/>
      <c r="Q865" s="7"/>
      <c r="R865" s="7"/>
      <c r="S865" s="7"/>
      <c r="T865" s="7"/>
      <c r="U865" s="7"/>
      <c r="V865" s="7"/>
      <c r="W865" s="7"/>
      <c r="X865" s="7"/>
      <c r="Y865" s="7"/>
      <c r="Z865" s="7"/>
      <c r="AA865" s="7"/>
      <c r="AB865" s="7"/>
    </row>
    <row r="866" ht="22.5" customHeight="1">
      <c r="A866" s="7"/>
      <c r="B866" s="7"/>
      <c r="C866" s="7"/>
      <c r="D866" s="7"/>
      <c r="E866" s="21"/>
      <c r="F866" s="7"/>
      <c r="G866" s="7"/>
      <c r="H866" s="14"/>
      <c r="I866" s="14"/>
      <c r="J866" s="14"/>
      <c r="K866" s="7"/>
      <c r="L866" s="7"/>
      <c r="M866" s="7"/>
      <c r="N866" s="7"/>
      <c r="O866" s="7"/>
      <c r="P866" s="7"/>
      <c r="Q866" s="7"/>
      <c r="R866" s="7"/>
      <c r="S866" s="7"/>
      <c r="T866" s="7"/>
      <c r="U866" s="7"/>
      <c r="V866" s="7"/>
      <c r="W866" s="7"/>
      <c r="X866" s="7"/>
      <c r="Y866" s="7"/>
      <c r="Z866" s="7"/>
      <c r="AA866" s="7"/>
      <c r="AB866" s="7"/>
    </row>
    <row r="867" ht="22.5" customHeight="1">
      <c r="A867" s="7"/>
      <c r="B867" s="7"/>
      <c r="C867" s="7"/>
      <c r="D867" s="7"/>
      <c r="E867" s="21"/>
      <c r="F867" s="7"/>
      <c r="G867" s="7"/>
      <c r="H867" s="14"/>
      <c r="I867" s="14"/>
      <c r="J867" s="14"/>
      <c r="K867" s="7"/>
      <c r="L867" s="7"/>
      <c r="M867" s="7"/>
      <c r="N867" s="7"/>
      <c r="O867" s="7"/>
      <c r="P867" s="7"/>
      <c r="Q867" s="7"/>
      <c r="R867" s="7"/>
      <c r="S867" s="7"/>
      <c r="T867" s="7"/>
      <c r="U867" s="7"/>
      <c r="V867" s="7"/>
      <c r="W867" s="7"/>
      <c r="X867" s="7"/>
      <c r="Y867" s="7"/>
      <c r="Z867" s="7"/>
      <c r="AA867" s="7"/>
      <c r="AB867" s="7"/>
    </row>
    <row r="868" ht="22.5" customHeight="1">
      <c r="A868" s="7"/>
      <c r="B868" s="7"/>
      <c r="C868" s="7"/>
      <c r="D868" s="7"/>
      <c r="E868" s="21"/>
      <c r="F868" s="7"/>
      <c r="G868" s="7"/>
      <c r="H868" s="14"/>
      <c r="I868" s="14"/>
      <c r="J868" s="14"/>
      <c r="K868" s="7"/>
      <c r="L868" s="7"/>
      <c r="M868" s="7"/>
      <c r="N868" s="7"/>
      <c r="O868" s="7"/>
      <c r="P868" s="7"/>
      <c r="Q868" s="7"/>
      <c r="R868" s="7"/>
      <c r="S868" s="7"/>
      <c r="T868" s="7"/>
      <c r="U868" s="7"/>
      <c r="V868" s="7"/>
      <c r="W868" s="7"/>
      <c r="X868" s="7"/>
      <c r="Y868" s="7"/>
      <c r="Z868" s="7"/>
      <c r="AA868" s="7"/>
      <c r="AB868" s="7"/>
    </row>
    <row r="869" ht="22.5" customHeight="1">
      <c r="A869" s="7"/>
      <c r="B869" s="7"/>
      <c r="C869" s="7"/>
      <c r="D869" s="7"/>
      <c r="E869" s="21"/>
      <c r="F869" s="7"/>
      <c r="G869" s="7"/>
      <c r="H869" s="14"/>
      <c r="I869" s="14"/>
      <c r="J869" s="14"/>
      <c r="K869" s="7"/>
      <c r="L869" s="7"/>
      <c r="M869" s="7"/>
      <c r="N869" s="7"/>
      <c r="O869" s="7"/>
      <c r="P869" s="7"/>
      <c r="Q869" s="7"/>
      <c r="R869" s="7"/>
      <c r="S869" s="7"/>
      <c r="T869" s="7"/>
      <c r="U869" s="7"/>
      <c r="V869" s="7"/>
      <c r="W869" s="7"/>
      <c r="X869" s="7"/>
      <c r="Y869" s="7"/>
      <c r="Z869" s="7"/>
      <c r="AA869" s="7"/>
      <c r="AB869" s="7"/>
    </row>
    <row r="870" ht="22.5" customHeight="1">
      <c r="A870" s="7"/>
      <c r="B870" s="7"/>
      <c r="C870" s="7"/>
      <c r="D870" s="7"/>
      <c r="E870" s="21"/>
      <c r="F870" s="7"/>
      <c r="G870" s="7"/>
      <c r="H870" s="14"/>
      <c r="I870" s="14"/>
      <c r="J870" s="14"/>
      <c r="K870" s="7"/>
      <c r="L870" s="7"/>
      <c r="M870" s="7"/>
      <c r="N870" s="7"/>
      <c r="O870" s="7"/>
      <c r="P870" s="7"/>
      <c r="Q870" s="7"/>
      <c r="R870" s="7"/>
      <c r="S870" s="7"/>
      <c r="T870" s="7"/>
      <c r="U870" s="7"/>
      <c r="V870" s="7"/>
      <c r="W870" s="7"/>
      <c r="X870" s="7"/>
      <c r="Y870" s="7"/>
      <c r="Z870" s="7"/>
      <c r="AA870" s="7"/>
      <c r="AB870" s="7"/>
    </row>
    <row r="871" ht="22.5" customHeight="1">
      <c r="A871" s="7"/>
      <c r="B871" s="7"/>
      <c r="C871" s="7"/>
      <c r="D871" s="7"/>
      <c r="E871" s="21"/>
      <c r="F871" s="7"/>
      <c r="G871" s="7"/>
      <c r="H871" s="14"/>
      <c r="I871" s="14"/>
      <c r="J871" s="14"/>
      <c r="K871" s="7"/>
      <c r="L871" s="7"/>
      <c r="M871" s="7"/>
      <c r="N871" s="7"/>
      <c r="O871" s="7"/>
      <c r="P871" s="7"/>
      <c r="Q871" s="7"/>
      <c r="R871" s="7"/>
      <c r="S871" s="7"/>
      <c r="T871" s="7"/>
      <c r="U871" s="7"/>
      <c r="V871" s="7"/>
      <c r="W871" s="7"/>
      <c r="X871" s="7"/>
      <c r="Y871" s="7"/>
      <c r="Z871" s="7"/>
      <c r="AA871" s="7"/>
      <c r="AB871" s="7"/>
    </row>
    <row r="872" ht="22.5" customHeight="1">
      <c r="A872" s="7"/>
      <c r="B872" s="7"/>
      <c r="C872" s="7"/>
      <c r="D872" s="7"/>
      <c r="E872" s="21"/>
      <c r="F872" s="7"/>
      <c r="G872" s="7"/>
      <c r="H872" s="14"/>
      <c r="I872" s="14"/>
      <c r="J872" s="14"/>
      <c r="K872" s="7"/>
      <c r="L872" s="7"/>
      <c r="M872" s="7"/>
      <c r="N872" s="7"/>
      <c r="O872" s="7"/>
      <c r="P872" s="7"/>
      <c r="Q872" s="7"/>
      <c r="R872" s="7"/>
      <c r="S872" s="7"/>
      <c r="T872" s="7"/>
      <c r="U872" s="7"/>
      <c r="V872" s="7"/>
      <c r="W872" s="7"/>
      <c r="X872" s="7"/>
      <c r="Y872" s="7"/>
      <c r="Z872" s="7"/>
      <c r="AA872" s="7"/>
      <c r="AB872" s="7"/>
    </row>
    <row r="873" ht="22.5" customHeight="1">
      <c r="A873" s="7"/>
      <c r="B873" s="7"/>
      <c r="C873" s="7"/>
      <c r="D873" s="7"/>
      <c r="E873" s="21"/>
      <c r="F873" s="7"/>
      <c r="G873" s="7"/>
      <c r="H873" s="14"/>
      <c r="I873" s="14"/>
      <c r="J873" s="14"/>
      <c r="K873" s="7"/>
      <c r="L873" s="7"/>
      <c r="M873" s="7"/>
      <c r="N873" s="7"/>
      <c r="O873" s="7"/>
      <c r="P873" s="7"/>
      <c r="Q873" s="7"/>
      <c r="R873" s="7"/>
      <c r="S873" s="7"/>
      <c r="T873" s="7"/>
      <c r="U873" s="7"/>
      <c r="V873" s="7"/>
      <c r="W873" s="7"/>
      <c r="X873" s="7"/>
      <c r="Y873" s="7"/>
      <c r="Z873" s="7"/>
      <c r="AA873" s="7"/>
      <c r="AB873" s="7"/>
    </row>
    <row r="874" ht="22.5" customHeight="1">
      <c r="A874" s="7"/>
      <c r="B874" s="7"/>
      <c r="C874" s="7"/>
      <c r="D874" s="7"/>
      <c r="E874" s="21"/>
      <c r="F874" s="7"/>
      <c r="G874" s="7"/>
      <c r="H874" s="14"/>
      <c r="I874" s="14"/>
      <c r="J874" s="14"/>
      <c r="K874" s="7"/>
      <c r="L874" s="7"/>
      <c r="M874" s="7"/>
      <c r="N874" s="7"/>
      <c r="O874" s="7"/>
      <c r="P874" s="7"/>
      <c r="Q874" s="7"/>
      <c r="R874" s="7"/>
      <c r="S874" s="7"/>
      <c r="T874" s="7"/>
      <c r="U874" s="7"/>
      <c r="V874" s="7"/>
      <c r="W874" s="7"/>
      <c r="X874" s="7"/>
      <c r="Y874" s="7"/>
      <c r="Z874" s="7"/>
      <c r="AA874" s="7"/>
      <c r="AB874" s="7"/>
    </row>
    <row r="875" ht="22.5" customHeight="1">
      <c r="A875" s="7"/>
      <c r="B875" s="7"/>
      <c r="C875" s="7"/>
      <c r="D875" s="7"/>
      <c r="E875" s="21"/>
      <c r="F875" s="7"/>
      <c r="G875" s="7"/>
      <c r="H875" s="14"/>
      <c r="I875" s="14"/>
      <c r="J875" s="14"/>
      <c r="K875" s="7"/>
      <c r="L875" s="7"/>
      <c r="M875" s="7"/>
      <c r="N875" s="7"/>
      <c r="O875" s="7"/>
      <c r="P875" s="7"/>
      <c r="Q875" s="7"/>
      <c r="R875" s="7"/>
      <c r="S875" s="7"/>
      <c r="T875" s="7"/>
      <c r="U875" s="7"/>
      <c r="V875" s="7"/>
      <c r="W875" s="7"/>
      <c r="X875" s="7"/>
      <c r="Y875" s="7"/>
      <c r="Z875" s="7"/>
      <c r="AA875" s="7"/>
      <c r="AB875" s="7"/>
    </row>
    <row r="876" ht="22.5" customHeight="1">
      <c r="A876" s="7"/>
      <c r="B876" s="7"/>
      <c r="C876" s="7"/>
      <c r="D876" s="7"/>
      <c r="E876" s="21"/>
      <c r="F876" s="7"/>
      <c r="G876" s="7"/>
      <c r="H876" s="14"/>
      <c r="I876" s="14"/>
      <c r="J876" s="14"/>
      <c r="K876" s="7"/>
      <c r="L876" s="7"/>
      <c r="M876" s="7"/>
      <c r="N876" s="7"/>
      <c r="O876" s="7"/>
      <c r="P876" s="7"/>
      <c r="Q876" s="7"/>
      <c r="R876" s="7"/>
      <c r="S876" s="7"/>
      <c r="T876" s="7"/>
      <c r="U876" s="7"/>
      <c r="V876" s="7"/>
      <c r="W876" s="7"/>
      <c r="X876" s="7"/>
      <c r="Y876" s="7"/>
      <c r="Z876" s="7"/>
      <c r="AA876" s="7"/>
      <c r="AB876" s="7"/>
    </row>
    <row r="877" ht="22.5" customHeight="1">
      <c r="A877" s="7"/>
      <c r="B877" s="7"/>
      <c r="C877" s="7"/>
      <c r="D877" s="7"/>
      <c r="E877" s="21"/>
      <c r="F877" s="7"/>
      <c r="G877" s="7"/>
      <c r="H877" s="14"/>
      <c r="I877" s="14"/>
      <c r="J877" s="14"/>
      <c r="K877" s="7"/>
      <c r="L877" s="7"/>
      <c r="M877" s="7"/>
      <c r="N877" s="7"/>
      <c r="O877" s="7"/>
      <c r="P877" s="7"/>
      <c r="Q877" s="7"/>
      <c r="R877" s="7"/>
      <c r="S877" s="7"/>
      <c r="T877" s="7"/>
      <c r="U877" s="7"/>
      <c r="V877" s="7"/>
      <c r="W877" s="7"/>
      <c r="X877" s="7"/>
      <c r="Y877" s="7"/>
      <c r="Z877" s="7"/>
      <c r="AA877" s="7"/>
      <c r="AB877" s="7"/>
    </row>
    <row r="878" ht="22.5" customHeight="1">
      <c r="A878" s="7"/>
      <c r="B878" s="7"/>
      <c r="C878" s="7"/>
      <c r="D878" s="7"/>
      <c r="E878" s="21"/>
      <c r="F878" s="7"/>
      <c r="G878" s="7"/>
      <c r="H878" s="14"/>
      <c r="I878" s="14"/>
      <c r="J878" s="14"/>
      <c r="K878" s="7"/>
      <c r="L878" s="7"/>
      <c r="M878" s="7"/>
      <c r="N878" s="7"/>
      <c r="O878" s="7"/>
      <c r="P878" s="7"/>
      <c r="Q878" s="7"/>
      <c r="R878" s="7"/>
      <c r="S878" s="7"/>
      <c r="T878" s="7"/>
      <c r="U878" s="7"/>
      <c r="V878" s="7"/>
      <c r="W878" s="7"/>
      <c r="X878" s="7"/>
      <c r="Y878" s="7"/>
      <c r="Z878" s="7"/>
      <c r="AA878" s="7"/>
      <c r="AB878" s="7"/>
    </row>
    <row r="879" ht="22.5" customHeight="1">
      <c r="A879" s="7"/>
      <c r="B879" s="7"/>
      <c r="C879" s="7"/>
      <c r="D879" s="7"/>
      <c r="E879" s="21"/>
      <c r="F879" s="7"/>
      <c r="G879" s="7"/>
      <c r="H879" s="14"/>
      <c r="I879" s="14"/>
      <c r="J879" s="14"/>
      <c r="K879" s="7"/>
      <c r="L879" s="7"/>
      <c r="M879" s="7"/>
      <c r="N879" s="7"/>
      <c r="O879" s="7"/>
      <c r="P879" s="7"/>
      <c r="Q879" s="7"/>
      <c r="R879" s="7"/>
      <c r="S879" s="7"/>
      <c r="T879" s="7"/>
      <c r="U879" s="7"/>
      <c r="V879" s="7"/>
      <c r="W879" s="7"/>
      <c r="X879" s="7"/>
      <c r="Y879" s="7"/>
      <c r="Z879" s="7"/>
      <c r="AA879" s="7"/>
      <c r="AB879" s="7"/>
    </row>
    <row r="880" ht="22.5" customHeight="1">
      <c r="A880" s="7"/>
      <c r="B880" s="7"/>
      <c r="C880" s="7"/>
      <c r="D880" s="7"/>
      <c r="E880" s="21"/>
      <c r="F880" s="7"/>
      <c r="G880" s="7"/>
      <c r="H880" s="14"/>
      <c r="I880" s="14"/>
      <c r="J880" s="14"/>
      <c r="K880" s="7"/>
      <c r="L880" s="7"/>
      <c r="M880" s="7"/>
      <c r="N880" s="7"/>
      <c r="O880" s="7"/>
      <c r="P880" s="7"/>
      <c r="Q880" s="7"/>
      <c r="R880" s="7"/>
      <c r="S880" s="7"/>
      <c r="T880" s="7"/>
      <c r="U880" s="7"/>
      <c r="V880" s="7"/>
      <c r="W880" s="7"/>
      <c r="X880" s="7"/>
      <c r="Y880" s="7"/>
      <c r="Z880" s="7"/>
      <c r="AA880" s="7"/>
      <c r="AB880" s="7"/>
    </row>
    <row r="881" ht="22.5" customHeight="1">
      <c r="A881" s="7"/>
      <c r="B881" s="7"/>
      <c r="C881" s="7"/>
      <c r="D881" s="7"/>
      <c r="E881" s="21"/>
      <c r="F881" s="7"/>
      <c r="G881" s="7"/>
      <c r="H881" s="14"/>
      <c r="I881" s="14"/>
      <c r="J881" s="14"/>
      <c r="K881" s="7"/>
      <c r="L881" s="7"/>
      <c r="M881" s="7"/>
      <c r="N881" s="7"/>
      <c r="O881" s="7"/>
      <c r="P881" s="7"/>
      <c r="Q881" s="7"/>
      <c r="R881" s="7"/>
      <c r="S881" s="7"/>
      <c r="T881" s="7"/>
      <c r="U881" s="7"/>
      <c r="V881" s="7"/>
      <c r="W881" s="7"/>
      <c r="X881" s="7"/>
      <c r="Y881" s="7"/>
      <c r="Z881" s="7"/>
      <c r="AA881" s="7"/>
      <c r="AB881" s="7"/>
    </row>
    <row r="882" ht="22.5" customHeight="1">
      <c r="A882" s="7"/>
      <c r="B882" s="7"/>
      <c r="C882" s="7"/>
      <c r="D882" s="7"/>
      <c r="E882" s="21"/>
      <c r="F882" s="7"/>
      <c r="G882" s="7"/>
      <c r="H882" s="14"/>
      <c r="I882" s="14"/>
      <c r="J882" s="14"/>
      <c r="K882" s="7"/>
      <c r="L882" s="7"/>
      <c r="M882" s="7"/>
      <c r="N882" s="7"/>
      <c r="O882" s="7"/>
      <c r="P882" s="7"/>
      <c r="Q882" s="7"/>
      <c r="R882" s="7"/>
      <c r="S882" s="7"/>
      <c r="T882" s="7"/>
      <c r="U882" s="7"/>
      <c r="V882" s="7"/>
      <c r="W882" s="7"/>
      <c r="X882" s="7"/>
      <c r="Y882" s="7"/>
      <c r="Z882" s="7"/>
      <c r="AA882" s="7"/>
      <c r="AB882" s="7"/>
    </row>
    <row r="883" ht="22.5" customHeight="1">
      <c r="A883" s="7"/>
      <c r="B883" s="7"/>
      <c r="C883" s="7"/>
      <c r="D883" s="7"/>
      <c r="E883" s="21"/>
      <c r="F883" s="7"/>
      <c r="G883" s="7"/>
      <c r="H883" s="14"/>
      <c r="I883" s="14"/>
      <c r="J883" s="14"/>
      <c r="K883" s="7"/>
      <c r="L883" s="7"/>
      <c r="M883" s="7"/>
      <c r="N883" s="7"/>
      <c r="O883" s="7"/>
      <c r="P883" s="7"/>
      <c r="Q883" s="7"/>
      <c r="R883" s="7"/>
      <c r="S883" s="7"/>
      <c r="T883" s="7"/>
      <c r="U883" s="7"/>
      <c r="V883" s="7"/>
      <c r="W883" s="7"/>
      <c r="X883" s="7"/>
      <c r="Y883" s="7"/>
      <c r="Z883" s="7"/>
      <c r="AA883" s="7"/>
      <c r="AB883" s="7"/>
    </row>
    <row r="884" ht="22.5" customHeight="1">
      <c r="A884" s="7"/>
      <c r="B884" s="7"/>
      <c r="C884" s="7"/>
      <c r="D884" s="7"/>
      <c r="E884" s="21"/>
      <c r="F884" s="7"/>
      <c r="G884" s="7"/>
      <c r="H884" s="14"/>
      <c r="I884" s="14"/>
      <c r="J884" s="14"/>
      <c r="K884" s="7"/>
      <c r="L884" s="7"/>
      <c r="M884" s="7"/>
      <c r="N884" s="7"/>
      <c r="O884" s="7"/>
      <c r="P884" s="7"/>
      <c r="Q884" s="7"/>
      <c r="R884" s="7"/>
      <c r="S884" s="7"/>
      <c r="T884" s="7"/>
      <c r="U884" s="7"/>
      <c r="V884" s="7"/>
      <c r="W884" s="7"/>
      <c r="X884" s="7"/>
      <c r="Y884" s="7"/>
      <c r="Z884" s="7"/>
      <c r="AA884" s="7"/>
      <c r="AB884" s="7"/>
    </row>
    <row r="885" ht="22.5" customHeight="1">
      <c r="A885" s="7"/>
      <c r="B885" s="7"/>
      <c r="C885" s="7"/>
      <c r="D885" s="7"/>
      <c r="E885" s="21"/>
      <c r="F885" s="7"/>
      <c r="G885" s="7"/>
      <c r="H885" s="14"/>
      <c r="I885" s="14"/>
      <c r="J885" s="14"/>
      <c r="K885" s="7"/>
      <c r="L885" s="7"/>
      <c r="M885" s="7"/>
      <c r="N885" s="7"/>
      <c r="O885" s="7"/>
      <c r="P885" s="7"/>
      <c r="Q885" s="7"/>
      <c r="R885" s="7"/>
      <c r="S885" s="7"/>
      <c r="T885" s="7"/>
      <c r="U885" s="7"/>
      <c r="V885" s="7"/>
      <c r="W885" s="7"/>
      <c r="X885" s="7"/>
      <c r="Y885" s="7"/>
      <c r="Z885" s="7"/>
      <c r="AA885" s="7"/>
      <c r="AB885" s="7"/>
    </row>
    <row r="886" ht="22.5" customHeight="1">
      <c r="A886" s="7"/>
      <c r="B886" s="7"/>
      <c r="C886" s="7"/>
      <c r="D886" s="7"/>
      <c r="E886" s="21"/>
      <c r="F886" s="7"/>
      <c r="G886" s="7"/>
      <c r="H886" s="14"/>
      <c r="I886" s="14"/>
      <c r="J886" s="14"/>
      <c r="K886" s="7"/>
      <c r="L886" s="7"/>
      <c r="M886" s="7"/>
      <c r="N886" s="7"/>
      <c r="O886" s="7"/>
      <c r="P886" s="7"/>
      <c r="Q886" s="7"/>
      <c r="R886" s="7"/>
      <c r="S886" s="7"/>
      <c r="T886" s="7"/>
      <c r="U886" s="7"/>
      <c r="V886" s="7"/>
      <c r="W886" s="7"/>
      <c r="X886" s="7"/>
      <c r="Y886" s="7"/>
      <c r="Z886" s="7"/>
      <c r="AA886" s="7"/>
      <c r="AB886" s="7"/>
    </row>
    <row r="887" ht="22.5" customHeight="1">
      <c r="A887" s="7"/>
      <c r="B887" s="7"/>
      <c r="C887" s="7"/>
      <c r="D887" s="7"/>
      <c r="E887" s="21"/>
      <c r="F887" s="7"/>
      <c r="G887" s="7"/>
      <c r="H887" s="14"/>
      <c r="I887" s="14"/>
      <c r="J887" s="14"/>
      <c r="K887" s="7"/>
      <c r="L887" s="7"/>
      <c r="M887" s="7"/>
      <c r="N887" s="7"/>
      <c r="O887" s="7"/>
      <c r="P887" s="7"/>
      <c r="Q887" s="7"/>
      <c r="R887" s="7"/>
      <c r="S887" s="7"/>
      <c r="T887" s="7"/>
      <c r="U887" s="7"/>
      <c r="V887" s="7"/>
      <c r="W887" s="7"/>
      <c r="X887" s="7"/>
      <c r="Y887" s="7"/>
      <c r="Z887" s="7"/>
      <c r="AA887" s="7"/>
      <c r="AB887" s="7"/>
    </row>
    <row r="888" ht="22.5" customHeight="1">
      <c r="A888" s="7"/>
      <c r="B888" s="7"/>
      <c r="C888" s="7"/>
      <c r="D888" s="7"/>
      <c r="E888" s="21"/>
      <c r="F888" s="7"/>
      <c r="G888" s="7"/>
      <c r="H888" s="14"/>
      <c r="I888" s="14"/>
      <c r="J888" s="14"/>
      <c r="K888" s="7"/>
      <c r="L888" s="7"/>
      <c r="M888" s="7"/>
      <c r="N888" s="7"/>
      <c r="O888" s="7"/>
      <c r="P888" s="7"/>
      <c r="Q888" s="7"/>
      <c r="R888" s="7"/>
      <c r="S888" s="7"/>
      <c r="T888" s="7"/>
      <c r="U888" s="7"/>
      <c r="V888" s="7"/>
      <c r="W888" s="7"/>
      <c r="X888" s="7"/>
      <c r="Y888" s="7"/>
      <c r="Z888" s="7"/>
      <c r="AA888" s="7"/>
      <c r="AB888" s="7"/>
    </row>
    <row r="889" ht="22.5" customHeight="1">
      <c r="A889" s="7"/>
      <c r="B889" s="7"/>
      <c r="C889" s="7"/>
      <c r="D889" s="7"/>
      <c r="E889" s="21"/>
      <c r="F889" s="7"/>
      <c r="G889" s="7"/>
      <c r="H889" s="14"/>
      <c r="I889" s="14"/>
      <c r="J889" s="14"/>
      <c r="K889" s="7"/>
      <c r="L889" s="7"/>
      <c r="M889" s="7"/>
      <c r="N889" s="7"/>
      <c r="O889" s="7"/>
      <c r="P889" s="7"/>
      <c r="Q889" s="7"/>
      <c r="R889" s="7"/>
      <c r="S889" s="7"/>
      <c r="T889" s="7"/>
      <c r="U889" s="7"/>
      <c r="V889" s="7"/>
      <c r="W889" s="7"/>
      <c r="X889" s="7"/>
      <c r="Y889" s="7"/>
      <c r="Z889" s="7"/>
      <c r="AA889" s="7"/>
      <c r="AB889" s="7"/>
    </row>
    <row r="890" ht="22.5" customHeight="1">
      <c r="A890" s="7"/>
      <c r="B890" s="7"/>
      <c r="C890" s="7"/>
      <c r="D890" s="7"/>
      <c r="E890" s="21"/>
      <c r="F890" s="7"/>
      <c r="G890" s="7"/>
      <c r="H890" s="14"/>
      <c r="I890" s="14"/>
      <c r="J890" s="14"/>
      <c r="K890" s="7"/>
      <c r="L890" s="7"/>
      <c r="M890" s="7"/>
      <c r="N890" s="7"/>
      <c r="O890" s="7"/>
      <c r="P890" s="7"/>
      <c r="Q890" s="7"/>
      <c r="R890" s="7"/>
      <c r="S890" s="7"/>
      <c r="T890" s="7"/>
      <c r="U890" s="7"/>
      <c r="V890" s="7"/>
      <c r="W890" s="7"/>
      <c r="X890" s="7"/>
      <c r="Y890" s="7"/>
      <c r="Z890" s="7"/>
      <c r="AA890" s="7"/>
      <c r="AB890" s="7"/>
    </row>
    <row r="891" ht="22.5" customHeight="1">
      <c r="A891" s="7"/>
      <c r="B891" s="7"/>
      <c r="C891" s="7"/>
      <c r="D891" s="7"/>
      <c r="E891" s="21"/>
      <c r="F891" s="7"/>
      <c r="G891" s="7"/>
      <c r="H891" s="14"/>
      <c r="I891" s="14"/>
      <c r="J891" s="14"/>
      <c r="K891" s="7"/>
      <c r="L891" s="7"/>
      <c r="M891" s="7"/>
      <c r="N891" s="7"/>
      <c r="O891" s="7"/>
      <c r="P891" s="7"/>
      <c r="Q891" s="7"/>
      <c r="R891" s="7"/>
      <c r="S891" s="7"/>
      <c r="T891" s="7"/>
      <c r="U891" s="7"/>
      <c r="V891" s="7"/>
      <c r="W891" s="7"/>
      <c r="X891" s="7"/>
      <c r="Y891" s="7"/>
      <c r="Z891" s="7"/>
      <c r="AA891" s="7"/>
      <c r="AB891" s="7"/>
    </row>
    <row r="892" ht="22.5" customHeight="1">
      <c r="A892" s="7"/>
      <c r="B892" s="7"/>
      <c r="C892" s="7"/>
      <c r="D892" s="7"/>
      <c r="E892" s="21"/>
      <c r="F892" s="7"/>
      <c r="G892" s="7"/>
      <c r="H892" s="14"/>
      <c r="I892" s="14"/>
      <c r="J892" s="14"/>
      <c r="K892" s="7"/>
      <c r="L892" s="7"/>
      <c r="M892" s="7"/>
      <c r="N892" s="7"/>
      <c r="O892" s="7"/>
      <c r="P892" s="7"/>
      <c r="Q892" s="7"/>
      <c r="R892" s="7"/>
      <c r="S892" s="7"/>
      <c r="T892" s="7"/>
      <c r="U892" s="7"/>
      <c r="V892" s="7"/>
      <c r="W892" s="7"/>
      <c r="X892" s="7"/>
      <c r="Y892" s="7"/>
      <c r="Z892" s="7"/>
      <c r="AA892" s="7"/>
      <c r="AB892" s="7"/>
    </row>
    <row r="893" ht="22.5" customHeight="1">
      <c r="A893" s="7"/>
      <c r="B893" s="7"/>
      <c r="C893" s="7"/>
      <c r="D893" s="7"/>
      <c r="E893" s="21"/>
      <c r="F893" s="7"/>
      <c r="G893" s="7"/>
      <c r="H893" s="14"/>
      <c r="I893" s="14"/>
      <c r="J893" s="14"/>
      <c r="K893" s="7"/>
      <c r="L893" s="7"/>
      <c r="M893" s="7"/>
      <c r="N893" s="7"/>
      <c r="O893" s="7"/>
      <c r="P893" s="7"/>
      <c r="Q893" s="7"/>
      <c r="R893" s="7"/>
      <c r="S893" s="7"/>
      <c r="T893" s="7"/>
      <c r="U893" s="7"/>
      <c r="V893" s="7"/>
      <c r="W893" s="7"/>
      <c r="X893" s="7"/>
      <c r="Y893" s="7"/>
      <c r="Z893" s="7"/>
      <c r="AA893" s="7"/>
      <c r="AB893" s="7"/>
    </row>
    <row r="894" ht="22.5" customHeight="1">
      <c r="A894" s="7"/>
      <c r="B894" s="7"/>
      <c r="C894" s="7"/>
      <c r="D894" s="7"/>
      <c r="E894" s="21"/>
      <c r="F894" s="7"/>
      <c r="G894" s="7"/>
      <c r="H894" s="14"/>
      <c r="I894" s="14"/>
      <c r="J894" s="14"/>
      <c r="K894" s="7"/>
      <c r="L894" s="7"/>
      <c r="M894" s="7"/>
      <c r="N894" s="7"/>
      <c r="O894" s="7"/>
      <c r="P894" s="7"/>
      <c r="Q894" s="7"/>
      <c r="R894" s="7"/>
      <c r="S894" s="7"/>
      <c r="T894" s="7"/>
      <c r="U894" s="7"/>
      <c r="V894" s="7"/>
      <c r="W894" s="7"/>
      <c r="X894" s="7"/>
      <c r="Y894" s="7"/>
      <c r="Z894" s="7"/>
      <c r="AA894" s="7"/>
      <c r="AB894" s="7"/>
    </row>
    <row r="895" ht="22.5" customHeight="1">
      <c r="A895" s="7"/>
      <c r="B895" s="7"/>
      <c r="C895" s="7"/>
      <c r="D895" s="7"/>
      <c r="E895" s="21"/>
      <c r="F895" s="7"/>
      <c r="G895" s="7"/>
      <c r="H895" s="14"/>
      <c r="I895" s="14"/>
      <c r="J895" s="14"/>
      <c r="K895" s="7"/>
      <c r="L895" s="7"/>
      <c r="M895" s="7"/>
      <c r="N895" s="7"/>
      <c r="O895" s="7"/>
      <c r="P895" s="7"/>
      <c r="Q895" s="7"/>
      <c r="R895" s="7"/>
      <c r="S895" s="7"/>
      <c r="T895" s="7"/>
      <c r="U895" s="7"/>
      <c r="V895" s="7"/>
      <c r="W895" s="7"/>
      <c r="X895" s="7"/>
      <c r="Y895" s="7"/>
      <c r="Z895" s="7"/>
      <c r="AA895" s="7"/>
      <c r="AB895" s="7"/>
    </row>
    <row r="896" ht="22.5" customHeight="1">
      <c r="A896" s="7"/>
      <c r="B896" s="7"/>
      <c r="C896" s="7"/>
      <c r="D896" s="7"/>
      <c r="E896" s="21"/>
      <c r="F896" s="7"/>
      <c r="G896" s="7"/>
      <c r="H896" s="14"/>
      <c r="I896" s="14"/>
      <c r="J896" s="14"/>
      <c r="K896" s="7"/>
      <c r="L896" s="7"/>
      <c r="M896" s="7"/>
      <c r="N896" s="7"/>
      <c r="O896" s="7"/>
      <c r="P896" s="7"/>
      <c r="Q896" s="7"/>
      <c r="R896" s="7"/>
      <c r="S896" s="7"/>
      <c r="T896" s="7"/>
      <c r="U896" s="7"/>
      <c r="V896" s="7"/>
      <c r="W896" s="7"/>
      <c r="X896" s="7"/>
      <c r="Y896" s="7"/>
      <c r="Z896" s="7"/>
      <c r="AA896" s="7"/>
      <c r="AB896" s="7"/>
    </row>
    <row r="897" ht="22.5" customHeight="1">
      <c r="A897" s="7"/>
      <c r="B897" s="7"/>
      <c r="C897" s="7"/>
      <c r="D897" s="7"/>
      <c r="E897" s="21"/>
      <c r="F897" s="7"/>
      <c r="G897" s="7"/>
      <c r="H897" s="14"/>
      <c r="I897" s="14"/>
      <c r="J897" s="14"/>
      <c r="K897" s="7"/>
      <c r="L897" s="7"/>
      <c r="M897" s="7"/>
      <c r="N897" s="7"/>
      <c r="O897" s="7"/>
      <c r="P897" s="7"/>
      <c r="Q897" s="7"/>
      <c r="R897" s="7"/>
      <c r="S897" s="7"/>
      <c r="T897" s="7"/>
      <c r="U897" s="7"/>
      <c r="V897" s="7"/>
      <c r="W897" s="7"/>
      <c r="X897" s="7"/>
      <c r="Y897" s="7"/>
      <c r="Z897" s="7"/>
      <c r="AA897" s="7"/>
      <c r="AB897" s="7"/>
    </row>
    <row r="898" ht="22.5" customHeight="1">
      <c r="A898" s="7"/>
      <c r="B898" s="7"/>
      <c r="C898" s="7"/>
      <c r="D898" s="7"/>
      <c r="E898" s="21"/>
      <c r="F898" s="7"/>
      <c r="G898" s="7"/>
      <c r="H898" s="14"/>
      <c r="I898" s="14"/>
      <c r="J898" s="14"/>
      <c r="K898" s="7"/>
      <c r="L898" s="7"/>
      <c r="M898" s="7"/>
      <c r="N898" s="7"/>
      <c r="O898" s="7"/>
      <c r="P898" s="7"/>
      <c r="Q898" s="7"/>
      <c r="R898" s="7"/>
      <c r="S898" s="7"/>
      <c r="T898" s="7"/>
      <c r="U898" s="7"/>
      <c r="V898" s="7"/>
      <c r="W898" s="7"/>
      <c r="X898" s="7"/>
      <c r="Y898" s="7"/>
      <c r="Z898" s="7"/>
      <c r="AA898" s="7"/>
      <c r="AB898" s="7"/>
    </row>
    <row r="899" ht="22.5" customHeight="1">
      <c r="A899" s="7"/>
      <c r="B899" s="7"/>
      <c r="C899" s="7"/>
      <c r="D899" s="7"/>
      <c r="E899" s="21"/>
      <c r="F899" s="7"/>
      <c r="G899" s="7"/>
      <c r="H899" s="14"/>
      <c r="I899" s="14"/>
      <c r="J899" s="14"/>
      <c r="K899" s="7"/>
      <c r="L899" s="7"/>
      <c r="M899" s="7"/>
      <c r="N899" s="7"/>
      <c r="O899" s="7"/>
      <c r="P899" s="7"/>
      <c r="Q899" s="7"/>
      <c r="R899" s="7"/>
      <c r="S899" s="7"/>
      <c r="T899" s="7"/>
      <c r="U899" s="7"/>
      <c r="V899" s="7"/>
      <c r="W899" s="7"/>
      <c r="X899" s="7"/>
      <c r="Y899" s="7"/>
      <c r="Z899" s="7"/>
      <c r="AA899" s="7"/>
      <c r="AB899" s="7"/>
    </row>
    <row r="900" ht="22.5" customHeight="1">
      <c r="A900" s="7"/>
      <c r="B900" s="7"/>
      <c r="C900" s="7"/>
      <c r="D900" s="7"/>
      <c r="E900" s="21"/>
      <c r="F900" s="7"/>
      <c r="G900" s="7"/>
      <c r="H900" s="14"/>
      <c r="I900" s="14"/>
      <c r="J900" s="14"/>
      <c r="K900" s="7"/>
      <c r="L900" s="7"/>
      <c r="M900" s="7"/>
      <c r="N900" s="7"/>
      <c r="O900" s="7"/>
      <c r="P900" s="7"/>
      <c r="Q900" s="7"/>
      <c r="R900" s="7"/>
      <c r="S900" s="7"/>
      <c r="T900" s="7"/>
      <c r="U900" s="7"/>
      <c r="V900" s="7"/>
      <c r="W900" s="7"/>
      <c r="X900" s="7"/>
      <c r="Y900" s="7"/>
      <c r="Z900" s="7"/>
      <c r="AA900" s="7"/>
      <c r="AB900" s="7"/>
    </row>
    <row r="901" ht="22.5" customHeight="1">
      <c r="A901" s="7"/>
      <c r="B901" s="7"/>
      <c r="C901" s="7"/>
      <c r="D901" s="7"/>
      <c r="E901" s="21"/>
      <c r="F901" s="7"/>
      <c r="G901" s="7"/>
      <c r="H901" s="14"/>
      <c r="I901" s="14"/>
      <c r="J901" s="14"/>
      <c r="K901" s="7"/>
      <c r="L901" s="7"/>
      <c r="M901" s="7"/>
      <c r="N901" s="7"/>
      <c r="O901" s="7"/>
      <c r="P901" s="7"/>
      <c r="Q901" s="7"/>
      <c r="R901" s="7"/>
      <c r="S901" s="7"/>
      <c r="T901" s="7"/>
      <c r="U901" s="7"/>
      <c r="V901" s="7"/>
      <c r="W901" s="7"/>
      <c r="X901" s="7"/>
      <c r="Y901" s="7"/>
      <c r="Z901" s="7"/>
      <c r="AA901" s="7"/>
      <c r="AB901" s="7"/>
    </row>
    <row r="902" ht="22.5" customHeight="1">
      <c r="A902" s="7"/>
      <c r="B902" s="7"/>
      <c r="C902" s="7"/>
      <c r="D902" s="7"/>
      <c r="E902" s="21"/>
      <c r="F902" s="7"/>
      <c r="G902" s="7"/>
      <c r="H902" s="14"/>
      <c r="I902" s="14"/>
      <c r="J902" s="14"/>
      <c r="K902" s="7"/>
      <c r="L902" s="7"/>
      <c r="M902" s="7"/>
      <c r="N902" s="7"/>
      <c r="O902" s="7"/>
      <c r="P902" s="7"/>
      <c r="Q902" s="7"/>
      <c r="R902" s="7"/>
      <c r="S902" s="7"/>
      <c r="T902" s="7"/>
      <c r="U902" s="7"/>
      <c r="V902" s="7"/>
      <c r="W902" s="7"/>
      <c r="X902" s="7"/>
      <c r="Y902" s="7"/>
      <c r="Z902" s="7"/>
      <c r="AA902" s="7"/>
      <c r="AB902" s="7"/>
    </row>
    <row r="903" ht="22.5" customHeight="1">
      <c r="A903" s="7"/>
      <c r="B903" s="7"/>
      <c r="C903" s="7"/>
      <c r="D903" s="7"/>
      <c r="E903" s="21"/>
      <c r="F903" s="7"/>
      <c r="G903" s="7"/>
      <c r="H903" s="14"/>
      <c r="I903" s="14"/>
      <c r="J903" s="14"/>
      <c r="K903" s="7"/>
      <c r="L903" s="7"/>
      <c r="M903" s="7"/>
      <c r="N903" s="7"/>
      <c r="O903" s="7"/>
      <c r="P903" s="7"/>
      <c r="Q903" s="7"/>
      <c r="R903" s="7"/>
      <c r="S903" s="7"/>
      <c r="T903" s="7"/>
      <c r="U903" s="7"/>
      <c r="V903" s="7"/>
      <c r="W903" s="7"/>
      <c r="X903" s="7"/>
      <c r="Y903" s="7"/>
      <c r="Z903" s="7"/>
      <c r="AA903" s="7"/>
      <c r="AB903" s="7"/>
    </row>
    <row r="904" ht="22.5" customHeight="1">
      <c r="A904" s="7"/>
      <c r="B904" s="7"/>
      <c r="C904" s="7"/>
      <c r="D904" s="7"/>
      <c r="E904" s="21"/>
      <c r="F904" s="7"/>
      <c r="G904" s="7"/>
      <c r="H904" s="14"/>
      <c r="I904" s="14"/>
      <c r="J904" s="14"/>
      <c r="K904" s="7"/>
      <c r="L904" s="7"/>
      <c r="M904" s="7"/>
      <c r="N904" s="7"/>
      <c r="O904" s="7"/>
      <c r="P904" s="7"/>
      <c r="Q904" s="7"/>
      <c r="R904" s="7"/>
      <c r="S904" s="7"/>
      <c r="T904" s="7"/>
      <c r="U904" s="7"/>
      <c r="V904" s="7"/>
      <c r="W904" s="7"/>
      <c r="X904" s="7"/>
      <c r="Y904" s="7"/>
      <c r="Z904" s="7"/>
      <c r="AA904" s="7"/>
      <c r="AB904" s="7"/>
    </row>
    <row r="905" ht="22.5" customHeight="1">
      <c r="A905" s="7"/>
      <c r="B905" s="7"/>
      <c r="C905" s="7"/>
      <c r="D905" s="7"/>
      <c r="E905" s="21"/>
      <c r="F905" s="7"/>
      <c r="G905" s="7"/>
      <c r="H905" s="14"/>
      <c r="I905" s="14"/>
      <c r="J905" s="14"/>
      <c r="K905" s="7"/>
      <c r="L905" s="7"/>
      <c r="M905" s="7"/>
      <c r="N905" s="7"/>
      <c r="O905" s="7"/>
      <c r="P905" s="7"/>
      <c r="Q905" s="7"/>
      <c r="R905" s="7"/>
      <c r="S905" s="7"/>
      <c r="T905" s="7"/>
      <c r="U905" s="7"/>
      <c r="V905" s="7"/>
      <c r="W905" s="7"/>
      <c r="X905" s="7"/>
      <c r="Y905" s="7"/>
      <c r="Z905" s="7"/>
      <c r="AA905" s="7"/>
      <c r="AB905" s="7"/>
    </row>
    <row r="906" ht="22.5" customHeight="1">
      <c r="A906" s="7"/>
      <c r="B906" s="7"/>
      <c r="C906" s="7"/>
      <c r="D906" s="7"/>
      <c r="E906" s="21"/>
      <c r="F906" s="7"/>
      <c r="G906" s="7"/>
      <c r="H906" s="14"/>
      <c r="I906" s="14"/>
      <c r="J906" s="14"/>
      <c r="K906" s="7"/>
      <c r="L906" s="7"/>
      <c r="M906" s="7"/>
      <c r="N906" s="7"/>
      <c r="O906" s="7"/>
      <c r="P906" s="7"/>
      <c r="Q906" s="7"/>
      <c r="R906" s="7"/>
      <c r="S906" s="7"/>
      <c r="T906" s="7"/>
      <c r="U906" s="7"/>
      <c r="V906" s="7"/>
      <c r="W906" s="7"/>
      <c r="X906" s="7"/>
      <c r="Y906" s="7"/>
      <c r="Z906" s="7"/>
      <c r="AA906" s="7"/>
      <c r="AB906" s="7"/>
    </row>
    <row r="907" ht="22.5" customHeight="1">
      <c r="A907" s="7"/>
      <c r="B907" s="7"/>
      <c r="C907" s="7"/>
      <c r="D907" s="7"/>
      <c r="E907" s="21"/>
      <c r="F907" s="7"/>
      <c r="G907" s="7"/>
      <c r="H907" s="14"/>
      <c r="I907" s="14"/>
      <c r="J907" s="14"/>
      <c r="K907" s="7"/>
      <c r="L907" s="7"/>
      <c r="M907" s="7"/>
      <c r="N907" s="7"/>
      <c r="O907" s="7"/>
      <c r="P907" s="7"/>
      <c r="Q907" s="7"/>
      <c r="R907" s="7"/>
      <c r="S907" s="7"/>
      <c r="T907" s="7"/>
      <c r="U907" s="7"/>
      <c r="V907" s="7"/>
      <c r="W907" s="7"/>
      <c r="X907" s="7"/>
      <c r="Y907" s="7"/>
      <c r="Z907" s="7"/>
      <c r="AA907" s="7"/>
      <c r="AB907" s="7"/>
    </row>
    <row r="908" ht="22.5" customHeight="1">
      <c r="A908" s="7"/>
      <c r="B908" s="7"/>
      <c r="C908" s="7"/>
      <c r="D908" s="7"/>
      <c r="E908" s="21"/>
      <c r="F908" s="7"/>
      <c r="G908" s="7"/>
      <c r="H908" s="14"/>
      <c r="I908" s="14"/>
      <c r="J908" s="14"/>
      <c r="K908" s="7"/>
      <c r="L908" s="7"/>
      <c r="M908" s="7"/>
      <c r="N908" s="7"/>
      <c r="O908" s="7"/>
      <c r="P908" s="7"/>
      <c r="Q908" s="7"/>
      <c r="R908" s="7"/>
      <c r="S908" s="7"/>
      <c r="T908" s="7"/>
      <c r="U908" s="7"/>
      <c r="V908" s="7"/>
      <c r="W908" s="7"/>
      <c r="X908" s="7"/>
      <c r="Y908" s="7"/>
      <c r="Z908" s="7"/>
      <c r="AA908" s="7"/>
      <c r="AB908" s="7"/>
    </row>
    <row r="909" ht="22.5" customHeight="1">
      <c r="A909" s="7"/>
      <c r="B909" s="7"/>
      <c r="C909" s="7"/>
      <c r="D909" s="7"/>
      <c r="E909" s="21"/>
      <c r="F909" s="7"/>
      <c r="G909" s="7"/>
      <c r="H909" s="14"/>
      <c r="I909" s="14"/>
      <c r="J909" s="14"/>
      <c r="K909" s="7"/>
      <c r="L909" s="7"/>
      <c r="M909" s="7"/>
      <c r="N909" s="7"/>
      <c r="O909" s="7"/>
      <c r="P909" s="7"/>
      <c r="Q909" s="7"/>
      <c r="R909" s="7"/>
      <c r="S909" s="7"/>
      <c r="T909" s="7"/>
      <c r="U909" s="7"/>
      <c r="V909" s="7"/>
      <c r="W909" s="7"/>
      <c r="X909" s="7"/>
      <c r="Y909" s="7"/>
      <c r="Z909" s="7"/>
      <c r="AA909" s="7"/>
      <c r="AB909" s="7"/>
    </row>
    <row r="910" ht="22.5" customHeight="1">
      <c r="A910" s="7"/>
      <c r="B910" s="7"/>
      <c r="C910" s="7"/>
      <c r="D910" s="7"/>
      <c r="E910" s="21"/>
      <c r="F910" s="7"/>
      <c r="G910" s="7"/>
      <c r="H910" s="14"/>
      <c r="I910" s="14"/>
      <c r="J910" s="14"/>
      <c r="K910" s="7"/>
      <c r="L910" s="7"/>
      <c r="M910" s="7"/>
      <c r="N910" s="7"/>
      <c r="O910" s="7"/>
      <c r="P910" s="7"/>
      <c r="Q910" s="7"/>
      <c r="R910" s="7"/>
      <c r="S910" s="7"/>
      <c r="T910" s="7"/>
      <c r="U910" s="7"/>
      <c r="V910" s="7"/>
      <c r="W910" s="7"/>
      <c r="X910" s="7"/>
      <c r="Y910" s="7"/>
      <c r="Z910" s="7"/>
      <c r="AA910" s="7"/>
      <c r="AB910" s="7"/>
    </row>
    <row r="911" ht="22.5" customHeight="1">
      <c r="A911" s="7"/>
      <c r="B911" s="7"/>
      <c r="C911" s="7"/>
      <c r="D911" s="7"/>
      <c r="E911" s="21"/>
      <c r="F911" s="7"/>
      <c r="G911" s="7"/>
      <c r="H911" s="14"/>
      <c r="I911" s="14"/>
      <c r="J911" s="14"/>
      <c r="K911" s="7"/>
      <c r="L911" s="7"/>
      <c r="M911" s="7"/>
      <c r="N911" s="7"/>
      <c r="O911" s="7"/>
      <c r="P911" s="7"/>
      <c r="Q911" s="7"/>
      <c r="R911" s="7"/>
      <c r="S911" s="7"/>
      <c r="T911" s="7"/>
      <c r="U911" s="7"/>
      <c r="V911" s="7"/>
      <c r="W911" s="7"/>
      <c r="X911" s="7"/>
      <c r="Y911" s="7"/>
      <c r="Z911" s="7"/>
      <c r="AA911" s="7"/>
      <c r="AB911" s="7"/>
    </row>
    <row r="912" ht="22.5" customHeight="1">
      <c r="A912" s="7"/>
      <c r="B912" s="7"/>
      <c r="C912" s="7"/>
      <c r="D912" s="7"/>
      <c r="E912" s="21"/>
      <c r="F912" s="7"/>
      <c r="G912" s="7"/>
      <c r="H912" s="14"/>
      <c r="I912" s="14"/>
      <c r="J912" s="14"/>
      <c r="K912" s="7"/>
      <c r="L912" s="7"/>
      <c r="M912" s="7"/>
      <c r="N912" s="7"/>
      <c r="O912" s="7"/>
      <c r="P912" s="7"/>
      <c r="Q912" s="7"/>
      <c r="R912" s="7"/>
      <c r="S912" s="7"/>
      <c r="T912" s="7"/>
      <c r="U912" s="7"/>
      <c r="V912" s="7"/>
      <c r="W912" s="7"/>
      <c r="X912" s="7"/>
      <c r="Y912" s="7"/>
      <c r="Z912" s="7"/>
      <c r="AA912" s="7"/>
      <c r="AB912" s="7"/>
    </row>
    <row r="913" ht="22.5" customHeight="1">
      <c r="A913" s="7"/>
      <c r="B913" s="7"/>
      <c r="C913" s="7"/>
      <c r="D913" s="7"/>
      <c r="E913" s="21"/>
      <c r="F913" s="7"/>
      <c r="G913" s="7"/>
      <c r="H913" s="14"/>
      <c r="I913" s="14"/>
      <c r="J913" s="14"/>
      <c r="K913" s="7"/>
      <c r="L913" s="7"/>
      <c r="M913" s="7"/>
      <c r="N913" s="7"/>
      <c r="O913" s="7"/>
      <c r="P913" s="7"/>
      <c r="Q913" s="7"/>
      <c r="R913" s="7"/>
      <c r="S913" s="7"/>
      <c r="T913" s="7"/>
      <c r="U913" s="7"/>
      <c r="V913" s="7"/>
      <c r="W913" s="7"/>
      <c r="X913" s="7"/>
      <c r="Y913" s="7"/>
      <c r="Z913" s="7"/>
      <c r="AA913" s="7"/>
      <c r="AB913" s="7"/>
    </row>
    <row r="914" ht="22.5" customHeight="1">
      <c r="A914" s="7"/>
      <c r="B914" s="7"/>
      <c r="C914" s="7"/>
      <c r="D914" s="7"/>
      <c r="E914" s="21"/>
      <c r="F914" s="7"/>
      <c r="G914" s="7"/>
      <c r="H914" s="14"/>
      <c r="I914" s="14"/>
      <c r="J914" s="14"/>
      <c r="K914" s="7"/>
      <c r="L914" s="7"/>
      <c r="M914" s="7"/>
      <c r="N914" s="7"/>
      <c r="O914" s="7"/>
      <c r="P914" s="7"/>
      <c r="Q914" s="7"/>
      <c r="R914" s="7"/>
      <c r="S914" s="7"/>
      <c r="T914" s="7"/>
      <c r="U914" s="7"/>
      <c r="V914" s="7"/>
      <c r="W914" s="7"/>
      <c r="X914" s="7"/>
      <c r="Y914" s="7"/>
      <c r="Z914" s="7"/>
      <c r="AA914" s="7"/>
      <c r="AB914" s="7"/>
    </row>
    <row r="915" ht="22.5" customHeight="1">
      <c r="A915" s="7"/>
      <c r="B915" s="7"/>
      <c r="C915" s="7"/>
      <c r="D915" s="7"/>
      <c r="E915" s="21"/>
      <c r="F915" s="7"/>
      <c r="G915" s="7"/>
      <c r="H915" s="14"/>
      <c r="I915" s="14"/>
      <c r="J915" s="14"/>
      <c r="K915" s="7"/>
      <c r="L915" s="7"/>
      <c r="M915" s="7"/>
      <c r="N915" s="7"/>
      <c r="O915" s="7"/>
      <c r="P915" s="7"/>
      <c r="Q915" s="7"/>
      <c r="R915" s="7"/>
      <c r="S915" s="7"/>
      <c r="T915" s="7"/>
      <c r="U915" s="7"/>
      <c r="V915" s="7"/>
      <c r="W915" s="7"/>
      <c r="X915" s="7"/>
      <c r="Y915" s="7"/>
      <c r="Z915" s="7"/>
      <c r="AA915" s="7"/>
      <c r="AB915" s="7"/>
    </row>
    <row r="916" ht="22.5" customHeight="1">
      <c r="A916" s="7"/>
      <c r="B916" s="7"/>
      <c r="C916" s="7"/>
      <c r="D916" s="7"/>
      <c r="E916" s="21"/>
      <c r="F916" s="7"/>
      <c r="G916" s="7"/>
      <c r="H916" s="14"/>
      <c r="I916" s="14"/>
      <c r="J916" s="14"/>
      <c r="K916" s="7"/>
      <c r="L916" s="7"/>
      <c r="M916" s="7"/>
      <c r="N916" s="7"/>
      <c r="O916" s="7"/>
      <c r="P916" s="7"/>
      <c r="Q916" s="7"/>
      <c r="R916" s="7"/>
      <c r="S916" s="7"/>
      <c r="T916" s="7"/>
      <c r="U916" s="7"/>
      <c r="V916" s="7"/>
      <c r="W916" s="7"/>
      <c r="X916" s="7"/>
      <c r="Y916" s="7"/>
      <c r="Z916" s="7"/>
      <c r="AA916" s="7"/>
      <c r="AB916" s="7"/>
    </row>
    <row r="917" ht="22.5" customHeight="1">
      <c r="A917" s="7"/>
      <c r="B917" s="7"/>
      <c r="C917" s="7"/>
      <c r="D917" s="7"/>
      <c r="E917" s="21"/>
      <c r="F917" s="7"/>
      <c r="G917" s="7"/>
      <c r="H917" s="14"/>
      <c r="I917" s="14"/>
      <c r="J917" s="14"/>
      <c r="K917" s="7"/>
      <c r="L917" s="7"/>
      <c r="M917" s="7"/>
      <c r="N917" s="7"/>
      <c r="O917" s="7"/>
      <c r="P917" s="7"/>
      <c r="Q917" s="7"/>
      <c r="R917" s="7"/>
      <c r="S917" s="7"/>
      <c r="T917" s="7"/>
      <c r="U917" s="7"/>
      <c r="V917" s="7"/>
      <c r="W917" s="7"/>
      <c r="X917" s="7"/>
      <c r="Y917" s="7"/>
      <c r="Z917" s="7"/>
      <c r="AA917" s="7"/>
      <c r="AB917" s="7"/>
    </row>
    <row r="918" ht="22.5" customHeight="1">
      <c r="A918" s="7"/>
      <c r="B918" s="7"/>
      <c r="C918" s="7"/>
      <c r="D918" s="7"/>
      <c r="E918" s="21"/>
      <c r="F918" s="7"/>
      <c r="G918" s="7"/>
      <c r="H918" s="14"/>
      <c r="I918" s="14"/>
      <c r="J918" s="14"/>
      <c r="K918" s="7"/>
      <c r="L918" s="7"/>
      <c r="M918" s="7"/>
      <c r="N918" s="7"/>
      <c r="O918" s="7"/>
      <c r="P918" s="7"/>
      <c r="Q918" s="7"/>
      <c r="R918" s="7"/>
      <c r="S918" s="7"/>
      <c r="T918" s="7"/>
      <c r="U918" s="7"/>
      <c r="V918" s="7"/>
      <c r="W918" s="7"/>
      <c r="X918" s="7"/>
      <c r="Y918" s="7"/>
      <c r="Z918" s="7"/>
      <c r="AA918" s="7"/>
      <c r="AB918" s="7"/>
    </row>
    <row r="919" ht="22.5" customHeight="1">
      <c r="A919" s="7"/>
      <c r="B919" s="7"/>
      <c r="C919" s="7"/>
      <c r="D919" s="7"/>
      <c r="E919" s="21"/>
      <c r="F919" s="7"/>
      <c r="G919" s="7"/>
      <c r="H919" s="14"/>
      <c r="I919" s="14"/>
      <c r="J919" s="14"/>
      <c r="K919" s="7"/>
      <c r="L919" s="7"/>
      <c r="M919" s="7"/>
      <c r="N919" s="7"/>
      <c r="O919" s="7"/>
      <c r="P919" s="7"/>
      <c r="Q919" s="7"/>
      <c r="R919" s="7"/>
      <c r="S919" s="7"/>
      <c r="T919" s="7"/>
      <c r="U919" s="7"/>
      <c r="V919" s="7"/>
      <c r="W919" s="7"/>
      <c r="X919" s="7"/>
      <c r="Y919" s="7"/>
      <c r="Z919" s="7"/>
      <c r="AA919" s="7"/>
      <c r="AB919" s="7"/>
    </row>
    <row r="920" ht="22.5" customHeight="1">
      <c r="A920" s="7"/>
      <c r="B920" s="7"/>
      <c r="C920" s="7"/>
      <c r="D920" s="7"/>
      <c r="E920" s="21"/>
      <c r="F920" s="7"/>
      <c r="G920" s="7"/>
      <c r="H920" s="14"/>
      <c r="I920" s="14"/>
      <c r="J920" s="14"/>
      <c r="K920" s="7"/>
      <c r="L920" s="7"/>
      <c r="M920" s="7"/>
      <c r="N920" s="7"/>
      <c r="O920" s="7"/>
      <c r="P920" s="7"/>
      <c r="Q920" s="7"/>
      <c r="R920" s="7"/>
      <c r="S920" s="7"/>
      <c r="T920" s="7"/>
      <c r="U920" s="7"/>
      <c r="V920" s="7"/>
      <c r="W920" s="7"/>
      <c r="X920" s="7"/>
      <c r="Y920" s="7"/>
      <c r="Z920" s="7"/>
      <c r="AA920" s="7"/>
      <c r="AB920" s="7"/>
    </row>
    <row r="921" ht="22.5" customHeight="1">
      <c r="A921" s="7"/>
      <c r="B921" s="7"/>
      <c r="C921" s="7"/>
      <c r="D921" s="7"/>
      <c r="E921" s="21"/>
      <c r="F921" s="7"/>
      <c r="G921" s="7"/>
      <c r="H921" s="14"/>
      <c r="I921" s="14"/>
      <c r="J921" s="14"/>
      <c r="K921" s="7"/>
      <c r="L921" s="7"/>
      <c r="M921" s="7"/>
      <c r="N921" s="7"/>
      <c r="O921" s="7"/>
      <c r="P921" s="7"/>
      <c r="Q921" s="7"/>
      <c r="R921" s="7"/>
      <c r="S921" s="7"/>
      <c r="T921" s="7"/>
      <c r="U921" s="7"/>
      <c r="V921" s="7"/>
      <c r="W921" s="7"/>
      <c r="X921" s="7"/>
      <c r="Y921" s="7"/>
      <c r="Z921" s="7"/>
      <c r="AA921" s="7"/>
      <c r="AB921" s="7"/>
    </row>
    <row r="922" ht="22.5" customHeight="1">
      <c r="A922" s="7"/>
      <c r="B922" s="7"/>
      <c r="C922" s="7"/>
      <c r="D922" s="7"/>
      <c r="E922" s="21"/>
      <c r="F922" s="7"/>
      <c r="G922" s="7"/>
      <c r="H922" s="14"/>
      <c r="I922" s="14"/>
      <c r="J922" s="14"/>
      <c r="K922" s="7"/>
      <c r="L922" s="7"/>
      <c r="M922" s="7"/>
      <c r="N922" s="7"/>
      <c r="O922" s="7"/>
      <c r="P922" s="7"/>
      <c r="Q922" s="7"/>
      <c r="R922" s="7"/>
      <c r="S922" s="7"/>
      <c r="T922" s="7"/>
      <c r="U922" s="7"/>
      <c r="V922" s="7"/>
      <c r="W922" s="7"/>
      <c r="X922" s="7"/>
      <c r="Y922" s="7"/>
      <c r="Z922" s="7"/>
      <c r="AA922" s="7"/>
      <c r="AB922" s="7"/>
    </row>
    <row r="923" ht="22.5" customHeight="1">
      <c r="A923" s="7"/>
      <c r="B923" s="7"/>
      <c r="C923" s="7"/>
      <c r="D923" s="7"/>
      <c r="E923" s="21"/>
      <c r="F923" s="7"/>
      <c r="G923" s="7"/>
      <c r="H923" s="14"/>
      <c r="I923" s="14"/>
      <c r="J923" s="14"/>
      <c r="K923" s="7"/>
      <c r="L923" s="7"/>
      <c r="M923" s="7"/>
      <c r="N923" s="7"/>
      <c r="O923" s="7"/>
      <c r="P923" s="7"/>
      <c r="Q923" s="7"/>
      <c r="R923" s="7"/>
      <c r="S923" s="7"/>
      <c r="T923" s="7"/>
      <c r="U923" s="7"/>
      <c r="V923" s="7"/>
      <c r="W923" s="7"/>
      <c r="X923" s="7"/>
      <c r="Y923" s="7"/>
      <c r="Z923" s="7"/>
      <c r="AA923" s="7"/>
      <c r="AB923" s="7"/>
    </row>
    <row r="924" ht="22.5" customHeight="1">
      <c r="A924" s="7"/>
      <c r="B924" s="7"/>
      <c r="C924" s="7"/>
      <c r="D924" s="7"/>
      <c r="E924" s="21"/>
      <c r="F924" s="7"/>
      <c r="G924" s="7"/>
      <c r="H924" s="14"/>
      <c r="I924" s="14"/>
      <c r="J924" s="14"/>
      <c r="K924" s="7"/>
      <c r="L924" s="7"/>
      <c r="M924" s="7"/>
      <c r="N924" s="7"/>
      <c r="O924" s="7"/>
      <c r="P924" s="7"/>
      <c r="Q924" s="7"/>
      <c r="R924" s="7"/>
      <c r="S924" s="7"/>
      <c r="T924" s="7"/>
      <c r="U924" s="7"/>
      <c r="V924" s="7"/>
      <c r="W924" s="7"/>
      <c r="X924" s="7"/>
      <c r="Y924" s="7"/>
      <c r="Z924" s="7"/>
      <c r="AA924" s="7"/>
      <c r="AB924" s="7"/>
    </row>
    <row r="925" ht="22.5" customHeight="1">
      <c r="A925" s="7"/>
      <c r="B925" s="7"/>
      <c r="C925" s="7"/>
      <c r="D925" s="7"/>
      <c r="E925" s="21"/>
      <c r="F925" s="7"/>
      <c r="G925" s="7"/>
      <c r="H925" s="14"/>
      <c r="I925" s="14"/>
      <c r="J925" s="14"/>
      <c r="K925" s="7"/>
      <c r="L925" s="7"/>
      <c r="M925" s="7"/>
      <c r="N925" s="7"/>
      <c r="O925" s="7"/>
      <c r="P925" s="7"/>
      <c r="Q925" s="7"/>
      <c r="R925" s="7"/>
      <c r="S925" s="7"/>
      <c r="T925" s="7"/>
      <c r="U925" s="7"/>
      <c r="V925" s="7"/>
      <c r="W925" s="7"/>
      <c r="X925" s="7"/>
      <c r="Y925" s="7"/>
      <c r="Z925" s="7"/>
      <c r="AA925" s="7"/>
      <c r="AB925" s="7"/>
    </row>
    <row r="926" ht="22.5" customHeight="1">
      <c r="A926" s="7"/>
      <c r="B926" s="7"/>
      <c r="C926" s="7"/>
      <c r="D926" s="7"/>
      <c r="E926" s="21"/>
      <c r="F926" s="7"/>
      <c r="G926" s="7"/>
      <c r="H926" s="14"/>
      <c r="I926" s="14"/>
      <c r="J926" s="14"/>
      <c r="K926" s="7"/>
      <c r="L926" s="7"/>
      <c r="M926" s="7"/>
      <c r="N926" s="7"/>
      <c r="O926" s="7"/>
      <c r="P926" s="7"/>
      <c r="Q926" s="7"/>
      <c r="R926" s="7"/>
      <c r="S926" s="7"/>
      <c r="T926" s="7"/>
      <c r="U926" s="7"/>
      <c r="V926" s="7"/>
      <c r="W926" s="7"/>
      <c r="X926" s="7"/>
      <c r="Y926" s="7"/>
      <c r="Z926" s="7"/>
      <c r="AA926" s="7"/>
      <c r="AB926" s="7"/>
    </row>
    <row r="927" ht="22.5" customHeight="1">
      <c r="A927" s="7"/>
      <c r="B927" s="7"/>
      <c r="C927" s="7"/>
      <c r="D927" s="7"/>
      <c r="E927" s="21"/>
      <c r="F927" s="7"/>
      <c r="G927" s="7"/>
      <c r="H927" s="14"/>
      <c r="I927" s="14"/>
      <c r="J927" s="14"/>
      <c r="K927" s="7"/>
      <c r="L927" s="7"/>
      <c r="M927" s="7"/>
      <c r="N927" s="7"/>
      <c r="O927" s="7"/>
      <c r="P927" s="7"/>
      <c r="Q927" s="7"/>
      <c r="R927" s="7"/>
      <c r="S927" s="7"/>
      <c r="T927" s="7"/>
      <c r="U927" s="7"/>
      <c r="V927" s="7"/>
      <c r="W927" s="7"/>
      <c r="X927" s="7"/>
      <c r="Y927" s="7"/>
      <c r="Z927" s="7"/>
      <c r="AA927" s="7"/>
      <c r="AB927" s="7"/>
    </row>
    <row r="928" ht="22.5" customHeight="1">
      <c r="A928" s="7"/>
      <c r="B928" s="7"/>
      <c r="C928" s="7"/>
      <c r="D928" s="7"/>
      <c r="E928" s="21"/>
      <c r="F928" s="7"/>
      <c r="G928" s="7"/>
      <c r="H928" s="14"/>
      <c r="I928" s="14"/>
      <c r="J928" s="14"/>
      <c r="K928" s="7"/>
      <c r="L928" s="7"/>
      <c r="M928" s="7"/>
      <c r="N928" s="7"/>
      <c r="O928" s="7"/>
      <c r="P928" s="7"/>
      <c r="Q928" s="7"/>
      <c r="R928" s="7"/>
      <c r="S928" s="7"/>
      <c r="T928" s="7"/>
      <c r="U928" s="7"/>
      <c r="V928" s="7"/>
      <c r="W928" s="7"/>
      <c r="X928" s="7"/>
      <c r="Y928" s="7"/>
      <c r="Z928" s="7"/>
      <c r="AA928" s="7"/>
      <c r="AB928" s="7"/>
    </row>
    <row r="929" ht="22.5" customHeight="1">
      <c r="A929" s="7"/>
      <c r="B929" s="7"/>
      <c r="C929" s="7"/>
      <c r="D929" s="7"/>
      <c r="E929" s="21"/>
      <c r="F929" s="7"/>
      <c r="G929" s="7"/>
      <c r="H929" s="14"/>
      <c r="I929" s="14"/>
      <c r="J929" s="14"/>
      <c r="K929" s="7"/>
      <c r="L929" s="7"/>
      <c r="M929" s="7"/>
      <c r="N929" s="7"/>
      <c r="O929" s="7"/>
      <c r="P929" s="7"/>
      <c r="Q929" s="7"/>
      <c r="R929" s="7"/>
      <c r="S929" s="7"/>
      <c r="T929" s="7"/>
      <c r="U929" s="7"/>
      <c r="V929" s="7"/>
      <c r="W929" s="7"/>
      <c r="X929" s="7"/>
      <c r="Y929" s="7"/>
      <c r="Z929" s="7"/>
      <c r="AA929" s="7"/>
      <c r="AB929" s="7"/>
    </row>
    <row r="930" ht="22.5" customHeight="1">
      <c r="A930" s="7"/>
      <c r="B930" s="7"/>
      <c r="C930" s="7"/>
      <c r="D930" s="7"/>
      <c r="E930" s="21"/>
      <c r="F930" s="7"/>
      <c r="G930" s="7"/>
      <c r="H930" s="14"/>
      <c r="I930" s="14"/>
      <c r="J930" s="14"/>
      <c r="K930" s="7"/>
      <c r="L930" s="7"/>
      <c r="M930" s="7"/>
      <c r="N930" s="7"/>
      <c r="O930" s="7"/>
      <c r="P930" s="7"/>
      <c r="Q930" s="7"/>
      <c r="R930" s="7"/>
      <c r="S930" s="7"/>
      <c r="T930" s="7"/>
      <c r="U930" s="7"/>
      <c r="V930" s="7"/>
      <c r="W930" s="7"/>
      <c r="X930" s="7"/>
      <c r="Y930" s="7"/>
      <c r="Z930" s="7"/>
      <c r="AA930" s="7"/>
      <c r="AB930" s="7"/>
    </row>
    <row r="931" ht="22.5" customHeight="1">
      <c r="A931" s="7"/>
      <c r="B931" s="7"/>
      <c r="C931" s="7"/>
      <c r="D931" s="7"/>
      <c r="E931" s="21"/>
      <c r="F931" s="7"/>
      <c r="G931" s="7"/>
      <c r="H931" s="14"/>
      <c r="I931" s="14"/>
      <c r="J931" s="14"/>
      <c r="K931" s="7"/>
      <c r="L931" s="7"/>
      <c r="M931" s="7"/>
      <c r="N931" s="7"/>
      <c r="O931" s="7"/>
      <c r="P931" s="7"/>
      <c r="Q931" s="7"/>
      <c r="R931" s="7"/>
      <c r="S931" s="7"/>
      <c r="T931" s="7"/>
      <c r="U931" s="7"/>
      <c r="V931" s="7"/>
      <c r="W931" s="7"/>
      <c r="X931" s="7"/>
      <c r="Y931" s="7"/>
      <c r="Z931" s="7"/>
      <c r="AA931" s="7"/>
      <c r="AB931" s="7"/>
    </row>
    <row r="932" ht="22.5" customHeight="1">
      <c r="A932" s="7"/>
      <c r="B932" s="7"/>
      <c r="C932" s="7"/>
      <c r="D932" s="7"/>
      <c r="E932" s="21"/>
      <c r="F932" s="7"/>
      <c r="G932" s="7"/>
      <c r="H932" s="14"/>
      <c r="I932" s="14"/>
      <c r="J932" s="14"/>
      <c r="K932" s="7"/>
      <c r="L932" s="7"/>
      <c r="M932" s="7"/>
      <c r="N932" s="7"/>
      <c r="O932" s="7"/>
      <c r="P932" s="7"/>
      <c r="Q932" s="7"/>
      <c r="R932" s="7"/>
      <c r="S932" s="7"/>
      <c r="T932" s="7"/>
      <c r="U932" s="7"/>
      <c r="V932" s="7"/>
      <c r="W932" s="7"/>
      <c r="X932" s="7"/>
      <c r="Y932" s="7"/>
      <c r="Z932" s="7"/>
      <c r="AA932" s="7"/>
      <c r="AB932" s="7"/>
    </row>
    <row r="933" ht="22.5" customHeight="1">
      <c r="A933" s="7"/>
      <c r="B933" s="7"/>
      <c r="C933" s="7"/>
      <c r="D933" s="7"/>
      <c r="E933" s="21"/>
      <c r="F933" s="7"/>
      <c r="G933" s="7"/>
      <c r="H933" s="14"/>
      <c r="I933" s="14"/>
      <c r="J933" s="14"/>
      <c r="K933" s="7"/>
      <c r="L933" s="7"/>
      <c r="M933" s="7"/>
      <c r="N933" s="7"/>
      <c r="O933" s="7"/>
      <c r="P933" s="7"/>
      <c r="Q933" s="7"/>
      <c r="R933" s="7"/>
      <c r="S933" s="7"/>
      <c r="T933" s="7"/>
      <c r="U933" s="7"/>
      <c r="V933" s="7"/>
      <c r="W933" s="7"/>
      <c r="X933" s="7"/>
      <c r="Y933" s="7"/>
      <c r="Z933" s="7"/>
      <c r="AA933" s="7"/>
      <c r="AB933" s="7"/>
    </row>
    <row r="934" ht="22.5" customHeight="1">
      <c r="A934" s="7"/>
      <c r="B934" s="7"/>
      <c r="C934" s="7"/>
      <c r="D934" s="7"/>
      <c r="E934" s="21"/>
      <c r="F934" s="7"/>
      <c r="G934" s="7"/>
      <c r="H934" s="14"/>
      <c r="I934" s="14"/>
      <c r="J934" s="14"/>
      <c r="K934" s="7"/>
      <c r="L934" s="7"/>
      <c r="M934" s="7"/>
      <c r="N934" s="7"/>
      <c r="O934" s="7"/>
      <c r="P934" s="7"/>
      <c r="Q934" s="7"/>
      <c r="R934" s="7"/>
      <c r="S934" s="7"/>
      <c r="T934" s="7"/>
      <c r="U934" s="7"/>
      <c r="V934" s="7"/>
      <c r="W934" s="7"/>
      <c r="X934" s="7"/>
      <c r="Y934" s="7"/>
      <c r="Z934" s="7"/>
      <c r="AA934" s="7"/>
      <c r="AB934" s="7"/>
    </row>
    <row r="935" ht="22.5" customHeight="1">
      <c r="A935" s="7"/>
      <c r="B935" s="7"/>
      <c r="C935" s="7"/>
      <c r="D935" s="7"/>
      <c r="E935" s="21"/>
      <c r="F935" s="7"/>
      <c r="G935" s="7"/>
      <c r="H935" s="14"/>
      <c r="I935" s="14"/>
      <c r="J935" s="14"/>
      <c r="K935" s="7"/>
      <c r="L935" s="7"/>
      <c r="M935" s="7"/>
      <c r="N935" s="7"/>
      <c r="O935" s="7"/>
      <c r="P935" s="7"/>
      <c r="Q935" s="7"/>
      <c r="R935" s="7"/>
      <c r="S935" s="7"/>
      <c r="T935" s="7"/>
      <c r="U935" s="7"/>
      <c r="V935" s="7"/>
      <c r="W935" s="7"/>
      <c r="X935" s="7"/>
      <c r="Y935" s="7"/>
      <c r="Z935" s="7"/>
      <c r="AA935" s="7"/>
      <c r="AB935" s="7"/>
    </row>
    <row r="936" ht="22.5" customHeight="1">
      <c r="A936" s="7"/>
      <c r="B936" s="7"/>
      <c r="C936" s="7"/>
      <c r="D936" s="7"/>
      <c r="E936" s="21"/>
      <c r="F936" s="7"/>
      <c r="G936" s="7"/>
      <c r="H936" s="14"/>
      <c r="I936" s="14"/>
      <c r="J936" s="14"/>
      <c r="K936" s="7"/>
      <c r="L936" s="7"/>
      <c r="M936" s="7"/>
      <c r="N936" s="7"/>
      <c r="O936" s="7"/>
      <c r="P936" s="7"/>
      <c r="Q936" s="7"/>
      <c r="R936" s="7"/>
      <c r="S936" s="7"/>
      <c r="T936" s="7"/>
      <c r="U936" s="7"/>
      <c r="V936" s="7"/>
      <c r="W936" s="7"/>
      <c r="X936" s="7"/>
      <c r="Y936" s="7"/>
      <c r="Z936" s="7"/>
      <c r="AA936" s="7"/>
      <c r="AB936" s="7"/>
    </row>
    <row r="937" ht="22.5" customHeight="1">
      <c r="A937" s="7"/>
      <c r="B937" s="7"/>
      <c r="C937" s="7"/>
      <c r="D937" s="7"/>
      <c r="E937" s="21"/>
      <c r="F937" s="7"/>
      <c r="G937" s="7"/>
      <c r="H937" s="14"/>
      <c r="I937" s="14"/>
      <c r="J937" s="14"/>
      <c r="K937" s="7"/>
      <c r="L937" s="7"/>
      <c r="M937" s="7"/>
      <c r="N937" s="7"/>
      <c r="O937" s="7"/>
      <c r="P937" s="7"/>
      <c r="Q937" s="7"/>
      <c r="R937" s="7"/>
      <c r="S937" s="7"/>
      <c r="T937" s="7"/>
      <c r="U937" s="7"/>
      <c r="V937" s="7"/>
      <c r="W937" s="7"/>
      <c r="X937" s="7"/>
      <c r="Y937" s="7"/>
      <c r="Z937" s="7"/>
      <c r="AA937" s="7"/>
      <c r="AB937" s="7"/>
    </row>
    <row r="938" ht="22.5" customHeight="1">
      <c r="A938" s="7"/>
      <c r="B938" s="7"/>
      <c r="C938" s="7"/>
      <c r="D938" s="7"/>
      <c r="E938" s="21"/>
      <c r="F938" s="7"/>
      <c r="G938" s="7"/>
      <c r="H938" s="14"/>
      <c r="I938" s="14"/>
      <c r="J938" s="14"/>
      <c r="K938" s="7"/>
      <c r="L938" s="7"/>
      <c r="M938" s="7"/>
      <c r="N938" s="7"/>
      <c r="O938" s="7"/>
      <c r="P938" s="7"/>
      <c r="Q938" s="7"/>
      <c r="R938" s="7"/>
      <c r="S938" s="7"/>
      <c r="T938" s="7"/>
      <c r="U938" s="7"/>
      <c r="V938" s="7"/>
      <c r="W938" s="7"/>
      <c r="X938" s="7"/>
      <c r="Y938" s="7"/>
      <c r="Z938" s="7"/>
      <c r="AA938" s="7"/>
      <c r="AB938" s="7"/>
    </row>
    <row r="939" ht="22.5" customHeight="1">
      <c r="A939" s="7"/>
      <c r="B939" s="7"/>
      <c r="C939" s="7"/>
      <c r="D939" s="7"/>
      <c r="E939" s="21"/>
      <c r="F939" s="7"/>
      <c r="G939" s="7"/>
      <c r="H939" s="14"/>
      <c r="I939" s="14"/>
      <c r="J939" s="14"/>
      <c r="K939" s="7"/>
      <c r="L939" s="7"/>
      <c r="M939" s="7"/>
      <c r="N939" s="7"/>
      <c r="O939" s="7"/>
      <c r="P939" s="7"/>
      <c r="Q939" s="7"/>
      <c r="R939" s="7"/>
      <c r="S939" s="7"/>
      <c r="T939" s="7"/>
      <c r="U939" s="7"/>
      <c r="V939" s="7"/>
      <c r="W939" s="7"/>
      <c r="X939" s="7"/>
      <c r="Y939" s="7"/>
      <c r="Z939" s="7"/>
      <c r="AA939" s="7"/>
      <c r="AB939" s="7"/>
    </row>
    <row r="940" ht="22.5" customHeight="1">
      <c r="A940" s="7"/>
      <c r="B940" s="7"/>
      <c r="C940" s="7"/>
      <c r="D940" s="7"/>
      <c r="E940" s="21"/>
      <c r="F940" s="7"/>
      <c r="G940" s="7"/>
      <c r="H940" s="14"/>
      <c r="I940" s="14"/>
      <c r="J940" s="14"/>
      <c r="K940" s="7"/>
      <c r="L940" s="7"/>
      <c r="M940" s="7"/>
      <c r="N940" s="7"/>
      <c r="O940" s="7"/>
      <c r="P940" s="7"/>
      <c r="Q940" s="7"/>
      <c r="R940" s="7"/>
      <c r="S940" s="7"/>
      <c r="T940" s="7"/>
      <c r="U940" s="7"/>
      <c r="V940" s="7"/>
      <c r="W940" s="7"/>
      <c r="X940" s="7"/>
      <c r="Y940" s="7"/>
      <c r="Z940" s="7"/>
      <c r="AA940" s="7"/>
      <c r="AB940" s="7"/>
    </row>
    <row r="941" ht="22.5" customHeight="1">
      <c r="A941" s="7"/>
      <c r="B941" s="7"/>
      <c r="C941" s="7"/>
      <c r="D941" s="7"/>
      <c r="E941" s="21"/>
      <c r="F941" s="7"/>
      <c r="G941" s="7"/>
      <c r="H941" s="14"/>
      <c r="I941" s="14"/>
      <c r="J941" s="14"/>
      <c r="K941" s="7"/>
      <c r="L941" s="7"/>
      <c r="M941" s="7"/>
      <c r="N941" s="7"/>
      <c r="O941" s="7"/>
      <c r="P941" s="7"/>
      <c r="Q941" s="7"/>
      <c r="R941" s="7"/>
      <c r="S941" s="7"/>
      <c r="T941" s="7"/>
      <c r="U941" s="7"/>
      <c r="V941" s="7"/>
      <c r="W941" s="7"/>
      <c r="X941" s="7"/>
      <c r="Y941" s="7"/>
      <c r="Z941" s="7"/>
      <c r="AA941" s="7"/>
      <c r="AB941" s="7"/>
    </row>
    <row r="942" ht="22.5" customHeight="1">
      <c r="A942" s="7"/>
      <c r="B942" s="7"/>
      <c r="C942" s="7"/>
      <c r="D942" s="7"/>
      <c r="E942" s="21"/>
      <c r="F942" s="7"/>
      <c r="G942" s="7"/>
      <c r="H942" s="14"/>
      <c r="I942" s="14"/>
      <c r="J942" s="14"/>
      <c r="K942" s="7"/>
      <c r="L942" s="7"/>
      <c r="M942" s="7"/>
      <c r="N942" s="7"/>
      <c r="O942" s="7"/>
      <c r="P942" s="7"/>
      <c r="Q942" s="7"/>
      <c r="R942" s="7"/>
      <c r="S942" s="7"/>
      <c r="T942" s="7"/>
      <c r="U942" s="7"/>
      <c r="V942" s="7"/>
      <c r="W942" s="7"/>
      <c r="X942" s="7"/>
      <c r="Y942" s="7"/>
      <c r="Z942" s="7"/>
      <c r="AA942" s="7"/>
      <c r="AB942" s="7"/>
    </row>
    <row r="943" ht="22.5" customHeight="1">
      <c r="A943" s="7"/>
      <c r="B943" s="7"/>
      <c r="C943" s="7"/>
      <c r="D943" s="7"/>
      <c r="E943" s="21"/>
      <c r="F943" s="7"/>
      <c r="G943" s="7"/>
      <c r="H943" s="14"/>
      <c r="I943" s="14"/>
      <c r="J943" s="14"/>
      <c r="K943" s="7"/>
      <c r="L943" s="7"/>
      <c r="M943" s="7"/>
      <c r="N943" s="7"/>
      <c r="O943" s="7"/>
      <c r="P943" s="7"/>
      <c r="Q943" s="7"/>
      <c r="R943" s="7"/>
      <c r="S943" s="7"/>
      <c r="T943" s="7"/>
      <c r="U943" s="7"/>
      <c r="V943" s="7"/>
      <c r="W943" s="7"/>
      <c r="X943" s="7"/>
      <c r="Y943" s="7"/>
      <c r="Z943" s="7"/>
      <c r="AA943" s="7"/>
      <c r="AB943" s="7"/>
    </row>
    <row r="944" ht="22.5" customHeight="1">
      <c r="A944" s="7"/>
      <c r="B944" s="7"/>
      <c r="C944" s="7"/>
      <c r="D944" s="7"/>
      <c r="E944" s="21"/>
      <c r="F944" s="7"/>
      <c r="G944" s="7"/>
      <c r="H944" s="14"/>
      <c r="I944" s="14"/>
      <c r="J944" s="14"/>
      <c r="K944" s="7"/>
      <c r="L944" s="7"/>
      <c r="M944" s="7"/>
      <c r="N944" s="7"/>
      <c r="O944" s="7"/>
      <c r="P944" s="7"/>
      <c r="Q944" s="7"/>
      <c r="R944" s="7"/>
      <c r="S944" s="7"/>
      <c r="T944" s="7"/>
      <c r="U944" s="7"/>
      <c r="V944" s="7"/>
      <c r="W944" s="7"/>
      <c r="X944" s="7"/>
      <c r="Y944" s="7"/>
      <c r="Z944" s="7"/>
      <c r="AA944" s="7"/>
      <c r="AB944" s="7"/>
    </row>
    <row r="945" ht="22.5" customHeight="1">
      <c r="A945" s="7"/>
      <c r="B945" s="7"/>
      <c r="C945" s="7"/>
      <c r="D945" s="7"/>
      <c r="E945" s="21"/>
      <c r="F945" s="7"/>
      <c r="G945" s="7"/>
      <c r="H945" s="14"/>
      <c r="I945" s="14"/>
      <c r="J945" s="14"/>
      <c r="K945" s="7"/>
      <c r="L945" s="7"/>
      <c r="M945" s="7"/>
      <c r="N945" s="7"/>
      <c r="O945" s="7"/>
      <c r="P945" s="7"/>
      <c r="Q945" s="7"/>
      <c r="R945" s="7"/>
      <c r="S945" s="7"/>
      <c r="T945" s="7"/>
      <c r="U945" s="7"/>
      <c r="V945" s="7"/>
      <c r="W945" s="7"/>
      <c r="X945" s="7"/>
      <c r="Y945" s="7"/>
      <c r="Z945" s="7"/>
      <c r="AA945" s="7"/>
      <c r="AB945" s="7"/>
    </row>
    <row r="946" ht="22.5" customHeight="1">
      <c r="A946" s="7"/>
      <c r="B946" s="7"/>
      <c r="C946" s="7"/>
      <c r="D946" s="7"/>
      <c r="E946" s="21"/>
      <c r="F946" s="7"/>
      <c r="G946" s="7"/>
      <c r="H946" s="14"/>
      <c r="I946" s="14"/>
      <c r="J946" s="14"/>
      <c r="K946" s="7"/>
      <c r="L946" s="7"/>
      <c r="M946" s="7"/>
      <c r="N946" s="7"/>
      <c r="O946" s="7"/>
      <c r="P946" s="7"/>
      <c r="Q946" s="7"/>
      <c r="R946" s="7"/>
      <c r="S946" s="7"/>
      <c r="T946" s="7"/>
      <c r="U946" s="7"/>
      <c r="V946" s="7"/>
      <c r="W946" s="7"/>
      <c r="X946" s="7"/>
      <c r="Y946" s="7"/>
      <c r="Z946" s="7"/>
      <c r="AA946" s="7"/>
      <c r="AB946" s="7"/>
    </row>
    <row r="947" ht="22.5" customHeight="1">
      <c r="A947" s="7"/>
      <c r="B947" s="7"/>
      <c r="C947" s="7"/>
      <c r="D947" s="7"/>
      <c r="E947" s="21"/>
      <c r="F947" s="7"/>
      <c r="G947" s="7"/>
      <c r="H947" s="14"/>
      <c r="I947" s="14"/>
      <c r="J947" s="14"/>
      <c r="K947" s="7"/>
      <c r="L947" s="7"/>
      <c r="M947" s="7"/>
      <c r="N947" s="7"/>
      <c r="O947" s="7"/>
      <c r="P947" s="7"/>
      <c r="Q947" s="7"/>
      <c r="R947" s="7"/>
      <c r="S947" s="7"/>
      <c r="T947" s="7"/>
      <c r="U947" s="7"/>
      <c r="V947" s="7"/>
      <c r="W947" s="7"/>
      <c r="X947" s="7"/>
      <c r="Y947" s="7"/>
      <c r="Z947" s="7"/>
      <c r="AA947" s="7"/>
      <c r="AB947" s="7"/>
    </row>
    <row r="948" ht="22.5" customHeight="1">
      <c r="A948" s="7"/>
      <c r="B948" s="7"/>
      <c r="C948" s="7"/>
      <c r="D948" s="7"/>
      <c r="E948" s="21"/>
      <c r="F948" s="7"/>
      <c r="G948" s="7"/>
      <c r="H948" s="14"/>
      <c r="I948" s="14"/>
      <c r="J948" s="14"/>
      <c r="K948" s="7"/>
      <c r="L948" s="7"/>
      <c r="M948" s="7"/>
      <c r="N948" s="7"/>
      <c r="O948" s="7"/>
      <c r="P948" s="7"/>
      <c r="Q948" s="7"/>
      <c r="R948" s="7"/>
      <c r="S948" s="7"/>
      <c r="T948" s="7"/>
      <c r="U948" s="7"/>
      <c r="V948" s="7"/>
      <c r="W948" s="7"/>
      <c r="X948" s="7"/>
      <c r="Y948" s="7"/>
      <c r="Z948" s="7"/>
      <c r="AA948" s="7"/>
      <c r="AB948" s="7"/>
    </row>
    <row r="949" ht="22.5" customHeight="1">
      <c r="A949" s="7"/>
      <c r="B949" s="7"/>
      <c r="C949" s="7"/>
      <c r="D949" s="7"/>
      <c r="E949" s="21"/>
      <c r="F949" s="7"/>
      <c r="G949" s="7"/>
      <c r="H949" s="14"/>
      <c r="I949" s="14"/>
      <c r="J949" s="14"/>
      <c r="K949" s="7"/>
      <c r="L949" s="7"/>
      <c r="M949" s="7"/>
      <c r="N949" s="7"/>
      <c r="O949" s="7"/>
      <c r="P949" s="7"/>
      <c r="Q949" s="7"/>
      <c r="R949" s="7"/>
      <c r="S949" s="7"/>
      <c r="T949" s="7"/>
      <c r="U949" s="7"/>
      <c r="V949" s="7"/>
      <c r="W949" s="7"/>
      <c r="X949" s="7"/>
      <c r="Y949" s="7"/>
      <c r="Z949" s="7"/>
      <c r="AA949" s="7"/>
      <c r="AB949" s="7"/>
    </row>
    <row r="950" ht="22.5" customHeight="1">
      <c r="A950" s="7"/>
      <c r="B950" s="7"/>
      <c r="C950" s="7"/>
      <c r="D950" s="7"/>
      <c r="E950" s="21"/>
      <c r="F950" s="7"/>
      <c r="G950" s="7"/>
      <c r="H950" s="14"/>
      <c r="I950" s="14"/>
      <c r="J950" s="14"/>
      <c r="K950" s="7"/>
      <c r="L950" s="7"/>
      <c r="M950" s="7"/>
      <c r="N950" s="7"/>
      <c r="O950" s="7"/>
      <c r="P950" s="7"/>
      <c r="Q950" s="7"/>
      <c r="R950" s="7"/>
      <c r="S950" s="7"/>
      <c r="T950" s="7"/>
      <c r="U950" s="7"/>
      <c r="V950" s="7"/>
      <c r="W950" s="7"/>
      <c r="X950" s="7"/>
      <c r="Y950" s="7"/>
      <c r="Z950" s="7"/>
      <c r="AA950" s="7"/>
      <c r="AB950" s="7"/>
    </row>
    <row r="951" ht="22.5" customHeight="1">
      <c r="A951" s="7"/>
      <c r="B951" s="7"/>
      <c r="C951" s="7"/>
      <c r="D951" s="7"/>
      <c r="E951" s="21"/>
      <c r="F951" s="7"/>
      <c r="G951" s="7"/>
      <c r="H951" s="14"/>
      <c r="I951" s="14"/>
      <c r="J951" s="14"/>
      <c r="K951" s="7"/>
      <c r="L951" s="7"/>
      <c r="M951" s="7"/>
      <c r="N951" s="7"/>
      <c r="O951" s="7"/>
      <c r="P951" s="7"/>
      <c r="Q951" s="7"/>
      <c r="R951" s="7"/>
      <c r="S951" s="7"/>
      <c r="T951" s="7"/>
      <c r="U951" s="7"/>
      <c r="V951" s="7"/>
      <c r="W951" s="7"/>
      <c r="X951" s="7"/>
      <c r="Y951" s="7"/>
      <c r="Z951" s="7"/>
      <c r="AA951" s="7"/>
      <c r="AB951" s="7"/>
    </row>
    <row r="952" ht="22.5" customHeight="1">
      <c r="A952" s="7"/>
      <c r="B952" s="7"/>
      <c r="C952" s="7"/>
      <c r="D952" s="7"/>
      <c r="E952" s="21"/>
      <c r="F952" s="7"/>
      <c r="G952" s="7"/>
      <c r="H952" s="14"/>
      <c r="I952" s="14"/>
      <c r="J952" s="14"/>
      <c r="K952" s="7"/>
      <c r="L952" s="7"/>
      <c r="M952" s="7"/>
      <c r="N952" s="7"/>
      <c r="O952" s="7"/>
      <c r="P952" s="7"/>
      <c r="Q952" s="7"/>
      <c r="R952" s="7"/>
      <c r="S952" s="7"/>
      <c r="T952" s="7"/>
      <c r="U952" s="7"/>
      <c r="V952" s="7"/>
      <c r="W952" s="7"/>
      <c r="X952" s="7"/>
      <c r="Y952" s="7"/>
      <c r="Z952" s="7"/>
      <c r="AA952" s="7"/>
      <c r="AB952" s="7"/>
    </row>
    <row r="953" ht="22.5" customHeight="1">
      <c r="A953" s="7"/>
      <c r="B953" s="7"/>
      <c r="C953" s="7"/>
      <c r="D953" s="7"/>
      <c r="E953" s="21"/>
      <c r="F953" s="7"/>
      <c r="G953" s="7"/>
      <c r="H953" s="14"/>
      <c r="I953" s="14"/>
      <c r="J953" s="14"/>
      <c r="K953" s="7"/>
      <c r="L953" s="7"/>
      <c r="M953" s="7"/>
      <c r="N953" s="7"/>
      <c r="O953" s="7"/>
      <c r="P953" s="7"/>
      <c r="Q953" s="7"/>
      <c r="R953" s="7"/>
      <c r="S953" s="7"/>
      <c r="T953" s="7"/>
      <c r="U953" s="7"/>
      <c r="V953" s="7"/>
      <c r="W953" s="7"/>
      <c r="X953" s="7"/>
      <c r="Y953" s="7"/>
      <c r="Z953" s="7"/>
      <c r="AA953" s="7"/>
      <c r="AB953" s="7"/>
    </row>
    <row r="954" ht="22.5" customHeight="1">
      <c r="A954" s="7"/>
      <c r="B954" s="7"/>
      <c r="C954" s="7"/>
      <c r="D954" s="7"/>
      <c r="E954" s="21"/>
      <c r="F954" s="7"/>
      <c r="G954" s="7"/>
      <c r="H954" s="14"/>
      <c r="I954" s="14"/>
      <c r="J954" s="14"/>
      <c r="K954" s="7"/>
      <c r="L954" s="7"/>
      <c r="M954" s="7"/>
      <c r="N954" s="7"/>
      <c r="O954" s="7"/>
      <c r="P954" s="7"/>
      <c r="Q954" s="7"/>
      <c r="R954" s="7"/>
      <c r="S954" s="7"/>
      <c r="T954" s="7"/>
      <c r="U954" s="7"/>
      <c r="V954" s="7"/>
      <c r="W954" s="7"/>
      <c r="X954" s="7"/>
      <c r="Y954" s="7"/>
      <c r="Z954" s="7"/>
      <c r="AA954" s="7"/>
      <c r="AB954" s="7"/>
    </row>
    <row r="955" ht="22.5" customHeight="1">
      <c r="A955" s="7"/>
      <c r="B955" s="7"/>
      <c r="C955" s="7"/>
      <c r="D955" s="7"/>
      <c r="E955" s="21"/>
      <c r="F955" s="7"/>
      <c r="G955" s="7"/>
      <c r="H955" s="14"/>
      <c r="I955" s="14"/>
      <c r="J955" s="14"/>
      <c r="K955" s="7"/>
      <c r="L955" s="7"/>
      <c r="M955" s="7"/>
      <c r="N955" s="7"/>
      <c r="O955" s="7"/>
      <c r="P955" s="7"/>
      <c r="Q955" s="7"/>
      <c r="R955" s="7"/>
      <c r="S955" s="7"/>
      <c r="T955" s="7"/>
      <c r="U955" s="7"/>
      <c r="V955" s="7"/>
      <c r="W955" s="7"/>
      <c r="X955" s="7"/>
      <c r="Y955" s="7"/>
      <c r="Z955" s="7"/>
      <c r="AA955" s="7"/>
      <c r="AB955" s="7"/>
    </row>
    <row r="956" ht="22.5" customHeight="1">
      <c r="A956" s="7"/>
      <c r="B956" s="7"/>
      <c r="C956" s="7"/>
      <c r="D956" s="7"/>
      <c r="E956" s="21"/>
      <c r="F956" s="7"/>
      <c r="G956" s="7"/>
      <c r="H956" s="14"/>
      <c r="I956" s="14"/>
      <c r="J956" s="14"/>
      <c r="K956" s="7"/>
      <c r="L956" s="7"/>
      <c r="M956" s="7"/>
      <c r="N956" s="7"/>
      <c r="O956" s="7"/>
      <c r="P956" s="7"/>
      <c r="Q956" s="7"/>
      <c r="R956" s="7"/>
      <c r="S956" s="7"/>
      <c r="T956" s="7"/>
      <c r="U956" s="7"/>
      <c r="V956" s="7"/>
      <c r="W956" s="7"/>
      <c r="X956" s="7"/>
      <c r="Y956" s="7"/>
      <c r="Z956" s="7"/>
      <c r="AA956" s="7"/>
      <c r="AB956" s="7"/>
    </row>
    <row r="957" ht="22.5" customHeight="1">
      <c r="A957" s="7"/>
      <c r="B957" s="7"/>
      <c r="C957" s="7"/>
      <c r="D957" s="7"/>
      <c r="E957" s="21"/>
      <c r="F957" s="7"/>
      <c r="G957" s="7"/>
      <c r="H957" s="14"/>
      <c r="I957" s="14"/>
      <c r="J957" s="14"/>
      <c r="K957" s="7"/>
      <c r="L957" s="7"/>
      <c r="M957" s="7"/>
      <c r="N957" s="7"/>
      <c r="O957" s="7"/>
      <c r="P957" s="7"/>
      <c r="Q957" s="7"/>
      <c r="R957" s="7"/>
      <c r="S957" s="7"/>
      <c r="T957" s="7"/>
      <c r="U957" s="7"/>
      <c r="V957" s="7"/>
      <c r="W957" s="7"/>
      <c r="X957" s="7"/>
      <c r="Y957" s="7"/>
      <c r="Z957" s="7"/>
      <c r="AA957" s="7"/>
      <c r="AB957" s="7"/>
    </row>
    <row r="958" ht="22.5" customHeight="1">
      <c r="A958" s="7"/>
      <c r="B958" s="7"/>
      <c r="C958" s="7"/>
      <c r="D958" s="7"/>
      <c r="E958" s="21"/>
      <c r="F958" s="7"/>
      <c r="G958" s="7"/>
      <c r="H958" s="14"/>
      <c r="I958" s="14"/>
      <c r="J958" s="14"/>
      <c r="K958" s="7"/>
      <c r="L958" s="7"/>
      <c r="M958" s="7"/>
      <c r="N958" s="7"/>
      <c r="O958" s="7"/>
      <c r="P958" s="7"/>
      <c r="Q958" s="7"/>
      <c r="R958" s="7"/>
      <c r="S958" s="7"/>
      <c r="T958" s="7"/>
      <c r="U958" s="7"/>
      <c r="V958" s="7"/>
      <c r="W958" s="7"/>
      <c r="X958" s="7"/>
      <c r="Y958" s="7"/>
      <c r="Z958" s="7"/>
      <c r="AA958" s="7"/>
      <c r="AB958" s="7"/>
    </row>
    <row r="959" ht="22.5" customHeight="1">
      <c r="A959" s="7"/>
      <c r="B959" s="7"/>
      <c r="C959" s="7"/>
      <c r="D959" s="7"/>
      <c r="E959" s="21"/>
      <c r="F959" s="7"/>
      <c r="G959" s="7"/>
      <c r="H959" s="14"/>
      <c r="I959" s="14"/>
      <c r="J959" s="14"/>
      <c r="K959" s="7"/>
      <c r="L959" s="7"/>
      <c r="M959" s="7"/>
      <c r="N959" s="7"/>
      <c r="O959" s="7"/>
      <c r="P959" s="7"/>
      <c r="Q959" s="7"/>
      <c r="R959" s="7"/>
      <c r="S959" s="7"/>
      <c r="T959" s="7"/>
      <c r="U959" s="7"/>
      <c r="V959" s="7"/>
      <c r="W959" s="7"/>
      <c r="X959" s="7"/>
      <c r="Y959" s="7"/>
      <c r="Z959" s="7"/>
      <c r="AA959" s="7"/>
      <c r="AB959" s="7"/>
    </row>
    <row r="960" ht="22.5" customHeight="1">
      <c r="A960" s="7"/>
      <c r="B960" s="7"/>
      <c r="C960" s="7"/>
      <c r="D960" s="7"/>
      <c r="E960" s="21"/>
      <c r="F960" s="7"/>
      <c r="G960" s="7"/>
      <c r="H960" s="14"/>
      <c r="I960" s="14"/>
      <c r="J960" s="14"/>
      <c r="K960" s="7"/>
      <c r="L960" s="7"/>
      <c r="M960" s="7"/>
      <c r="N960" s="7"/>
      <c r="O960" s="7"/>
      <c r="P960" s="7"/>
      <c r="Q960" s="7"/>
      <c r="R960" s="7"/>
      <c r="S960" s="7"/>
      <c r="T960" s="7"/>
      <c r="U960" s="7"/>
      <c r="V960" s="7"/>
      <c r="W960" s="7"/>
      <c r="X960" s="7"/>
      <c r="Y960" s="7"/>
      <c r="Z960" s="7"/>
      <c r="AA960" s="7"/>
      <c r="AB960" s="7"/>
    </row>
    <row r="961" ht="22.5" customHeight="1">
      <c r="A961" s="7"/>
      <c r="B961" s="7"/>
      <c r="C961" s="7"/>
      <c r="D961" s="7"/>
      <c r="E961" s="21"/>
      <c r="F961" s="7"/>
      <c r="G961" s="7"/>
      <c r="H961" s="14"/>
      <c r="I961" s="14"/>
      <c r="J961" s="14"/>
      <c r="K961" s="7"/>
      <c r="L961" s="7"/>
      <c r="M961" s="7"/>
      <c r="N961" s="7"/>
      <c r="O961" s="7"/>
      <c r="P961" s="7"/>
      <c r="Q961" s="7"/>
      <c r="R961" s="7"/>
      <c r="S961" s="7"/>
      <c r="T961" s="7"/>
      <c r="U961" s="7"/>
      <c r="V961" s="7"/>
      <c r="W961" s="7"/>
      <c r="X961" s="7"/>
      <c r="Y961" s="7"/>
      <c r="Z961" s="7"/>
      <c r="AA961" s="7"/>
      <c r="AB961" s="7"/>
    </row>
    <row r="962" ht="22.5" customHeight="1">
      <c r="A962" s="7"/>
      <c r="B962" s="7"/>
      <c r="C962" s="7"/>
      <c r="D962" s="7"/>
      <c r="E962" s="21"/>
      <c r="F962" s="7"/>
      <c r="G962" s="7"/>
      <c r="H962" s="14"/>
      <c r="I962" s="14"/>
      <c r="J962" s="14"/>
      <c r="K962" s="7"/>
      <c r="L962" s="7"/>
      <c r="M962" s="7"/>
      <c r="N962" s="7"/>
      <c r="O962" s="7"/>
      <c r="P962" s="7"/>
      <c r="Q962" s="7"/>
      <c r="R962" s="7"/>
      <c r="S962" s="7"/>
      <c r="T962" s="7"/>
      <c r="U962" s="7"/>
      <c r="V962" s="7"/>
      <c r="W962" s="7"/>
      <c r="X962" s="7"/>
      <c r="Y962" s="7"/>
      <c r="Z962" s="7"/>
      <c r="AA962" s="7"/>
      <c r="AB962" s="7"/>
    </row>
    <row r="963" ht="22.5" customHeight="1">
      <c r="A963" s="7"/>
      <c r="B963" s="7"/>
      <c r="C963" s="7"/>
      <c r="D963" s="7"/>
      <c r="E963" s="21"/>
      <c r="F963" s="7"/>
      <c r="G963" s="7"/>
      <c r="H963" s="14"/>
      <c r="I963" s="14"/>
      <c r="J963" s="14"/>
      <c r="K963" s="7"/>
      <c r="L963" s="7"/>
      <c r="M963" s="7"/>
      <c r="N963" s="7"/>
      <c r="O963" s="7"/>
      <c r="P963" s="7"/>
      <c r="Q963" s="7"/>
      <c r="R963" s="7"/>
      <c r="S963" s="7"/>
      <c r="T963" s="7"/>
      <c r="U963" s="7"/>
      <c r="V963" s="7"/>
      <c r="W963" s="7"/>
      <c r="X963" s="7"/>
      <c r="Y963" s="7"/>
      <c r="Z963" s="7"/>
      <c r="AA963" s="7"/>
      <c r="AB963" s="7"/>
    </row>
    <row r="964" ht="22.5" customHeight="1">
      <c r="A964" s="7"/>
      <c r="B964" s="7"/>
      <c r="C964" s="7"/>
      <c r="D964" s="7"/>
      <c r="E964" s="21"/>
      <c r="F964" s="7"/>
      <c r="G964" s="7"/>
      <c r="H964" s="14"/>
      <c r="I964" s="14"/>
      <c r="J964" s="14"/>
      <c r="K964" s="7"/>
      <c r="L964" s="7"/>
      <c r="M964" s="7"/>
      <c r="N964" s="7"/>
      <c r="O964" s="7"/>
      <c r="P964" s="7"/>
      <c r="Q964" s="7"/>
      <c r="R964" s="7"/>
      <c r="S964" s="7"/>
      <c r="T964" s="7"/>
      <c r="U964" s="7"/>
      <c r="V964" s="7"/>
      <c r="W964" s="7"/>
      <c r="X964" s="7"/>
      <c r="Y964" s="7"/>
      <c r="Z964" s="7"/>
      <c r="AA964" s="7"/>
      <c r="AB964" s="7"/>
    </row>
    <row r="965" ht="22.5" customHeight="1">
      <c r="A965" s="7"/>
      <c r="B965" s="7"/>
      <c r="C965" s="7"/>
      <c r="D965" s="7"/>
      <c r="E965" s="21"/>
      <c r="F965" s="7"/>
      <c r="G965" s="7"/>
      <c r="H965" s="14"/>
      <c r="I965" s="14"/>
      <c r="J965" s="14"/>
      <c r="K965" s="7"/>
      <c r="L965" s="7"/>
      <c r="M965" s="7"/>
      <c r="N965" s="7"/>
      <c r="O965" s="7"/>
      <c r="P965" s="7"/>
      <c r="Q965" s="7"/>
      <c r="R965" s="7"/>
      <c r="S965" s="7"/>
      <c r="T965" s="7"/>
      <c r="U965" s="7"/>
      <c r="V965" s="7"/>
      <c r="W965" s="7"/>
      <c r="X965" s="7"/>
      <c r="Y965" s="7"/>
      <c r="Z965" s="7"/>
      <c r="AA965" s="7"/>
      <c r="AB965" s="7"/>
    </row>
    <row r="966" ht="22.5" customHeight="1">
      <c r="A966" s="7"/>
      <c r="B966" s="7"/>
      <c r="C966" s="7"/>
      <c r="D966" s="7"/>
      <c r="E966" s="21"/>
      <c r="F966" s="7"/>
      <c r="G966" s="7"/>
      <c r="H966" s="14"/>
      <c r="I966" s="14"/>
      <c r="J966" s="14"/>
      <c r="K966" s="7"/>
      <c r="L966" s="7"/>
      <c r="M966" s="7"/>
      <c r="N966" s="7"/>
      <c r="O966" s="7"/>
      <c r="P966" s="7"/>
      <c r="Q966" s="7"/>
      <c r="R966" s="7"/>
      <c r="S966" s="7"/>
      <c r="T966" s="7"/>
      <c r="U966" s="7"/>
      <c r="V966" s="7"/>
      <c r="W966" s="7"/>
      <c r="X966" s="7"/>
      <c r="Y966" s="7"/>
      <c r="Z966" s="7"/>
      <c r="AA966" s="7"/>
      <c r="AB966" s="7"/>
    </row>
    <row r="967" ht="22.5" customHeight="1">
      <c r="A967" s="7"/>
      <c r="B967" s="7"/>
      <c r="C967" s="7"/>
      <c r="D967" s="7"/>
      <c r="E967" s="21"/>
      <c r="F967" s="7"/>
      <c r="G967" s="7"/>
      <c r="H967" s="14"/>
      <c r="I967" s="14"/>
      <c r="J967" s="14"/>
      <c r="K967" s="7"/>
      <c r="L967" s="7"/>
      <c r="M967" s="7"/>
      <c r="N967" s="7"/>
      <c r="O967" s="7"/>
      <c r="P967" s="7"/>
      <c r="Q967" s="7"/>
      <c r="R967" s="7"/>
      <c r="S967" s="7"/>
      <c r="T967" s="7"/>
      <c r="U967" s="7"/>
      <c r="V967" s="7"/>
      <c r="W967" s="7"/>
      <c r="X967" s="7"/>
      <c r="Y967" s="7"/>
      <c r="Z967" s="7"/>
      <c r="AA967" s="7"/>
      <c r="AB967" s="7"/>
    </row>
    <row r="968" ht="22.5" customHeight="1">
      <c r="A968" s="7"/>
      <c r="B968" s="7"/>
      <c r="C968" s="7"/>
      <c r="D968" s="7"/>
      <c r="E968" s="21"/>
      <c r="F968" s="7"/>
      <c r="G968" s="7"/>
      <c r="H968" s="14"/>
      <c r="I968" s="14"/>
      <c r="J968" s="14"/>
      <c r="K968" s="7"/>
      <c r="L968" s="7"/>
      <c r="M968" s="7"/>
      <c r="N968" s="7"/>
      <c r="O968" s="7"/>
      <c r="P968" s="7"/>
      <c r="Q968" s="7"/>
      <c r="R968" s="7"/>
      <c r="S968" s="7"/>
      <c r="T968" s="7"/>
      <c r="U968" s="7"/>
      <c r="V968" s="7"/>
      <c r="W968" s="7"/>
      <c r="X968" s="7"/>
      <c r="Y968" s="7"/>
      <c r="Z968" s="7"/>
      <c r="AA968" s="7"/>
      <c r="AB968" s="7"/>
    </row>
    <row r="969" ht="22.5" customHeight="1">
      <c r="A969" s="7"/>
      <c r="B969" s="7"/>
      <c r="C969" s="7"/>
      <c r="D969" s="7"/>
      <c r="E969" s="21"/>
      <c r="F969" s="7"/>
      <c r="G969" s="7"/>
      <c r="H969" s="14"/>
      <c r="I969" s="14"/>
      <c r="J969" s="14"/>
      <c r="K969" s="7"/>
      <c r="L969" s="7"/>
      <c r="M969" s="7"/>
      <c r="N969" s="7"/>
      <c r="O969" s="7"/>
      <c r="P969" s="7"/>
      <c r="Q969" s="7"/>
      <c r="R969" s="7"/>
      <c r="S969" s="7"/>
      <c r="T969" s="7"/>
      <c r="U969" s="7"/>
      <c r="V969" s="7"/>
      <c r="W969" s="7"/>
      <c r="X969" s="7"/>
      <c r="Y969" s="7"/>
      <c r="Z969" s="7"/>
      <c r="AA969" s="7"/>
      <c r="AB969" s="7"/>
    </row>
    <row r="970" ht="22.5" customHeight="1">
      <c r="A970" s="7"/>
      <c r="B970" s="7"/>
      <c r="C970" s="7"/>
      <c r="D970" s="7"/>
      <c r="E970" s="21"/>
      <c r="F970" s="7"/>
      <c r="G970" s="7"/>
      <c r="H970" s="14"/>
      <c r="I970" s="14"/>
      <c r="J970" s="14"/>
      <c r="K970" s="7"/>
      <c r="L970" s="7"/>
      <c r="M970" s="7"/>
      <c r="N970" s="7"/>
      <c r="O970" s="7"/>
      <c r="P970" s="7"/>
      <c r="Q970" s="7"/>
      <c r="R970" s="7"/>
      <c r="S970" s="7"/>
      <c r="T970" s="7"/>
      <c r="U970" s="7"/>
      <c r="V970" s="7"/>
      <c r="W970" s="7"/>
      <c r="X970" s="7"/>
      <c r="Y970" s="7"/>
      <c r="Z970" s="7"/>
      <c r="AA970" s="7"/>
      <c r="AB970" s="7"/>
    </row>
    <row r="971" ht="22.5" customHeight="1">
      <c r="A971" s="7"/>
      <c r="B971" s="7"/>
      <c r="C971" s="7"/>
      <c r="D971" s="7"/>
      <c r="E971" s="21"/>
      <c r="F971" s="7"/>
      <c r="G971" s="7"/>
      <c r="H971" s="14"/>
      <c r="I971" s="14"/>
      <c r="J971" s="14"/>
      <c r="K971" s="7"/>
      <c r="L971" s="7"/>
      <c r="M971" s="7"/>
      <c r="N971" s="7"/>
      <c r="O971" s="7"/>
      <c r="P971" s="7"/>
      <c r="Q971" s="7"/>
      <c r="R971" s="7"/>
      <c r="S971" s="7"/>
      <c r="T971" s="7"/>
      <c r="U971" s="7"/>
      <c r="V971" s="7"/>
      <c r="W971" s="7"/>
      <c r="X971" s="7"/>
      <c r="Y971" s="7"/>
      <c r="Z971" s="7"/>
      <c r="AA971" s="7"/>
      <c r="AB971" s="7"/>
    </row>
    <row r="972" ht="22.5" customHeight="1">
      <c r="A972" s="7"/>
      <c r="B972" s="7"/>
      <c r="C972" s="7"/>
      <c r="D972" s="7"/>
      <c r="E972" s="21"/>
      <c r="F972" s="7"/>
      <c r="G972" s="7"/>
      <c r="H972" s="14"/>
      <c r="I972" s="14"/>
      <c r="J972" s="14"/>
      <c r="K972" s="7"/>
      <c r="L972" s="7"/>
      <c r="M972" s="7"/>
      <c r="N972" s="7"/>
      <c r="O972" s="7"/>
      <c r="P972" s="7"/>
      <c r="Q972" s="7"/>
      <c r="R972" s="7"/>
      <c r="S972" s="7"/>
      <c r="T972" s="7"/>
      <c r="U972" s="7"/>
      <c r="V972" s="7"/>
      <c r="W972" s="7"/>
      <c r="X972" s="7"/>
      <c r="Y972" s="7"/>
      <c r="Z972" s="7"/>
      <c r="AA972" s="7"/>
      <c r="AB972" s="7"/>
    </row>
    <row r="973" ht="22.5" customHeight="1">
      <c r="A973" s="7"/>
      <c r="B973" s="7"/>
      <c r="C973" s="7"/>
      <c r="D973" s="7"/>
      <c r="E973" s="21"/>
      <c r="F973" s="7"/>
      <c r="G973" s="7"/>
      <c r="H973" s="14"/>
      <c r="I973" s="14"/>
      <c r="J973" s="14"/>
      <c r="K973" s="7"/>
      <c r="L973" s="7"/>
      <c r="M973" s="7"/>
      <c r="N973" s="7"/>
      <c r="O973" s="7"/>
      <c r="P973" s="7"/>
      <c r="Q973" s="7"/>
      <c r="R973" s="7"/>
      <c r="S973" s="7"/>
      <c r="T973" s="7"/>
      <c r="U973" s="7"/>
      <c r="V973" s="7"/>
      <c r="W973" s="7"/>
      <c r="X973" s="7"/>
      <c r="Y973" s="7"/>
      <c r="Z973" s="7"/>
      <c r="AA973" s="7"/>
      <c r="AB973" s="7"/>
    </row>
    <row r="974" ht="22.5" customHeight="1">
      <c r="A974" s="7"/>
      <c r="B974" s="7"/>
      <c r="C974" s="7"/>
      <c r="D974" s="7"/>
      <c r="E974" s="21"/>
      <c r="F974" s="7"/>
      <c r="G974" s="7"/>
      <c r="H974" s="14"/>
      <c r="I974" s="14"/>
      <c r="J974" s="14"/>
      <c r="K974" s="7"/>
      <c r="L974" s="7"/>
      <c r="M974" s="7"/>
      <c r="N974" s="7"/>
      <c r="O974" s="7"/>
      <c r="P974" s="7"/>
      <c r="Q974" s="7"/>
      <c r="R974" s="7"/>
      <c r="S974" s="7"/>
      <c r="T974" s="7"/>
      <c r="U974" s="7"/>
      <c r="V974" s="7"/>
      <c r="W974" s="7"/>
      <c r="X974" s="7"/>
      <c r="Y974" s="7"/>
      <c r="Z974" s="7"/>
      <c r="AA974" s="7"/>
      <c r="AB974" s="7"/>
    </row>
    <row r="975" ht="22.5" customHeight="1">
      <c r="A975" s="7"/>
      <c r="B975" s="7"/>
      <c r="C975" s="7"/>
      <c r="D975" s="7"/>
      <c r="E975" s="21"/>
      <c r="F975" s="7"/>
      <c r="G975" s="7"/>
      <c r="H975" s="14"/>
      <c r="I975" s="14"/>
      <c r="J975" s="14"/>
      <c r="K975" s="7"/>
      <c r="L975" s="7"/>
      <c r="M975" s="7"/>
      <c r="N975" s="7"/>
      <c r="O975" s="7"/>
      <c r="P975" s="7"/>
      <c r="Q975" s="7"/>
      <c r="R975" s="7"/>
      <c r="S975" s="7"/>
      <c r="T975" s="7"/>
      <c r="U975" s="7"/>
      <c r="V975" s="7"/>
      <c r="W975" s="7"/>
      <c r="X975" s="7"/>
      <c r="Y975" s="7"/>
      <c r="Z975" s="7"/>
      <c r="AA975" s="7"/>
      <c r="AB975" s="7"/>
    </row>
    <row r="976" ht="22.5" customHeight="1">
      <c r="A976" s="7"/>
      <c r="B976" s="7"/>
      <c r="C976" s="7"/>
      <c r="D976" s="7"/>
      <c r="E976" s="21"/>
      <c r="F976" s="7"/>
      <c r="G976" s="7"/>
      <c r="H976" s="14"/>
      <c r="I976" s="14"/>
      <c r="J976" s="14"/>
      <c r="K976" s="7"/>
      <c r="L976" s="7"/>
      <c r="M976" s="7"/>
      <c r="N976" s="7"/>
      <c r="O976" s="7"/>
      <c r="P976" s="7"/>
      <c r="Q976" s="7"/>
      <c r="R976" s="7"/>
      <c r="S976" s="7"/>
      <c r="T976" s="7"/>
      <c r="U976" s="7"/>
      <c r="V976" s="7"/>
      <c r="W976" s="7"/>
      <c r="X976" s="7"/>
      <c r="Y976" s="7"/>
      <c r="Z976" s="7"/>
      <c r="AA976" s="7"/>
      <c r="AB976" s="7"/>
    </row>
    <row r="977" ht="22.5" customHeight="1">
      <c r="A977" s="7"/>
      <c r="B977" s="7"/>
      <c r="C977" s="7"/>
      <c r="D977" s="7"/>
      <c r="E977" s="21"/>
      <c r="F977" s="7"/>
      <c r="G977" s="7"/>
      <c r="H977" s="14"/>
      <c r="I977" s="14"/>
      <c r="J977" s="14"/>
      <c r="K977" s="7"/>
      <c r="L977" s="7"/>
      <c r="M977" s="7"/>
      <c r="N977" s="7"/>
      <c r="O977" s="7"/>
      <c r="P977" s="7"/>
      <c r="Q977" s="7"/>
      <c r="R977" s="7"/>
      <c r="S977" s="7"/>
      <c r="T977" s="7"/>
      <c r="U977" s="7"/>
      <c r="V977" s="7"/>
      <c r="W977" s="7"/>
      <c r="X977" s="7"/>
      <c r="Y977" s="7"/>
      <c r="Z977" s="7"/>
      <c r="AA977" s="7"/>
      <c r="AB977" s="7"/>
    </row>
    <row r="978" ht="22.5" customHeight="1">
      <c r="A978" s="7"/>
      <c r="B978" s="7"/>
      <c r="C978" s="7"/>
      <c r="D978" s="7"/>
      <c r="E978" s="21"/>
      <c r="F978" s="7"/>
      <c r="G978" s="7"/>
      <c r="H978" s="14"/>
      <c r="I978" s="14"/>
      <c r="J978" s="14"/>
      <c r="K978" s="7"/>
      <c r="L978" s="7"/>
      <c r="M978" s="7"/>
      <c r="N978" s="7"/>
      <c r="O978" s="7"/>
      <c r="P978" s="7"/>
      <c r="Q978" s="7"/>
      <c r="R978" s="7"/>
      <c r="S978" s="7"/>
      <c r="T978" s="7"/>
      <c r="U978" s="7"/>
      <c r="V978" s="7"/>
      <c r="W978" s="7"/>
      <c r="X978" s="7"/>
      <c r="Y978" s="7"/>
      <c r="Z978" s="7"/>
      <c r="AA978" s="7"/>
      <c r="AB978" s="7"/>
    </row>
    <row r="979" ht="22.5" customHeight="1">
      <c r="A979" s="7"/>
      <c r="B979" s="7"/>
      <c r="C979" s="7"/>
      <c r="D979" s="7"/>
      <c r="E979" s="21"/>
      <c r="F979" s="7"/>
      <c r="G979" s="7"/>
      <c r="H979" s="14"/>
      <c r="I979" s="14"/>
      <c r="J979" s="14"/>
      <c r="K979" s="7"/>
      <c r="L979" s="7"/>
      <c r="M979" s="7"/>
      <c r="N979" s="7"/>
      <c r="O979" s="7"/>
      <c r="P979" s="7"/>
      <c r="Q979" s="7"/>
      <c r="R979" s="7"/>
      <c r="S979" s="7"/>
      <c r="T979" s="7"/>
      <c r="U979" s="7"/>
      <c r="V979" s="7"/>
      <c r="W979" s="7"/>
      <c r="X979" s="7"/>
      <c r="Y979" s="7"/>
      <c r="Z979" s="7"/>
      <c r="AA979" s="7"/>
      <c r="AB979" s="7"/>
    </row>
    <row r="980" ht="22.5" customHeight="1">
      <c r="A980" s="7"/>
      <c r="B980" s="7"/>
      <c r="C980" s="7"/>
      <c r="D980" s="7"/>
      <c r="E980" s="21"/>
      <c r="F980" s="7"/>
      <c r="G980" s="7"/>
      <c r="H980" s="14"/>
      <c r="I980" s="14"/>
      <c r="J980" s="14"/>
      <c r="K980" s="7"/>
      <c r="L980" s="7"/>
      <c r="M980" s="7"/>
      <c r="N980" s="7"/>
      <c r="O980" s="7"/>
      <c r="P980" s="7"/>
      <c r="Q980" s="7"/>
      <c r="R980" s="7"/>
      <c r="S980" s="7"/>
      <c r="T980" s="7"/>
      <c r="U980" s="7"/>
      <c r="V980" s="7"/>
      <c r="W980" s="7"/>
      <c r="X980" s="7"/>
      <c r="Y980" s="7"/>
      <c r="Z980" s="7"/>
      <c r="AA980" s="7"/>
      <c r="AB980" s="7"/>
    </row>
    <row r="981" ht="22.5" customHeight="1">
      <c r="A981" s="7"/>
      <c r="B981" s="7"/>
      <c r="C981" s="7"/>
      <c r="D981" s="7"/>
      <c r="E981" s="21"/>
      <c r="F981" s="7"/>
      <c r="G981" s="7"/>
      <c r="H981" s="14"/>
      <c r="I981" s="14"/>
      <c r="J981" s="14"/>
      <c r="K981" s="7"/>
      <c r="L981" s="7"/>
      <c r="M981" s="7"/>
      <c r="N981" s="7"/>
      <c r="O981" s="7"/>
      <c r="P981" s="7"/>
      <c r="Q981" s="7"/>
      <c r="R981" s="7"/>
      <c r="S981" s="7"/>
      <c r="T981" s="7"/>
      <c r="U981" s="7"/>
      <c r="V981" s="7"/>
      <c r="W981" s="7"/>
      <c r="X981" s="7"/>
      <c r="Y981" s="7"/>
      <c r="Z981" s="7"/>
      <c r="AA981" s="7"/>
      <c r="AB981" s="7"/>
    </row>
    <row r="982" ht="22.5" customHeight="1">
      <c r="A982" s="7"/>
      <c r="B982" s="7"/>
      <c r="C982" s="7"/>
      <c r="D982" s="7"/>
      <c r="E982" s="21"/>
      <c r="F982" s="7"/>
      <c r="G982" s="7"/>
      <c r="H982" s="14"/>
      <c r="I982" s="14"/>
      <c r="J982" s="14"/>
      <c r="K982" s="7"/>
      <c r="L982" s="7"/>
      <c r="M982" s="7"/>
      <c r="N982" s="7"/>
      <c r="O982" s="7"/>
      <c r="P982" s="7"/>
      <c r="Q982" s="7"/>
      <c r="R982" s="7"/>
      <c r="S982" s="7"/>
      <c r="T982" s="7"/>
      <c r="U982" s="7"/>
      <c r="V982" s="7"/>
      <c r="W982" s="7"/>
      <c r="X982" s="7"/>
      <c r="Y982" s="7"/>
      <c r="Z982" s="7"/>
      <c r="AA982" s="7"/>
      <c r="AB982" s="7"/>
    </row>
    <row r="983" ht="22.5" customHeight="1">
      <c r="A983" s="7"/>
      <c r="B983" s="7"/>
      <c r="C983" s="7"/>
      <c r="D983" s="7"/>
      <c r="E983" s="21"/>
      <c r="F983" s="7"/>
      <c r="G983" s="7"/>
      <c r="H983" s="14"/>
      <c r="I983" s="14"/>
      <c r="J983" s="14"/>
      <c r="K983" s="7"/>
      <c r="L983" s="7"/>
      <c r="M983" s="7"/>
      <c r="N983" s="7"/>
      <c r="O983" s="7"/>
      <c r="P983" s="7"/>
      <c r="Q983" s="7"/>
      <c r="R983" s="7"/>
      <c r="S983" s="7"/>
      <c r="T983" s="7"/>
      <c r="U983" s="7"/>
      <c r="V983" s="7"/>
      <c r="W983" s="7"/>
      <c r="X983" s="7"/>
      <c r="Y983" s="7"/>
      <c r="Z983" s="7"/>
      <c r="AA983" s="7"/>
      <c r="AB983" s="7"/>
    </row>
    <row r="984" ht="22.5" customHeight="1">
      <c r="A984" s="7"/>
      <c r="B984" s="7"/>
      <c r="C984" s="7"/>
      <c r="D984" s="7"/>
      <c r="E984" s="21"/>
      <c r="F984" s="7"/>
      <c r="G984" s="7"/>
      <c r="H984" s="14"/>
      <c r="I984" s="14"/>
      <c r="J984" s="14"/>
      <c r="K984" s="7"/>
      <c r="L984" s="7"/>
      <c r="M984" s="7"/>
      <c r="N984" s="7"/>
      <c r="O984" s="7"/>
      <c r="P984" s="7"/>
      <c r="Q984" s="7"/>
      <c r="R984" s="7"/>
      <c r="S984" s="7"/>
      <c r="T984" s="7"/>
      <c r="U984" s="7"/>
      <c r="V984" s="7"/>
      <c r="W984" s="7"/>
      <c r="X984" s="7"/>
      <c r="Y984" s="7"/>
      <c r="Z984" s="7"/>
      <c r="AA984" s="7"/>
      <c r="AB984" s="7"/>
    </row>
  </sheetData>
  <mergeCells count="1">
    <mergeCell ref="B2:C2"/>
  </mergeCells>
  <conditionalFormatting sqref="B12:J17 B21:F32 G21:H42 I21:J32 B39:E42 I39:J42">
    <cfRule type="expression" dxfId="0" priority="1">
      <formula>$C12 = "Done!"</formula>
    </cfRule>
  </conditionalFormatting>
  <conditionalFormatting sqref="B12:J17 B21:F32 G21:H42 I21:J32 B39:E42 I39:J42">
    <cfRule type="expression" dxfId="1" priority="2">
      <formula>$C12 = "Ongoing"</formula>
    </cfRule>
  </conditionalFormatting>
  <conditionalFormatting sqref="B12:J17 B21:F32 G21:H42 I21:J32 B39:E42 I39:J42">
    <cfRule type="expression" dxfId="2" priority="3">
      <formula>$C12 = "Planned"</formula>
    </cfRule>
  </conditionalFormatting>
  <conditionalFormatting sqref="B12:J17 B21:F32 G21:H42 I21:J32 B39:E42 I39:J42">
    <cfRule type="expression" dxfId="3" priority="4">
      <formula>$C12 = "Blocked"</formula>
    </cfRule>
  </conditionalFormatting>
  <dataValidations>
    <dataValidation type="list" allowBlank="1" showErrorMessage="1" sqref="H14:H17 H22:H42">
      <formula1>"Christian Lam,Daniel Monge,Eric Truong,Erina Lara,Michael Lamera"</formula1>
    </dataValidation>
    <dataValidation type="list" allowBlank="1" showErrorMessage="1" sqref="G22:G42">
      <formula1>Check!$A$2:$A$14</formula1>
    </dataValidation>
    <dataValidation type="list" allowBlank="1" showErrorMessage="1" sqref="C14:C17 C22:C32 C39:C42">
      <formula1>Check!$B$2:$B$6</formula1>
    </dataValidation>
    <dataValidation type="custom" allowBlank="1" showDropDown="1" sqref="H1:I10 I15:I17 H20:I20 I22:J32 I33:I38 H43:I69 H83:I984">
      <formula1>OR(NOT(ISERROR(DATEVALUE(H1))), AND(ISNUMBER(H1), LEFT(CELL("format", H1))="D"))</formula1>
    </dataValidation>
    <dataValidation type="custom" allowBlank="1" showDropDown="1" showErrorMessage="1" sqref="J16:J17 I39:J42">
      <formula1>OR(NOT(ISERROR(DATEVALUE(I16))), AND(ISNUMBER(I16), LEFT(CELL("format", I16))="D"))</formula1>
    </dataValidation>
    <dataValidation type="decimal" allowBlank="1" showDropDown="1" showErrorMessage="1" sqref="F1:F10 F15:F17 F20 F22:F69 F83:F984">
      <formula1>0.0</formula1>
      <formula2>200.0</formula2>
    </dataValidation>
    <dataValidation type="decimal" allowBlank="1" showDropDown="1" showErrorMessage="1" sqref="G16:G17">
      <formula1>1.0</formula1>
      <formula2>100.0</formula2>
    </dataValidation>
  </dataValidations>
  <hyperlinks>
    <hyperlink r:id="rId2" ref="E7"/>
  </hyperlinks>
  <printOptions/>
  <pageMargins bottom="1.0" footer="0.0" header="0.0" left="0.75" right="0.75" top="1.0"/>
  <pageSetup paperSize="9"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showGridLines="0" workbookViewId="0"/>
  </sheetViews>
  <sheetFormatPr customHeight="1" defaultColWidth="12.63" defaultRowHeight="15.0"/>
  <cols>
    <col customWidth="1" min="1" max="1" width="2.5"/>
    <col customWidth="1" min="2" max="2" width="10.88"/>
    <col customWidth="1" min="3" max="3" width="14.0"/>
    <col customWidth="1" min="4" max="4" width="14.38"/>
    <col customWidth="1" min="5" max="5" width="46.0"/>
    <col customWidth="1" hidden="1" min="6" max="6" width="38.25"/>
    <col customWidth="1" hidden="1" min="7" max="7" width="13.75"/>
    <col customWidth="1" min="8" max="8" width="14.38"/>
    <col customWidth="1" min="9" max="9" width="14.25"/>
    <col customWidth="1" min="10" max="10" width="8.13"/>
    <col customWidth="1" min="11" max="11" width="5.5"/>
    <col customWidth="1" min="12" max="12" width="5.38"/>
    <col customWidth="1" min="13" max="17" width="4.63"/>
    <col customWidth="1" min="18" max="18" width="1.38"/>
    <col customWidth="1" min="19" max="24" width="4.63"/>
    <col customWidth="1" min="25" max="25" width="5.38"/>
    <col customWidth="1" min="26" max="26" width="2.13"/>
    <col customWidth="1" min="27" max="27" width="5.25"/>
    <col customWidth="1" min="28" max="32" width="4.75"/>
    <col customWidth="1" min="33" max="33" width="5.25"/>
    <col customWidth="1" min="34" max="34" width="1.5"/>
    <col customWidth="1" min="35" max="35" width="5.13"/>
    <col customWidth="1" min="36" max="36" width="5.0"/>
    <col customWidth="1" min="37" max="37" width="5.25"/>
    <col customWidth="1" min="38" max="39" width="5.13"/>
    <col customWidth="1" min="40" max="40" width="5.0"/>
    <col customWidth="1" min="41" max="41" width="5.38"/>
    <col customWidth="1" min="42" max="45" width="5.25"/>
    <col customWidth="1" min="46" max="46" width="5.0"/>
    <col customWidth="1" min="47" max="47" width="12.25"/>
    <col customWidth="1" min="48" max="48" width="7.13"/>
    <col customWidth="1" min="49" max="56" width="5.0"/>
    <col customWidth="1" min="57" max="57" width="5.25"/>
    <col customWidth="1" min="58" max="58" width="4.63"/>
    <col customWidth="1" min="59" max="66" width="5.0"/>
    <col customWidth="1" min="67" max="67" width="12.25"/>
    <col customWidth="1" min="68" max="75" width="5.0"/>
    <col customWidth="1" min="76" max="76" width="1.0"/>
    <col customWidth="1" min="77" max="93" width="5.0"/>
    <col customWidth="1" min="94" max="94" width="1.13"/>
    <col customWidth="1" min="95" max="99" width="5.0"/>
    <col customWidth="1" min="100" max="100" width="5.38"/>
    <col customWidth="1" min="101" max="111" width="5.0"/>
    <col customWidth="1" min="112" max="112" width="1.13"/>
    <col customWidth="1" min="113" max="124" width="5.0"/>
    <col customWidth="1" min="125" max="125" width="1.0"/>
    <col customWidth="1" min="126" max="144" width="5.0"/>
  </cols>
  <sheetData>
    <row r="1">
      <c r="A1" s="14"/>
      <c r="B1" s="105"/>
      <c r="F1" s="106"/>
      <c r="G1" s="106"/>
      <c r="H1" s="14"/>
      <c r="I1" s="107"/>
      <c r="J1" s="107"/>
      <c r="K1" s="107"/>
      <c r="L1" s="107"/>
      <c r="M1" s="107"/>
      <c r="N1" s="107"/>
      <c r="O1" s="107"/>
      <c r="P1" s="107"/>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row>
    <row r="2" ht="24.75" customHeight="1">
      <c r="A2" s="14"/>
      <c r="B2" s="108" t="s">
        <v>83</v>
      </c>
      <c r="C2" s="109" t="s">
        <v>84</v>
      </c>
      <c r="D2" s="5"/>
      <c r="E2" s="105"/>
      <c r="F2" s="105"/>
      <c r="G2" s="105"/>
      <c r="H2" s="105"/>
      <c r="I2" s="107"/>
      <c r="J2" s="107"/>
      <c r="K2" s="107"/>
      <c r="L2" s="107"/>
      <c r="M2" s="107"/>
      <c r="N2" s="107"/>
      <c r="O2" s="107"/>
      <c r="P2" s="107"/>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row>
    <row r="3">
      <c r="A3" s="14"/>
      <c r="B3" s="105"/>
      <c r="C3" s="105"/>
      <c r="D3" s="105"/>
      <c r="E3" s="105"/>
      <c r="F3" s="105"/>
      <c r="G3" s="105"/>
      <c r="I3" s="110"/>
      <c r="J3" s="111" t="s">
        <v>85</v>
      </c>
      <c r="K3" s="111" t="s">
        <v>86</v>
      </c>
      <c r="L3" s="111" t="s">
        <v>87</v>
      </c>
      <c r="M3" s="111" t="s">
        <v>88</v>
      </c>
      <c r="N3" s="111" t="s">
        <v>89</v>
      </c>
      <c r="O3" s="111" t="s">
        <v>90</v>
      </c>
      <c r="P3" s="111" t="s">
        <v>91</v>
      </c>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row>
    <row r="4">
      <c r="A4" s="14"/>
      <c r="B4" s="112" t="s">
        <v>92</v>
      </c>
      <c r="C4" s="112" t="s">
        <v>93</v>
      </c>
      <c r="D4" s="112" t="s">
        <v>94</v>
      </c>
      <c r="E4" s="112" t="s">
        <v>95</v>
      </c>
      <c r="F4" s="112" t="s">
        <v>17</v>
      </c>
      <c r="G4" s="112" t="s">
        <v>96</v>
      </c>
      <c r="H4" s="112" t="s">
        <v>97</v>
      </c>
      <c r="I4" s="113" t="s">
        <v>98</v>
      </c>
      <c r="J4" s="114">
        <v>44450.0</v>
      </c>
      <c r="K4" s="114">
        <v>44451.0</v>
      </c>
      <c r="L4" s="114">
        <v>44452.0</v>
      </c>
      <c r="M4" s="114">
        <v>44453.0</v>
      </c>
      <c r="N4" s="114">
        <v>44454.0</v>
      </c>
      <c r="O4" s="114">
        <v>44455.0</v>
      </c>
      <c r="P4" s="114">
        <v>44456.0</v>
      </c>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row>
    <row r="5">
      <c r="A5" s="14"/>
      <c r="B5" s="115">
        <v>1.1</v>
      </c>
      <c r="C5" s="116" t="s">
        <v>99</v>
      </c>
      <c r="D5" s="117">
        <v>44450.0</v>
      </c>
      <c r="E5" s="118" t="s">
        <v>100</v>
      </c>
      <c r="F5" s="119" t="s">
        <v>101</v>
      </c>
      <c r="G5" s="119" t="s">
        <v>102</v>
      </c>
      <c r="H5" s="120" t="s">
        <v>7</v>
      </c>
      <c r="I5" s="121">
        <v>1.5</v>
      </c>
      <c r="J5" s="122">
        <v>0.0</v>
      </c>
      <c r="K5" s="122">
        <v>0.0</v>
      </c>
      <c r="L5" s="122">
        <v>0.0</v>
      </c>
      <c r="M5" s="122">
        <v>0.0</v>
      </c>
      <c r="N5" s="122">
        <v>1.0</v>
      </c>
      <c r="O5" s="122">
        <v>0.0</v>
      </c>
      <c r="P5" s="123">
        <v>0.0</v>
      </c>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row>
    <row r="6">
      <c r="A6" s="14"/>
      <c r="B6" s="124"/>
      <c r="C6" s="125"/>
      <c r="D6" s="125"/>
      <c r="E6" s="126" t="s">
        <v>103</v>
      </c>
      <c r="F6" s="127" t="s">
        <v>101</v>
      </c>
      <c r="G6" s="127" t="s">
        <v>102</v>
      </c>
      <c r="H6" s="128" t="s">
        <v>10</v>
      </c>
      <c r="I6" s="129">
        <v>1.0</v>
      </c>
      <c r="J6" s="130">
        <v>0.0</v>
      </c>
      <c r="K6" s="130">
        <v>0.5</v>
      </c>
      <c r="L6" s="130">
        <v>0.0</v>
      </c>
      <c r="M6" s="130">
        <v>0.0</v>
      </c>
      <c r="N6" s="130">
        <v>0.0</v>
      </c>
      <c r="O6" s="130">
        <v>0.0</v>
      </c>
      <c r="P6" s="131">
        <v>0.0</v>
      </c>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row>
    <row r="7">
      <c r="A7" s="14"/>
      <c r="B7" s="132"/>
      <c r="C7" s="133"/>
      <c r="D7" s="133"/>
      <c r="E7" s="134" t="s">
        <v>104</v>
      </c>
      <c r="F7" s="135" t="s">
        <v>101</v>
      </c>
      <c r="G7" s="135" t="s">
        <v>102</v>
      </c>
      <c r="H7" s="136" t="s">
        <v>12</v>
      </c>
      <c r="I7" s="137">
        <v>1.0</v>
      </c>
      <c r="J7" s="138">
        <v>1.0</v>
      </c>
      <c r="K7" s="138">
        <v>0.5</v>
      </c>
      <c r="L7" s="138">
        <v>0.0</v>
      </c>
      <c r="M7" s="138">
        <v>0.0</v>
      </c>
      <c r="N7" s="138">
        <v>0.0</v>
      </c>
      <c r="O7" s="138">
        <v>1.0</v>
      </c>
      <c r="P7" s="139">
        <v>0.0</v>
      </c>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row>
    <row r="8">
      <c r="A8" s="14"/>
      <c r="B8" s="124"/>
      <c r="C8" s="125"/>
      <c r="D8" s="125"/>
      <c r="E8" s="126" t="s">
        <v>105</v>
      </c>
      <c r="F8" s="127" t="s">
        <v>101</v>
      </c>
      <c r="G8" s="127" t="s">
        <v>102</v>
      </c>
      <c r="H8" s="128" t="s">
        <v>5</v>
      </c>
      <c r="I8" s="129">
        <v>1.0</v>
      </c>
      <c r="J8" s="130">
        <v>0.0</v>
      </c>
      <c r="K8" s="130">
        <v>0.0</v>
      </c>
      <c r="L8" s="130">
        <v>0.0</v>
      </c>
      <c r="M8" s="130">
        <v>0.0</v>
      </c>
      <c r="N8" s="130">
        <v>0.0</v>
      </c>
      <c r="O8" s="130">
        <v>0.5</v>
      </c>
      <c r="P8" s="131">
        <v>0.0</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row>
    <row r="9">
      <c r="A9" s="14"/>
      <c r="B9" s="132"/>
      <c r="C9" s="133"/>
      <c r="D9" s="133"/>
      <c r="E9" s="134" t="s">
        <v>106</v>
      </c>
      <c r="F9" s="140" t="s">
        <v>101</v>
      </c>
      <c r="G9" s="140" t="s">
        <v>102</v>
      </c>
      <c r="H9" s="136" t="s">
        <v>8</v>
      </c>
      <c r="I9" s="137">
        <v>1.0</v>
      </c>
      <c r="J9" s="138">
        <v>0.0</v>
      </c>
      <c r="K9" s="138">
        <v>0.33</v>
      </c>
      <c r="L9" s="138">
        <v>0.0</v>
      </c>
      <c r="M9" s="138">
        <v>0.0</v>
      </c>
      <c r="N9" s="138">
        <v>0.0</v>
      </c>
      <c r="O9" s="138">
        <v>0.33</v>
      </c>
      <c r="P9" s="139">
        <v>0.0</v>
      </c>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row>
    <row r="10">
      <c r="A10" s="14"/>
      <c r="B10" s="141"/>
      <c r="C10" s="142"/>
      <c r="D10" s="142"/>
      <c r="E10" s="143" t="s">
        <v>107</v>
      </c>
      <c r="F10" s="144" t="s">
        <v>101</v>
      </c>
      <c r="G10" s="145" t="s">
        <v>102</v>
      </c>
      <c r="H10" s="146" t="s">
        <v>108</v>
      </c>
      <c r="I10" s="147">
        <v>0.0</v>
      </c>
      <c r="J10" s="148">
        <v>0.0</v>
      </c>
      <c r="K10" s="148">
        <v>0.0</v>
      </c>
      <c r="L10" s="148">
        <v>0.0</v>
      </c>
      <c r="M10" s="148">
        <v>0.0</v>
      </c>
      <c r="N10" s="148">
        <v>0.0</v>
      </c>
      <c r="O10" s="148">
        <v>0.0</v>
      </c>
      <c r="P10" s="149">
        <v>0.0</v>
      </c>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row>
    <row r="11">
      <c r="A11" s="14"/>
      <c r="B11" s="105"/>
      <c r="C11" s="10"/>
      <c r="D11" s="10"/>
      <c r="E11" s="150"/>
      <c r="F11" s="106"/>
      <c r="G11" s="13"/>
      <c r="H11" s="151" t="s">
        <v>109</v>
      </c>
      <c r="I11" s="152">
        <f>SUm(I5:I10)</f>
        <v>5.5</v>
      </c>
      <c r="J11" s="152">
        <f> I11 - (I11 / 7)</f>
        <v>4.714285714</v>
      </c>
      <c r="K11" s="152">
        <f> J11 - (I11 / 7)</f>
        <v>3.928571429</v>
      </c>
      <c r="L11" s="152">
        <f> K11 - (I11 / 7)</f>
        <v>3.142857143</v>
      </c>
      <c r="M11" s="152">
        <f> L11 - (I11 / 7)</f>
        <v>2.357142857</v>
      </c>
      <c r="N11" s="152">
        <f> M11 - (I11 / 7)</f>
        <v>1.571428571</v>
      </c>
      <c r="O11" s="152">
        <f> N11 - (I11 / 7)</f>
        <v>0.7857142857</v>
      </c>
      <c r="P11" s="152">
        <f> O11 - (I11 / 7)</f>
        <v>0</v>
      </c>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row>
    <row r="12">
      <c r="A12" s="14"/>
      <c r="B12" s="105"/>
      <c r="C12" s="10"/>
      <c r="D12" s="10"/>
      <c r="E12" s="150"/>
      <c r="F12" s="153" t="s">
        <v>110</v>
      </c>
      <c r="G12" s="13"/>
      <c r="H12" s="151" t="s">
        <v>111</v>
      </c>
      <c r="I12" s="152">
        <f>Sum(J5:P10)</f>
        <v>5.16</v>
      </c>
      <c r="J12" s="152">
        <f t="shared" ref="J12:P12" si="1">I12 - SUM(J5:J10)</f>
        <v>4.16</v>
      </c>
      <c r="K12" s="152">
        <f t="shared" si="1"/>
        <v>2.83</v>
      </c>
      <c r="L12" s="152">
        <f t="shared" si="1"/>
        <v>2.83</v>
      </c>
      <c r="M12" s="152">
        <f t="shared" si="1"/>
        <v>2.83</v>
      </c>
      <c r="N12" s="152">
        <f t="shared" si="1"/>
        <v>1.83</v>
      </c>
      <c r="O12" s="152">
        <f t="shared" si="1"/>
        <v>0</v>
      </c>
      <c r="P12" s="152">
        <f t="shared" si="1"/>
        <v>0</v>
      </c>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row>
    <row r="13">
      <c r="A13" s="14"/>
      <c r="B13" s="105"/>
      <c r="C13" s="105"/>
      <c r="D13" s="154"/>
      <c r="E13" s="150"/>
      <c r="F13" s="106"/>
      <c r="G13" s="106"/>
      <c r="H13" s="155"/>
      <c r="I13" s="156"/>
      <c r="J13" s="156"/>
      <c r="K13" s="156"/>
      <c r="L13" s="156"/>
      <c r="M13" s="156"/>
      <c r="N13" s="156"/>
      <c r="O13" s="156"/>
      <c r="P13" s="156"/>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row>
    <row r="14">
      <c r="A14" s="14"/>
      <c r="B14" s="105"/>
      <c r="C14" s="105"/>
      <c r="D14" s="154"/>
      <c r="E14" s="150"/>
      <c r="F14" s="106"/>
      <c r="G14" s="106"/>
      <c r="H14" s="155"/>
      <c r="I14" s="156"/>
      <c r="J14" s="111" t="s">
        <v>85</v>
      </c>
      <c r="K14" s="111" t="s">
        <v>86</v>
      </c>
      <c r="L14" s="111" t="s">
        <v>87</v>
      </c>
      <c r="M14" s="111" t="s">
        <v>88</v>
      </c>
      <c r="N14" s="111" t="s">
        <v>89</v>
      </c>
      <c r="O14" s="111" t="s">
        <v>90</v>
      </c>
      <c r="P14" s="111" t="s">
        <v>91</v>
      </c>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row>
    <row r="15">
      <c r="A15" s="14"/>
      <c r="B15" s="157" t="s">
        <v>92</v>
      </c>
      <c r="C15" s="157" t="s">
        <v>93</v>
      </c>
      <c r="D15" s="157" t="s">
        <v>94</v>
      </c>
      <c r="E15" s="157" t="s">
        <v>95</v>
      </c>
      <c r="F15" s="157" t="s">
        <v>17</v>
      </c>
      <c r="G15" s="157" t="s">
        <v>96</v>
      </c>
      <c r="H15" s="157" t="s">
        <v>97</v>
      </c>
      <c r="I15" s="158" t="s">
        <v>98</v>
      </c>
      <c r="J15" s="159">
        <v>44457.0</v>
      </c>
      <c r="K15" s="159">
        <v>44458.0</v>
      </c>
      <c r="L15" s="159">
        <v>44459.0</v>
      </c>
      <c r="M15" s="159">
        <v>44460.0</v>
      </c>
      <c r="N15" s="159">
        <v>44461.0</v>
      </c>
      <c r="O15" s="159">
        <v>44462.0</v>
      </c>
      <c r="P15" s="159">
        <v>44463.0</v>
      </c>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row>
    <row r="16">
      <c r="A16" s="14"/>
      <c r="B16" s="115">
        <v>1.2</v>
      </c>
      <c r="C16" s="116" t="s">
        <v>99</v>
      </c>
      <c r="D16" s="117">
        <v>44457.0</v>
      </c>
      <c r="E16" s="118" t="s">
        <v>112</v>
      </c>
      <c r="F16" s="119" t="s">
        <v>101</v>
      </c>
      <c r="G16" s="119" t="s">
        <v>102</v>
      </c>
      <c r="H16" s="120" t="s">
        <v>5</v>
      </c>
      <c r="I16" s="121">
        <v>3.0</v>
      </c>
      <c r="J16" s="122">
        <v>0.0</v>
      </c>
      <c r="K16" s="122">
        <v>0.0</v>
      </c>
      <c r="L16" s="122">
        <v>0.0</v>
      </c>
      <c r="M16" s="122">
        <v>2.0</v>
      </c>
      <c r="N16" s="122">
        <v>0.5</v>
      </c>
      <c r="O16" s="122">
        <v>0.5</v>
      </c>
      <c r="P16" s="123">
        <v>0.0</v>
      </c>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row>
    <row r="17">
      <c r="A17" s="14"/>
      <c r="B17" s="160"/>
      <c r="C17" s="161"/>
      <c r="D17" s="161"/>
      <c r="E17" s="162" t="s">
        <v>113</v>
      </c>
      <c r="F17" s="163" t="s">
        <v>101</v>
      </c>
      <c r="G17" s="163" t="s">
        <v>102</v>
      </c>
      <c r="H17" s="164" t="s">
        <v>7</v>
      </c>
      <c r="I17" s="165">
        <v>1.0</v>
      </c>
      <c r="J17" s="166">
        <v>0.0</v>
      </c>
      <c r="K17" s="166">
        <v>0.0</v>
      </c>
      <c r="L17" s="166">
        <v>0.33</v>
      </c>
      <c r="M17" s="166">
        <v>0.0</v>
      </c>
      <c r="N17" s="166">
        <v>0.5</v>
      </c>
      <c r="O17" s="166">
        <v>0.0</v>
      </c>
      <c r="P17" s="167">
        <v>0.0</v>
      </c>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row>
    <row r="18">
      <c r="A18" s="14"/>
      <c r="B18" s="132"/>
      <c r="C18" s="133"/>
      <c r="D18" s="133"/>
      <c r="E18" s="134" t="s">
        <v>114</v>
      </c>
      <c r="F18" s="135" t="s">
        <v>101</v>
      </c>
      <c r="G18" s="135" t="s">
        <v>102</v>
      </c>
      <c r="H18" s="136" t="s">
        <v>12</v>
      </c>
      <c r="I18" s="137">
        <v>1.0</v>
      </c>
      <c r="J18" s="138">
        <v>0.0</v>
      </c>
      <c r="K18" s="138">
        <v>0.33</v>
      </c>
      <c r="L18" s="138">
        <v>0.5</v>
      </c>
      <c r="M18" s="138">
        <v>0.0</v>
      </c>
      <c r="N18" s="138">
        <v>0.0</v>
      </c>
      <c r="O18" s="138">
        <v>0.0</v>
      </c>
      <c r="P18" s="139">
        <v>0.0</v>
      </c>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row>
    <row r="19">
      <c r="A19" s="14"/>
      <c r="B19" s="160"/>
      <c r="C19" s="161"/>
      <c r="D19" s="161"/>
      <c r="E19" s="162" t="s">
        <v>115</v>
      </c>
      <c r="F19" s="163" t="s">
        <v>101</v>
      </c>
      <c r="G19" s="163" t="s">
        <v>102</v>
      </c>
      <c r="H19" s="164" t="s">
        <v>10</v>
      </c>
      <c r="I19" s="165">
        <v>1.0</v>
      </c>
      <c r="J19" s="166">
        <v>0.0</v>
      </c>
      <c r="K19" s="166">
        <v>0.0</v>
      </c>
      <c r="L19" s="166">
        <v>0.0</v>
      </c>
      <c r="M19" s="166">
        <v>2.0</v>
      </c>
      <c r="N19" s="166">
        <v>0.0</v>
      </c>
      <c r="O19" s="166">
        <v>0.0</v>
      </c>
      <c r="P19" s="167">
        <v>0.0</v>
      </c>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row>
    <row r="20">
      <c r="A20" s="14"/>
      <c r="B20" s="132"/>
      <c r="C20" s="133"/>
      <c r="D20" s="133"/>
      <c r="E20" s="134" t="s">
        <v>116</v>
      </c>
      <c r="F20" s="140" t="s">
        <v>101</v>
      </c>
      <c r="G20" s="140" t="s">
        <v>102</v>
      </c>
      <c r="H20" s="136" t="s">
        <v>8</v>
      </c>
      <c r="I20" s="137">
        <v>1.0</v>
      </c>
      <c r="J20" s="138">
        <v>0.0</v>
      </c>
      <c r="K20" s="138">
        <v>0.0</v>
      </c>
      <c r="L20" s="138">
        <v>0.0</v>
      </c>
      <c r="M20" s="138">
        <v>1.0</v>
      </c>
      <c r="N20" s="138">
        <v>0.0</v>
      </c>
      <c r="O20" s="138">
        <v>0.0</v>
      </c>
      <c r="P20" s="139">
        <v>0.0</v>
      </c>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row>
    <row r="21">
      <c r="A21" s="14"/>
      <c r="B21" s="168"/>
      <c r="C21" s="169"/>
      <c r="D21" s="169"/>
      <c r="E21" s="170" t="s">
        <v>117</v>
      </c>
      <c r="F21" s="171" t="s">
        <v>101</v>
      </c>
      <c r="G21" s="172" t="s">
        <v>102</v>
      </c>
      <c r="H21" s="173" t="s">
        <v>5</v>
      </c>
      <c r="I21" s="174">
        <v>1.0</v>
      </c>
      <c r="J21" s="175">
        <v>0.0</v>
      </c>
      <c r="K21" s="175">
        <v>0.0</v>
      </c>
      <c r="L21" s="175">
        <v>0.0</v>
      </c>
      <c r="M21" s="175">
        <v>1.0</v>
      </c>
      <c r="N21" s="175">
        <v>0.0</v>
      </c>
      <c r="O21" s="175">
        <v>0.0</v>
      </c>
      <c r="P21" s="176">
        <v>0.0</v>
      </c>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row>
    <row r="22">
      <c r="A22" s="14"/>
      <c r="B22" s="105"/>
      <c r="C22" s="10"/>
      <c r="D22" s="10"/>
      <c r="E22" s="150"/>
      <c r="F22" s="106"/>
      <c r="G22" s="13"/>
      <c r="H22" s="151" t="s">
        <v>109</v>
      </c>
      <c r="I22" s="152">
        <f>SUM(I16:I21)</f>
        <v>8</v>
      </c>
      <c r="J22" s="152">
        <f> I22 - (I22 / 7)</f>
        <v>6.857142857</v>
      </c>
      <c r="K22" s="152">
        <f> J22 - (I22 / 7)</f>
        <v>5.714285714</v>
      </c>
      <c r="L22" s="152">
        <f> K22 - (I22 / 7)</f>
        <v>4.571428571</v>
      </c>
      <c r="M22" s="152">
        <f> L22 - (I22 / 7)</f>
        <v>3.428571429</v>
      </c>
      <c r="N22" s="152">
        <f> M22 - (I22 / 7)</f>
        <v>2.285714286</v>
      </c>
      <c r="O22" s="152">
        <f> N22 - (I22 / 7)</f>
        <v>1.142857143</v>
      </c>
      <c r="P22" s="152">
        <f> O22 - (I22 / 7)</f>
        <v>0</v>
      </c>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row>
    <row r="23">
      <c r="A23" s="14"/>
      <c r="B23" s="105"/>
      <c r="C23" s="10"/>
      <c r="D23" s="10"/>
      <c r="E23" s="150"/>
      <c r="F23" s="153"/>
      <c r="G23" s="13"/>
      <c r="H23" s="151" t="s">
        <v>111</v>
      </c>
      <c r="I23" s="152">
        <f>SUM(J16:P21)</f>
        <v>8.66</v>
      </c>
      <c r="J23" s="152">
        <f t="shared" ref="J23:P23" si="2">I23 - SUM(J16:J21)</f>
        <v>8.66</v>
      </c>
      <c r="K23" s="152">
        <f t="shared" si="2"/>
        <v>8.33</v>
      </c>
      <c r="L23" s="152">
        <f t="shared" si="2"/>
        <v>7.5</v>
      </c>
      <c r="M23" s="152">
        <f t="shared" si="2"/>
        <v>1.5</v>
      </c>
      <c r="N23" s="152">
        <f t="shared" si="2"/>
        <v>0.5</v>
      </c>
      <c r="O23" s="152">
        <f t="shared" si="2"/>
        <v>0</v>
      </c>
      <c r="P23" s="152">
        <f t="shared" si="2"/>
        <v>0</v>
      </c>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row>
    <row r="24">
      <c r="A24" s="14"/>
      <c r="B24" s="105"/>
      <c r="C24" s="105"/>
      <c r="D24" s="154"/>
      <c r="E24" s="150"/>
      <c r="F24" s="106"/>
      <c r="G24" s="106"/>
      <c r="H24" s="155"/>
      <c r="I24" s="107"/>
      <c r="J24" s="107"/>
      <c r="K24" s="107"/>
      <c r="L24" s="107"/>
      <c r="M24" s="107"/>
      <c r="N24" s="107"/>
      <c r="O24" s="107"/>
      <c r="P24" s="107"/>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row>
    <row r="25">
      <c r="A25" s="14"/>
      <c r="B25" s="105"/>
      <c r="C25" s="105"/>
      <c r="D25" s="105"/>
      <c r="E25" s="105"/>
      <c r="F25" s="105"/>
      <c r="G25" s="105"/>
      <c r="H25" s="105"/>
      <c r="I25" s="177"/>
      <c r="J25" s="111" t="s">
        <v>85</v>
      </c>
      <c r="K25" s="111" t="s">
        <v>86</v>
      </c>
      <c r="L25" s="111" t="s">
        <v>87</v>
      </c>
      <c r="M25" s="111" t="s">
        <v>88</v>
      </c>
      <c r="N25" s="111" t="s">
        <v>89</v>
      </c>
      <c r="O25" s="111" t="s">
        <v>90</v>
      </c>
      <c r="P25" s="111" t="s">
        <v>91</v>
      </c>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row>
    <row r="26">
      <c r="A26" s="14"/>
      <c r="B26" s="178" t="s">
        <v>92</v>
      </c>
      <c r="C26" s="178" t="s">
        <v>93</v>
      </c>
      <c r="D26" s="178" t="s">
        <v>94</v>
      </c>
      <c r="E26" s="178" t="s">
        <v>95</v>
      </c>
      <c r="F26" s="178" t="s">
        <v>17</v>
      </c>
      <c r="G26" s="178" t="s">
        <v>96</v>
      </c>
      <c r="H26" s="178" t="s">
        <v>97</v>
      </c>
      <c r="I26" s="179" t="s">
        <v>98</v>
      </c>
      <c r="J26" s="180">
        <v>44464.0</v>
      </c>
      <c r="K26" s="180">
        <v>44465.0</v>
      </c>
      <c r="L26" s="180">
        <v>44466.0</v>
      </c>
      <c r="M26" s="180">
        <v>44467.0</v>
      </c>
      <c r="N26" s="180">
        <v>44468.0</v>
      </c>
      <c r="O26" s="180">
        <v>44469.0</v>
      </c>
      <c r="P26" s="180">
        <v>44470.0</v>
      </c>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row>
    <row r="27">
      <c r="A27" s="14"/>
      <c r="B27" s="115">
        <v>1.3</v>
      </c>
      <c r="C27" s="116" t="s">
        <v>99</v>
      </c>
      <c r="D27" s="117">
        <v>44464.0</v>
      </c>
      <c r="E27" s="118" t="s">
        <v>118</v>
      </c>
      <c r="F27" s="119" t="s">
        <v>101</v>
      </c>
      <c r="G27" s="119" t="s">
        <v>102</v>
      </c>
      <c r="H27" s="120" t="s">
        <v>12</v>
      </c>
      <c r="I27" s="121">
        <v>1.0</v>
      </c>
      <c r="J27" s="122">
        <v>0.0</v>
      </c>
      <c r="K27" s="122">
        <v>0.0</v>
      </c>
      <c r="L27" s="122">
        <v>0.0</v>
      </c>
      <c r="M27" s="122">
        <v>0.5</v>
      </c>
      <c r="N27" s="122">
        <v>0.0</v>
      </c>
      <c r="O27" s="122">
        <v>0.0</v>
      </c>
      <c r="P27" s="123">
        <v>0.0</v>
      </c>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row>
    <row r="28">
      <c r="A28" s="14"/>
      <c r="B28" s="181"/>
      <c r="C28" s="182"/>
      <c r="D28" s="182"/>
      <c r="E28" s="183" t="s">
        <v>119</v>
      </c>
      <c r="F28" s="184" t="s">
        <v>101</v>
      </c>
      <c r="G28" s="184" t="s">
        <v>102</v>
      </c>
      <c r="H28" s="185" t="s">
        <v>10</v>
      </c>
      <c r="I28" s="186">
        <v>1.0</v>
      </c>
      <c r="J28" s="187">
        <v>0.0</v>
      </c>
      <c r="K28" s="187">
        <v>0.0</v>
      </c>
      <c r="L28" s="187">
        <v>0.5</v>
      </c>
      <c r="M28" s="187">
        <v>0.0</v>
      </c>
      <c r="N28" s="187">
        <v>0.0</v>
      </c>
      <c r="O28" s="187">
        <v>0.0</v>
      </c>
      <c r="P28" s="188">
        <v>0.0</v>
      </c>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row>
    <row r="29">
      <c r="A29" s="14"/>
      <c r="B29" s="132"/>
      <c r="C29" s="133"/>
      <c r="D29" s="133"/>
      <c r="E29" s="134" t="s">
        <v>120</v>
      </c>
      <c r="F29" s="135" t="s">
        <v>101</v>
      </c>
      <c r="G29" s="135" t="s">
        <v>102</v>
      </c>
      <c r="H29" s="136" t="s">
        <v>7</v>
      </c>
      <c r="I29" s="137">
        <v>0.5</v>
      </c>
      <c r="J29" s="138">
        <v>0.5</v>
      </c>
      <c r="K29" s="138">
        <v>0.0</v>
      </c>
      <c r="L29" s="138">
        <v>0.0</v>
      </c>
      <c r="M29" s="138">
        <v>0.5</v>
      </c>
      <c r="N29" s="138">
        <v>0.0</v>
      </c>
      <c r="O29" s="138">
        <v>0.0</v>
      </c>
      <c r="P29" s="139">
        <v>0.0</v>
      </c>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row>
    <row r="30">
      <c r="A30" s="14"/>
      <c r="B30" s="181"/>
      <c r="C30" s="182"/>
      <c r="D30" s="182"/>
      <c r="E30" s="183" t="s">
        <v>121</v>
      </c>
      <c r="F30" s="184" t="s">
        <v>101</v>
      </c>
      <c r="G30" s="184" t="s">
        <v>102</v>
      </c>
      <c r="H30" s="185" t="s">
        <v>8</v>
      </c>
      <c r="I30" s="186">
        <v>0.5</v>
      </c>
      <c r="J30" s="187">
        <v>0.33</v>
      </c>
      <c r="K30" s="187">
        <v>0.0</v>
      </c>
      <c r="L30" s="187">
        <v>0.0</v>
      </c>
      <c r="M30" s="187">
        <v>0.0</v>
      </c>
      <c r="N30" s="187">
        <v>0.0</v>
      </c>
      <c r="O30" s="187">
        <v>0.0</v>
      </c>
      <c r="P30" s="188">
        <v>0.0</v>
      </c>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row>
    <row r="31">
      <c r="A31" s="14"/>
      <c r="B31" s="132"/>
      <c r="C31" s="133"/>
      <c r="D31" s="133"/>
      <c r="E31" s="134" t="s">
        <v>122</v>
      </c>
      <c r="F31" s="140" t="s">
        <v>101</v>
      </c>
      <c r="G31" s="140" t="s">
        <v>102</v>
      </c>
      <c r="H31" s="136" t="s">
        <v>5</v>
      </c>
      <c r="I31" s="137">
        <v>0.5</v>
      </c>
      <c r="J31" s="138">
        <v>0.33</v>
      </c>
      <c r="K31" s="138">
        <v>0.0</v>
      </c>
      <c r="L31" s="138">
        <v>0.0</v>
      </c>
      <c r="M31" s="138">
        <v>0.0</v>
      </c>
      <c r="N31" s="138">
        <v>0.0</v>
      </c>
      <c r="O31" s="138">
        <v>0.0</v>
      </c>
      <c r="P31" s="139">
        <v>0.0</v>
      </c>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row>
    <row r="32">
      <c r="A32" s="14"/>
      <c r="B32" s="181"/>
      <c r="C32" s="182"/>
      <c r="D32" s="182"/>
      <c r="E32" s="189" t="s">
        <v>123</v>
      </c>
      <c r="F32" s="190" t="s">
        <v>101</v>
      </c>
      <c r="G32" s="191" t="s">
        <v>102</v>
      </c>
      <c r="H32" s="192" t="s">
        <v>10</v>
      </c>
      <c r="I32" s="186">
        <v>2.0</v>
      </c>
      <c r="J32" s="187">
        <v>0.0</v>
      </c>
      <c r="K32" s="187">
        <v>1.0</v>
      </c>
      <c r="L32" s="187">
        <v>1.0</v>
      </c>
      <c r="M32" s="187">
        <v>0.0</v>
      </c>
      <c r="N32" s="187">
        <v>0.0</v>
      </c>
      <c r="O32" s="187">
        <v>0.0</v>
      </c>
      <c r="P32" s="188">
        <v>0.0</v>
      </c>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row>
    <row r="33">
      <c r="A33" s="14"/>
      <c r="B33" s="193"/>
      <c r="C33" s="194"/>
      <c r="D33" s="194"/>
      <c r="E33" s="195" t="s">
        <v>124</v>
      </c>
      <c r="F33" s="196" t="s">
        <v>101</v>
      </c>
      <c r="G33" s="197" t="s">
        <v>102</v>
      </c>
      <c r="H33" s="198" t="s">
        <v>8</v>
      </c>
      <c r="I33" s="199">
        <v>0.5</v>
      </c>
      <c r="J33" s="200">
        <v>0.0</v>
      </c>
      <c r="K33" s="200">
        <v>0.5</v>
      </c>
      <c r="L33" s="200">
        <v>0.0</v>
      </c>
      <c r="M33" s="200">
        <v>0.0</v>
      </c>
      <c r="N33" s="200">
        <v>0.0</v>
      </c>
      <c r="O33" s="200">
        <v>0.0</v>
      </c>
      <c r="P33" s="201">
        <v>0.0</v>
      </c>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row>
    <row r="34">
      <c r="A34" s="14"/>
      <c r="B34" s="105"/>
      <c r="C34" s="10"/>
      <c r="D34" s="10"/>
      <c r="E34" s="150"/>
      <c r="F34" s="153"/>
      <c r="G34" s="202"/>
      <c r="H34" s="203" t="s">
        <v>109</v>
      </c>
      <c r="I34" s="152">
        <f>SUM(I27:I33)</f>
        <v>6</v>
      </c>
      <c r="J34" s="152">
        <f> I34 - (I34 / 7)</f>
        <v>5.142857143</v>
      </c>
      <c r="K34" s="152">
        <f> J34 - (I34 / 7)</f>
        <v>4.285714286</v>
      </c>
      <c r="L34" s="152">
        <f> K34 - (I34 / 7)</f>
        <v>3.428571429</v>
      </c>
      <c r="M34" s="152">
        <f> L34 - (I34 / 7)</f>
        <v>2.571428571</v>
      </c>
      <c r="N34" s="152">
        <f> M34 - (I34 / 7)</f>
        <v>1.714285714</v>
      </c>
      <c r="O34" s="152">
        <f> N34 - (I34 / 7)</f>
        <v>0.8571428571</v>
      </c>
      <c r="P34" s="152">
        <f> O34 - (I34 / 7)</f>
        <v>0</v>
      </c>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row>
    <row r="35">
      <c r="A35" s="14"/>
      <c r="B35" s="105"/>
      <c r="C35" s="105"/>
      <c r="D35" s="154"/>
      <c r="E35" s="204"/>
      <c r="F35" s="153"/>
      <c r="G35" s="106"/>
      <c r="H35" s="205" t="s">
        <v>111</v>
      </c>
      <c r="I35" s="206">
        <f>SUM(J27:P33)</f>
        <v>5.16</v>
      </c>
      <c r="J35" s="206">
        <f t="shared" ref="J35:P35" si="3">I35 - SUM(J27:J33)</f>
        <v>4</v>
      </c>
      <c r="K35" s="206">
        <f t="shared" si="3"/>
        <v>2.5</v>
      </c>
      <c r="L35" s="206">
        <f t="shared" si="3"/>
        <v>1</v>
      </c>
      <c r="M35" s="206">
        <f t="shared" si="3"/>
        <v>0</v>
      </c>
      <c r="N35" s="206">
        <f t="shared" si="3"/>
        <v>0</v>
      </c>
      <c r="O35" s="206">
        <f t="shared" si="3"/>
        <v>0</v>
      </c>
      <c r="P35" s="206">
        <f t="shared" si="3"/>
        <v>0</v>
      </c>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row>
    <row r="36">
      <c r="A36" s="14"/>
      <c r="B36" s="105"/>
      <c r="C36" s="105"/>
      <c r="D36" s="154"/>
      <c r="E36" s="204"/>
      <c r="F36" s="153"/>
      <c r="G36" s="106"/>
      <c r="H36" s="155"/>
      <c r="I36" s="156"/>
      <c r="J36" s="156"/>
      <c r="K36" s="156"/>
      <c r="L36" s="156"/>
      <c r="M36" s="156"/>
      <c r="N36" s="156"/>
      <c r="O36" s="156"/>
      <c r="P36" s="156"/>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row>
    <row r="37">
      <c r="A37" s="14"/>
      <c r="B37" s="105"/>
      <c r="C37" s="105"/>
      <c r="D37" s="154"/>
      <c r="E37" s="204"/>
      <c r="F37" s="153"/>
      <c r="G37" s="106"/>
      <c r="H37" s="155"/>
      <c r="I37" s="207"/>
      <c r="J37" s="111" t="s">
        <v>85</v>
      </c>
      <c r="K37" s="111" t="s">
        <v>86</v>
      </c>
      <c r="L37" s="111" t="s">
        <v>87</v>
      </c>
      <c r="M37" s="111" t="s">
        <v>88</v>
      </c>
      <c r="N37" s="111" t="s">
        <v>89</v>
      </c>
      <c r="O37" s="111" t="s">
        <v>90</v>
      </c>
      <c r="P37" s="111" t="s">
        <v>91</v>
      </c>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row>
    <row r="38">
      <c r="A38" s="14"/>
      <c r="B38" s="208" t="s">
        <v>92</v>
      </c>
      <c r="C38" s="208" t="s">
        <v>93</v>
      </c>
      <c r="D38" s="208" t="s">
        <v>94</v>
      </c>
      <c r="E38" s="208" t="s">
        <v>95</v>
      </c>
      <c r="F38" s="208" t="s">
        <v>17</v>
      </c>
      <c r="G38" s="208" t="s">
        <v>96</v>
      </c>
      <c r="H38" s="208" t="s">
        <v>97</v>
      </c>
      <c r="I38" s="209" t="s">
        <v>98</v>
      </c>
      <c r="J38" s="210">
        <v>44471.0</v>
      </c>
      <c r="K38" s="210">
        <v>44472.0</v>
      </c>
      <c r="L38" s="210">
        <v>44473.0</v>
      </c>
      <c r="M38" s="210">
        <v>44474.0</v>
      </c>
      <c r="N38" s="210">
        <v>44475.0</v>
      </c>
      <c r="O38" s="210">
        <v>44476.0</v>
      </c>
      <c r="P38" s="210">
        <v>44477.0</v>
      </c>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row>
    <row r="39">
      <c r="A39" s="14"/>
      <c r="B39" s="115">
        <v>2.1</v>
      </c>
      <c r="C39" s="116" t="s">
        <v>125</v>
      </c>
      <c r="D39" s="117">
        <v>44471.0</v>
      </c>
      <c r="E39" s="211" t="s">
        <v>126</v>
      </c>
      <c r="F39" s="212" t="s">
        <v>127</v>
      </c>
      <c r="G39" s="135" t="s">
        <v>102</v>
      </c>
      <c r="H39" s="213" t="s">
        <v>7</v>
      </c>
      <c r="I39" s="214">
        <v>1.0</v>
      </c>
      <c r="J39" s="215">
        <v>0.0</v>
      </c>
      <c r="K39" s="216">
        <v>0.5</v>
      </c>
      <c r="L39" s="214">
        <v>0.0</v>
      </c>
      <c r="M39" s="214">
        <v>1.0</v>
      </c>
      <c r="N39" s="214"/>
      <c r="O39" s="217"/>
      <c r="P39" s="217"/>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row>
    <row r="40">
      <c r="A40" s="14"/>
      <c r="B40" s="218"/>
      <c r="C40" s="219"/>
      <c r="D40" s="219"/>
      <c r="E40" s="220" t="s">
        <v>128</v>
      </c>
      <c r="F40" s="221" t="s">
        <v>127</v>
      </c>
      <c r="G40" s="222" t="s">
        <v>102</v>
      </c>
      <c r="H40" s="223" t="s">
        <v>7</v>
      </c>
      <c r="I40" s="224">
        <v>2.0</v>
      </c>
      <c r="J40" s="224">
        <v>1.0</v>
      </c>
      <c r="K40" s="224">
        <v>0.5</v>
      </c>
      <c r="L40" s="224">
        <v>1.0</v>
      </c>
      <c r="M40" s="224">
        <v>0.0</v>
      </c>
      <c r="N40" s="224"/>
      <c r="O40" s="225"/>
      <c r="P40" s="225"/>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row>
    <row r="41">
      <c r="A41" s="14"/>
      <c r="B41" s="132"/>
      <c r="C41" s="133"/>
      <c r="D41" s="133"/>
      <c r="E41" s="226" t="s">
        <v>129</v>
      </c>
      <c r="F41" s="227" t="s">
        <v>127</v>
      </c>
      <c r="G41" s="228" t="s">
        <v>102</v>
      </c>
      <c r="H41" s="229" t="s">
        <v>7</v>
      </c>
      <c r="I41" s="214">
        <v>8.0</v>
      </c>
      <c r="J41" s="214">
        <v>2.0</v>
      </c>
      <c r="K41" s="214">
        <v>0.5</v>
      </c>
      <c r="L41" s="214">
        <v>4.5</v>
      </c>
      <c r="M41" s="214">
        <v>1.5</v>
      </c>
      <c r="N41" s="217"/>
      <c r="O41" s="217"/>
      <c r="P41" s="217"/>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row>
    <row r="42">
      <c r="A42" s="14"/>
      <c r="B42" s="218"/>
      <c r="C42" s="219"/>
      <c r="D42" s="219"/>
      <c r="E42" s="230" t="s">
        <v>130</v>
      </c>
      <c r="F42" s="231" t="s">
        <v>127</v>
      </c>
      <c r="G42" s="232" t="s">
        <v>102</v>
      </c>
      <c r="H42" s="233" t="s">
        <v>7</v>
      </c>
      <c r="I42" s="234">
        <v>8.0</v>
      </c>
      <c r="J42" s="234">
        <v>3.0</v>
      </c>
      <c r="K42" s="234">
        <v>2.5</v>
      </c>
      <c r="L42" s="234">
        <v>0.0</v>
      </c>
      <c r="M42" s="234">
        <v>3.0</v>
      </c>
      <c r="N42" s="235"/>
      <c r="O42" s="235"/>
      <c r="P42" s="235"/>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row>
    <row r="43">
      <c r="A43" s="14"/>
      <c r="B43" s="132"/>
      <c r="C43" s="133"/>
      <c r="D43" s="133"/>
      <c r="E43" s="236" t="s">
        <v>131</v>
      </c>
      <c r="F43" s="237" t="s">
        <v>127</v>
      </c>
      <c r="G43" s="238" t="s">
        <v>102</v>
      </c>
      <c r="H43" s="239" t="s">
        <v>10</v>
      </c>
      <c r="I43" s="240">
        <v>10.0</v>
      </c>
      <c r="J43" s="240">
        <v>4.0</v>
      </c>
      <c r="K43" s="240">
        <v>2.0</v>
      </c>
      <c r="L43" s="240">
        <v>2.0</v>
      </c>
      <c r="M43" s="240">
        <v>2.0</v>
      </c>
      <c r="N43" s="241"/>
      <c r="O43" s="241"/>
      <c r="P43" s="241"/>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row>
    <row r="44">
      <c r="A44" s="14"/>
      <c r="B44" s="218"/>
      <c r="C44" s="219"/>
      <c r="D44" s="219"/>
      <c r="E44" s="220" t="s">
        <v>129</v>
      </c>
      <c r="F44" s="221" t="s">
        <v>127</v>
      </c>
      <c r="G44" s="222" t="s">
        <v>102</v>
      </c>
      <c r="H44" s="223" t="s">
        <v>10</v>
      </c>
      <c r="I44" s="224">
        <v>10.0</v>
      </c>
      <c r="J44" s="224">
        <v>3.0</v>
      </c>
      <c r="K44" s="224">
        <v>4.0</v>
      </c>
      <c r="L44" s="224">
        <v>2.0</v>
      </c>
      <c r="M44" s="224">
        <v>1.0</v>
      </c>
      <c r="N44" s="225"/>
      <c r="O44" s="225"/>
      <c r="P44" s="225"/>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row>
    <row r="45">
      <c r="A45" s="14"/>
      <c r="B45" s="132"/>
      <c r="C45" s="133"/>
      <c r="D45" s="133"/>
      <c r="E45" s="242" t="s">
        <v>130</v>
      </c>
      <c r="F45" s="212" t="s">
        <v>127</v>
      </c>
      <c r="G45" s="135" t="s">
        <v>102</v>
      </c>
      <c r="H45" s="243" t="s">
        <v>10</v>
      </c>
      <c r="I45" s="214">
        <v>10.0</v>
      </c>
      <c r="J45" s="214">
        <v>0.0</v>
      </c>
      <c r="K45" s="214">
        <v>1.0</v>
      </c>
      <c r="L45" s="214">
        <v>4.0</v>
      </c>
      <c r="M45" s="214">
        <v>5.0</v>
      </c>
      <c r="N45" s="217"/>
      <c r="O45" s="217"/>
      <c r="P45" s="217"/>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row>
    <row r="46">
      <c r="A46" s="14"/>
      <c r="B46" s="218"/>
      <c r="C46" s="219"/>
      <c r="D46" s="219"/>
      <c r="E46" s="244" t="s">
        <v>132</v>
      </c>
      <c r="F46" s="221" t="s">
        <v>133</v>
      </c>
      <c r="G46" s="222" t="s">
        <v>102</v>
      </c>
      <c r="H46" s="245" t="s">
        <v>12</v>
      </c>
      <c r="I46" s="224">
        <v>5.0</v>
      </c>
      <c r="J46" s="224">
        <v>2.0</v>
      </c>
      <c r="K46" s="224">
        <v>2.0</v>
      </c>
      <c r="L46" s="224">
        <v>2.0</v>
      </c>
      <c r="M46" s="224">
        <v>1.0</v>
      </c>
      <c r="N46" s="224"/>
      <c r="O46" s="224"/>
      <c r="P46" s="22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row>
    <row r="47">
      <c r="A47" s="14"/>
      <c r="B47" s="132"/>
      <c r="C47" s="133"/>
      <c r="D47" s="133"/>
      <c r="E47" s="242" t="s">
        <v>134</v>
      </c>
      <c r="F47" s="212" t="s">
        <v>133</v>
      </c>
      <c r="G47" s="246" t="s">
        <v>102</v>
      </c>
      <c r="H47" s="243" t="s">
        <v>12</v>
      </c>
      <c r="I47" s="214">
        <v>2.0</v>
      </c>
      <c r="J47" s="214">
        <v>0.0</v>
      </c>
      <c r="K47" s="214">
        <v>0.0</v>
      </c>
      <c r="L47" s="214">
        <v>0.0</v>
      </c>
      <c r="M47" s="214">
        <v>2.0</v>
      </c>
      <c r="N47" s="214"/>
      <c r="O47" s="214"/>
      <c r="P47" s="2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row>
    <row r="48">
      <c r="A48" s="14"/>
      <c r="B48" s="218"/>
      <c r="C48" s="219"/>
      <c r="D48" s="219"/>
      <c r="E48" s="244" t="s">
        <v>135</v>
      </c>
      <c r="F48" s="221" t="s">
        <v>136</v>
      </c>
      <c r="G48" s="247" t="s">
        <v>102</v>
      </c>
      <c r="H48" s="245" t="s">
        <v>5</v>
      </c>
      <c r="I48" s="224">
        <v>5.0</v>
      </c>
      <c r="J48" s="224">
        <v>1.0</v>
      </c>
      <c r="K48" s="224">
        <v>2.0</v>
      </c>
      <c r="L48" s="224">
        <v>1.0</v>
      </c>
      <c r="M48" s="224">
        <v>2.0</v>
      </c>
      <c r="N48" s="225"/>
      <c r="O48" s="225"/>
      <c r="P48" s="225"/>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row>
    <row r="49">
      <c r="A49" s="14"/>
      <c r="B49" s="132"/>
      <c r="C49" s="133"/>
      <c r="D49" s="133"/>
      <c r="E49" s="242" t="s">
        <v>137</v>
      </c>
      <c r="F49" s="212" t="s">
        <v>136</v>
      </c>
      <c r="G49" s="246" t="s">
        <v>102</v>
      </c>
      <c r="H49" s="243" t="s">
        <v>5</v>
      </c>
      <c r="I49" s="214">
        <v>8.0</v>
      </c>
      <c r="J49" s="214">
        <v>2.0</v>
      </c>
      <c r="K49" s="214">
        <v>2.0</v>
      </c>
      <c r="L49" s="214">
        <v>3.0</v>
      </c>
      <c r="M49" s="214">
        <v>3.0</v>
      </c>
      <c r="N49" s="217"/>
      <c r="O49" s="217"/>
      <c r="P49" s="217"/>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row>
    <row r="50">
      <c r="A50" s="14"/>
      <c r="B50" s="218"/>
      <c r="C50" s="219"/>
      <c r="D50" s="219"/>
      <c r="E50" s="220" t="s">
        <v>138</v>
      </c>
      <c r="F50" s="221" t="s">
        <v>139</v>
      </c>
      <c r="G50" s="247" t="s">
        <v>102</v>
      </c>
      <c r="H50" s="245" t="s">
        <v>8</v>
      </c>
      <c r="I50" s="224">
        <v>2.0</v>
      </c>
      <c r="J50" s="224">
        <v>1.0</v>
      </c>
      <c r="K50" s="224">
        <v>0.5</v>
      </c>
      <c r="L50" s="224">
        <v>0.5</v>
      </c>
      <c r="M50" s="224">
        <v>1.0</v>
      </c>
      <c r="N50" s="225"/>
      <c r="O50" s="225"/>
      <c r="P50" s="225"/>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row>
    <row r="51">
      <c r="A51" s="14"/>
      <c r="B51" s="132"/>
      <c r="C51" s="133"/>
      <c r="D51" s="133"/>
      <c r="E51" s="211" t="s">
        <v>140</v>
      </c>
      <c r="F51" s="212" t="s">
        <v>139</v>
      </c>
      <c r="G51" s="246" t="s">
        <v>102</v>
      </c>
      <c r="H51" s="243" t="s">
        <v>8</v>
      </c>
      <c r="I51" s="214">
        <v>5.0</v>
      </c>
      <c r="J51" s="214">
        <v>1.0</v>
      </c>
      <c r="K51" s="214">
        <v>2.5</v>
      </c>
      <c r="L51" s="214">
        <v>1.0</v>
      </c>
      <c r="M51" s="214">
        <v>2.0</v>
      </c>
      <c r="N51" s="217"/>
      <c r="O51" s="217"/>
      <c r="P51" s="217"/>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row>
    <row r="52">
      <c r="A52" s="14"/>
      <c r="B52" s="218"/>
      <c r="C52" s="219"/>
      <c r="D52" s="219"/>
      <c r="E52" s="220" t="s">
        <v>141</v>
      </c>
      <c r="F52" s="221" t="s">
        <v>139</v>
      </c>
      <c r="G52" s="247" t="s">
        <v>102</v>
      </c>
      <c r="H52" s="245" t="s">
        <v>8</v>
      </c>
      <c r="I52" s="224">
        <v>8.0</v>
      </c>
      <c r="J52" s="224">
        <v>2.0</v>
      </c>
      <c r="K52" s="224">
        <v>2.0</v>
      </c>
      <c r="L52" s="224">
        <v>2.0</v>
      </c>
      <c r="M52" s="224">
        <v>3.0</v>
      </c>
      <c r="N52" s="225"/>
      <c r="O52" s="225"/>
      <c r="P52" s="225"/>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row>
    <row r="53">
      <c r="A53" s="14"/>
      <c r="B53" s="193"/>
      <c r="C53" s="194"/>
      <c r="D53" s="194"/>
      <c r="E53" s="195" t="s">
        <v>142</v>
      </c>
      <c r="F53" s="248" t="s">
        <v>139</v>
      </c>
      <c r="G53" s="197" t="s">
        <v>102</v>
      </c>
      <c r="H53" s="249" t="s">
        <v>8</v>
      </c>
      <c r="I53" s="250">
        <v>2.0</v>
      </c>
      <c r="J53" s="250">
        <v>0.0</v>
      </c>
      <c r="K53" s="250">
        <v>0.0</v>
      </c>
      <c r="L53" s="250">
        <v>1.0</v>
      </c>
      <c r="M53" s="250">
        <v>3.0</v>
      </c>
      <c r="N53" s="251"/>
      <c r="O53" s="251"/>
      <c r="P53" s="251"/>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row>
    <row r="54">
      <c r="A54" s="14"/>
      <c r="B54" s="105"/>
      <c r="C54" s="105"/>
      <c r="D54" s="154"/>
      <c r="E54" s="10"/>
      <c r="F54" s="153"/>
      <c r="G54" s="153"/>
      <c r="H54" s="203" t="s">
        <v>109</v>
      </c>
      <c r="I54" s="152">
        <f>SUM(I39:I53)</f>
        <v>86</v>
      </c>
      <c r="J54" s="152">
        <f> I54 - (I54 / 7)</f>
        <v>73.71428571</v>
      </c>
      <c r="K54" s="152">
        <f> J54 - (I54 / 7)</f>
        <v>61.42857143</v>
      </c>
      <c r="L54" s="152">
        <f> K54 - (I54 / 7)</f>
        <v>49.14285714</v>
      </c>
      <c r="M54" s="152">
        <f> L54 - (I54 / 7)</f>
        <v>36.85714286</v>
      </c>
      <c r="N54" s="152">
        <f> M54 - (I54 / 7)</f>
        <v>24.57142857</v>
      </c>
      <c r="O54" s="152">
        <f> N54 - (I54 / 7)</f>
        <v>12.28571429</v>
      </c>
      <c r="P54" s="152">
        <f> O54 - (I54 / 7)</f>
        <v>0</v>
      </c>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252"/>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row>
    <row r="55">
      <c r="A55" s="14"/>
      <c r="B55" s="105"/>
      <c r="C55" s="105"/>
      <c r="D55" s="154"/>
      <c r="E55" s="204"/>
      <c r="F55" s="153"/>
      <c r="G55" s="153"/>
      <c r="H55" s="205" t="s">
        <v>111</v>
      </c>
      <c r="I55" s="206">
        <f>SUM(J39:P53)</f>
        <v>98.5</v>
      </c>
      <c r="J55" s="206">
        <f t="shared" ref="J55:P55" si="4">I55 - SUM(J39:J53)</f>
        <v>76.5</v>
      </c>
      <c r="K55" s="206">
        <f t="shared" si="4"/>
        <v>54.5</v>
      </c>
      <c r="L55" s="206">
        <f t="shared" si="4"/>
        <v>30.5</v>
      </c>
      <c r="M55" s="206">
        <f t="shared" si="4"/>
        <v>0</v>
      </c>
      <c r="N55" s="206">
        <f t="shared" si="4"/>
        <v>0</v>
      </c>
      <c r="O55" s="206">
        <f t="shared" si="4"/>
        <v>0</v>
      </c>
      <c r="P55" s="206">
        <f t="shared" si="4"/>
        <v>0</v>
      </c>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252"/>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row>
    <row r="56">
      <c r="A56" s="14"/>
      <c r="B56" s="105"/>
      <c r="C56" s="105"/>
      <c r="D56" s="253"/>
      <c r="E56" s="150"/>
      <c r="F56" s="153"/>
      <c r="G56" s="153"/>
      <c r="H56" s="155"/>
      <c r="I56" s="107"/>
      <c r="J56" s="107"/>
      <c r="K56" s="107"/>
      <c r="L56" s="107"/>
      <c r="M56" s="107"/>
      <c r="N56" s="107"/>
      <c r="O56" s="107"/>
      <c r="P56" s="107"/>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252"/>
      <c r="AU56" s="14"/>
      <c r="AV56" s="14"/>
      <c r="AW56" s="14"/>
      <c r="AX56" s="14"/>
      <c r="AY56" s="14"/>
      <c r="AZ56" s="14"/>
      <c r="BA56" s="14"/>
      <c r="BB56" s="14"/>
      <c r="BC56" s="14"/>
      <c r="BD56" s="252"/>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row>
    <row r="57">
      <c r="A57" s="14"/>
      <c r="B57" s="105"/>
      <c r="C57" s="105"/>
      <c r="D57" s="253"/>
      <c r="E57" s="150"/>
      <c r="F57" s="153"/>
      <c r="G57" s="153"/>
      <c r="H57" s="155"/>
      <c r="I57" s="107"/>
      <c r="J57" s="107"/>
      <c r="K57" s="254" t="s">
        <v>143</v>
      </c>
      <c r="L57" s="255"/>
      <c r="M57" s="255"/>
      <c r="N57" s="255"/>
      <c r="O57" s="255"/>
      <c r="P57" s="255"/>
      <c r="Q57" s="5"/>
      <c r="R57" s="256"/>
      <c r="S57" s="257" t="s">
        <v>144</v>
      </c>
      <c r="T57" s="255"/>
      <c r="U57" s="255"/>
      <c r="V57" s="255"/>
      <c r="W57" s="255"/>
      <c r="X57" s="255"/>
      <c r="Y57" s="5"/>
      <c r="AB57" s="254" t="s">
        <v>145</v>
      </c>
      <c r="AC57" s="255"/>
      <c r="AD57" s="255"/>
      <c r="AE57" s="255"/>
      <c r="AF57" s="255"/>
      <c r="AG57" s="255"/>
      <c r="AH57" s="255"/>
      <c r="AI57" s="5"/>
      <c r="AT57" s="258"/>
      <c r="BD57" s="258"/>
    </row>
    <row r="58">
      <c r="A58" s="14"/>
      <c r="B58" s="105"/>
      <c r="C58" s="105"/>
      <c r="D58" s="105"/>
      <c r="E58" s="105"/>
      <c r="F58" s="105"/>
      <c r="G58" s="105"/>
      <c r="H58" s="105"/>
      <c r="I58" s="177"/>
      <c r="J58" s="177"/>
      <c r="K58" s="259" t="s">
        <v>90</v>
      </c>
      <c r="L58" s="260" t="s">
        <v>91</v>
      </c>
      <c r="M58" s="259" t="s">
        <v>85</v>
      </c>
      <c r="N58" s="260" t="s">
        <v>86</v>
      </c>
      <c r="O58" s="260" t="s">
        <v>87</v>
      </c>
      <c r="P58" s="260" t="s">
        <v>88</v>
      </c>
      <c r="Q58" s="260" t="s">
        <v>89</v>
      </c>
      <c r="R58" s="261"/>
      <c r="S58" s="259" t="s">
        <v>90</v>
      </c>
      <c r="T58" s="260" t="s">
        <v>91</v>
      </c>
      <c r="U58" s="259" t="s">
        <v>85</v>
      </c>
      <c r="V58" s="260" t="s">
        <v>86</v>
      </c>
      <c r="W58" s="260" t="s">
        <v>87</v>
      </c>
      <c r="X58" s="260" t="s">
        <v>88</v>
      </c>
      <c r="Y58" s="260" t="s">
        <v>89</v>
      </c>
      <c r="Z58" s="258"/>
      <c r="AB58" s="259" t="s">
        <v>90</v>
      </c>
      <c r="AC58" s="260" t="s">
        <v>91</v>
      </c>
      <c r="AD58" s="259" t="s">
        <v>85</v>
      </c>
      <c r="AE58" s="260" t="s">
        <v>86</v>
      </c>
      <c r="AF58" s="260" t="s">
        <v>87</v>
      </c>
      <c r="AG58" s="260" t="s">
        <v>88</v>
      </c>
      <c r="AH58" s="260" t="s">
        <v>89</v>
      </c>
      <c r="AI58" s="262" t="s">
        <v>146</v>
      </c>
      <c r="AK58" s="263" t="s">
        <v>8</v>
      </c>
      <c r="AL58" s="264" t="s">
        <v>98</v>
      </c>
      <c r="AM58" s="265">
        <v>44476.0</v>
      </c>
      <c r="AN58" s="265">
        <v>44477.0</v>
      </c>
      <c r="AO58" s="265">
        <v>44478.0</v>
      </c>
      <c r="AP58" s="265">
        <v>44479.0</v>
      </c>
      <c r="AQ58" s="265">
        <v>44480.0</v>
      </c>
      <c r="AR58" s="265">
        <v>44481.0</v>
      </c>
      <c r="AS58" s="265">
        <v>44482.0</v>
      </c>
      <c r="AT58" s="258"/>
      <c r="AU58" s="266" t="s">
        <v>5</v>
      </c>
      <c r="AV58" s="267" t="s">
        <v>98</v>
      </c>
      <c r="AW58" s="268">
        <v>44476.0</v>
      </c>
      <c r="AX58" s="268">
        <v>44477.0</v>
      </c>
      <c r="AY58" s="268">
        <v>44478.0</v>
      </c>
      <c r="AZ58" s="268">
        <v>44479.0</v>
      </c>
      <c r="BA58" s="268">
        <v>44480.0</v>
      </c>
      <c r="BB58" s="268">
        <v>44481.0</v>
      </c>
      <c r="BC58" s="268">
        <v>44482.0</v>
      </c>
      <c r="BD58" s="258"/>
      <c r="BE58" s="266" t="s">
        <v>12</v>
      </c>
      <c r="BF58" s="267" t="s">
        <v>98</v>
      </c>
      <c r="BG58" s="268">
        <v>44476.0</v>
      </c>
      <c r="BH58" s="268">
        <v>44477.0</v>
      </c>
      <c r="BI58" s="268">
        <v>44478.0</v>
      </c>
      <c r="BJ58" s="268">
        <v>44479.0</v>
      </c>
      <c r="BK58" s="268">
        <v>44480.0</v>
      </c>
      <c r="BL58" s="268">
        <v>44481.0</v>
      </c>
      <c r="BM58" s="268">
        <v>44482.0</v>
      </c>
    </row>
    <row r="59">
      <c r="A59" s="14"/>
      <c r="B59" s="269" t="s">
        <v>92</v>
      </c>
      <c r="C59" s="269" t="s">
        <v>93</v>
      </c>
      <c r="D59" s="269" t="s">
        <v>94</v>
      </c>
      <c r="E59" s="269" t="s">
        <v>95</v>
      </c>
      <c r="F59" s="269" t="s">
        <v>17</v>
      </c>
      <c r="G59" s="269" t="s">
        <v>96</v>
      </c>
      <c r="H59" s="269" t="s">
        <v>97</v>
      </c>
      <c r="I59" s="270" t="s">
        <v>20</v>
      </c>
      <c r="J59" s="270" t="s">
        <v>98</v>
      </c>
      <c r="K59" s="271">
        <v>44476.0</v>
      </c>
      <c r="L59" s="272">
        <v>44477.0</v>
      </c>
      <c r="M59" s="272">
        <v>44478.0</v>
      </c>
      <c r="N59" s="272">
        <v>44479.0</v>
      </c>
      <c r="O59" s="272">
        <v>44480.0</v>
      </c>
      <c r="P59" s="272">
        <v>44481.0</v>
      </c>
      <c r="Q59" s="272">
        <v>44482.0</v>
      </c>
      <c r="R59" s="261"/>
      <c r="S59" s="273">
        <v>44476.0</v>
      </c>
      <c r="T59" s="274">
        <v>44477.0</v>
      </c>
      <c r="U59" s="274">
        <v>44478.0</v>
      </c>
      <c r="V59" s="274">
        <v>44479.0</v>
      </c>
      <c r="W59" s="274">
        <v>44480.0</v>
      </c>
      <c r="X59" s="274">
        <v>44481.0</v>
      </c>
      <c r="Y59" s="274">
        <v>44482.0</v>
      </c>
      <c r="Z59" s="258"/>
      <c r="AB59" s="271">
        <v>44476.0</v>
      </c>
      <c r="AC59" s="272">
        <v>44477.0</v>
      </c>
      <c r="AD59" s="272">
        <v>44478.0</v>
      </c>
      <c r="AE59" s="272">
        <v>44479.0</v>
      </c>
      <c r="AF59" s="272">
        <v>44480.0</v>
      </c>
      <c r="AG59" s="272">
        <v>44481.0</v>
      </c>
      <c r="AH59" s="272">
        <v>44482.0</v>
      </c>
      <c r="AI59" s="275"/>
      <c r="AK59" s="276" t="s">
        <v>147</v>
      </c>
      <c r="AL59" s="277">
        <f>J61</f>
        <v>4</v>
      </c>
      <c r="AM59" s="278">
        <f>AL59 - (AL59/7)</f>
        <v>3.428571429</v>
      </c>
      <c r="AN59" s="278">
        <f>AM59 - (AL59/7)</f>
        <v>2.857142857</v>
      </c>
      <c r="AO59" s="278">
        <f>AN59 - (AL59/7)</f>
        <v>2.285714286</v>
      </c>
      <c r="AP59" s="278">
        <f>AO59 - (AL59/7)</f>
        <v>1.714285714</v>
      </c>
      <c r="AQ59" s="278">
        <f>AP59 - (AL59/7)</f>
        <v>1.142857143</v>
      </c>
      <c r="AR59" s="278">
        <f>AQ59 - (AL59/7)</f>
        <v>0.5714285714</v>
      </c>
      <c r="AS59" s="279">
        <f>AR59 - (AL59/7)</f>
        <v>0</v>
      </c>
      <c r="AT59" s="258"/>
      <c r="AU59" s="280" t="s">
        <v>147</v>
      </c>
      <c r="AV59" s="281">
        <f>J60</f>
        <v>4</v>
      </c>
      <c r="AW59" s="282">
        <f>AV59 - (AV59/7)</f>
        <v>3.428571429</v>
      </c>
      <c r="AX59" s="282">
        <f>AW59 - (AV59/7)</f>
        <v>2.857142857</v>
      </c>
      <c r="AY59" s="282">
        <f>AX59 - (AV59/7)</f>
        <v>2.285714286</v>
      </c>
      <c r="AZ59" s="282">
        <f>AY59 - (AV59/7)</f>
        <v>1.714285714</v>
      </c>
      <c r="BA59" s="282">
        <f>AZ59 - (AV59/7)</f>
        <v>1.142857143</v>
      </c>
      <c r="BB59" s="282">
        <f>BA59 - (AV59/7)</f>
        <v>0.5714285714</v>
      </c>
      <c r="BC59" s="283">
        <f>BB59 - (AV59/7)</f>
        <v>0</v>
      </c>
      <c r="BD59" s="258"/>
      <c r="BE59" s="280" t="s">
        <v>147</v>
      </c>
      <c r="BF59" s="281">
        <f>J63</f>
        <v>3</v>
      </c>
      <c r="BG59" s="282">
        <f>BF59 - (BF59/7)</f>
        <v>2.571428571</v>
      </c>
      <c r="BH59" s="282">
        <f>BG59 - (BF59/7)</f>
        <v>2.142857143</v>
      </c>
      <c r="BI59" s="282">
        <f>BH59 - (BF59/7)</f>
        <v>1.714285714</v>
      </c>
      <c r="BJ59" s="282">
        <f>BI59 - (BF59/7)</f>
        <v>1.285714286</v>
      </c>
      <c r="BK59" s="282">
        <f>BJ59 - (BF59/7)</f>
        <v>0.8571428571</v>
      </c>
      <c r="BL59" s="282">
        <f>BK59 - (BF59/7)</f>
        <v>0.4285714286</v>
      </c>
      <c r="BM59" s="283">
        <f>BL59 - (BF59/7)</f>
        <v>0</v>
      </c>
    </row>
    <row r="60">
      <c r="A60" s="14"/>
      <c r="B60" s="115">
        <v>3.1</v>
      </c>
      <c r="C60" s="116" t="s">
        <v>148</v>
      </c>
      <c r="D60" s="117">
        <v>44476.0</v>
      </c>
      <c r="E60" s="118" t="s">
        <v>149</v>
      </c>
      <c r="F60" s="212" t="s">
        <v>150</v>
      </c>
      <c r="G60" s="284" t="s">
        <v>102</v>
      </c>
      <c r="H60" s="285" t="s">
        <v>5</v>
      </c>
      <c r="I60" s="199" t="s">
        <v>5</v>
      </c>
      <c r="J60" s="199">
        <v>4.0</v>
      </c>
      <c r="K60" s="286">
        <v>0.0</v>
      </c>
      <c r="L60" s="287">
        <v>1.0</v>
      </c>
      <c r="M60" s="287">
        <v>0.0</v>
      </c>
      <c r="N60" s="287">
        <v>0.0</v>
      </c>
      <c r="O60" s="287">
        <v>1.0</v>
      </c>
      <c r="P60" s="287">
        <v>1.0</v>
      </c>
      <c r="Q60" s="288">
        <v>1.0</v>
      </c>
      <c r="R60" s="261"/>
      <c r="S60" s="289">
        <v>0.0</v>
      </c>
      <c r="T60" s="290">
        <v>1.0</v>
      </c>
      <c r="U60" s="290">
        <v>0.0</v>
      </c>
      <c r="V60" s="290">
        <v>0.0</v>
      </c>
      <c r="W60" s="290">
        <v>1.0</v>
      </c>
      <c r="X60" s="290">
        <v>1.5</v>
      </c>
      <c r="Y60" s="291">
        <v>1.5</v>
      </c>
      <c r="Z60" s="258"/>
      <c r="AA60" s="292" t="s">
        <v>5</v>
      </c>
      <c r="AB60" s="287">
        <v>1.0</v>
      </c>
      <c r="AC60" s="287">
        <v>1.0</v>
      </c>
      <c r="AD60" s="287">
        <v>0.0</v>
      </c>
      <c r="AE60" s="287">
        <v>0.0</v>
      </c>
      <c r="AF60" s="287">
        <v>1.0</v>
      </c>
      <c r="AG60" s="287">
        <v>1.0</v>
      </c>
      <c r="AH60" s="293">
        <v>1.0</v>
      </c>
      <c r="AI60" s="294">
        <f t="shared" ref="AI60:AI64" si="8">SUM(AB60:AH60)</f>
        <v>5</v>
      </c>
      <c r="AK60" s="295" t="s">
        <v>151</v>
      </c>
      <c r="AL60" s="296">
        <f>J61</f>
        <v>4</v>
      </c>
      <c r="AM60" s="297">
        <f t="shared" ref="AM60:AS60" si="5"> AL60 - K61</f>
        <v>4</v>
      </c>
      <c r="AN60" s="297">
        <f t="shared" si="5"/>
        <v>4</v>
      </c>
      <c r="AO60" s="297">
        <f t="shared" si="5"/>
        <v>2.5</v>
      </c>
      <c r="AP60" s="297">
        <f t="shared" si="5"/>
        <v>1</v>
      </c>
      <c r="AQ60" s="297">
        <f t="shared" si="5"/>
        <v>0.5</v>
      </c>
      <c r="AR60" s="297">
        <f t="shared" si="5"/>
        <v>0</v>
      </c>
      <c r="AS60" s="298">
        <f t="shared" si="5"/>
        <v>0</v>
      </c>
      <c r="AT60" s="258"/>
      <c r="AU60" s="299" t="s">
        <v>151</v>
      </c>
      <c r="AV60" s="300">
        <f>J60</f>
        <v>4</v>
      </c>
      <c r="AW60" s="301">
        <f t="shared" ref="AW60:BC60" si="6">AV60 - K60</f>
        <v>4</v>
      </c>
      <c r="AX60" s="301">
        <f t="shared" si="6"/>
        <v>3</v>
      </c>
      <c r="AY60" s="301">
        <f t="shared" si="6"/>
        <v>3</v>
      </c>
      <c r="AZ60" s="301">
        <f t="shared" si="6"/>
        <v>3</v>
      </c>
      <c r="BA60" s="301">
        <f t="shared" si="6"/>
        <v>2</v>
      </c>
      <c r="BB60" s="301">
        <f t="shared" si="6"/>
        <v>1</v>
      </c>
      <c r="BC60" s="302">
        <f t="shared" si="6"/>
        <v>0</v>
      </c>
      <c r="BD60" s="258"/>
      <c r="BE60" s="299" t="s">
        <v>151</v>
      </c>
      <c r="BF60" s="300">
        <f>J63</f>
        <v>3</v>
      </c>
      <c r="BG60" s="301">
        <f t="shared" ref="BG60:BM60" si="7">BF60 - K63</f>
        <v>3</v>
      </c>
      <c r="BH60" s="301">
        <f t="shared" si="7"/>
        <v>3</v>
      </c>
      <c r="BI60" s="301">
        <f t="shared" si="7"/>
        <v>2</v>
      </c>
      <c r="BJ60" s="301">
        <f t="shared" si="7"/>
        <v>2</v>
      </c>
      <c r="BK60" s="301">
        <f t="shared" si="7"/>
        <v>1.5</v>
      </c>
      <c r="BL60" s="301">
        <f t="shared" si="7"/>
        <v>1</v>
      </c>
      <c r="BM60" s="302">
        <f t="shared" si="7"/>
        <v>0</v>
      </c>
    </row>
    <row r="61">
      <c r="A61" s="14"/>
      <c r="B61" s="303"/>
      <c r="C61" s="304"/>
      <c r="D61" s="304"/>
      <c r="E61" s="305" t="s">
        <v>152</v>
      </c>
      <c r="F61" s="306" t="s">
        <v>150</v>
      </c>
      <c r="G61" s="307" t="s">
        <v>102</v>
      </c>
      <c r="H61" s="308" t="s">
        <v>8</v>
      </c>
      <c r="I61" s="309" t="s">
        <v>8</v>
      </c>
      <c r="J61" s="309">
        <v>4.0</v>
      </c>
      <c r="K61" s="310">
        <v>0.0</v>
      </c>
      <c r="L61" s="311">
        <v>0.0</v>
      </c>
      <c r="M61" s="311">
        <v>1.5</v>
      </c>
      <c r="N61" s="311">
        <v>1.5</v>
      </c>
      <c r="O61" s="311">
        <v>0.5</v>
      </c>
      <c r="P61" s="311">
        <v>0.5</v>
      </c>
      <c r="Q61" s="312">
        <v>0.0</v>
      </c>
      <c r="R61" s="261"/>
      <c r="S61" s="313">
        <v>0.0</v>
      </c>
      <c r="T61" s="314">
        <v>0.0</v>
      </c>
      <c r="U61" s="314">
        <v>2.0</v>
      </c>
      <c r="V61" s="314">
        <v>2.0</v>
      </c>
      <c r="W61" s="314">
        <v>1.0</v>
      </c>
      <c r="X61" s="314">
        <v>1.0</v>
      </c>
      <c r="Y61" s="315">
        <v>0.0</v>
      </c>
      <c r="Z61" s="258"/>
      <c r="AA61" s="292" t="s">
        <v>8</v>
      </c>
      <c r="AB61" s="311">
        <v>0.0</v>
      </c>
      <c r="AC61" s="311">
        <v>0.0</v>
      </c>
      <c r="AD61" s="311">
        <v>2.0</v>
      </c>
      <c r="AE61" s="311">
        <v>2.0</v>
      </c>
      <c r="AF61" s="311">
        <v>1.0</v>
      </c>
      <c r="AG61" s="311">
        <v>1.0</v>
      </c>
      <c r="AH61" s="316">
        <v>0.0</v>
      </c>
      <c r="AI61" s="317">
        <f t="shared" si="8"/>
        <v>6</v>
      </c>
      <c r="AT61" s="258"/>
      <c r="BD61" s="258"/>
    </row>
    <row r="62">
      <c r="A62" s="14"/>
      <c r="B62" s="132"/>
      <c r="C62" s="133"/>
      <c r="D62" s="133"/>
      <c r="E62" s="118" t="s">
        <v>153</v>
      </c>
      <c r="F62" s="212" t="s">
        <v>150</v>
      </c>
      <c r="G62" s="284" t="s">
        <v>102</v>
      </c>
      <c r="H62" s="285" t="s">
        <v>10</v>
      </c>
      <c r="I62" s="199" t="s">
        <v>10</v>
      </c>
      <c r="J62" s="199">
        <v>4.0</v>
      </c>
      <c r="K62" s="286">
        <v>0.5</v>
      </c>
      <c r="L62" s="287">
        <v>0.5</v>
      </c>
      <c r="M62" s="287">
        <v>0.5</v>
      </c>
      <c r="N62" s="287">
        <v>1.0</v>
      </c>
      <c r="O62" s="287">
        <v>0.0</v>
      </c>
      <c r="P62" s="287">
        <v>1.5</v>
      </c>
      <c r="Q62" s="288">
        <v>0.0</v>
      </c>
      <c r="R62" s="261"/>
      <c r="S62" s="289">
        <v>1.0</v>
      </c>
      <c r="T62" s="290">
        <v>1.0</v>
      </c>
      <c r="U62" s="290">
        <v>0.5</v>
      </c>
      <c r="V62" s="290">
        <v>0.5</v>
      </c>
      <c r="W62" s="290">
        <v>0.0</v>
      </c>
      <c r="X62" s="290">
        <v>1.0</v>
      </c>
      <c r="Y62" s="291">
        <v>0.0</v>
      </c>
      <c r="Z62" s="258"/>
      <c r="AA62" s="292" t="s">
        <v>10</v>
      </c>
      <c r="AB62" s="287">
        <v>1.0</v>
      </c>
      <c r="AC62" s="287">
        <v>1.0</v>
      </c>
      <c r="AD62" s="287">
        <v>1.0</v>
      </c>
      <c r="AE62" s="287">
        <v>1.0</v>
      </c>
      <c r="AF62" s="287">
        <v>0.0</v>
      </c>
      <c r="AG62" s="287">
        <v>1.0</v>
      </c>
      <c r="AH62" s="293">
        <v>0.0</v>
      </c>
      <c r="AI62" s="294">
        <f t="shared" si="8"/>
        <v>5</v>
      </c>
      <c r="AK62" s="266" t="s">
        <v>7</v>
      </c>
      <c r="AL62" s="267" t="s">
        <v>98</v>
      </c>
      <c r="AM62" s="268">
        <v>44476.0</v>
      </c>
      <c r="AN62" s="268">
        <v>44477.0</v>
      </c>
      <c r="AO62" s="268">
        <v>44478.0</v>
      </c>
      <c r="AP62" s="268">
        <v>44479.0</v>
      </c>
      <c r="AQ62" s="268">
        <v>44480.0</v>
      </c>
      <c r="AR62" s="268">
        <v>44481.0</v>
      </c>
      <c r="AS62" s="268">
        <v>44482.0</v>
      </c>
      <c r="AT62" s="258"/>
      <c r="AU62" s="266" t="s">
        <v>10</v>
      </c>
      <c r="AV62" s="267" t="s">
        <v>98</v>
      </c>
      <c r="AW62" s="268">
        <v>44476.0</v>
      </c>
      <c r="AX62" s="268">
        <v>44477.0</v>
      </c>
      <c r="AY62" s="268">
        <v>44478.0</v>
      </c>
      <c r="AZ62" s="268">
        <v>44479.0</v>
      </c>
      <c r="BA62" s="268">
        <v>44480.0</v>
      </c>
      <c r="BB62" s="268">
        <v>44481.0</v>
      </c>
      <c r="BC62" s="268">
        <v>44482.0</v>
      </c>
      <c r="BD62" s="258"/>
    </row>
    <row r="63">
      <c r="A63" s="14"/>
      <c r="B63" s="303"/>
      <c r="C63" s="304"/>
      <c r="D63" s="304"/>
      <c r="E63" s="305" t="s">
        <v>154</v>
      </c>
      <c r="F63" s="306" t="s">
        <v>150</v>
      </c>
      <c r="G63" s="318" t="s">
        <v>102</v>
      </c>
      <c r="H63" s="319" t="s">
        <v>12</v>
      </c>
      <c r="I63" s="309" t="s">
        <v>12</v>
      </c>
      <c r="J63" s="309">
        <v>3.0</v>
      </c>
      <c r="K63" s="310">
        <v>0.0</v>
      </c>
      <c r="L63" s="311">
        <v>0.0</v>
      </c>
      <c r="M63" s="311">
        <v>1.0</v>
      </c>
      <c r="N63" s="311">
        <v>0.0</v>
      </c>
      <c r="O63" s="311">
        <v>0.5</v>
      </c>
      <c r="P63" s="311">
        <v>0.5</v>
      </c>
      <c r="Q63" s="312">
        <v>1.0</v>
      </c>
      <c r="R63" s="261"/>
      <c r="S63" s="313">
        <v>0.0</v>
      </c>
      <c r="T63" s="314">
        <v>0.0</v>
      </c>
      <c r="U63" s="314">
        <v>1.5</v>
      </c>
      <c r="V63" s="314">
        <v>0.0</v>
      </c>
      <c r="W63" s="314">
        <v>0.5</v>
      </c>
      <c r="X63" s="314">
        <v>0.5</v>
      </c>
      <c r="Y63" s="315">
        <v>1.0</v>
      </c>
      <c r="Z63" s="258"/>
      <c r="AA63" s="292" t="s">
        <v>12</v>
      </c>
      <c r="AB63" s="311">
        <v>0.5</v>
      </c>
      <c r="AC63" s="311">
        <v>0.0</v>
      </c>
      <c r="AD63" s="311">
        <v>0.0</v>
      </c>
      <c r="AE63" s="311">
        <v>0.0</v>
      </c>
      <c r="AF63" s="311">
        <v>1.0</v>
      </c>
      <c r="AG63" s="311">
        <v>1.0</v>
      </c>
      <c r="AH63" s="316">
        <v>0.5</v>
      </c>
      <c r="AI63" s="317">
        <f t="shared" si="8"/>
        <v>3</v>
      </c>
      <c r="AK63" s="280" t="s">
        <v>147</v>
      </c>
      <c r="AL63" s="281">
        <f>J64</f>
        <v>4.5</v>
      </c>
      <c r="AM63" s="282">
        <f>AL63 - (AL63/7)</f>
        <v>3.857142857</v>
      </c>
      <c r="AN63" s="282">
        <f>AM63 - (AL63/7)</f>
        <v>3.214285714</v>
      </c>
      <c r="AO63" s="282">
        <f>AN63 - (AL63/7)</f>
        <v>2.571428571</v>
      </c>
      <c r="AP63" s="282">
        <f>AO63 - (AL63/7)</f>
        <v>1.928571429</v>
      </c>
      <c r="AQ63" s="282">
        <f>AP63 - (AL63/7)</f>
        <v>1.285714286</v>
      </c>
      <c r="AR63" s="282">
        <f>AQ63 - (AL63/7)</f>
        <v>0.6428571429</v>
      </c>
      <c r="AS63" s="283">
        <f>AR63 - (AL63/7)</f>
        <v>0</v>
      </c>
      <c r="AT63" s="258"/>
      <c r="AU63" s="280" t="s">
        <v>147</v>
      </c>
      <c r="AV63" s="281">
        <f>J62</f>
        <v>4</v>
      </c>
      <c r="AW63" s="282">
        <f>AV63 - (AV63/7)</f>
        <v>3.428571429</v>
      </c>
      <c r="AX63" s="282">
        <f>AW63 - (AV63/7)</f>
        <v>2.857142857</v>
      </c>
      <c r="AY63" s="282">
        <f>AX63 - (AV63/7)</f>
        <v>2.285714286</v>
      </c>
      <c r="AZ63" s="282">
        <f>AY63 - (AV63/7)</f>
        <v>1.714285714</v>
      </c>
      <c r="BA63" s="282">
        <f>AZ63 - (AV63/7)</f>
        <v>1.142857143</v>
      </c>
      <c r="BB63" s="282">
        <f>BA63 - (AV63/7)</f>
        <v>0.5714285714</v>
      </c>
      <c r="BC63" s="283">
        <f>BB63 - (AV63/7)</f>
        <v>0</v>
      </c>
      <c r="BD63" s="258"/>
    </row>
    <row r="64">
      <c r="A64" s="14"/>
      <c r="B64" s="193"/>
      <c r="C64" s="194"/>
      <c r="D64" s="194"/>
      <c r="E64" s="320" t="s">
        <v>149</v>
      </c>
      <c r="F64" s="248" t="s">
        <v>150</v>
      </c>
      <c r="G64" s="248" t="s">
        <v>102</v>
      </c>
      <c r="H64" s="198" t="s">
        <v>7</v>
      </c>
      <c r="I64" s="199" t="s">
        <v>5</v>
      </c>
      <c r="J64" s="199">
        <v>4.5</v>
      </c>
      <c r="K64" s="321">
        <v>0.0</v>
      </c>
      <c r="L64" s="322">
        <v>1.5</v>
      </c>
      <c r="M64" s="322">
        <v>1.0</v>
      </c>
      <c r="N64" s="322">
        <v>0.0</v>
      </c>
      <c r="O64" s="322">
        <v>0.0</v>
      </c>
      <c r="P64" s="322">
        <v>1.0</v>
      </c>
      <c r="Q64" s="323">
        <v>1.0</v>
      </c>
      <c r="R64" s="261"/>
      <c r="S64" s="324">
        <v>0.0</v>
      </c>
      <c r="T64" s="325">
        <v>1.0</v>
      </c>
      <c r="U64" s="325">
        <v>1.5</v>
      </c>
      <c r="V64" s="325">
        <v>0.0</v>
      </c>
      <c r="W64" s="325">
        <v>0.0</v>
      </c>
      <c r="X64" s="325">
        <v>1.0</v>
      </c>
      <c r="Y64" s="326">
        <v>0.25</v>
      </c>
      <c r="Z64" s="258"/>
      <c r="AA64" s="292" t="s">
        <v>7</v>
      </c>
      <c r="AB64" s="322">
        <v>0.0</v>
      </c>
      <c r="AC64" s="322">
        <v>1.0</v>
      </c>
      <c r="AD64" s="322">
        <v>2.0</v>
      </c>
      <c r="AE64" s="322">
        <v>1.0</v>
      </c>
      <c r="AF64" s="322">
        <v>0.0</v>
      </c>
      <c r="AG64" s="322">
        <v>0.0</v>
      </c>
      <c r="AH64" s="327">
        <v>1.0</v>
      </c>
      <c r="AI64" s="328">
        <f t="shared" si="8"/>
        <v>5</v>
      </c>
      <c r="AK64" s="299" t="s">
        <v>151</v>
      </c>
      <c r="AL64" s="300">
        <f>J64</f>
        <v>4.5</v>
      </c>
      <c r="AM64" s="301">
        <f t="shared" ref="AM64:AS64" si="9">AL64 -K64</f>
        <v>4.5</v>
      </c>
      <c r="AN64" s="301">
        <f t="shared" si="9"/>
        <v>3</v>
      </c>
      <c r="AO64" s="301">
        <f t="shared" si="9"/>
        <v>2</v>
      </c>
      <c r="AP64" s="301">
        <f t="shared" si="9"/>
        <v>2</v>
      </c>
      <c r="AQ64" s="301">
        <f t="shared" si="9"/>
        <v>2</v>
      </c>
      <c r="AR64" s="301">
        <f t="shared" si="9"/>
        <v>1</v>
      </c>
      <c r="AS64" s="302">
        <f t="shared" si="9"/>
        <v>0</v>
      </c>
      <c r="AT64" s="258"/>
      <c r="AU64" s="299" t="s">
        <v>151</v>
      </c>
      <c r="AV64" s="300">
        <f>J62</f>
        <v>4</v>
      </c>
      <c r="AW64" s="301">
        <f t="shared" ref="AW64:BC64" si="10">AV64 - K62</f>
        <v>3.5</v>
      </c>
      <c r="AX64" s="301">
        <f t="shared" si="10"/>
        <v>3</v>
      </c>
      <c r="AY64" s="301">
        <f t="shared" si="10"/>
        <v>2.5</v>
      </c>
      <c r="AZ64" s="301">
        <f t="shared" si="10"/>
        <v>1.5</v>
      </c>
      <c r="BA64" s="301">
        <f t="shared" si="10"/>
        <v>1.5</v>
      </c>
      <c r="BB64" s="301">
        <f t="shared" si="10"/>
        <v>0</v>
      </c>
      <c r="BC64" s="302">
        <f t="shared" si="10"/>
        <v>0</v>
      </c>
      <c r="BD64" s="258"/>
    </row>
    <row r="65">
      <c r="A65" s="14"/>
      <c r="B65" s="329"/>
      <c r="C65" s="330"/>
      <c r="D65" s="331"/>
      <c r="E65" s="332"/>
      <c r="F65" s="333"/>
      <c r="G65" s="334"/>
      <c r="H65" s="258"/>
      <c r="I65" s="335" t="s">
        <v>147</v>
      </c>
      <c r="J65" s="336">
        <f>SUM(J60:J64)</f>
        <v>19.5</v>
      </c>
      <c r="K65" s="337">
        <f> J65 - (J65 / 7)</f>
        <v>16.71428571</v>
      </c>
      <c r="L65" s="338">
        <f> K65 - (J65 / 7)</f>
        <v>13.92857143</v>
      </c>
      <c r="M65" s="338">
        <f> L65 - (J65 / 7)</f>
        <v>11.14285714</v>
      </c>
      <c r="N65" s="338">
        <f> M65 - (J65 / 7)</f>
        <v>8.357142857</v>
      </c>
      <c r="O65" s="338">
        <f> N65 - (J65 / 7)</f>
        <v>5.571428571</v>
      </c>
      <c r="P65" s="338">
        <f> O65 - (J65 / 7)</f>
        <v>2.785714286</v>
      </c>
      <c r="Q65" s="338">
        <f> P65 - (J65 / 7)</f>
        <v>0</v>
      </c>
      <c r="R65" s="252"/>
      <c r="S65" s="339"/>
      <c r="T65" s="339"/>
      <c r="U65" s="339"/>
      <c r="V65" s="339"/>
      <c r="W65" s="339"/>
      <c r="X65" s="339"/>
      <c r="Y65" s="340">
        <f>sum(S60:Y64)</f>
        <v>22.25</v>
      </c>
      <c r="AB65" s="341"/>
      <c r="AC65" s="341"/>
      <c r="AD65" s="341"/>
      <c r="AE65" s="341"/>
      <c r="AF65" s="341"/>
      <c r="AG65" s="341"/>
      <c r="AH65" s="341"/>
      <c r="AI65" s="341">
        <f>SUM(AI59:AI64)</f>
        <v>24</v>
      </c>
      <c r="AT65" s="258"/>
      <c r="BD65" s="258"/>
    </row>
    <row r="66">
      <c r="A66" s="14"/>
      <c r="B66" s="342"/>
      <c r="C66" s="342"/>
      <c r="D66" s="343"/>
      <c r="E66" s="344"/>
      <c r="F66" s="345"/>
      <c r="G66" s="346"/>
      <c r="I66" s="347" t="s">
        <v>155</v>
      </c>
      <c r="J66" s="348">
        <f>sum(J60:J64)</f>
        <v>19.5</v>
      </c>
      <c r="K66" s="349">
        <f t="shared" ref="K66:Q66" si="11"> J66 - SUM(K60:K64)</f>
        <v>19</v>
      </c>
      <c r="L66" s="349">
        <f t="shared" si="11"/>
        <v>16</v>
      </c>
      <c r="M66" s="349">
        <f t="shared" si="11"/>
        <v>12</v>
      </c>
      <c r="N66" s="349">
        <f t="shared" si="11"/>
        <v>9.5</v>
      </c>
      <c r="O66" s="349">
        <f t="shared" si="11"/>
        <v>7.5</v>
      </c>
      <c r="P66" s="349">
        <f t="shared" si="11"/>
        <v>3</v>
      </c>
      <c r="Q66" s="349">
        <f t="shared" si="11"/>
        <v>0</v>
      </c>
      <c r="R66" s="252"/>
      <c r="S66" s="14"/>
      <c r="T66" s="14"/>
      <c r="U66" s="14"/>
      <c r="V66" s="14"/>
      <c r="W66" s="14"/>
      <c r="X66" s="14"/>
      <c r="Y66" s="14"/>
      <c r="AT66" s="258"/>
      <c r="BD66" s="258"/>
    </row>
    <row r="67">
      <c r="Q67" s="14"/>
      <c r="R67" s="14"/>
      <c r="S67" s="14"/>
      <c r="T67" s="14"/>
      <c r="U67" s="14"/>
      <c r="V67" s="14"/>
      <c r="W67" s="14"/>
      <c r="X67" s="14"/>
      <c r="Y67" s="14"/>
      <c r="AT67" s="258"/>
      <c r="BD67" s="258"/>
    </row>
    <row r="68">
      <c r="K68" s="254" t="s">
        <v>143</v>
      </c>
      <c r="L68" s="255"/>
      <c r="M68" s="255"/>
      <c r="N68" s="255"/>
      <c r="O68" s="255"/>
      <c r="P68" s="255"/>
      <c r="Q68" s="5"/>
      <c r="R68" s="256"/>
      <c r="S68" s="257" t="s">
        <v>144</v>
      </c>
      <c r="T68" s="255"/>
      <c r="U68" s="255"/>
      <c r="V68" s="255"/>
      <c r="W68" s="255"/>
      <c r="X68" s="255"/>
      <c r="Y68" s="5"/>
      <c r="AB68" s="254" t="s">
        <v>145</v>
      </c>
      <c r="AC68" s="255"/>
      <c r="AD68" s="255"/>
      <c r="AE68" s="255"/>
      <c r="AF68" s="255"/>
      <c r="AG68" s="255"/>
      <c r="AH68" s="255"/>
      <c r="AI68" s="5"/>
      <c r="AT68" s="258"/>
      <c r="BD68" s="258"/>
    </row>
    <row r="69">
      <c r="K69" s="259" t="s">
        <v>90</v>
      </c>
      <c r="L69" s="260" t="s">
        <v>91</v>
      </c>
      <c r="M69" s="259" t="s">
        <v>85</v>
      </c>
      <c r="N69" s="260" t="s">
        <v>86</v>
      </c>
      <c r="O69" s="260" t="s">
        <v>87</v>
      </c>
      <c r="P69" s="260" t="s">
        <v>88</v>
      </c>
      <c r="Q69" s="260" t="s">
        <v>89</v>
      </c>
      <c r="R69" s="261"/>
      <c r="S69" s="259" t="s">
        <v>90</v>
      </c>
      <c r="T69" s="260" t="s">
        <v>91</v>
      </c>
      <c r="U69" s="259" t="s">
        <v>85</v>
      </c>
      <c r="V69" s="260" t="s">
        <v>86</v>
      </c>
      <c r="W69" s="260" t="s">
        <v>87</v>
      </c>
      <c r="X69" s="260" t="s">
        <v>88</v>
      </c>
      <c r="Y69" s="260" t="s">
        <v>89</v>
      </c>
      <c r="AB69" s="259" t="s">
        <v>90</v>
      </c>
      <c r="AC69" s="260" t="s">
        <v>91</v>
      </c>
      <c r="AD69" s="259" t="s">
        <v>85</v>
      </c>
      <c r="AE69" s="260" t="s">
        <v>86</v>
      </c>
      <c r="AF69" s="260" t="s">
        <v>87</v>
      </c>
      <c r="AG69" s="260" t="s">
        <v>88</v>
      </c>
      <c r="AH69" s="260" t="s">
        <v>89</v>
      </c>
      <c r="AI69" s="262" t="s">
        <v>146</v>
      </c>
      <c r="AK69" s="263" t="s">
        <v>8</v>
      </c>
      <c r="AL69" s="264" t="s">
        <v>98</v>
      </c>
      <c r="AM69" s="265">
        <v>44483.0</v>
      </c>
      <c r="AN69" s="265">
        <v>44484.0</v>
      </c>
      <c r="AO69" s="265">
        <v>44485.0</v>
      </c>
      <c r="AP69" s="265">
        <v>44486.0</v>
      </c>
      <c r="AQ69" s="265">
        <v>44487.0</v>
      </c>
      <c r="AR69" s="265">
        <v>44488.0</v>
      </c>
      <c r="AS69" s="265">
        <v>44489.0</v>
      </c>
      <c r="AT69" s="258"/>
      <c r="AU69" s="266" t="s">
        <v>5</v>
      </c>
      <c r="AV69" s="267" t="s">
        <v>98</v>
      </c>
      <c r="AW69" s="265">
        <v>44483.0</v>
      </c>
      <c r="AX69" s="265">
        <v>44484.0</v>
      </c>
      <c r="AY69" s="265">
        <v>44485.0</v>
      </c>
      <c r="AZ69" s="265">
        <v>44486.0</v>
      </c>
      <c r="BA69" s="265">
        <v>44487.0</v>
      </c>
      <c r="BB69" s="265">
        <v>44488.0</v>
      </c>
      <c r="BC69" s="265">
        <v>44489.0</v>
      </c>
      <c r="BD69" s="258"/>
      <c r="BE69" s="266" t="s">
        <v>12</v>
      </c>
      <c r="BF69" s="267" t="s">
        <v>98</v>
      </c>
      <c r="BG69" s="265">
        <v>44483.0</v>
      </c>
      <c r="BH69" s="265">
        <v>44484.0</v>
      </c>
      <c r="BI69" s="265">
        <v>44485.0</v>
      </c>
      <c r="BJ69" s="265">
        <v>44486.0</v>
      </c>
      <c r="BK69" s="265">
        <v>44487.0</v>
      </c>
      <c r="BL69" s="265">
        <v>44488.0</v>
      </c>
      <c r="BM69" s="265">
        <v>44489.0</v>
      </c>
    </row>
    <row r="70">
      <c r="A70" s="14"/>
      <c r="B70" s="269" t="s">
        <v>92</v>
      </c>
      <c r="C70" s="269" t="s">
        <v>93</v>
      </c>
      <c r="D70" s="269" t="s">
        <v>94</v>
      </c>
      <c r="E70" s="269" t="s">
        <v>95</v>
      </c>
      <c r="F70" s="269" t="s">
        <v>17</v>
      </c>
      <c r="G70" s="269" t="s">
        <v>96</v>
      </c>
      <c r="H70" s="269" t="s">
        <v>97</v>
      </c>
      <c r="I70" s="270" t="s">
        <v>20</v>
      </c>
      <c r="J70" s="270" t="s">
        <v>98</v>
      </c>
      <c r="K70" s="271">
        <v>44483.0</v>
      </c>
      <c r="L70" s="272">
        <v>44484.0</v>
      </c>
      <c r="M70" s="272">
        <v>44485.0</v>
      </c>
      <c r="N70" s="272">
        <v>44486.0</v>
      </c>
      <c r="O70" s="272">
        <v>44487.0</v>
      </c>
      <c r="P70" s="272">
        <v>44488.0</v>
      </c>
      <c r="Q70" s="272">
        <v>44489.0</v>
      </c>
      <c r="R70" s="261"/>
      <c r="S70" s="273">
        <v>44483.0</v>
      </c>
      <c r="T70" s="274">
        <v>44484.0</v>
      </c>
      <c r="U70" s="274">
        <v>44485.0</v>
      </c>
      <c r="V70" s="274">
        <v>44486.0</v>
      </c>
      <c r="W70" s="274">
        <v>44487.0</v>
      </c>
      <c r="X70" s="274">
        <v>44488.0</v>
      </c>
      <c r="Y70" s="274">
        <v>44489.0</v>
      </c>
      <c r="AB70" s="271">
        <v>44483.0</v>
      </c>
      <c r="AC70" s="272">
        <v>44484.0</v>
      </c>
      <c r="AD70" s="272">
        <v>44485.0</v>
      </c>
      <c r="AE70" s="272">
        <v>44486.0</v>
      </c>
      <c r="AF70" s="272">
        <v>44487.0</v>
      </c>
      <c r="AG70" s="272">
        <v>44488.0</v>
      </c>
      <c r="AH70" s="272">
        <v>44489.0</v>
      </c>
      <c r="AI70" s="275"/>
      <c r="AK70" s="276" t="s">
        <v>147</v>
      </c>
      <c r="AL70" s="277">
        <f>SUM(J76,J82)</f>
        <v>8</v>
      </c>
      <c r="AM70" s="278">
        <f>AL70 - (AL70/7)</f>
        <v>6.857142857</v>
      </c>
      <c r="AN70" s="278">
        <f>AM70 - (AL70/7)</f>
        <v>5.714285714</v>
      </c>
      <c r="AO70" s="278">
        <f>AN70 - (AL70/7)</f>
        <v>4.571428571</v>
      </c>
      <c r="AP70" s="278">
        <f>AO70 - (AL70/7)</f>
        <v>3.428571429</v>
      </c>
      <c r="AQ70" s="278">
        <f>AP70 - (AL70/7)</f>
        <v>2.285714286</v>
      </c>
      <c r="AR70" s="278">
        <f>AQ70 - (AL70/7)</f>
        <v>1.142857143</v>
      </c>
      <c r="AS70" s="279">
        <f>AR70 - (AL70/7)</f>
        <v>0</v>
      </c>
      <c r="AT70" s="258"/>
      <c r="AU70" s="280" t="s">
        <v>147</v>
      </c>
      <c r="AV70" s="281">
        <f>SUM(J74,J80)</f>
        <v>5</v>
      </c>
      <c r="AW70" s="282">
        <f>AV70 - (AV70/7)</f>
        <v>4.285714286</v>
      </c>
      <c r="AX70" s="282">
        <f>AW70 - (AV70/7)</f>
        <v>3.571428571</v>
      </c>
      <c r="AY70" s="282">
        <f>AX70 - (AV70/7)</f>
        <v>2.857142857</v>
      </c>
      <c r="AZ70" s="282">
        <f>AY70 - (AV70/7)</f>
        <v>2.142857143</v>
      </c>
      <c r="BA70" s="282">
        <f>AZ70 - (AV70/7)</f>
        <v>1.428571429</v>
      </c>
      <c r="BB70" s="282">
        <f>BA70 - (AV70/7)</f>
        <v>0.7142857143</v>
      </c>
      <c r="BC70" s="283">
        <f>BB70 - (AV70/7)</f>
        <v>0</v>
      </c>
      <c r="BD70" s="258"/>
      <c r="BE70" s="280" t="s">
        <v>147</v>
      </c>
      <c r="BF70" s="281">
        <f>SUM(J75,J78,J81)</f>
        <v>5</v>
      </c>
      <c r="BG70" s="282">
        <f>BF70 - (BF70/7)</f>
        <v>4.285714286</v>
      </c>
      <c r="BH70" s="282">
        <f>BG70 - (BF70/7)</f>
        <v>3.571428571</v>
      </c>
      <c r="BI70" s="282">
        <f>BH70 - (BF70/7)</f>
        <v>2.857142857</v>
      </c>
      <c r="BJ70" s="282">
        <f>BI70 - (BF70/7)</f>
        <v>2.142857143</v>
      </c>
      <c r="BK70" s="282">
        <f>BJ70 - (BF70/7)</f>
        <v>1.428571429</v>
      </c>
      <c r="BL70" s="282">
        <f>BK70 - (BF70/7)</f>
        <v>0.7142857143</v>
      </c>
      <c r="BM70" s="283">
        <f>BL70 - (BF70/7)</f>
        <v>0</v>
      </c>
    </row>
    <row r="71">
      <c r="A71" s="14"/>
      <c r="B71" s="115">
        <v>3.2</v>
      </c>
      <c r="C71" s="116" t="s">
        <v>156</v>
      </c>
      <c r="D71" s="117">
        <v>44483.0</v>
      </c>
      <c r="E71" s="350" t="s">
        <v>157</v>
      </c>
      <c r="F71" s="351" t="s">
        <v>158</v>
      </c>
      <c r="G71" s="212" t="s">
        <v>102</v>
      </c>
      <c r="H71" s="120" t="s">
        <v>7</v>
      </c>
      <c r="I71" s="121" t="s">
        <v>7</v>
      </c>
      <c r="J71" s="121">
        <v>2.0</v>
      </c>
      <c r="K71" s="286">
        <v>1.5</v>
      </c>
      <c r="L71" s="287">
        <v>0.5</v>
      </c>
      <c r="M71" s="287">
        <v>0.0</v>
      </c>
      <c r="N71" s="287">
        <v>0.0</v>
      </c>
      <c r="O71" s="287">
        <v>0.0</v>
      </c>
      <c r="P71" s="287">
        <v>0.0</v>
      </c>
      <c r="Q71" s="288">
        <v>0.0</v>
      </c>
      <c r="R71" s="261"/>
      <c r="S71" s="289">
        <v>1.0</v>
      </c>
      <c r="T71" s="290">
        <v>0.5</v>
      </c>
      <c r="U71" s="290">
        <v>0.0</v>
      </c>
      <c r="V71" s="290">
        <v>0.0</v>
      </c>
      <c r="W71" s="290">
        <v>0.0</v>
      </c>
      <c r="X71" s="290">
        <v>0.0</v>
      </c>
      <c r="Y71" s="291">
        <v>0.0</v>
      </c>
      <c r="AA71" s="292" t="s">
        <v>5</v>
      </c>
      <c r="AB71" s="287">
        <v>1.0</v>
      </c>
      <c r="AC71" s="287">
        <v>1.0</v>
      </c>
      <c r="AD71" s="287">
        <v>0.0</v>
      </c>
      <c r="AE71" s="287">
        <v>0.0</v>
      </c>
      <c r="AF71" s="287">
        <v>1.0</v>
      </c>
      <c r="AG71" s="287">
        <v>1.0</v>
      </c>
      <c r="AH71" s="293">
        <v>1.0</v>
      </c>
      <c r="AI71" s="294">
        <f t="shared" ref="AI71:AI75" si="15">SUM(AB71:AH71)</f>
        <v>5</v>
      </c>
      <c r="AK71" s="295" t="s">
        <v>151</v>
      </c>
      <c r="AL71" s="296">
        <f>SUM(J76,J82)</f>
        <v>8</v>
      </c>
      <c r="AM71" s="297">
        <f t="shared" ref="AM71:AS71" si="12"> AL71 - (K76 + K82)</f>
        <v>8</v>
      </c>
      <c r="AN71" s="297">
        <f t="shared" si="12"/>
        <v>8</v>
      </c>
      <c r="AO71" s="297">
        <f t="shared" si="12"/>
        <v>6</v>
      </c>
      <c r="AP71" s="297">
        <f t="shared" si="12"/>
        <v>4.5</v>
      </c>
      <c r="AQ71" s="297">
        <f t="shared" si="12"/>
        <v>2.75</v>
      </c>
      <c r="AR71" s="297">
        <f t="shared" si="12"/>
        <v>0</v>
      </c>
      <c r="AS71" s="298">
        <f t="shared" si="12"/>
        <v>0</v>
      </c>
      <c r="AT71" s="258"/>
      <c r="AU71" s="299" t="s">
        <v>151</v>
      </c>
      <c r="AV71" s="300">
        <f>SUM(J74,J80)</f>
        <v>5</v>
      </c>
      <c r="AW71" s="301">
        <f t="shared" ref="AW71:BC71" si="13">AV71 - (K74 + K80)</f>
        <v>4</v>
      </c>
      <c r="AX71" s="301">
        <f t="shared" si="13"/>
        <v>4</v>
      </c>
      <c r="AY71" s="301">
        <f t="shared" si="13"/>
        <v>4</v>
      </c>
      <c r="AZ71" s="301">
        <f t="shared" si="13"/>
        <v>4</v>
      </c>
      <c r="BA71" s="301">
        <f t="shared" si="13"/>
        <v>3</v>
      </c>
      <c r="BB71" s="301">
        <f t="shared" si="13"/>
        <v>1.5</v>
      </c>
      <c r="BC71" s="302">
        <f t="shared" si="13"/>
        <v>0</v>
      </c>
      <c r="BD71" s="258"/>
      <c r="BE71" s="299" t="s">
        <v>151</v>
      </c>
      <c r="BF71" s="300">
        <f>SUM(J75,J78,J81)</f>
        <v>5</v>
      </c>
      <c r="BG71" s="301">
        <f t="shared" ref="BG71:BM71" si="14">BF71 - (K75 + K78 + K81)</f>
        <v>4.5</v>
      </c>
      <c r="BH71" s="301">
        <f t="shared" si="14"/>
        <v>4</v>
      </c>
      <c r="BI71" s="301">
        <f t="shared" si="14"/>
        <v>4</v>
      </c>
      <c r="BJ71" s="301">
        <f t="shared" si="14"/>
        <v>4</v>
      </c>
      <c r="BK71" s="301">
        <f t="shared" si="14"/>
        <v>3</v>
      </c>
      <c r="BL71" s="301">
        <f t="shared" si="14"/>
        <v>2</v>
      </c>
      <c r="BM71" s="302">
        <f t="shared" si="14"/>
        <v>0</v>
      </c>
    </row>
    <row r="72">
      <c r="A72" s="14"/>
      <c r="B72" s="303"/>
      <c r="C72" s="304"/>
      <c r="D72" s="304"/>
      <c r="E72" s="305" t="s">
        <v>154</v>
      </c>
      <c r="F72" s="306" t="s">
        <v>150</v>
      </c>
      <c r="G72" s="318" t="s">
        <v>102</v>
      </c>
      <c r="H72" s="319" t="s">
        <v>7</v>
      </c>
      <c r="I72" s="352" t="s">
        <v>12</v>
      </c>
      <c r="J72" s="353">
        <v>3.0</v>
      </c>
      <c r="K72" s="310">
        <v>3.0</v>
      </c>
      <c r="L72" s="311">
        <v>0.0</v>
      </c>
      <c r="M72" s="311">
        <v>0.0</v>
      </c>
      <c r="N72" s="311">
        <v>0.0</v>
      </c>
      <c r="O72" s="311">
        <v>0.0</v>
      </c>
      <c r="P72" s="311">
        <v>0.0</v>
      </c>
      <c r="Q72" s="312">
        <v>0.0</v>
      </c>
      <c r="R72" s="261"/>
      <c r="S72" s="313">
        <v>2.0</v>
      </c>
      <c r="T72" s="314">
        <v>0.0</v>
      </c>
      <c r="U72" s="314">
        <v>0.0</v>
      </c>
      <c r="V72" s="314">
        <v>0.0</v>
      </c>
      <c r="W72" s="314">
        <v>0.0</v>
      </c>
      <c r="X72" s="314">
        <v>0.0</v>
      </c>
      <c r="Y72" s="315">
        <v>0.0</v>
      </c>
      <c r="AA72" s="292" t="s">
        <v>8</v>
      </c>
      <c r="AB72" s="311">
        <v>0.0</v>
      </c>
      <c r="AC72" s="311">
        <v>0.0</v>
      </c>
      <c r="AD72" s="311">
        <v>2.0</v>
      </c>
      <c r="AE72" s="311">
        <v>2.0</v>
      </c>
      <c r="AF72" s="311">
        <v>2.0</v>
      </c>
      <c r="AG72" s="311">
        <v>2.0</v>
      </c>
      <c r="AH72" s="316">
        <v>2.0</v>
      </c>
      <c r="AI72" s="317">
        <f t="shared" si="15"/>
        <v>10</v>
      </c>
      <c r="AT72" s="258"/>
      <c r="BD72" s="258"/>
    </row>
    <row r="73">
      <c r="A73" s="14"/>
      <c r="B73" s="132"/>
      <c r="C73" s="133"/>
      <c r="D73" s="133"/>
      <c r="E73" s="350" t="s">
        <v>159</v>
      </c>
      <c r="F73" s="351" t="s">
        <v>158</v>
      </c>
      <c r="G73" s="212" t="s">
        <v>102</v>
      </c>
      <c r="H73" s="120" t="s">
        <v>7</v>
      </c>
      <c r="I73" s="121" t="s">
        <v>7</v>
      </c>
      <c r="J73" s="121">
        <v>1.5</v>
      </c>
      <c r="K73" s="286">
        <v>0.0</v>
      </c>
      <c r="L73" s="287">
        <v>0.0</v>
      </c>
      <c r="M73" s="287">
        <v>0.0</v>
      </c>
      <c r="N73" s="287">
        <v>0.0</v>
      </c>
      <c r="O73" s="287">
        <v>0.75</v>
      </c>
      <c r="P73" s="287">
        <v>0.0</v>
      </c>
      <c r="Q73" s="288">
        <v>0.75</v>
      </c>
      <c r="R73" s="261"/>
      <c r="S73" s="313">
        <v>0.0</v>
      </c>
      <c r="T73" s="314">
        <v>0.5</v>
      </c>
      <c r="U73" s="314">
        <v>0.0</v>
      </c>
      <c r="V73" s="314">
        <v>0.0</v>
      </c>
      <c r="W73" s="314">
        <v>0.0</v>
      </c>
      <c r="X73" s="314">
        <v>0.25</v>
      </c>
      <c r="Y73" s="315">
        <v>1.0</v>
      </c>
      <c r="AA73" s="292" t="s">
        <v>10</v>
      </c>
      <c r="AB73" s="287">
        <v>1.0</v>
      </c>
      <c r="AC73" s="287">
        <v>1.0</v>
      </c>
      <c r="AD73" s="287">
        <v>1.0</v>
      </c>
      <c r="AE73" s="287">
        <v>1.0</v>
      </c>
      <c r="AF73" s="287">
        <v>0.0</v>
      </c>
      <c r="AG73" s="287">
        <v>1.0</v>
      </c>
      <c r="AH73" s="293">
        <v>0.0</v>
      </c>
      <c r="AI73" s="294">
        <f t="shared" si="15"/>
        <v>5</v>
      </c>
      <c r="AT73" s="258"/>
      <c r="BD73" s="258"/>
    </row>
    <row r="74">
      <c r="A74" s="14"/>
      <c r="B74" s="303"/>
      <c r="C74" s="304"/>
      <c r="D74" s="304"/>
      <c r="E74" s="354" t="s">
        <v>160</v>
      </c>
      <c r="F74" s="355" t="s">
        <v>158</v>
      </c>
      <c r="G74" s="355" t="s">
        <v>102</v>
      </c>
      <c r="H74" s="356" t="s">
        <v>5</v>
      </c>
      <c r="I74" s="352" t="s">
        <v>5</v>
      </c>
      <c r="J74" s="353">
        <v>3.0</v>
      </c>
      <c r="K74" s="310">
        <v>0.5</v>
      </c>
      <c r="L74" s="311">
        <v>0.0</v>
      </c>
      <c r="M74" s="311">
        <v>0.0</v>
      </c>
      <c r="N74" s="311">
        <v>0.0</v>
      </c>
      <c r="O74" s="311">
        <v>0.5</v>
      </c>
      <c r="P74" s="311">
        <v>1.0</v>
      </c>
      <c r="Q74" s="312">
        <v>1.0</v>
      </c>
      <c r="R74" s="261"/>
      <c r="S74" s="313">
        <v>1.0</v>
      </c>
      <c r="T74" s="314">
        <v>0.0</v>
      </c>
      <c r="U74" s="314">
        <v>0.0</v>
      </c>
      <c r="V74" s="314">
        <v>0.0</v>
      </c>
      <c r="W74" s="314">
        <v>1.0</v>
      </c>
      <c r="X74" s="314">
        <v>1.5</v>
      </c>
      <c r="Y74" s="315">
        <v>1.5</v>
      </c>
      <c r="AA74" s="292" t="s">
        <v>12</v>
      </c>
      <c r="AB74" s="311">
        <v>1.0</v>
      </c>
      <c r="AC74" s="311">
        <v>0.5</v>
      </c>
      <c r="AD74" s="311">
        <v>0.0</v>
      </c>
      <c r="AE74" s="311">
        <v>0.0</v>
      </c>
      <c r="AF74" s="311">
        <v>1.0</v>
      </c>
      <c r="AG74" s="311">
        <v>1.0</v>
      </c>
      <c r="AH74" s="316">
        <v>1.5</v>
      </c>
      <c r="AI74" s="317">
        <f t="shared" si="15"/>
        <v>5</v>
      </c>
      <c r="AK74" s="266" t="s">
        <v>7</v>
      </c>
      <c r="AL74" s="267" t="s">
        <v>98</v>
      </c>
      <c r="AM74" s="265">
        <v>44483.0</v>
      </c>
      <c r="AN74" s="265">
        <v>44484.0</v>
      </c>
      <c r="AO74" s="265">
        <v>44485.0</v>
      </c>
      <c r="AP74" s="265">
        <v>44486.0</v>
      </c>
      <c r="AQ74" s="265">
        <v>44487.0</v>
      </c>
      <c r="AR74" s="265">
        <v>44488.0</v>
      </c>
      <c r="AS74" s="265">
        <v>44489.0</v>
      </c>
      <c r="AT74" s="258"/>
      <c r="AU74" s="266" t="s">
        <v>10</v>
      </c>
      <c r="AV74" s="267" t="s">
        <v>98</v>
      </c>
      <c r="AW74" s="265">
        <v>44483.0</v>
      </c>
      <c r="AX74" s="265">
        <v>44484.0</v>
      </c>
      <c r="AY74" s="265">
        <v>44485.0</v>
      </c>
      <c r="AZ74" s="265">
        <v>44486.0</v>
      </c>
      <c r="BA74" s="265">
        <v>44487.0</v>
      </c>
      <c r="BB74" s="265">
        <v>44488.0</v>
      </c>
      <c r="BC74" s="265">
        <v>44489.0</v>
      </c>
      <c r="BD74" s="258"/>
    </row>
    <row r="75">
      <c r="A75" s="14"/>
      <c r="B75" s="132"/>
      <c r="C75" s="133"/>
      <c r="D75" s="133"/>
      <c r="E75" s="357" t="s">
        <v>160</v>
      </c>
      <c r="F75" s="351" t="s">
        <v>158</v>
      </c>
      <c r="G75" s="358" t="s">
        <v>102</v>
      </c>
      <c r="H75" s="359" t="s">
        <v>12</v>
      </c>
      <c r="I75" s="121" t="s">
        <v>5</v>
      </c>
      <c r="J75" s="121">
        <v>2.0</v>
      </c>
      <c r="K75" s="286">
        <v>0.0</v>
      </c>
      <c r="L75" s="287">
        <v>0.0</v>
      </c>
      <c r="M75" s="287">
        <v>0.0</v>
      </c>
      <c r="N75" s="287">
        <v>0.0</v>
      </c>
      <c r="O75" s="287">
        <v>0.0</v>
      </c>
      <c r="P75" s="287">
        <v>0.0</v>
      </c>
      <c r="Q75" s="288">
        <v>2.0</v>
      </c>
      <c r="R75" s="261"/>
      <c r="S75" s="313">
        <v>0.0</v>
      </c>
      <c r="T75" s="314">
        <v>0.0</v>
      </c>
      <c r="U75" s="314">
        <v>0.0</v>
      </c>
      <c r="V75" s="314">
        <v>0.0</v>
      </c>
      <c r="W75" s="314">
        <v>0.0</v>
      </c>
      <c r="X75" s="314">
        <v>0.0</v>
      </c>
      <c r="Y75" s="315">
        <v>1.0</v>
      </c>
      <c r="AA75" s="292" t="s">
        <v>7</v>
      </c>
      <c r="AB75" s="322">
        <v>2.5</v>
      </c>
      <c r="AC75" s="322">
        <v>2.0</v>
      </c>
      <c r="AD75" s="322">
        <v>0.0</v>
      </c>
      <c r="AE75" s="322">
        <v>0.0</v>
      </c>
      <c r="AF75" s="322">
        <v>1.0</v>
      </c>
      <c r="AG75" s="322">
        <v>0.0</v>
      </c>
      <c r="AH75" s="327">
        <v>1.5</v>
      </c>
      <c r="AI75" s="328">
        <f t="shared" si="15"/>
        <v>7</v>
      </c>
      <c r="AK75" s="280" t="s">
        <v>147</v>
      </c>
      <c r="AL75" s="281">
        <f>sum(J71,J72,J73)</f>
        <v>6.5</v>
      </c>
      <c r="AM75" s="282">
        <f>AL75 - (AL75/7)</f>
        <v>5.571428571</v>
      </c>
      <c r="AN75" s="282">
        <f>AM75 - (AL75/7)</f>
        <v>4.642857143</v>
      </c>
      <c r="AO75" s="282">
        <f>AN75 - (AL75/7)</f>
        <v>3.714285714</v>
      </c>
      <c r="AP75" s="282">
        <f>AO75 - (AL75/7)</f>
        <v>2.785714286</v>
      </c>
      <c r="AQ75" s="282">
        <f>AP75 - (AL75/7)</f>
        <v>1.857142857</v>
      </c>
      <c r="AR75" s="282">
        <f>AQ75 - (AL75/7)</f>
        <v>0.9285714286</v>
      </c>
      <c r="AS75" s="283">
        <f>AR75 - (AL75/7)</f>
        <v>0</v>
      </c>
      <c r="AT75" s="258"/>
      <c r="AU75" s="280" t="s">
        <v>147</v>
      </c>
      <c r="AV75" s="281">
        <f>SUM(J77,J79)</f>
        <v>5</v>
      </c>
      <c r="AW75" s="282">
        <f>AV75 - (AV75/7)</f>
        <v>4.285714286</v>
      </c>
      <c r="AX75" s="282">
        <f>AW75 - (AV75/7)</f>
        <v>3.571428571</v>
      </c>
      <c r="AY75" s="282">
        <f>AX75 - (AV75/7)</f>
        <v>2.857142857</v>
      </c>
      <c r="AZ75" s="282">
        <f>AY75 - (AV75/7)</f>
        <v>2.142857143</v>
      </c>
      <c r="BA75" s="282">
        <f>AZ75 - (AV75/7)</f>
        <v>1.428571429</v>
      </c>
      <c r="BB75" s="282">
        <f>BA75 - (AV75/7)</f>
        <v>0.7142857143</v>
      </c>
      <c r="BC75" s="283">
        <f>BB75 - (AV75/7)</f>
        <v>0</v>
      </c>
      <c r="BD75" s="258"/>
    </row>
    <row r="76">
      <c r="A76" s="14"/>
      <c r="B76" s="303"/>
      <c r="C76" s="304"/>
      <c r="D76" s="304"/>
      <c r="E76" s="360" t="s">
        <v>161</v>
      </c>
      <c r="F76" s="361" t="s">
        <v>158</v>
      </c>
      <c r="G76" s="306" t="s">
        <v>102</v>
      </c>
      <c r="H76" s="362" t="s">
        <v>8</v>
      </c>
      <c r="I76" s="353" t="s">
        <v>8</v>
      </c>
      <c r="J76" s="353">
        <v>6.0</v>
      </c>
      <c r="K76" s="310">
        <v>0.0</v>
      </c>
      <c r="L76" s="311">
        <v>0.0</v>
      </c>
      <c r="M76" s="311">
        <v>1.5</v>
      </c>
      <c r="N76" s="311">
        <v>1.0</v>
      </c>
      <c r="O76" s="311">
        <v>1.5</v>
      </c>
      <c r="P76" s="311">
        <v>2.0</v>
      </c>
      <c r="Q76" s="312">
        <v>0.0</v>
      </c>
      <c r="R76" s="261"/>
      <c r="S76" s="313">
        <v>0.0</v>
      </c>
      <c r="T76" s="314">
        <v>0.0</v>
      </c>
      <c r="U76" s="314">
        <v>1.5</v>
      </c>
      <c r="V76" s="314">
        <v>1.0</v>
      </c>
      <c r="W76" s="314">
        <v>1.75</v>
      </c>
      <c r="X76" s="314">
        <v>2.0</v>
      </c>
      <c r="Y76" s="315">
        <v>0.0</v>
      </c>
      <c r="AB76" s="341"/>
      <c r="AC76" s="341"/>
      <c r="AD76" s="341"/>
      <c r="AE76" s="341"/>
      <c r="AF76" s="341"/>
      <c r="AG76" s="341"/>
      <c r="AH76" s="341"/>
      <c r="AI76" s="341">
        <f>SUM(AI70:AI75)</f>
        <v>32</v>
      </c>
      <c r="AK76" s="299" t="s">
        <v>151</v>
      </c>
      <c r="AL76" s="300">
        <f>sum(J71,J72,J73)</f>
        <v>6.5</v>
      </c>
      <c r="AM76" s="301">
        <f t="shared" ref="AM76:AS76" si="16">AL76 - (K71 + K72 + K73)</f>
        <v>2</v>
      </c>
      <c r="AN76" s="301">
        <f t="shared" si="16"/>
        <v>1.5</v>
      </c>
      <c r="AO76" s="301">
        <f t="shared" si="16"/>
        <v>1.5</v>
      </c>
      <c r="AP76" s="301">
        <f t="shared" si="16"/>
        <v>1.5</v>
      </c>
      <c r="AQ76" s="301">
        <f t="shared" si="16"/>
        <v>0.75</v>
      </c>
      <c r="AR76" s="301">
        <f t="shared" si="16"/>
        <v>0.75</v>
      </c>
      <c r="AS76" s="301">
        <f t="shared" si="16"/>
        <v>0</v>
      </c>
      <c r="AT76" s="258"/>
      <c r="AU76" s="299" t="s">
        <v>151</v>
      </c>
      <c r="AV76" s="300">
        <f>SUM(J77,J79)</f>
        <v>5</v>
      </c>
      <c r="AW76" s="301">
        <f t="shared" ref="AW76:BC76" si="17">AV76 - (K77 + K79)</f>
        <v>4.25</v>
      </c>
      <c r="AX76" s="301">
        <f t="shared" si="17"/>
        <v>2.5</v>
      </c>
      <c r="AY76" s="301">
        <f t="shared" si="17"/>
        <v>1.5</v>
      </c>
      <c r="AZ76" s="301">
        <f t="shared" si="17"/>
        <v>1</v>
      </c>
      <c r="BA76" s="301">
        <f t="shared" si="17"/>
        <v>1</v>
      </c>
      <c r="BB76" s="301">
        <f t="shared" si="17"/>
        <v>0</v>
      </c>
      <c r="BC76" s="302">
        <f t="shared" si="17"/>
        <v>0</v>
      </c>
      <c r="BD76" s="258"/>
    </row>
    <row r="77">
      <c r="A77" s="14"/>
      <c r="B77" s="132"/>
      <c r="C77" s="133"/>
      <c r="D77" s="133"/>
      <c r="E77" s="363" t="s">
        <v>162</v>
      </c>
      <c r="F77" s="364" t="s">
        <v>158</v>
      </c>
      <c r="G77" s="212" t="s">
        <v>102</v>
      </c>
      <c r="H77" s="120" t="s">
        <v>10</v>
      </c>
      <c r="I77" s="121" t="s">
        <v>10</v>
      </c>
      <c r="J77" s="365">
        <v>2.0</v>
      </c>
      <c r="K77" s="366">
        <v>0.5</v>
      </c>
      <c r="L77" s="366">
        <v>0.5</v>
      </c>
      <c r="M77" s="366">
        <v>0.5</v>
      </c>
      <c r="N77" s="366">
        <v>0.0</v>
      </c>
      <c r="O77" s="366">
        <v>0.0</v>
      </c>
      <c r="P77" s="366">
        <v>0.5</v>
      </c>
      <c r="Q77" s="367">
        <v>0.0</v>
      </c>
      <c r="R77" s="261"/>
      <c r="S77" s="368">
        <v>0.5</v>
      </c>
      <c r="T77" s="369">
        <v>0.5</v>
      </c>
      <c r="U77" s="369">
        <v>0.5</v>
      </c>
      <c r="V77" s="369">
        <v>0.0</v>
      </c>
      <c r="W77" s="369">
        <v>0.0</v>
      </c>
      <c r="X77" s="369">
        <v>0.25</v>
      </c>
      <c r="Y77" s="370">
        <v>0.0</v>
      </c>
      <c r="AT77" s="258"/>
      <c r="BD77" s="258"/>
    </row>
    <row r="78">
      <c r="A78" s="14"/>
      <c r="B78" s="303"/>
      <c r="C78" s="304"/>
      <c r="D78" s="304"/>
      <c r="E78" s="371" t="s">
        <v>162</v>
      </c>
      <c r="F78" s="361" t="s">
        <v>158</v>
      </c>
      <c r="G78" s="372" t="s">
        <v>102</v>
      </c>
      <c r="H78" s="319" t="s">
        <v>12</v>
      </c>
      <c r="I78" s="373" t="s">
        <v>10</v>
      </c>
      <c r="J78" s="373">
        <v>2.0</v>
      </c>
      <c r="K78" s="310">
        <v>0.0</v>
      </c>
      <c r="L78" s="311">
        <v>0.0</v>
      </c>
      <c r="M78" s="311">
        <v>0.0</v>
      </c>
      <c r="N78" s="311">
        <v>0.0</v>
      </c>
      <c r="O78" s="311">
        <v>1.0</v>
      </c>
      <c r="P78" s="311">
        <v>1.0</v>
      </c>
      <c r="Q78" s="312">
        <v>0.0</v>
      </c>
      <c r="R78" s="261"/>
      <c r="S78" s="313">
        <v>0.0</v>
      </c>
      <c r="T78" s="314">
        <v>0.0</v>
      </c>
      <c r="U78" s="314">
        <v>0.0</v>
      </c>
      <c r="V78" s="314">
        <v>0.0</v>
      </c>
      <c r="W78" s="314">
        <v>1.0</v>
      </c>
      <c r="X78" s="314">
        <v>1.0</v>
      </c>
      <c r="Y78" s="315">
        <v>0.0</v>
      </c>
      <c r="BD78" s="258"/>
    </row>
    <row r="79">
      <c r="A79" s="14"/>
      <c r="B79" s="132"/>
      <c r="C79" s="133"/>
      <c r="D79" s="133"/>
      <c r="E79" s="374" t="s">
        <v>163</v>
      </c>
      <c r="F79" s="364" t="s">
        <v>158</v>
      </c>
      <c r="G79" s="140" t="s">
        <v>102</v>
      </c>
      <c r="H79" s="136" t="s">
        <v>10</v>
      </c>
      <c r="I79" s="137" t="s">
        <v>10</v>
      </c>
      <c r="J79" s="365">
        <v>3.0</v>
      </c>
      <c r="K79" s="366">
        <v>0.25</v>
      </c>
      <c r="L79" s="366">
        <v>1.25</v>
      </c>
      <c r="M79" s="366">
        <v>0.5</v>
      </c>
      <c r="N79" s="366">
        <v>0.5</v>
      </c>
      <c r="O79" s="366">
        <v>0.0</v>
      </c>
      <c r="P79" s="366">
        <v>0.5</v>
      </c>
      <c r="Q79" s="375">
        <v>0.0</v>
      </c>
      <c r="R79" s="261"/>
      <c r="S79" s="368">
        <v>0.5</v>
      </c>
      <c r="T79" s="369">
        <v>1.0</v>
      </c>
      <c r="U79" s="369">
        <v>0.5</v>
      </c>
      <c r="V79" s="369">
        <v>0.5</v>
      </c>
      <c r="W79" s="369">
        <v>0.0</v>
      </c>
      <c r="X79" s="369">
        <v>0.5</v>
      </c>
      <c r="Y79" s="376">
        <v>0.0</v>
      </c>
      <c r="BD79" s="258"/>
    </row>
    <row r="80">
      <c r="A80" s="14"/>
      <c r="B80" s="303"/>
      <c r="C80" s="304"/>
      <c r="D80" s="304"/>
      <c r="E80" s="360" t="s">
        <v>164</v>
      </c>
      <c r="F80" s="361" t="s">
        <v>158</v>
      </c>
      <c r="G80" s="372" t="s">
        <v>102</v>
      </c>
      <c r="H80" s="319" t="s">
        <v>5</v>
      </c>
      <c r="I80" s="373" t="s">
        <v>5</v>
      </c>
      <c r="J80" s="377">
        <v>2.0</v>
      </c>
      <c r="K80" s="378">
        <v>0.5</v>
      </c>
      <c r="L80" s="378">
        <v>0.0</v>
      </c>
      <c r="M80" s="378">
        <v>0.0</v>
      </c>
      <c r="N80" s="378">
        <v>0.0</v>
      </c>
      <c r="O80" s="378">
        <v>0.5</v>
      </c>
      <c r="P80" s="378">
        <v>0.5</v>
      </c>
      <c r="Q80" s="379">
        <v>0.5</v>
      </c>
      <c r="R80" s="261"/>
      <c r="S80" s="368">
        <v>1.0</v>
      </c>
      <c r="T80" s="369">
        <v>0.0</v>
      </c>
      <c r="U80" s="369">
        <v>0.0</v>
      </c>
      <c r="V80" s="369">
        <v>0.0</v>
      </c>
      <c r="W80" s="369">
        <v>1.0</v>
      </c>
      <c r="X80" s="369">
        <v>1.0</v>
      </c>
      <c r="Y80" s="370">
        <v>1.0</v>
      </c>
      <c r="BD80" s="258"/>
    </row>
    <row r="81">
      <c r="A81" s="14"/>
      <c r="B81" s="132"/>
      <c r="C81" s="133"/>
      <c r="D81" s="133"/>
      <c r="E81" s="374" t="s">
        <v>165</v>
      </c>
      <c r="F81" s="364" t="s">
        <v>158</v>
      </c>
      <c r="G81" s="140" t="s">
        <v>102</v>
      </c>
      <c r="H81" s="136" t="s">
        <v>12</v>
      </c>
      <c r="I81" s="137" t="s">
        <v>12</v>
      </c>
      <c r="J81" s="137">
        <v>1.0</v>
      </c>
      <c r="K81" s="286">
        <v>0.5</v>
      </c>
      <c r="L81" s="287">
        <v>0.5</v>
      </c>
      <c r="M81" s="287">
        <v>0.0</v>
      </c>
      <c r="N81" s="287">
        <v>0.0</v>
      </c>
      <c r="O81" s="287">
        <v>0.0</v>
      </c>
      <c r="P81" s="287">
        <v>0.0</v>
      </c>
      <c r="Q81" s="288">
        <v>0.0</v>
      </c>
      <c r="R81" s="261"/>
      <c r="S81" s="313">
        <v>1.0</v>
      </c>
      <c r="T81" s="314">
        <v>0.5</v>
      </c>
      <c r="U81" s="314">
        <v>0.0</v>
      </c>
      <c r="V81" s="314">
        <v>0.0</v>
      </c>
      <c r="W81" s="314">
        <v>0.0</v>
      </c>
      <c r="X81" s="314">
        <v>0.0</v>
      </c>
      <c r="Y81" s="315">
        <v>0.0</v>
      </c>
    </row>
    <row r="82">
      <c r="A82" s="14"/>
      <c r="B82" s="380"/>
      <c r="C82" s="381"/>
      <c r="D82" s="381"/>
      <c r="E82" s="382" t="s">
        <v>166</v>
      </c>
      <c r="F82" s="383" t="s">
        <v>158</v>
      </c>
      <c r="G82" s="384" t="s">
        <v>102</v>
      </c>
      <c r="H82" s="385" t="s">
        <v>8</v>
      </c>
      <c r="I82" s="373" t="s">
        <v>8</v>
      </c>
      <c r="J82" s="386">
        <v>2.0</v>
      </c>
      <c r="K82" s="387">
        <v>0.0</v>
      </c>
      <c r="L82" s="388">
        <v>0.0</v>
      </c>
      <c r="M82" s="388">
        <v>0.5</v>
      </c>
      <c r="N82" s="388">
        <v>0.5</v>
      </c>
      <c r="O82" s="388">
        <v>0.25</v>
      </c>
      <c r="P82" s="388">
        <v>0.75</v>
      </c>
      <c r="Q82" s="389">
        <v>0.0</v>
      </c>
      <c r="R82" s="261"/>
      <c r="S82" s="289">
        <v>0.0</v>
      </c>
      <c r="T82" s="290">
        <v>0.0</v>
      </c>
      <c r="U82" s="290">
        <v>0.75</v>
      </c>
      <c r="V82" s="290">
        <v>0.75</v>
      </c>
      <c r="W82" s="290">
        <v>0.5</v>
      </c>
      <c r="X82" s="290">
        <v>1.0</v>
      </c>
      <c r="Y82" s="291">
        <v>0.0</v>
      </c>
    </row>
    <row r="83">
      <c r="A83" s="14"/>
      <c r="B83" s="329"/>
      <c r="C83" s="330"/>
      <c r="D83" s="331"/>
      <c r="E83" s="332"/>
      <c r="F83" s="333"/>
      <c r="G83" s="334"/>
      <c r="H83" s="390"/>
      <c r="I83" s="391" t="s">
        <v>147</v>
      </c>
      <c r="J83" s="336">
        <f>SUM(J71:J82)</f>
        <v>29.5</v>
      </c>
      <c r="K83" s="392">
        <f> J83 - (J83 / 7)</f>
        <v>25.28571429</v>
      </c>
      <c r="L83" s="393">
        <f> K83 - (J83 / 7)</f>
        <v>21.07142857</v>
      </c>
      <c r="M83" s="393">
        <f> L83 - (J83 / 7)</f>
        <v>16.85714286</v>
      </c>
      <c r="N83" s="393">
        <f> M83 - (J83 / 7)</f>
        <v>12.64285714</v>
      </c>
      <c r="O83" s="393">
        <f> N83 - (J83 / 7)</f>
        <v>8.428571429</v>
      </c>
      <c r="P83" s="393">
        <f> O83 - (J83 / 7)</f>
        <v>4.214285714</v>
      </c>
      <c r="Q83" s="393">
        <f> P83 - (J83 / 7)</f>
        <v>0</v>
      </c>
      <c r="R83" s="394"/>
      <c r="S83" s="339"/>
      <c r="T83" s="339"/>
      <c r="U83" s="339"/>
      <c r="V83" s="339"/>
      <c r="W83" s="339"/>
      <c r="X83" s="339"/>
      <c r="Y83" s="340">
        <f>sum(S71:Y82)</f>
        <v>32.75</v>
      </c>
    </row>
    <row r="84">
      <c r="A84" s="252"/>
      <c r="B84" s="329"/>
      <c r="C84" s="329"/>
      <c r="D84" s="395"/>
      <c r="E84" s="332"/>
      <c r="F84" s="333"/>
      <c r="G84" s="396"/>
      <c r="H84" s="397"/>
      <c r="I84" s="335" t="s">
        <v>155</v>
      </c>
      <c r="J84" s="398">
        <f>SUM(J71:J82)</f>
        <v>29.5</v>
      </c>
      <c r="K84" s="337">
        <f t="shared" ref="K84:Q84" si="18"> J84 - SUM(K71:K82)</f>
        <v>22.75</v>
      </c>
      <c r="L84" s="337">
        <f t="shared" si="18"/>
        <v>20</v>
      </c>
      <c r="M84" s="337">
        <f t="shared" si="18"/>
        <v>17</v>
      </c>
      <c r="N84" s="337">
        <f t="shared" si="18"/>
        <v>15</v>
      </c>
      <c r="O84" s="337">
        <f t="shared" si="18"/>
        <v>10.5</v>
      </c>
      <c r="P84" s="337">
        <f t="shared" si="18"/>
        <v>4.25</v>
      </c>
      <c r="Q84" s="337">
        <f t="shared" si="18"/>
        <v>0</v>
      </c>
      <c r="R84" s="394"/>
      <c r="S84" s="252"/>
      <c r="T84" s="252"/>
      <c r="U84" s="252"/>
      <c r="V84" s="252"/>
      <c r="W84" s="252"/>
      <c r="X84" s="252"/>
      <c r="Y84" s="252"/>
      <c r="Z84" s="258"/>
      <c r="AA84" s="258"/>
      <c r="AB84" s="258"/>
      <c r="AC84" s="258"/>
      <c r="AD84" s="258"/>
      <c r="AE84" s="258"/>
      <c r="AF84" s="258"/>
      <c r="AG84" s="258"/>
      <c r="AH84" s="258"/>
      <c r="AI84" s="258"/>
      <c r="AJ84" s="258"/>
      <c r="AK84" s="258"/>
      <c r="AL84" s="258"/>
      <c r="AM84" s="258"/>
      <c r="AN84" s="258"/>
      <c r="AO84" s="258"/>
      <c r="AP84" s="258"/>
      <c r="AQ84" s="258"/>
      <c r="AR84" s="258"/>
      <c r="AS84" s="258"/>
      <c r="AT84" s="258"/>
      <c r="AU84" s="258"/>
      <c r="AV84" s="258"/>
      <c r="AW84" s="258"/>
      <c r="AX84" s="258"/>
      <c r="AY84" s="258"/>
      <c r="AZ84" s="258"/>
      <c r="BA84" s="258"/>
      <c r="BB84" s="258"/>
      <c r="BC84" s="258"/>
      <c r="BD84" s="258"/>
      <c r="BE84" s="258"/>
      <c r="BF84" s="258"/>
      <c r="BG84" s="258"/>
      <c r="BH84" s="258"/>
      <c r="BI84" s="258"/>
      <c r="BJ84" s="258"/>
      <c r="BK84" s="258"/>
      <c r="BL84" s="258"/>
      <c r="BM84" s="258"/>
      <c r="BN84" s="258"/>
      <c r="BO84" s="258"/>
      <c r="BP84" s="258"/>
      <c r="BQ84" s="258"/>
      <c r="BR84" s="258"/>
      <c r="BS84" s="258"/>
      <c r="BT84" s="258"/>
      <c r="BU84" s="258"/>
      <c r="BV84" s="258"/>
      <c r="BW84" s="258"/>
      <c r="BX84" s="258"/>
      <c r="BY84" s="258"/>
      <c r="BZ84" s="258"/>
      <c r="CA84" s="258"/>
      <c r="CB84" s="258"/>
      <c r="CC84" s="258"/>
      <c r="CD84" s="258"/>
      <c r="CE84" s="258"/>
      <c r="CF84" s="258"/>
      <c r="CG84" s="258"/>
      <c r="CH84" s="258"/>
      <c r="CI84" s="258"/>
      <c r="CJ84" s="258"/>
      <c r="CK84" s="258"/>
      <c r="CL84" s="258"/>
      <c r="CM84" s="258"/>
      <c r="CN84" s="258"/>
      <c r="CO84" s="258"/>
      <c r="CP84" s="258"/>
      <c r="CQ84" s="258"/>
      <c r="CR84" s="258"/>
      <c r="CS84" s="258"/>
      <c r="CT84" s="258"/>
      <c r="CU84" s="258"/>
      <c r="CV84" s="258"/>
      <c r="CW84" s="258"/>
      <c r="CX84" s="258"/>
      <c r="CY84" s="258"/>
      <c r="CZ84" s="258"/>
      <c r="DA84" s="258"/>
      <c r="DB84" s="258"/>
      <c r="DC84" s="258"/>
      <c r="DD84" s="258"/>
      <c r="DE84" s="258"/>
      <c r="DF84" s="258"/>
      <c r="DG84" s="258"/>
      <c r="DH84" s="258"/>
      <c r="DI84" s="258"/>
      <c r="DJ84" s="258"/>
      <c r="DK84" s="258"/>
      <c r="DL84" s="258"/>
      <c r="DM84" s="258"/>
      <c r="DN84" s="258"/>
      <c r="DO84" s="258"/>
      <c r="DP84" s="258"/>
      <c r="DQ84" s="258"/>
      <c r="DR84" s="258"/>
      <c r="DS84" s="258"/>
      <c r="DT84" s="258"/>
      <c r="DU84" s="258"/>
      <c r="DV84" s="258"/>
      <c r="DW84" s="258"/>
      <c r="DX84" s="258"/>
      <c r="DY84" s="258"/>
      <c r="DZ84" s="258"/>
      <c r="EA84" s="258"/>
      <c r="EB84" s="258"/>
      <c r="EC84" s="258"/>
      <c r="ED84" s="258"/>
      <c r="EE84" s="258"/>
      <c r="EF84" s="258"/>
      <c r="EG84" s="258"/>
      <c r="EH84" s="258"/>
      <c r="EI84" s="258"/>
      <c r="EJ84" s="258"/>
      <c r="EK84" s="258"/>
      <c r="EL84" s="258"/>
      <c r="EM84" s="258"/>
      <c r="EN84" s="258"/>
    </row>
    <row r="85" ht="19.5" customHeight="1">
      <c r="A85" s="399"/>
      <c r="B85" s="399"/>
      <c r="C85" s="399"/>
      <c r="D85" s="399"/>
      <c r="E85" s="399"/>
      <c r="F85" s="399"/>
      <c r="G85" s="399"/>
      <c r="H85" s="399"/>
      <c r="J85" s="400"/>
      <c r="K85" s="400"/>
      <c r="L85" s="400"/>
      <c r="M85" s="400"/>
      <c r="N85" s="400"/>
      <c r="O85" s="400"/>
      <c r="P85" s="400"/>
      <c r="Q85" s="401"/>
      <c r="R85" s="401"/>
      <c r="S85" s="401"/>
      <c r="T85" s="401"/>
      <c r="U85" s="401"/>
      <c r="V85" s="401"/>
      <c r="W85" s="401"/>
      <c r="X85" s="401"/>
      <c r="Y85" s="401"/>
      <c r="AT85" s="258"/>
      <c r="BD85" s="258"/>
    </row>
    <row r="86">
      <c r="A86" s="399"/>
      <c r="B86" s="399"/>
      <c r="C86" s="399"/>
      <c r="D86" s="399"/>
      <c r="E86" s="399"/>
      <c r="F86" s="399"/>
      <c r="G86" s="399"/>
      <c r="H86" s="399"/>
      <c r="J86" s="400"/>
      <c r="K86" s="254" t="s">
        <v>143</v>
      </c>
      <c r="L86" s="255"/>
      <c r="M86" s="255"/>
      <c r="N86" s="255"/>
      <c r="O86" s="255"/>
      <c r="P86" s="255"/>
      <c r="Q86" s="5"/>
      <c r="R86" s="402"/>
      <c r="S86" s="254" t="s">
        <v>144</v>
      </c>
      <c r="T86" s="255"/>
      <c r="U86" s="255"/>
      <c r="V86" s="255"/>
      <c r="W86" s="255"/>
      <c r="X86" s="255"/>
      <c r="Y86" s="5"/>
      <c r="AB86" s="254" t="s">
        <v>145</v>
      </c>
      <c r="AC86" s="255"/>
      <c r="AD86" s="255"/>
      <c r="AE86" s="255"/>
      <c r="AF86" s="255"/>
      <c r="AG86" s="255"/>
      <c r="AH86" s="255"/>
      <c r="AI86" s="5"/>
      <c r="AT86" s="258"/>
      <c r="BD86" s="258"/>
    </row>
    <row r="87">
      <c r="A87" s="399"/>
      <c r="B87" s="403"/>
      <c r="C87" s="403"/>
      <c r="D87" s="403"/>
      <c r="E87" s="403"/>
      <c r="F87" s="403"/>
      <c r="G87" s="403"/>
      <c r="H87" s="403"/>
      <c r="J87" s="404"/>
      <c r="K87" s="259" t="s">
        <v>90</v>
      </c>
      <c r="L87" s="405" t="s">
        <v>91</v>
      </c>
      <c r="M87" s="405" t="s">
        <v>85</v>
      </c>
      <c r="N87" s="405" t="s">
        <v>86</v>
      </c>
      <c r="O87" s="405" t="s">
        <v>87</v>
      </c>
      <c r="P87" s="405" t="s">
        <v>88</v>
      </c>
      <c r="Q87" s="405" t="s">
        <v>89</v>
      </c>
      <c r="R87" s="261"/>
      <c r="S87" s="259" t="s">
        <v>90</v>
      </c>
      <c r="T87" s="260" t="s">
        <v>91</v>
      </c>
      <c r="U87" s="260" t="s">
        <v>85</v>
      </c>
      <c r="V87" s="260" t="s">
        <v>86</v>
      </c>
      <c r="W87" s="260" t="s">
        <v>87</v>
      </c>
      <c r="X87" s="260" t="s">
        <v>88</v>
      </c>
      <c r="Y87" s="260" t="s">
        <v>89</v>
      </c>
      <c r="AB87" s="259" t="s">
        <v>90</v>
      </c>
      <c r="AC87" s="260" t="s">
        <v>91</v>
      </c>
      <c r="AD87" s="259" t="s">
        <v>85</v>
      </c>
      <c r="AE87" s="260" t="s">
        <v>86</v>
      </c>
      <c r="AF87" s="260" t="s">
        <v>87</v>
      </c>
      <c r="AG87" s="260" t="s">
        <v>88</v>
      </c>
      <c r="AH87" s="260" t="s">
        <v>89</v>
      </c>
      <c r="AI87" s="262" t="s">
        <v>146</v>
      </c>
      <c r="AK87" s="263" t="s">
        <v>8</v>
      </c>
      <c r="AL87" s="264" t="s">
        <v>98</v>
      </c>
      <c r="AM87" s="265">
        <v>44490.0</v>
      </c>
      <c r="AN87" s="265">
        <v>44491.0</v>
      </c>
      <c r="AO87" s="265">
        <v>44492.0</v>
      </c>
      <c r="AP87" s="265">
        <v>44493.0</v>
      </c>
      <c r="AQ87" s="265">
        <v>44494.0</v>
      </c>
      <c r="AR87" s="265">
        <v>44495.0</v>
      </c>
      <c r="AS87" s="265">
        <v>44496.0</v>
      </c>
      <c r="AT87" s="258"/>
      <c r="AU87" s="266" t="s">
        <v>5</v>
      </c>
      <c r="AV87" s="267" t="s">
        <v>98</v>
      </c>
      <c r="AW87" s="265">
        <v>44490.0</v>
      </c>
      <c r="AX87" s="265">
        <v>44491.0</v>
      </c>
      <c r="AY87" s="265">
        <v>44492.0</v>
      </c>
      <c r="AZ87" s="265">
        <v>44493.0</v>
      </c>
      <c r="BA87" s="265">
        <v>44494.0</v>
      </c>
      <c r="BB87" s="265">
        <v>44495.0</v>
      </c>
      <c r="BC87" s="265">
        <v>44496.0</v>
      </c>
      <c r="BD87" s="258"/>
      <c r="BE87" s="266" t="s">
        <v>12</v>
      </c>
      <c r="BF87" s="267" t="s">
        <v>98</v>
      </c>
      <c r="BG87" s="265">
        <v>44490.0</v>
      </c>
      <c r="BH87" s="265">
        <v>44491.0</v>
      </c>
      <c r="BI87" s="265">
        <v>44492.0</v>
      </c>
      <c r="BJ87" s="265">
        <v>44493.0</v>
      </c>
      <c r="BK87" s="265">
        <v>44494.0</v>
      </c>
      <c r="BL87" s="265">
        <v>44495.0</v>
      </c>
      <c r="BM87" s="265">
        <v>44496.0</v>
      </c>
    </row>
    <row r="88">
      <c r="A88" s="406"/>
      <c r="B88" s="407" t="s">
        <v>92</v>
      </c>
      <c r="C88" s="407" t="s">
        <v>93</v>
      </c>
      <c r="D88" s="407" t="s">
        <v>94</v>
      </c>
      <c r="E88" s="407" t="s">
        <v>95</v>
      </c>
      <c r="F88" s="407" t="s">
        <v>17</v>
      </c>
      <c r="G88" s="407" t="s">
        <v>96</v>
      </c>
      <c r="H88" s="407" t="s">
        <v>97</v>
      </c>
      <c r="I88" s="270" t="s">
        <v>20</v>
      </c>
      <c r="J88" s="408" t="s">
        <v>98</v>
      </c>
      <c r="K88" s="272">
        <v>44490.0</v>
      </c>
      <c r="L88" s="272">
        <v>44491.0</v>
      </c>
      <c r="M88" s="272">
        <v>44492.0</v>
      </c>
      <c r="N88" s="272">
        <v>44493.0</v>
      </c>
      <c r="O88" s="272">
        <v>44494.0</v>
      </c>
      <c r="P88" s="272">
        <v>44495.0</v>
      </c>
      <c r="Q88" s="272">
        <v>44496.0</v>
      </c>
      <c r="R88" s="261"/>
      <c r="S88" s="271">
        <v>44490.0</v>
      </c>
      <c r="T88" s="272">
        <v>44491.0</v>
      </c>
      <c r="U88" s="272">
        <v>44492.0</v>
      </c>
      <c r="V88" s="272">
        <v>44493.0</v>
      </c>
      <c r="W88" s="272">
        <v>44494.0</v>
      </c>
      <c r="X88" s="272">
        <v>44495.0</v>
      </c>
      <c r="Y88" s="272">
        <v>44496.0</v>
      </c>
      <c r="Z88" s="258"/>
      <c r="AA88" s="258"/>
      <c r="AB88" s="271">
        <v>44490.0</v>
      </c>
      <c r="AC88" s="272">
        <v>44491.0</v>
      </c>
      <c r="AD88" s="272">
        <v>44492.0</v>
      </c>
      <c r="AE88" s="272">
        <v>44493.0</v>
      </c>
      <c r="AF88" s="272">
        <v>44494.0</v>
      </c>
      <c r="AG88" s="272">
        <v>44495.0</v>
      </c>
      <c r="AH88" s="272">
        <v>44496.0</v>
      </c>
      <c r="AI88" s="409"/>
      <c r="AJ88" s="258"/>
      <c r="AK88" s="410" t="s">
        <v>147</v>
      </c>
      <c r="AL88" s="411">
        <f>SUM(J90)</f>
        <v>5</v>
      </c>
      <c r="AM88" s="412">
        <f>AL88 - (AL88/7)</f>
        <v>4.285714286</v>
      </c>
      <c r="AN88" s="412">
        <f>AM88 - (AL88/7)</f>
        <v>3.571428571</v>
      </c>
      <c r="AO88" s="412">
        <f>AN88 - (AL88/7)</f>
        <v>2.857142857</v>
      </c>
      <c r="AP88" s="412">
        <f>AO88 - (AL88/7)</f>
        <v>2.142857143</v>
      </c>
      <c r="AQ88" s="412">
        <f>AP88 - (AL88/7)</f>
        <v>1.428571429</v>
      </c>
      <c r="AR88" s="412">
        <f>AQ88 - (AL88/7)</f>
        <v>0.7142857143</v>
      </c>
      <c r="AS88" s="413">
        <f>AR88 - (AL88/7)</f>
        <v>0</v>
      </c>
      <c r="AT88" s="258"/>
      <c r="AU88" s="414" t="s">
        <v>147</v>
      </c>
      <c r="AV88" s="415">
        <f>SUM(J91)</f>
        <v>5</v>
      </c>
      <c r="AW88" s="416">
        <f>AV88 - (AV88/7)</f>
        <v>4.285714286</v>
      </c>
      <c r="AX88" s="416">
        <f>AW88 - (AV88/7)</f>
        <v>3.571428571</v>
      </c>
      <c r="AY88" s="416">
        <f>AX88 - (AV88/7)</f>
        <v>2.857142857</v>
      </c>
      <c r="AZ88" s="416">
        <f>AY88 - (AV88/7)</f>
        <v>2.142857143</v>
      </c>
      <c r="BA88" s="416">
        <f>AZ88 - (AV88/7)</f>
        <v>1.428571429</v>
      </c>
      <c r="BB88" s="416">
        <f>BA88 - (AV88/7)</f>
        <v>0.7142857143</v>
      </c>
      <c r="BC88" s="417">
        <f>BB88 - (AV88/7)</f>
        <v>0</v>
      </c>
      <c r="BD88" s="258"/>
      <c r="BE88" s="414" t="s">
        <v>147</v>
      </c>
      <c r="BF88" s="415">
        <f>SUM(J95,J93)</f>
        <v>3.5</v>
      </c>
      <c r="BG88" s="416">
        <f>BF88 - (BF88/7)</f>
        <v>3</v>
      </c>
      <c r="BH88" s="416">
        <f>BG88 - (BF88/7)</f>
        <v>2.5</v>
      </c>
      <c r="BI88" s="416">
        <f>BH88 - (BF88/7)</f>
        <v>2</v>
      </c>
      <c r="BJ88" s="416">
        <f>BI88 - (BF88/7)</f>
        <v>1.5</v>
      </c>
      <c r="BK88" s="416">
        <f>BJ88 - (BF88/7)</f>
        <v>1</v>
      </c>
      <c r="BL88" s="416">
        <f>BK88 - (BF88/7)</f>
        <v>0.5</v>
      </c>
      <c r="BM88" s="417">
        <f>BL88 - (BF88/7)</f>
        <v>0</v>
      </c>
      <c r="BN88" s="258"/>
      <c r="BO88" s="258"/>
      <c r="BP88" s="258"/>
      <c r="BQ88" s="258"/>
      <c r="BR88" s="258"/>
      <c r="BS88" s="258"/>
      <c r="BT88" s="258"/>
      <c r="BU88" s="258"/>
      <c r="BV88" s="258"/>
      <c r="BW88" s="258"/>
      <c r="BX88" s="258"/>
      <c r="BY88" s="258"/>
      <c r="BZ88" s="258"/>
      <c r="CA88" s="258"/>
      <c r="CB88" s="258"/>
      <c r="CC88" s="258"/>
      <c r="CD88" s="258"/>
      <c r="CE88" s="258"/>
      <c r="CF88" s="258"/>
      <c r="CG88" s="258"/>
      <c r="CH88" s="258"/>
      <c r="CI88" s="258"/>
      <c r="CJ88" s="258"/>
      <c r="CK88" s="258"/>
      <c r="CL88" s="258"/>
      <c r="CM88" s="258"/>
      <c r="CN88" s="258"/>
      <c r="CO88" s="258"/>
      <c r="CP88" s="258"/>
      <c r="CQ88" s="258"/>
      <c r="CR88" s="258"/>
      <c r="CS88" s="258"/>
      <c r="CT88" s="258"/>
      <c r="CU88" s="258"/>
      <c r="CV88" s="258"/>
      <c r="CW88" s="258"/>
      <c r="CX88" s="258"/>
      <c r="CY88" s="258"/>
      <c r="CZ88" s="258"/>
      <c r="DA88" s="258"/>
      <c r="DB88" s="258"/>
      <c r="DC88" s="258"/>
      <c r="DD88" s="258"/>
      <c r="DE88" s="258"/>
      <c r="DF88" s="258"/>
      <c r="DG88" s="258"/>
      <c r="DH88" s="258"/>
      <c r="DI88" s="258"/>
      <c r="DJ88" s="258"/>
      <c r="DK88" s="258"/>
      <c r="DL88" s="258"/>
      <c r="DM88" s="258"/>
      <c r="DN88" s="258"/>
      <c r="DO88" s="258"/>
      <c r="DP88" s="258"/>
      <c r="DQ88" s="258"/>
      <c r="DR88" s="258"/>
      <c r="DS88" s="258"/>
      <c r="DT88" s="258"/>
      <c r="DU88" s="258"/>
      <c r="DV88" s="258"/>
      <c r="DW88" s="258"/>
      <c r="DX88" s="258"/>
      <c r="DY88" s="258"/>
      <c r="DZ88" s="258"/>
      <c r="EA88" s="258"/>
      <c r="EB88" s="258"/>
      <c r="EC88" s="258"/>
      <c r="ED88" s="258"/>
      <c r="EE88" s="258"/>
      <c r="EF88" s="258"/>
      <c r="EG88" s="258"/>
      <c r="EH88" s="258"/>
      <c r="EI88" s="258"/>
      <c r="EJ88" s="258"/>
      <c r="EK88" s="258"/>
      <c r="EL88" s="258"/>
      <c r="EM88" s="258"/>
      <c r="EN88" s="258"/>
    </row>
    <row r="89">
      <c r="A89" s="406"/>
      <c r="B89" s="418">
        <v>3.3</v>
      </c>
      <c r="C89" s="418" t="s">
        <v>167</v>
      </c>
      <c r="D89" s="419">
        <v>44490.0</v>
      </c>
      <c r="E89" s="420" t="s">
        <v>168</v>
      </c>
      <c r="F89" s="421" t="s">
        <v>169</v>
      </c>
      <c r="G89" s="421" t="s">
        <v>102</v>
      </c>
      <c r="H89" s="422" t="s">
        <v>7</v>
      </c>
      <c r="I89" s="287" t="s">
        <v>7</v>
      </c>
      <c r="J89" s="287">
        <v>5.0</v>
      </c>
      <c r="K89" s="287">
        <v>0.0</v>
      </c>
      <c r="L89" s="287">
        <v>0.0</v>
      </c>
      <c r="M89" s="287">
        <v>3.0</v>
      </c>
      <c r="N89" s="287">
        <v>2.0</v>
      </c>
      <c r="O89" s="287">
        <v>0.0</v>
      </c>
      <c r="P89" s="287">
        <v>0.0</v>
      </c>
      <c r="Q89" s="288">
        <v>0.0</v>
      </c>
      <c r="R89" s="261"/>
      <c r="S89" s="423">
        <v>0.0</v>
      </c>
      <c r="T89" s="311">
        <v>0.0</v>
      </c>
      <c r="U89" s="311">
        <v>2.0</v>
      </c>
      <c r="V89" s="311">
        <v>1.0</v>
      </c>
      <c r="W89" s="311">
        <v>0.0</v>
      </c>
      <c r="X89" s="311">
        <v>0.0</v>
      </c>
      <c r="Y89" s="312">
        <v>0.0</v>
      </c>
      <c r="AA89" s="424" t="s">
        <v>5</v>
      </c>
      <c r="AB89" s="287">
        <v>1.0</v>
      </c>
      <c r="AC89" s="287">
        <v>1.0</v>
      </c>
      <c r="AD89" s="287">
        <v>0.0</v>
      </c>
      <c r="AE89" s="287">
        <v>0.0</v>
      </c>
      <c r="AF89" s="287">
        <v>1.0</v>
      </c>
      <c r="AG89" s="287">
        <v>1.0</v>
      </c>
      <c r="AH89" s="293">
        <v>1.0</v>
      </c>
      <c r="AI89" s="294">
        <f t="shared" ref="AI89:AI93" si="22">SUM(AB89:AH89)</f>
        <v>5</v>
      </c>
      <c r="AK89" s="295" t="s">
        <v>151</v>
      </c>
      <c r="AL89" s="296">
        <f>SUM(J90)</f>
        <v>5</v>
      </c>
      <c r="AM89" s="297">
        <f t="shared" ref="AM89:AS89" si="19"> AL89 - K90</f>
        <v>5</v>
      </c>
      <c r="AN89" s="297">
        <f t="shared" si="19"/>
        <v>5</v>
      </c>
      <c r="AO89" s="297">
        <f t="shared" si="19"/>
        <v>3.75</v>
      </c>
      <c r="AP89" s="297">
        <f t="shared" si="19"/>
        <v>2.5</v>
      </c>
      <c r="AQ89" s="297">
        <f t="shared" si="19"/>
        <v>1.5</v>
      </c>
      <c r="AR89" s="297">
        <f t="shared" si="19"/>
        <v>0</v>
      </c>
      <c r="AS89" s="298">
        <f t="shared" si="19"/>
        <v>0</v>
      </c>
      <c r="AT89" s="258"/>
      <c r="AU89" s="299" t="s">
        <v>151</v>
      </c>
      <c r="AV89" s="300">
        <f>SUM(J91)</f>
        <v>5</v>
      </c>
      <c r="AW89" s="301">
        <f t="shared" ref="AW89:BC89" si="20">AV89 - (K91)</f>
        <v>4</v>
      </c>
      <c r="AX89" s="301">
        <f t="shared" si="20"/>
        <v>3</v>
      </c>
      <c r="AY89" s="301">
        <f t="shared" si="20"/>
        <v>3</v>
      </c>
      <c r="AZ89" s="301">
        <f t="shared" si="20"/>
        <v>3</v>
      </c>
      <c r="BA89" s="301">
        <f t="shared" si="20"/>
        <v>2</v>
      </c>
      <c r="BB89" s="301">
        <f t="shared" si="20"/>
        <v>1</v>
      </c>
      <c r="BC89" s="301">
        <f t="shared" si="20"/>
        <v>0</v>
      </c>
      <c r="BD89" s="258"/>
      <c r="BE89" s="299" t="s">
        <v>151</v>
      </c>
      <c r="BF89" s="300">
        <f>SUM(J95,J93)</f>
        <v>3.5</v>
      </c>
      <c r="BG89" s="301">
        <f t="shared" ref="BG89:BM89" si="21">BF89 - (K93 + K95)</f>
        <v>3</v>
      </c>
      <c r="BH89" s="301">
        <f t="shared" si="21"/>
        <v>2.5</v>
      </c>
      <c r="BI89" s="301">
        <f t="shared" si="21"/>
        <v>2.5</v>
      </c>
      <c r="BJ89" s="301">
        <f t="shared" si="21"/>
        <v>2.5</v>
      </c>
      <c r="BK89" s="301">
        <f t="shared" si="21"/>
        <v>1.5</v>
      </c>
      <c r="BL89" s="301">
        <f t="shared" si="21"/>
        <v>0</v>
      </c>
      <c r="BM89" s="302">
        <f t="shared" si="21"/>
        <v>0</v>
      </c>
    </row>
    <row r="90">
      <c r="A90" s="406"/>
      <c r="B90" s="304"/>
      <c r="C90" s="304"/>
      <c r="D90" s="304"/>
      <c r="E90" s="425" t="s">
        <v>170</v>
      </c>
      <c r="F90" s="426" t="s">
        <v>169</v>
      </c>
      <c r="G90" s="426" t="s">
        <v>102</v>
      </c>
      <c r="H90" s="427" t="s">
        <v>8</v>
      </c>
      <c r="I90" s="311" t="s">
        <v>8</v>
      </c>
      <c r="J90" s="311">
        <v>5.0</v>
      </c>
      <c r="K90" s="311">
        <v>0.0</v>
      </c>
      <c r="L90" s="311">
        <v>0.0</v>
      </c>
      <c r="M90" s="311">
        <v>1.25</v>
      </c>
      <c r="N90" s="311">
        <v>1.25</v>
      </c>
      <c r="O90" s="311">
        <v>1.0</v>
      </c>
      <c r="P90" s="311">
        <v>1.5</v>
      </c>
      <c r="Q90" s="312">
        <v>0.0</v>
      </c>
      <c r="R90" s="261"/>
      <c r="S90" s="428">
        <v>0.0</v>
      </c>
      <c r="T90" s="287">
        <v>0.0</v>
      </c>
      <c r="U90" s="287">
        <v>1.25</v>
      </c>
      <c r="V90" s="287">
        <v>1.25</v>
      </c>
      <c r="W90" s="287">
        <v>1.0</v>
      </c>
      <c r="X90" s="287">
        <v>1.0</v>
      </c>
      <c r="Y90" s="288">
        <v>0.0</v>
      </c>
      <c r="Z90" s="258"/>
      <c r="AA90" s="424" t="s">
        <v>8</v>
      </c>
      <c r="AB90" s="311">
        <v>0.0</v>
      </c>
      <c r="AC90" s="311">
        <v>0.0</v>
      </c>
      <c r="AD90" s="311">
        <v>2.0</v>
      </c>
      <c r="AE90" s="311">
        <v>2.0</v>
      </c>
      <c r="AF90" s="311">
        <v>2.0</v>
      </c>
      <c r="AG90" s="311">
        <v>2.0</v>
      </c>
      <c r="AH90" s="316">
        <v>0.0</v>
      </c>
      <c r="AI90" s="294">
        <f t="shared" si="22"/>
        <v>8</v>
      </c>
      <c r="AJ90" s="258"/>
      <c r="AK90" s="258"/>
      <c r="AL90" s="258"/>
      <c r="AM90" s="258"/>
      <c r="AN90" s="258"/>
      <c r="AO90" s="258"/>
      <c r="AP90" s="258"/>
      <c r="AQ90" s="258"/>
      <c r="AR90" s="258"/>
      <c r="AS90" s="258"/>
      <c r="AT90" s="258"/>
      <c r="AU90" s="258"/>
      <c r="AV90" s="258"/>
      <c r="AW90" s="258"/>
      <c r="AX90" s="258"/>
      <c r="AY90" s="258"/>
      <c r="AZ90" s="258"/>
      <c r="BA90" s="258"/>
      <c r="BB90" s="258"/>
      <c r="BC90" s="258"/>
      <c r="BD90" s="258"/>
      <c r="BE90" s="258"/>
      <c r="BF90" s="258"/>
      <c r="BG90" s="258"/>
      <c r="BH90" s="258"/>
      <c r="BI90" s="258"/>
      <c r="BJ90" s="258"/>
      <c r="BK90" s="258"/>
      <c r="BL90" s="258"/>
      <c r="BM90" s="258"/>
      <c r="BN90" s="258"/>
      <c r="BO90" s="258"/>
      <c r="BP90" s="258"/>
      <c r="BQ90" s="258"/>
      <c r="BR90" s="258"/>
      <c r="BS90" s="258"/>
      <c r="BT90" s="258"/>
      <c r="BU90" s="258"/>
      <c r="BV90" s="258"/>
      <c r="BW90" s="258"/>
      <c r="BX90" s="258"/>
      <c r="BY90" s="258"/>
      <c r="BZ90" s="258"/>
      <c r="CA90" s="258"/>
      <c r="CB90" s="258"/>
      <c r="CC90" s="258"/>
      <c r="CD90" s="258"/>
      <c r="CE90" s="258"/>
      <c r="CF90" s="258"/>
      <c r="CG90" s="258"/>
      <c r="CH90" s="258"/>
      <c r="CI90" s="258"/>
      <c r="CJ90" s="258"/>
      <c r="CK90" s="258"/>
      <c r="CL90" s="258"/>
      <c r="CM90" s="258"/>
      <c r="CN90" s="258"/>
      <c r="CO90" s="258"/>
      <c r="CP90" s="258"/>
      <c r="CQ90" s="258"/>
      <c r="CR90" s="258"/>
      <c r="CS90" s="258"/>
      <c r="CT90" s="258"/>
      <c r="CU90" s="258"/>
      <c r="CV90" s="258"/>
      <c r="CW90" s="258"/>
      <c r="CX90" s="258"/>
      <c r="CY90" s="258"/>
      <c r="CZ90" s="258"/>
      <c r="DA90" s="258"/>
      <c r="DB90" s="258"/>
      <c r="DC90" s="258"/>
      <c r="DD90" s="258"/>
      <c r="DE90" s="258"/>
      <c r="DF90" s="258"/>
      <c r="DG90" s="258"/>
      <c r="DH90" s="258"/>
      <c r="DI90" s="258"/>
      <c r="DJ90" s="258"/>
      <c r="DK90" s="258"/>
      <c r="DL90" s="258"/>
      <c r="DM90" s="258"/>
      <c r="DN90" s="258"/>
      <c r="DO90" s="258"/>
      <c r="DP90" s="258"/>
      <c r="DQ90" s="258"/>
      <c r="DR90" s="258"/>
      <c r="DS90" s="258"/>
      <c r="DT90" s="258"/>
      <c r="DU90" s="258"/>
      <c r="DV90" s="258"/>
      <c r="DW90" s="258"/>
      <c r="DX90" s="258"/>
      <c r="DY90" s="258"/>
      <c r="DZ90" s="258"/>
      <c r="EA90" s="258"/>
      <c r="EB90" s="258"/>
      <c r="EC90" s="258"/>
      <c r="ED90" s="258"/>
      <c r="EE90" s="258"/>
      <c r="EF90" s="258"/>
      <c r="EG90" s="258"/>
      <c r="EH90" s="258"/>
      <c r="EI90" s="258"/>
      <c r="EJ90" s="258"/>
      <c r="EK90" s="258"/>
      <c r="EL90" s="258"/>
      <c r="EM90" s="258"/>
      <c r="EN90" s="258"/>
    </row>
    <row r="91">
      <c r="A91" s="406"/>
      <c r="B91" s="133"/>
      <c r="C91" s="133"/>
      <c r="D91" s="133"/>
      <c r="E91" s="420" t="s">
        <v>171</v>
      </c>
      <c r="F91" s="421" t="s">
        <v>169</v>
      </c>
      <c r="G91" s="421" t="s">
        <v>102</v>
      </c>
      <c r="H91" s="429" t="s">
        <v>5</v>
      </c>
      <c r="I91" s="287" t="s">
        <v>5</v>
      </c>
      <c r="J91" s="287">
        <v>5.0</v>
      </c>
      <c r="K91" s="287">
        <v>1.0</v>
      </c>
      <c r="L91" s="287">
        <v>1.0</v>
      </c>
      <c r="M91" s="287">
        <v>0.0</v>
      </c>
      <c r="N91" s="287">
        <v>0.0</v>
      </c>
      <c r="O91" s="287">
        <v>1.0</v>
      </c>
      <c r="P91" s="287">
        <v>1.0</v>
      </c>
      <c r="Q91" s="288">
        <v>1.0</v>
      </c>
      <c r="R91" s="261"/>
      <c r="S91" s="423">
        <v>1.5</v>
      </c>
      <c r="T91" s="287">
        <v>1.5</v>
      </c>
      <c r="U91" s="287">
        <v>0.0</v>
      </c>
      <c r="V91" s="287">
        <v>0.0</v>
      </c>
      <c r="W91" s="287">
        <v>1.5</v>
      </c>
      <c r="X91" s="287">
        <v>1.5</v>
      </c>
      <c r="Y91" s="288">
        <v>1.5</v>
      </c>
      <c r="Z91" s="258"/>
      <c r="AA91" s="424" t="s">
        <v>10</v>
      </c>
      <c r="AB91" s="287">
        <v>1.0</v>
      </c>
      <c r="AC91" s="287">
        <v>1.0</v>
      </c>
      <c r="AD91" s="287">
        <v>1.0</v>
      </c>
      <c r="AE91" s="287">
        <v>1.0</v>
      </c>
      <c r="AF91" s="287">
        <v>0.0</v>
      </c>
      <c r="AG91" s="287">
        <v>1.0</v>
      </c>
      <c r="AH91" s="293">
        <v>0.0</v>
      </c>
      <c r="AI91" s="294">
        <f t="shared" si="22"/>
        <v>5</v>
      </c>
      <c r="AJ91" s="258"/>
      <c r="AK91" s="266" t="s">
        <v>7</v>
      </c>
      <c r="AL91" s="267" t="s">
        <v>98</v>
      </c>
      <c r="AM91" s="430">
        <v>44490.0</v>
      </c>
      <c r="AN91" s="430">
        <v>44491.0</v>
      </c>
      <c r="AO91" s="430">
        <v>44492.0</v>
      </c>
      <c r="AP91" s="430">
        <v>44493.0</v>
      </c>
      <c r="AQ91" s="430">
        <v>44494.0</v>
      </c>
      <c r="AR91" s="430">
        <v>44495.0</v>
      </c>
      <c r="AS91" s="430">
        <v>44496.0</v>
      </c>
      <c r="AT91" s="258"/>
      <c r="AU91" s="266" t="s">
        <v>10</v>
      </c>
      <c r="AV91" s="267" t="s">
        <v>98</v>
      </c>
      <c r="AW91" s="430">
        <v>44490.0</v>
      </c>
      <c r="AX91" s="430">
        <v>44491.0</v>
      </c>
      <c r="AY91" s="430">
        <v>44492.0</v>
      </c>
      <c r="AZ91" s="430">
        <v>44493.0</v>
      </c>
      <c r="BA91" s="430">
        <v>44494.0</v>
      </c>
      <c r="BB91" s="430">
        <v>44495.0</v>
      </c>
      <c r="BC91" s="430">
        <v>44496.0</v>
      </c>
      <c r="BD91" s="258"/>
      <c r="BE91" s="258"/>
      <c r="BF91" s="258"/>
      <c r="BG91" s="258"/>
      <c r="BH91" s="258"/>
      <c r="BI91" s="258"/>
      <c r="BJ91" s="258"/>
      <c r="BK91" s="258"/>
      <c r="BL91" s="258"/>
      <c r="BM91" s="258"/>
      <c r="BN91" s="258"/>
      <c r="BO91" s="258"/>
      <c r="BP91" s="258"/>
      <c r="BQ91" s="258"/>
      <c r="BR91" s="258"/>
      <c r="BS91" s="258"/>
      <c r="BT91" s="258"/>
      <c r="BU91" s="258"/>
      <c r="BV91" s="258"/>
      <c r="BW91" s="258"/>
      <c r="BX91" s="258"/>
      <c r="BY91" s="258"/>
      <c r="BZ91" s="258"/>
      <c r="CA91" s="258"/>
      <c r="CB91" s="258"/>
      <c r="CC91" s="258"/>
      <c r="CD91" s="258"/>
      <c r="CE91" s="258"/>
      <c r="CF91" s="258"/>
      <c r="CG91" s="258"/>
      <c r="CH91" s="258"/>
      <c r="CI91" s="258"/>
      <c r="CJ91" s="258"/>
      <c r="CK91" s="258"/>
      <c r="CL91" s="258"/>
      <c r="CM91" s="258"/>
      <c r="CN91" s="258"/>
      <c r="CO91" s="258"/>
      <c r="CP91" s="258"/>
      <c r="CQ91" s="258"/>
      <c r="CR91" s="258"/>
      <c r="CS91" s="258"/>
      <c r="CT91" s="258"/>
      <c r="CU91" s="258"/>
      <c r="CV91" s="258"/>
      <c r="CW91" s="258"/>
      <c r="CX91" s="258"/>
      <c r="CY91" s="258"/>
      <c r="CZ91" s="258"/>
      <c r="DA91" s="258"/>
      <c r="DB91" s="258"/>
      <c r="DC91" s="258"/>
      <c r="DD91" s="258"/>
      <c r="DE91" s="258"/>
      <c r="DF91" s="258"/>
      <c r="DG91" s="258"/>
      <c r="DH91" s="258"/>
      <c r="DI91" s="258"/>
      <c r="DJ91" s="258"/>
      <c r="DK91" s="258"/>
      <c r="DL91" s="258"/>
      <c r="DM91" s="258"/>
      <c r="DN91" s="258"/>
      <c r="DO91" s="258"/>
      <c r="DP91" s="258"/>
      <c r="DQ91" s="258"/>
      <c r="DR91" s="258"/>
      <c r="DS91" s="258"/>
      <c r="DT91" s="258"/>
      <c r="DU91" s="258"/>
      <c r="DV91" s="258"/>
      <c r="DW91" s="258"/>
      <c r="DX91" s="258"/>
      <c r="DY91" s="258"/>
      <c r="DZ91" s="258"/>
      <c r="EA91" s="258"/>
      <c r="EB91" s="258"/>
      <c r="EC91" s="258"/>
      <c r="ED91" s="258"/>
      <c r="EE91" s="258"/>
      <c r="EF91" s="258"/>
      <c r="EG91" s="258"/>
      <c r="EH91" s="258"/>
      <c r="EI91" s="258"/>
      <c r="EJ91" s="258"/>
      <c r="EK91" s="258"/>
      <c r="EL91" s="258"/>
      <c r="EM91" s="258"/>
      <c r="EN91" s="258"/>
    </row>
    <row r="92">
      <c r="A92" s="406"/>
      <c r="B92" s="304"/>
      <c r="C92" s="304"/>
      <c r="D92" s="304"/>
      <c r="E92" s="425" t="s">
        <v>172</v>
      </c>
      <c r="F92" s="426" t="s">
        <v>169</v>
      </c>
      <c r="G92" s="431" t="s">
        <v>102</v>
      </c>
      <c r="H92" s="427" t="s">
        <v>10</v>
      </c>
      <c r="I92" s="311" t="s">
        <v>10</v>
      </c>
      <c r="J92" s="311">
        <v>5.0</v>
      </c>
      <c r="K92" s="311">
        <v>1.0</v>
      </c>
      <c r="L92" s="311">
        <v>1.5</v>
      </c>
      <c r="M92" s="311">
        <v>1.0</v>
      </c>
      <c r="N92" s="311">
        <v>1.0</v>
      </c>
      <c r="O92" s="311">
        <v>0.0</v>
      </c>
      <c r="P92" s="311">
        <v>0.5</v>
      </c>
      <c r="Q92" s="312">
        <v>0.0</v>
      </c>
      <c r="R92" s="261"/>
      <c r="S92" s="428">
        <v>2.0</v>
      </c>
      <c r="T92" s="287">
        <v>2.0</v>
      </c>
      <c r="U92" s="287">
        <v>1.25</v>
      </c>
      <c r="V92" s="287">
        <v>1.0</v>
      </c>
      <c r="W92" s="287">
        <v>0.0</v>
      </c>
      <c r="X92" s="287">
        <v>0.5</v>
      </c>
      <c r="Y92" s="288">
        <v>0.0</v>
      </c>
      <c r="Z92" s="258"/>
      <c r="AA92" s="424" t="s">
        <v>12</v>
      </c>
      <c r="AB92" s="311">
        <v>0.5</v>
      </c>
      <c r="AC92" s="311">
        <v>0.5</v>
      </c>
      <c r="AD92" s="311">
        <v>0.0</v>
      </c>
      <c r="AE92" s="311">
        <v>0.0</v>
      </c>
      <c r="AF92" s="311">
        <v>2.0</v>
      </c>
      <c r="AG92" s="311">
        <v>1.0</v>
      </c>
      <c r="AH92" s="316">
        <v>1.0</v>
      </c>
      <c r="AI92" s="294">
        <f t="shared" si="22"/>
        <v>5</v>
      </c>
      <c r="AJ92" s="258"/>
      <c r="AK92" s="414" t="s">
        <v>147</v>
      </c>
      <c r="AL92" s="415">
        <f>J95</f>
        <v>1</v>
      </c>
      <c r="AM92" s="416">
        <f>AL92 - (AL92/7)</f>
        <v>0.8571428571</v>
      </c>
      <c r="AN92" s="416">
        <f>AM92 - (AL92/7)</f>
        <v>0.7142857143</v>
      </c>
      <c r="AO92" s="416">
        <f>AN92 - (AL92/7)</f>
        <v>0.5714285714</v>
      </c>
      <c r="AP92" s="416">
        <f>AO92 - (AL92/7)</f>
        <v>0.4285714286</v>
      </c>
      <c r="AQ92" s="416">
        <f>AP92 - (AL92/7)</f>
        <v>0.2857142857</v>
      </c>
      <c r="AR92" s="416">
        <f>AQ92 - (AL92/7)</f>
        <v>0.1428571429</v>
      </c>
      <c r="AS92" s="417">
        <f>AR92 - (AL92/7)</f>
        <v>0</v>
      </c>
      <c r="AT92" s="258"/>
      <c r="AU92" s="414" t="s">
        <v>147</v>
      </c>
      <c r="AV92" s="415">
        <f>SUM(J92)</f>
        <v>5</v>
      </c>
      <c r="AW92" s="416">
        <f>AV92 - (AV92/7)</f>
        <v>4.285714286</v>
      </c>
      <c r="AX92" s="416">
        <f>AW92 - (AV92/7)</f>
        <v>3.571428571</v>
      </c>
      <c r="AY92" s="416">
        <f>AX92 - (AV92/7)</f>
        <v>2.857142857</v>
      </c>
      <c r="AZ92" s="416">
        <f>AY92 - (AV92/7)</f>
        <v>2.142857143</v>
      </c>
      <c r="BA92" s="416">
        <f>AZ92 - (AV92/7)</f>
        <v>1.428571429</v>
      </c>
      <c r="BB92" s="416">
        <f>BA92 - (AV92/7)</f>
        <v>0.7142857143</v>
      </c>
      <c r="BC92" s="417">
        <f>BB92 - (AV92/7)</f>
        <v>0</v>
      </c>
      <c r="BD92" s="258"/>
      <c r="BE92" s="258"/>
      <c r="BF92" s="258"/>
      <c r="BG92" s="258"/>
      <c r="BH92" s="258"/>
      <c r="BI92" s="258"/>
      <c r="BJ92" s="258"/>
      <c r="BK92" s="258"/>
      <c r="BL92" s="258"/>
      <c r="BM92" s="258"/>
      <c r="BN92" s="258"/>
      <c r="BO92" s="258"/>
      <c r="BP92" s="258"/>
      <c r="BQ92" s="258"/>
      <c r="BR92" s="258"/>
      <c r="BS92" s="258"/>
      <c r="BT92" s="258"/>
      <c r="BU92" s="258"/>
      <c r="BV92" s="258"/>
      <c r="BW92" s="258"/>
      <c r="BX92" s="258"/>
      <c r="BY92" s="258"/>
      <c r="BZ92" s="258"/>
      <c r="CA92" s="258"/>
      <c r="CB92" s="258"/>
      <c r="CC92" s="258"/>
      <c r="CD92" s="258"/>
      <c r="CE92" s="258"/>
      <c r="CF92" s="258"/>
      <c r="CG92" s="258"/>
      <c r="CH92" s="258"/>
      <c r="CI92" s="258"/>
      <c r="CJ92" s="258"/>
      <c r="CK92" s="258"/>
      <c r="CL92" s="258"/>
      <c r="CM92" s="258"/>
      <c r="CN92" s="258"/>
      <c r="CO92" s="258"/>
      <c r="CP92" s="258"/>
      <c r="CQ92" s="258"/>
      <c r="CR92" s="258"/>
      <c r="CS92" s="258"/>
      <c r="CT92" s="258"/>
      <c r="CU92" s="258"/>
      <c r="CV92" s="258"/>
      <c r="CW92" s="258"/>
      <c r="CX92" s="258"/>
      <c r="CY92" s="258"/>
      <c r="CZ92" s="258"/>
      <c r="DA92" s="258"/>
      <c r="DB92" s="258"/>
      <c r="DC92" s="258"/>
      <c r="DD92" s="258"/>
      <c r="DE92" s="258"/>
      <c r="DF92" s="258"/>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258"/>
      <c r="EC92" s="258"/>
      <c r="ED92" s="258"/>
      <c r="EE92" s="258"/>
      <c r="EF92" s="258"/>
      <c r="EG92" s="258"/>
      <c r="EH92" s="258"/>
      <c r="EI92" s="258"/>
      <c r="EJ92" s="258"/>
      <c r="EK92" s="258"/>
      <c r="EL92" s="258"/>
      <c r="EM92" s="258"/>
      <c r="EN92" s="258"/>
    </row>
    <row r="93">
      <c r="A93" s="406"/>
      <c r="B93" s="133"/>
      <c r="C93" s="133"/>
      <c r="D93" s="133"/>
      <c r="E93" s="420" t="s">
        <v>173</v>
      </c>
      <c r="F93" s="421" t="s">
        <v>169</v>
      </c>
      <c r="G93" s="421" t="s">
        <v>102</v>
      </c>
      <c r="H93" s="422" t="s">
        <v>12</v>
      </c>
      <c r="I93" s="287" t="s">
        <v>12</v>
      </c>
      <c r="J93" s="287">
        <v>2.5</v>
      </c>
      <c r="K93" s="287">
        <v>0.5</v>
      </c>
      <c r="L93" s="287">
        <v>0.0</v>
      </c>
      <c r="M93" s="287">
        <v>0.0</v>
      </c>
      <c r="N93" s="287">
        <v>0.0</v>
      </c>
      <c r="O93" s="287">
        <v>1.0</v>
      </c>
      <c r="P93" s="287">
        <v>1.0</v>
      </c>
      <c r="Q93" s="288">
        <v>0.0</v>
      </c>
      <c r="R93" s="261"/>
      <c r="S93" s="423">
        <v>0.5</v>
      </c>
      <c r="T93" s="311">
        <v>0.0</v>
      </c>
      <c r="U93" s="311">
        <v>0.0</v>
      </c>
      <c r="V93" s="311">
        <v>0.0</v>
      </c>
      <c r="W93" s="311">
        <v>1.0</v>
      </c>
      <c r="X93" s="311">
        <v>1.0</v>
      </c>
      <c r="Y93" s="312">
        <v>0.0</v>
      </c>
      <c r="Z93" s="258"/>
      <c r="AA93" s="424" t="s">
        <v>7</v>
      </c>
      <c r="AB93" s="322">
        <v>0.0</v>
      </c>
      <c r="AC93" s="322">
        <v>1.0</v>
      </c>
      <c r="AD93" s="322">
        <v>1.0</v>
      </c>
      <c r="AE93" s="322">
        <v>4.0</v>
      </c>
      <c r="AF93" s="322">
        <v>0.0</v>
      </c>
      <c r="AG93" s="322">
        <v>0.0</v>
      </c>
      <c r="AH93" s="327">
        <v>2.5</v>
      </c>
      <c r="AI93" s="328">
        <f t="shared" si="22"/>
        <v>8.5</v>
      </c>
      <c r="AJ93" s="258"/>
      <c r="AK93" s="299" t="s">
        <v>151</v>
      </c>
      <c r="AL93" s="300">
        <f>J95</f>
        <v>1</v>
      </c>
      <c r="AM93" s="301">
        <f t="shared" ref="AM93:AS93" si="23">AL93 -K95</f>
        <v>1</v>
      </c>
      <c r="AN93" s="301">
        <f t="shared" si="23"/>
        <v>0.5</v>
      </c>
      <c r="AO93" s="301">
        <f t="shared" si="23"/>
        <v>0.5</v>
      </c>
      <c r="AP93" s="301">
        <f t="shared" si="23"/>
        <v>0.5</v>
      </c>
      <c r="AQ93" s="301">
        <f t="shared" si="23"/>
        <v>0.5</v>
      </c>
      <c r="AR93" s="301">
        <f t="shared" si="23"/>
        <v>0</v>
      </c>
      <c r="AS93" s="302">
        <f t="shared" si="23"/>
        <v>0</v>
      </c>
      <c r="AT93" s="258"/>
      <c r="AU93" s="299" t="s">
        <v>151</v>
      </c>
      <c r="AV93" s="300">
        <f>SUM(J92)</f>
        <v>5</v>
      </c>
      <c r="AW93" s="301">
        <f t="shared" ref="AW93:BC93" si="24">AV93 - K92</f>
        <v>4</v>
      </c>
      <c r="AX93" s="301">
        <f t="shared" si="24"/>
        <v>2.5</v>
      </c>
      <c r="AY93" s="301">
        <f t="shared" si="24"/>
        <v>1.5</v>
      </c>
      <c r="AZ93" s="301">
        <f t="shared" si="24"/>
        <v>0.5</v>
      </c>
      <c r="BA93" s="301">
        <f t="shared" si="24"/>
        <v>0.5</v>
      </c>
      <c r="BB93" s="301">
        <f t="shared" si="24"/>
        <v>0</v>
      </c>
      <c r="BC93" s="302">
        <f t="shared" si="24"/>
        <v>0</v>
      </c>
      <c r="BD93" s="258"/>
      <c r="BE93" s="258"/>
      <c r="BF93" s="258"/>
      <c r="BG93" s="258"/>
      <c r="BH93" s="258"/>
      <c r="BI93" s="258"/>
      <c r="BJ93" s="258"/>
      <c r="BK93" s="258"/>
      <c r="BL93" s="258"/>
      <c r="BM93" s="258"/>
      <c r="BN93" s="258"/>
      <c r="BO93" s="258"/>
      <c r="BP93" s="258"/>
      <c r="BQ93" s="258"/>
      <c r="BR93" s="258"/>
      <c r="BS93" s="258"/>
      <c r="BT93" s="258"/>
      <c r="BU93" s="258"/>
      <c r="BV93" s="258"/>
      <c r="BW93" s="258"/>
      <c r="BX93" s="258"/>
      <c r="BY93" s="258"/>
      <c r="BZ93" s="258"/>
      <c r="CA93" s="258"/>
      <c r="CB93" s="258"/>
      <c r="CC93" s="258"/>
      <c r="CD93" s="258"/>
      <c r="CE93" s="258"/>
      <c r="CF93" s="258"/>
      <c r="CG93" s="258"/>
      <c r="CH93" s="258"/>
      <c r="CI93" s="258"/>
      <c r="CJ93" s="258"/>
      <c r="CK93" s="258"/>
      <c r="CL93" s="258"/>
      <c r="CM93" s="258"/>
      <c r="CN93" s="258"/>
      <c r="CO93" s="258"/>
      <c r="CP93" s="258"/>
      <c r="CQ93" s="258"/>
      <c r="CR93" s="258"/>
      <c r="CS93" s="258"/>
      <c r="CT93" s="258"/>
      <c r="CU93" s="258"/>
      <c r="CV93" s="258"/>
      <c r="CW93" s="258"/>
      <c r="CX93" s="258"/>
      <c r="CY93" s="258"/>
      <c r="CZ93" s="258"/>
      <c r="DA93" s="258"/>
      <c r="DB93" s="258"/>
      <c r="DC93" s="258"/>
      <c r="DD93" s="258"/>
      <c r="DE93" s="258"/>
      <c r="DF93" s="258"/>
      <c r="DG93" s="258"/>
      <c r="DH93" s="258"/>
      <c r="DI93" s="258"/>
      <c r="DJ93" s="258"/>
      <c r="DK93" s="258"/>
      <c r="DL93" s="258"/>
      <c r="DM93" s="258"/>
      <c r="DN93" s="258"/>
      <c r="DO93" s="258"/>
      <c r="DP93" s="258"/>
      <c r="DQ93" s="258"/>
      <c r="DR93" s="258"/>
      <c r="DS93" s="258"/>
      <c r="DT93" s="258"/>
      <c r="DU93" s="258"/>
      <c r="DV93" s="258"/>
      <c r="DW93" s="258"/>
      <c r="DX93" s="258"/>
      <c r="DY93" s="258"/>
      <c r="DZ93" s="258"/>
      <c r="EA93" s="258"/>
      <c r="EB93" s="258"/>
      <c r="EC93" s="258"/>
      <c r="ED93" s="258"/>
      <c r="EE93" s="258"/>
      <c r="EF93" s="258"/>
      <c r="EG93" s="258"/>
      <c r="EH93" s="258"/>
      <c r="EI93" s="258"/>
      <c r="EJ93" s="258"/>
      <c r="EK93" s="258"/>
      <c r="EL93" s="258"/>
      <c r="EM93" s="258"/>
      <c r="EN93" s="258"/>
    </row>
    <row r="94">
      <c r="A94" s="406"/>
      <c r="B94" s="304"/>
      <c r="C94" s="304"/>
      <c r="D94" s="304"/>
      <c r="E94" s="425" t="s">
        <v>174</v>
      </c>
      <c r="F94" s="426" t="s">
        <v>169</v>
      </c>
      <c r="G94" s="426" t="s">
        <v>102</v>
      </c>
      <c r="H94" s="432" t="s">
        <v>7</v>
      </c>
      <c r="I94" s="311" t="s">
        <v>7</v>
      </c>
      <c r="J94" s="311">
        <v>5.0</v>
      </c>
      <c r="K94" s="311">
        <v>0.0</v>
      </c>
      <c r="L94" s="311">
        <v>1.0</v>
      </c>
      <c r="M94" s="311">
        <v>1.5</v>
      </c>
      <c r="N94" s="311">
        <v>1.5</v>
      </c>
      <c r="O94" s="311">
        <v>0.0</v>
      </c>
      <c r="P94" s="311">
        <v>0.0</v>
      </c>
      <c r="Q94" s="312">
        <v>1.0</v>
      </c>
      <c r="R94" s="261"/>
      <c r="S94" s="428">
        <v>0.0</v>
      </c>
      <c r="T94" s="287">
        <v>1.0</v>
      </c>
      <c r="U94" s="287">
        <v>1.0</v>
      </c>
      <c r="V94" s="287">
        <v>1.0</v>
      </c>
      <c r="W94" s="287">
        <v>0.0</v>
      </c>
      <c r="X94" s="287">
        <v>0.0</v>
      </c>
      <c r="Y94" s="288">
        <v>1.0</v>
      </c>
      <c r="Z94" s="258"/>
      <c r="AA94" s="258"/>
      <c r="AB94" s="258"/>
      <c r="AC94" s="258"/>
      <c r="AD94" s="258"/>
      <c r="AE94" s="258"/>
      <c r="AF94" s="258"/>
      <c r="AG94" s="258"/>
      <c r="AH94" s="258"/>
      <c r="AI94" s="433">
        <f>SUM(AI88:AI93)</f>
        <v>31.5</v>
      </c>
      <c r="AJ94" s="258"/>
      <c r="AK94" s="258"/>
      <c r="AL94" s="258"/>
      <c r="AM94" s="258"/>
      <c r="AN94" s="258"/>
      <c r="AO94" s="258"/>
      <c r="AP94" s="258"/>
      <c r="AQ94" s="258"/>
      <c r="AR94" s="258"/>
      <c r="AS94" s="258"/>
      <c r="AT94" s="258"/>
      <c r="AU94" s="258"/>
      <c r="AV94" s="258"/>
      <c r="AW94" s="258"/>
      <c r="AX94" s="258"/>
      <c r="AY94" s="258"/>
      <c r="AZ94" s="258"/>
      <c r="BA94" s="258"/>
      <c r="BB94" s="258"/>
      <c r="BC94" s="258"/>
      <c r="BD94" s="258"/>
      <c r="BE94" s="258"/>
      <c r="BF94" s="258"/>
      <c r="BG94" s="258"/>
      <c r="BH94" s="258"/>
      <c r="BI94" s="258"/>
      <c r="BJ94" s="258"/>
      <c r="BK94" s="258"/>
      <c r="BL94" s="258"/>
      <c r="BM94" s="258"/>
      <c r="BN94" s="258"/>
      <c r="BO94" s="258"/>
      <c r="BP94" s="258"/>
      <c r="BQ94" s="258"/>
      <c r="BR94" s="258"/>
      <c r="BS94" s="258"/>
      <c r="BT94" s="258"/>
      <c r="BU94" s="258"/>
      <c r="BV94" s="258"/>
      <c r="BW94" s="258"/>
      <c r="BX94" s="258"/>
      <c r="BY94" s="258"/>
      <c r="BZ94" s="258"/>
      <c r="CA94" s="258"/>
      <c r="CB94" s="258"/>
      <c r="CC94" s="258"/>
      <c r="CD94" s="258"/>
      <c r="CE94" s="258"/>
      <c r="CF94" s="258"/>
      <c r="CG94" s="258"/>
      <c r="CH94" s="258"/>
      <c r="CI94" s="258"/>
      <c r="CJ94" s="258"/>
      <c r="CK94" s="258"/>
      <c r="CL94" s="258"/>
      <c r="CM94" s="258"/>
      <c r="CN94" s="258"/>
      <c r="CO94" s="258"/>
      <c r="CP94" s="258"/>
      <c r="CQ94" s="258"/>
      <c r="CR94" s="258"/>
      <c r="CS94" s="258"/>
      <c r="CT94" s="258"/>
      <c r="CU94" s="258"/>
      <c r="CV94" s="258"/>
      <c r="CW94" s="258"/>
      <c r="CX94" s="258"/>
      <c r="CY94" s="258"/>
      <c r="CZ94" s="258"/>
      <c r="DA94" s="258"/>
      <c r="DB94" s="258"/>
      <c r="DC94" s="258"/>
      <c r="DD94" s="258"/>
      <c r="DE94" s="258"/>
      <c r="DF94" s="258"/>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258"/>
      <c r="EC94" s="258"/>
      <c r="ED94" s="258"/>
      <c r="EE94" s="258"/>
      <c r="EF94" s="258"/>
      <c r="EG94" s="258"/>
      <c r="EH94" s="258"/>
      <c r="EI94" s="258"/>
      <c r="EJ94" s="258"/>
      <c r="EK94" s="258"/>
      <c r="EL94" s="258"/>
      <c r="EM94" s="258"/>
      <c r="EN94" s="258"/>
    </row>
    <row r="95">
      <c r="A95" s="406"/>
      <c r="B95" s="194"/>
      <c r="C95" s="194"/>
      <c r="D95" s="194"/>
      <c r="E95" s="434" t="s">
        <v>175</v>
      </c>
      <c r="F95" s="435" t="s">
        <v>169</v>
      </c>
      <c r="G95" s="435" t="s">
        <v>102</v>
      </c>
      <c r="H95" s="436" t="s">
        <v>12</v>
      </c>
      <c r="I95" s="322" t="s">
        <v>12</v>
      </c>
      <c r="J95" s="322">
        <v>1.0</v>
      </c>
      <c r="K95" s="437">
        <v>0.0</v>
      </c>
      <c r="L95" s="437">
        <v>0.5</v>
      </c>
      <c r="M95" s="437">
        <v>0.0</v>
      </c>
      <c r="N95" s="437">
        <v>0.0</v>
      </c>
      <c r="O95" s="437">
        <v>0.0</v>
      </c>
      <c r="P95" s="437">
        <v>0.5</v>
      </c>
      <c r="Q95" s="438">
        <v>0.0</v>
      </c>
      <c r="R95" s="261"/>
      <c r="S95" s="423">
        <v>0.0</v>
      </c>
      <c r="T95" s="311">
        <v>0.5</v>
      </c>
      <c r="U95" s="311">
        <v>0.0</v>
      </c>
      <c r="V95" s="311">
        <v>0.0</v>
      </c>
      <c r="W95" s="311">
        <v>0.0</v>
      </c>
      <c r="X95" s="311">
        <v>0.5</v>
      </c>
      <c r="Y95" s="312">
        <v>0.0</v>
      </c>
      <c r="AT95" s="258"/>
      <c r="BD95" s="258"/>
      <c r="BE95" s="258"/>
      <c r="BF95" s="258"/>
      <c r="BG95" s="258"/>
      <c r="BH95" s="258"/>
      <c r="BI95" s="258"/>
      <c r="BJ95" s="258"/>
      <c r="BK95" s="258"/>
      <c r="BL95" s="258"/>
      <c r="BM95" s="258"/>
      <c r="BN95" s="258"/>
      <c r="BO95" s="258"/>
      <c r="BP95" s="258"/>
      <c r="BQ95" s="258"/>
      <c r="BR95" s="258"/>
      <c r="BS95" s="258"/>
      <c r="BT95" s="258"/>
      <c r="BU95" s="258"/>
      <c r="BV95" s="258"/>
      <c r="BW95" s="258"/>
      <c r="BX95" s="258"/>
      <c r="BY95" s="258"/>
      <c r="BZ95" s="258"/>
      <c r="CA95" s="258"/>
      <c r="CB95" s="258"/>
      <c r="CC95" s="258"/>
      <c r="CD95" s="258"/>
      <c r="CE95" s="258"/>
      <c r="CF95" s="258"/>
      <c r="CG95" s="258"/>
      <c r="CH95" s="258"/>
      <c r="CI95" s="258"/>
      <c r="CJ95" s="258"/>
      <c r="CK95" s="258"/>
      <c r="CL95" s="258"/>
      <c r="CM95" s="258"/>
      <c r="CN95" s="258"/>
      <c r="CO95" s="258"/>
      <c r="CP95" s="258"/>
      <c r="CQ95" s="258"/>
      <c r="CR95" s="258"/>
      <c r="CS95" s="258"/>
      <c r="CT95" s="258"/>
      <c r="CU95" s="258"/>
      <c r="CV95" s="258"/>
      <c r="CW95" s="258"/>
      <c r="CX95" s="258"/>
      <c r="CY95" s="258"/>
      <c r="CZ95" s="258"/>
      <c r="DA95" s="258"/>
      <c r="DB95" s="258"/>
      <c r="DC95" s="258"/>
      <c r="DD95" s="258"/>
      <c r="DE95" s="258"/>
      <c r="DF95" s="258"/>
      <c r="DG95" s="258"/>
      <c r="DH95" s="258"/>
      <c r="DI95" s="258"/>
      <c r="DJ95" s="258"/>
      <c r="DK95" s="258"/>
      <c r="DL95" s="258"/>
      <c r="DM95" s="258"/>
      <c r="DN95" s="258"/>
      <c r="DO95" s="258"/>
      <c r="DP95" s="258"/>
      <c r="DQ95" s="258"/>
      <c r="DR95" s="258"/>
      <c r="DS95" s="258"/>
      <c r="DT95" s="258"/>
      <c r="DU95" s="258"/>
      <c r="DV95" s="258"/>
      <c r="DW95" s="258"/>
      <c r="DX95" s="258"/>
      <c r="DY95" s="258"/>
      <c r="DZ95" s="258"/>
      <c r="EA95" s="258"/>
      <c r="EB95" s="258"/>
      <c r="EC95" s="258"/>
      <c r="ED95" s="258"/>
      <c r="EE95" s="258"/>
      <c r="EF95" s="258"/>
      <c r="EG95" s="258"/>
      <c r="EH95" s="258"/>
      <c r="EI95" s="258"/>
      <c r="EJ95" s="258"/>
      <c r="EK95" s="258"/>
      <c r="EL95" s="258"/>
      <c r="EM95" s="258"/>
      <c r="EN95" s="258"/>
    </row>
    <row r="96">
      <c r="A96" s="401"/>
      <c r="B96" s="439"/>
      <c r="C96" s="439"/>
      <c r="D96" s="440"/>
      <c r="E96" s="441"/>
      <c r="F96" s="442"/>
      <c r="G96" s="443"/>
      <c r="H96" s="390"/>
      <c r="I96" s="391" t="s">
        <v>147</v>
      </c>
      <c r="J96" s="336">
        <f>SUM(J89:J95)</f>
        <v>28.5</v>
      </c>
      <c r="K96" s="392">
        <f> J96 - (J96 / 7)</f>
        <v>24.42857143</v>
      </c>
      <c r="L96" s="393">
        <f> K96 - (J96 / 7)</f>
        <v>20.35714286</v>
      </c>
      <c r="M96" s="393">
        <f> L96 - (J96 / 7)</f>
        <v>16.28571429</v>
      </c>
      <c r="N96" s="393">
        <f> M96 - (J96 / 7)</f>
        <v>12.21428571</v>
      </c>
      <c r="O96" s="393">
        <f> N96 - (J96 / 7)</f>
        <v>8.142857143</v>
      </c>
      <c r="P96" s="393">
        <f> O96 - (J96 / 7)</f>
        <v>4.071428571</v>
      </c>
      <c r="Q96" s="393">
        <f> P96 - (J96 / 7)</f>
        <v>0</v>
      </c>
      <c r="R96" s="444"/>
      <c r="S96" s="445"/>
      <c r="T96" s="444"/>
      <c r="U96" s="444"/>
      <c r="V96" s="444"/>
      <c r="W96" s="444"/>
      <c r="X96" s="444"/>
      <c r="Y96" s="444">
        <f>SUM(S89:Y95)</f>
        <v>29.25</v>
      </c>
      <c r="Z96" s="444"/>
      <c r="AA96" s="444"/>
      <c r="AB96" s="444"/>
      <c r="AC96" s="444"/>
      <c r="AD96" s="444"/>
      <c r="AE96" s="444"/>
      <c r="AF96" s="444"/>
      <c r="AG96" s="444"/>
      <c r="AH96" s="444"/>
      <c r="AI96" s="444"/>
      <c r="AJ96" s="444"/>
      <c r="AK96" s="444"/>
      <c r="AL96" s="444"/>
      <c r="AM96" s="444"/>
      <c r="AN96" s="444"/>
      <c r="AO96" s="444"/>
      <c r="AP96" s="444"/>
      <c r="AQ96" s="444"/>
      <c r="AR96" s="444"/>
      <c r="AS96" s="444"/>
      <c r="AT96" s="444"/>
      <c r="AU96" s="444"/>
      <c r="AV96" s="444"/>
      <c r="AW96" s="444"/>
      <c r="AX96" s="444"/>
      <c r="AY96" s="444"/>
      <c r="AZ96" s="444"/>
      <c r="BA96" s="444"/>
      <c r="BB96" s="444"/>
      <c r="BC96" s="444"/>
      <c r="BD96" s="444"/>
      <c r="BE96" s="444"/>
      <c r="BF96" s="444"/>
      <c r="BG96" s="444"/>
      <c r="BH96" s="444"/>
      <c r="BI96" s="444"/>
      <c r="BJ96" s="444"/>
      <c r="BK96" s="444"/>
      <c r="BL96" s="444"/>
      <c r="BM96" s="444"/>
      <c r="BN96" s="444"/>
      <c r="BO96" s="444"/>
      <c r="BP96" s="444"/>
      <c r="BQ96" s="444"/>
      <c r="BR96" s="444"/>
      <c r="BS96" s="444"/>
      <c r="BT96" s="444"/>
      <c r="BU96" s="444"/>
      <c r="BV96" s="444"/>
      <c r="BW96" s="444"/>
      <c r="BX96" s="444"/>
      <c r="BY96" s="444"/>
      <c r="BZ96" s="444"/>
      <c r="CA96" s="444"/>
      <c r="CB96" s="444"/>
      <c r="CC96" s="444"/>
      <c r="CD96" s="444"/>
      <c r="CE96" s="444"/>
      <c r="CF96" s="444"/>
      <c r="CG96" s="444"/>
      <c r="CH96" s="444"/>
      <c r="CI96" s="444"/>
      <c r="CJ96" s="444"/>
      <c r="CK96" s="444"/>
      <c r="CL96" s="444"/>
      <c r="CM96" s="444"/>
      <c r="CN96" s="444"/>
      <c r="CO96" s="444"/>
      <c r="CP96" s="444"/>
      <c r="CQ96" s="444"/>
      <c r="CR96" s="444"/>
      <c r="CS96" s="444"/>
      <c r="CT96" s="444"/>
      <c r="CU96" s="444"/>
      <c r="CV96" s="444"/>
      <c r="CW96" s="444"/>
      <c r="CX96" s="444"/>
      <c r="CY96" s="444"/>
      <c r="CZ96" s="444"/>
      <c r="DA96" s="444"/>
      <c r="DB96" s="444"/>
      <c r="DC96" s="444"/>
      <c r="DD96" s="444"/>
      <c r="DE96" s="444"/>
      <c r="DF96" s="444"/>
      <c r="DG96" s="444"/>
      <c r="DH96" s="444"/>
      <c r="DI96" s="444"/>
      <c r="DJ96" s="444"/>
      <c r="DK96" s="444"/>
      <c r="DL96" s="444"/>
      <c r="DM96" s="444"/>
      <c r="DN96" s="444"/>
      <c r="DO96" s="444"/>
      <c r="DP96" s="444"/>
      <c r="DQ96" s="444"/>
      <c r="DR96" s="444"/>
      <c r="DS96" s="444"/>
      <c r="DT96" s="444"/>
      <c r="DU96" s="444"/>
      <c r="DV96" s="444"/>
      <c r="DW96" s="444"/>
      <c r="DX96" s="444"/>
      <c r="DY96" s="444"/>
      <c r="DZ96" s="444"/>
      <c r="EA96" s="444"/>
      <c r="EB96" s="444"/>
      <c r="EC96" s="444"/>
      <c r="ED96" s="444"/>
      <c r="EE96" s="444"/>
      <c r="EF96" s="444"/>
      <c r="EG96" s="444"/>
      <c r="EH96" s="444"/>
      <c r="EI96" s="444"/>
      <c r="EJ96" s="444"/>
      <c r="EK96" s="444"/>
      <c r="EL96" s="444"/>
      <c r="EM96" s="444"/>
      <c r="EN96" s="444"/>
    </row>
    <row r="97">
      <c r="BN97" s="445"/>
      <c r="BO97" s="445"/>
      <c r="BP97" s="445"/>
      <c r="BQ97" s="445"/>
      <c r="BR97" s="445"/>
      <c r="BS97" s="445"/>
      <c r="BT97" s="445"/>
      <c r="BU97" s="445"/>
      <c r="BV97" s="445"/>
      <c r="BW97" s="445"/>
      <c r="BX97" s="445"/>
      <c r="BY97" s="445"/>
      <c r="BZ97" s="445"/>
      <c r="CA97" s="445"/>
      <c r="CB97" s="445"/>
      <c r="CC97" s="445"/>
      <c r="CD97" s="445"/>
      <c r="CE97" s="445"/>
      <c r="CF97" s="445"/>
      <c r="CG97" s="445"/>
      <c r="CH97" s="445"/>
      <c r="CI97" s="445"/>
      <c r="CJ97" s="445"/>
      <c r="CK97" s="445"/>
      <c r="CL97" s="445"/>
      <c r="CM97" s="445"/>
      <c r="CN97" s="445"/>
      <c r="CO97" s="445"/>
      <c r="CP97" s="445"/>
      <c r="CQ97" s="445"/>
      <c r="CR97" s="445"/>
      <c r="CS97" s="445"/>
      <c r="CT97" s="445"/>
      <c r="CU97" s="445"/>
      <c r="CV97" s="445"/>
      <c r="CW97" s="445"/>
      <c r="CX97" s="445"/>
      <c r="CY97" s="445"/>
      <c r="CZ97" s="445"/>
      <c r="DA97" s="445"/>
      <c r="DB97" s="445"/>
      <c r="DC97" s="445"/>
      <c r="DD97" s="445"/>
      <c r="DE97" s="445"/>
      <c r="DF97" s="445"/>
      <c r="DG97" s="445"/>
      <c r="DH97" s="445"/>
      <c r="DI97" s="445"/>
      <c r="DJ97" s="445"/>
      <c r="DK97" s="445"/>
      <c r="DL97" s="445"/>
      <c r="DM97" s="445"/>
      <c r="DN97" s="445"/>
      <c r="DO97" s="445"/>
      <c r="DP97" s="445"/>
      <c r="DQ97" s="445"/>
      <c r="DR97" s="445"/>
      <c r="DS97" s="445"/>
      <c r="DT97" s="445"/>
      <c r="DU97" s="445"/>
      <c r="DV97" s="445"/>
      <c r="DW97" s="445"/>
      <c r="DX97" s="445"/>
      <c r="DY97" s="445"/>
      <c r="DZ97" s="445"/>
      <c r="EA97" s="445"/>
      <c r="EB97" s="445"/>
      <c r="EC97" s="445"/>
      <c r="ED97" s="445"/>
      <c r="EE97" s="445"/>
      <c r="EF97" s="445"/>
      <c r="EG97" s="445"/>
      <c r="EH97" s="445"/>
      <c r="EI97" s="445"/>
      <c r="EJ97" s="445"/>
      <c r="EK97" s="445"/>
      <c r="EL97" s="445"/>
      <c r="EM97" s="445"/>
      <c r="EN97" s="445"/>
    </row>
    <row r="98" ht="20.25" customHeight="1">
      <c r="A98" s="14"/>
      <c r="B98" s="14"/>
      <c r="C98" s="14"/>
      <c r="D98" s="252"/>
      <c r="E98" s="252"/>
      <c r="F98" s="446"/>
      <c r="G98" s="446"/>
      <c r="H98" s="252"/>
      <c r="I98" s="447"/>
      <c r="J98" s="447"/>
      <c r="K98" s="447"/>
      <c r="L98" s="447"/>
      <c r="M98" s="447"/>
      <c r="N98" s="447"/>
      <c r="O98" s="447"/>
      <c r="P98" s="447"/>
      <c r="Q98" s="252"/>
      <c r="R98" s="252"/>
      <c r="S98" s="252"/>
      <c r="T98" s="252"/>
      <c r="U98" s="252"/>
      <c r="V98" s="252"/>
      <c r="W98" s="252"/>
      <c r="X98" s="252"/>
      <c r="Y98" s="252"/>
      <c r="Z98" s="252"/>
      <c r="AA98" s="252"/>
      <c r="AB98" s="252"/>
      <c r="AC98" s="252"/>
      <c r="AD98" s="252"/>
      <c r="AE98" s="252"/>
      <c r="AF98" s="252"/>
      <c r="AG98" s="252"/>
      <c r="AH98" s="252"/>
      <c r="AI98" s="252"/>
      <c r="AJ98" s="252"/>
      <c r="AK98" s="252"/>
      <c r="AL98" s="252"/>
      <c r="AM98" s="252"/>
      <c r="AN98" s="252"/>
      <c r="AO98" s="252"/>
      <c r="AP98" s="252"/>
      <c r="AQ98" s="252"/>
      <c r="AR98" s="252"/>
      <c r="AS98" s="252"/>
      <c r="AT98" s="252"/>
      <c r="AU98" s="252"/>
      <c r="AV98" s="252"/>
      <c r="AW98" s="252"/>
      <c r="AX98" s="252"/>
      <c r="AY98" s="252"/>
      <c r="AZ98" s="252"/>
      <c r="BA98" s="252"/>
      <c r="BB98" s="252"/>
      <c r="BC98" s="252"/>
      <c r="BD98" s="252"/>
      <c r="BE98" s="252"/>
      <c r="BF98" s="252"/>
      <c r="BG98" s="252"/>
      <c r="BH98" s="252"/>
      <c r="BI98" s="252"/>
      <c r="BJ98" s="252"/>
      <c r="BK98" s="252"/>
      <c r="BL98" s="252"/>
      <c r="BM98" s="252"/>
      <c r="BN98" s="394"/>
      <c r="BO98" s="394"/>
      <c r="BP98" s="394"/>
      <c r="BQ98" s="394"/>
      <c r="BR98" s="394"/>
      <c r="BS98" s="394"/>
      <c r="BT98" s="394"/>
      <c r="BU98" s="394"/>
      <c r="BV98" s="394"/>
      <c r="BW98" s="394"/>
      <c r="BX98" s="394"/>
      <c r="BY98" s="394"/>
      <c r="BZ98" s="394"/>
      <c r="CA98" s="394"/>
      <c r="CB98" s="394"/>
      <c r="CC98" s="394"/>
      <c r="CD98" s="394"/>
      <c r="CE98" s="394"/>
      <c r="CF98" s="394"/>
      <c r="CG98" s="394"/>
      <c r="CH98" s="394"/>
      <c r="CI98" s="394"/>
      <c r="CJ98" s="394"/>
      <c r="CK98" s="394"/>
      <c r="CL98" s="394"/>
      <c r="CM98" s="394"/>
      <c r="CN98" s="394"/>
      <c r="CO98" s="394"/>
      <c r="CP98" s="394"/>
      <c r="CQ98" s="394"/>
      <c r="CR98" s="394"/>
      <c r="CS98" s="394"/>
      <c r="CT98" s="394"/>
      <c r="CU98" s="394"/>
      <c r="CV98" s="394"/>
      <c r="CW98" s="394"/>
      <c r="CX98" s="394"/>
      <c r="CY98" s="394"/>
      <c r="CZ98" s="394"/>
      <c r="DA98" s="394"/>
      <c r="DB98" s="394"/>
      <c r="DC98" s="394"/>
      <c r="DD98" s="394"/>
      <c r="DE98" s="394"/>
      <c r="DF98" s="394"/>
      <c r="DG98" s="394"/>
      <c r="DH98" s="394"/>
      <c r="DI98" s="394"/>
      <c r="DJ98" s="394"/>
      <c r="DK98" s="394"/>
      <c r="DL98" s="394"/>
      <c r="DM98" s="394"/>
      <c r="DN98" s="394"/>
      <c r="DO98" s="394"/>
      <c r="DP98" s="394"/>
      <c r="DQ98" s="394"/>
      <c r="DR98" s="394"/>
      <c r="DS98" s="394"/>
      <c r="DT98" s="394"/>
      <c r="DU98" s="394"/>
      <c r="DV98" s="394"/>
      <c r="DW98" s="394"/>
      <c r="DX98" s="394"/>
      <c r="DY98" s="394"/>
      <c r="DZ98" s="394"/>
      <c r="EA98" s="394"/>
      <c r="EB98" s="394"/>
      <c r="EC98" s="394"/>
      <c r="ED98" s="394"/>
      <c r="EE98" s="394"/>
      <c r="EF98" s="394"/>
      <c r="EG98" s="394"/>
      <c r="EH98" s="394"/>
      <c r="EI98" s="394"/>
      <c r="EJ98" s="394"/>
      <c r="EK98" s="394"/>
      <c r="EL98" s="394"/>
      <c r="EM98" s="394"/>
      <c r="EN98" s="394"/>
    </row>
    <row r="99" ht="19.5" customHeight="1">
      <c r="A99" s="14"/>
      <c r="B99" s="399"/>
      <c r="C99" s="399"/>
      <c r="D99" s="445"/>
      <c r="E99" s="445"/>
      <c r="F99" s="445"/>
      <c r="G99" s="445"/>
      <c r="H99" s="445"/>
      <c r="I99" s="258"/>
      <c r="J99" s="444"/>
      <c r="K99" s="254" t="s">
        <v>143</v>
      </c>
      <c r="L99" s="255"/>
      <c r="M99" s="255"/>
      <c r="N99" s="255"/>
      <c r="O99" s="255"/>
      <c r="P99" s="255"/>
      <c r="Q99" s="5"/>
      <c r="R99" s="448"/>
      <c r="S99" s="254" t="s">
        <v>144</v>
      </c>
      <c r="T99" s="255"/>
      <c r="U99" s="255"/>
      <c r="V99" s="255"/>
      <c r="W99" s="255"/>
      <c r="X99" s="255"/>
      <c r="Y99" s="5"/>
      <c r="Z99" s="258"/>
      <c r="AA99" s="258"/>
      <c r="AB99" s="254" t="s">
        <v>145</v>
      </c>
      <c r="AC99" s="255"/>
      <c r="AD99" s="255"/>
      <c r="AE99" s="255"/>
      <c r="AF99" s="255"/>
      <c r="AG99" s="255"/>
      <c r="AH99" s="255"/>
      <c r="AI99" s="5"/>
      <c r="AJ99" s="258"/>
      <c r="AK99" s="258"/>
      <c r="AL99" s="258"/>
      <c r="AM99" s="258"/>
      <c r="AN99" s="258"/>
      <c r="AO99" s="258"/>
      <c r="AP99" s="258"/>
      <c r="AQ99" s="258"/>
      <c r="AR99" s="258"/>
      <c r="AS99" s="258"/>
      <c r="AT99" s="258"/>
      <c r="AU99" s="258"/>
      <c r="AV99" s="258"/>
      <c r="AW99" s="258"/>
      <c r="AX99" s="258"/>
      <c r="AY99" s="258"/>
      <c r="AZ99" s="258"/>
      <c r="BA99" s="258"/>
      <c r="BB99" s="258"/>
      <c r="BC99" s="258"/>
      <c r="BD99" s="258"/>
      <c r="BE99" s="258"/>
      <c r="BF99" s="258"/>
      <c r="BG99" s="258"/>
      <c r="BH99" s="258"/>
      <c r="BI99" s="258"/>
      <c r="BJ99" s="258"/>
      <c r="BK99" s="258"/>
      <c r="BL99" s="258"/>
      <c r="BM99" s="258"/>
      <c r="BN99" s="445"/>
      <c r="BO99" s="445"/>
      <c r="BP99" s="445"/>
      <c r="BQ99" s="445"/>
      <c r="BR99" s="445"/>
      <c r="BS99" s="445"/>
      <c r="BT99" s="445"/>
      <c r="BU99" s="445"/>
      <c r="BV99" s="445"/>
      <c r="BW99" s="445"/>
      <c r="BX99" s="445"/>
      <c r="BY99" s="445"/>
      <c r="BZ99" s="445"/>
      <c r="CA99" s="445"/>
      <c r="CB99" s="445"/>
      <c r="CC99" s="445"/>
      <c r="CD99" s="445"/>
      <c r="CE99" s="445"/>
      <c r="CF99" s="445"/>
      <c r="CG99" s="445"/>
      <c r="CH99" s="445"/>
      <c r="CI99" s="445"/>
      <c r="CJ99" s="445"/>
      <c r="CK99" s="445"/>
      <c r="CL99" s="445"/>
      <c r="CM99" s="445"/>
      <c r="CN99" s="445"/>
      <c r="CO99" s="445"/>
      <c r="CP99" s="445"/>
      <c r="CQ99" s="445"/>
      <c r="CR99" s="445"/>
      <c r="CS99" s="445"/>
      <c r="CT99" s="445"/>
      <c r="CU99" s="445"/>
      <c r="CV99" s="445"/>
      <c r="CW99" s="445"/>
      <c r="CX99" s="445"/>
      <c r="CY99" s="445"/>
      <c r="CZ99" s="445"/>
      <c r="DA99" s="445"/>
      <c r="DB99" s="445"/>
      <c r="DC99" s="445"/>
      <c r="DD99" s="445"/>
      <c r="DE99" s="445"/>
      <c r="DF99" s="445"/>
      <c r="DG99" s="445"/>
      <c r="DH99" s="445"/>
      <c r="DI99" s="445"/>
      <c r="DJ99" s="445"/>
      <c r="DK99" s="445"/>
      <c r="DL99" s="445"/>
      <c r="DM99" s="445"/>
      <c r="DN99" s="445"/>
      <c r="DO99" s="445"/>
      <c r="DP99" s="445"/>
      <c r="DQ99" s="445"/>
      <c r="DR99" s="445"/>
      <c r="DS99" s="445"/>
      <c r="DT99" s="445"/>
      <c r="DU99" s="445"/>
      <c r="DV99" s="445"/>
      <c r="DW99" s="445"/>
      <c r="DX99" s="445"/>
      <c r="DY99" s="445"/>
      <c r="DZ99" s="445"/>
      <c r="EA99" s="445"/>
      <c r="EB99" s="445"/>
      <c r="EC99" s="445"/>
      <c r="ED99" s="445"/>
      <c r="EE99" s="445"/>
      <c r="EF99" s="445"/>
      <c r="EG99" s="445"/>
      <c r="EH99" s="445"/>
      <c r="EI99" s="445"/>
      <c r="EJ99" s="445"/>
      <c r="EK99" s="394"/>
      <c r="EL99" s="394"/>
      <c r="EM99" s="394"/>
      <c r="EN99" s="394"/>
    </row>
    <row r="100" ht="19.5" customHeight="1">
      <c r="A100" s="14"/>
      <c r="B100" s="403"/>
      <c r="C100" s="403"/>
      <c r="D100" s="449"/>
      <c r="E100" s="449"/>
      <c r="F100" s="449"/>
      <c r="G100" s="449"/>
      <c r="H100" s="449"/>
      <c r="I100" s="258"/>
      <c r="J100" s="450"/>
      <c r="K100" s="451" t="s">
        <v>90</v>
      </c>
      <c r="L100" s="452" t="s">
        <v>91</v>
      </c>
      <c r="M100" s="452" t="s">
        <v>85</v>
      </c>
      <c r="N100" s="452" t="s">
        <v>86</v>
      </c>
      <c r="O100" s="452" t="s">
        <v>87</v>
      </c>
      <c r="P100" s="452" t="s">
        <v>88</v>
      </c>
      <c r="Q100" s="452" t="s">
        <v>89</v>
      </c>
      <c r="R100" s="261"/>
      <c r="S100" s="451" t="s">
        <v>90</v>
      </c>
      <c r="T100" s="453" t="s">
        <v>91</v>
      </c>
      <c r="U100" s="453" t="s">
        <v>85</v>
      </c>
      <c r="V100" s="453" t="s">
        <v>86</v>
      </c>
      <c r="W100" s="453" t="s">
        <v>87</v>
      </c>
      <c r="X100" s="453" t="s">
        <v>88</v>
      </c>
      <c r="Y100" s="453" t="s">
        <v>89</v>
      </c>
      <c r="Z100" s="258"/>
      <c r="AA100" s="258"/>
      <c r="AB100" s="451" t="s">
        <v>90</v>
      </c>
      <c r="AC100" s="453" t="s">
        <v>91</v>
      </c>
      <c r="AD100" s="451" t="s">
        <v>85</v>
      </c>
      <c r="AE100" s="453" t="s">
        <v>86</v>
      </c>
      <c r="AF100" s="453" t="s">
        <v>87</v>
      </c>
      <c r="AG100" s="453" t="s">
        <v>88</v>
      </c>
      <c r="AH100" s="453" t="s">
        <v>89</v>
      </c>
      <c r="AI100" s="454" t="s">
        <v>146</v>
      </c>
      <c r="AJ100" s="258"/>
      <c r="AK100" s="410" t="s">
        <v>8</v>
      </c>
      <c r="AL100" s="455" t="s">
        <v>98</v>
      </c>
      <c r="AM100" s="456">
        <f t="shared" ref="AM100:AS100" si="25">K101</f>
        <v>44497</v>
      </c>
      <c r="AN100" s="456">
        <f t="shared" si="25"/>
        <v>44498</v>
      </c>
      <c r="AO100" s="456">
        <f t="shared" si="25"/>
        <v>44499</v>
      </c>
      <c r="AP100" s="456">
        <f t="shared" si="25"/>
        <v>44500</v>
      </c>
      <c r="AQ100" s="456">
        <f t="shared" si="25"/>
        <v>44501</v>
      </c>
      <c r="AR100" s="456">
        <f t="shared" si="25"/>
        <v>44502</v>
      </c>
      <c r="AS100" s="456">
        <f t="shared" si="25"/>
        <v>44503</v>
      </c>
      <c r="AT100" s="258"/>
      <c r="AU100" s="457" t="s">
        <v>5</v>
      </c>
      <c r="AV100" s="458" t="s">
        <v>98</v>
      </c>
      <c r="AW100" s="456">
        <f t="shared" ref="AW100:BC100" si="26">K101</f>
        <v>44497</v>
      </c>
      <c r="AX100" s="456">
        <f t="shared" si="26"/>
        <v>44498</v>
      </c>
      <c r="AY100" s="456">
        <f t="shared" si="26"/>
        <v>44499</v>
      </c>
      <c r="AZ100" s="456">
        <f t="shared" si="26"/>
        <v>44500</v>
      </c>
      <c r="BA100" s="456">
        <f t="shared" si="26"/>
        <v>44501</v>
      </c>
      <c r="BB100" s="456">
        <f t="shared" si="26"/>
        <v>44502</v>
      </c>
      <c r="BC100" s="456">
        <f t="shared" si="26"/>
        <v>44503</v>
      </c>
      <c r="BD100" s="258"/>
      <c r="BE100" s="457" t="s">
        <v>12</v>
      </c>
      <c r="BF100" s="458" t="s">
        <v>98</v>
      </c>
      <c r="BG100" s="456">
        <f t="shared" ref="BG100:BM100" si="27">K101</f>
        <v>44497</v>
      </c>
      <c r="BH100" s="456">
        <f t="shared" si="27"/>
        <v>44498</v>
      </c>
      <c r="BI100" s="456">
        <f t="shared" si="27"/>
        <v>44499</v>
      </c>
      <c r="BJ100" s="456">
        <f t="shared" si="27"/>
        <v>44500</v>
      </c>
      <c r="BK100" s="456">
        <f t="shared" si="27"/>
        <v>44501</v>
      </c>
      <c r="BL100" s="456">
        <f t="shared" si="27"/>
        <v>44502</v>
      </c>
      <c r="BM100" s="456">
        <f t="shared" si="27"/>
        <v>44503</v>
      </c>
      <c r="BN100" s="445"/>
      <c r="BO100" s="445"/>
      <c r="BP100" s="445"/>
      <c r="BQ100" s="445"/>
      <c r="BR100" s="445"/>
      <c r="BS100" s="445"/>
      <c r="BT100" s="445"/>
      <c r="BU100" s="445"/>
      <c r="BV100" s="445"/>
      <c r="BW100" s="445"/>
      <c r="BX100" s="445"/>
      <c r="BY100" s="445"/>
      <c r="BZ100" s="445"/>
      <c r="CA100" s="445"/>
      <c r="CB100" s="445"/>
      <c r="CC100" s="445"/>
      <c r="CD100" s="445"/>
      <c r="CE100" s="445"/>
      <c r="CF100" s="445"/>
      <c r="CG100" s="445"/>
      <c r="CH100" s="445"/>
      <c r="CI100" s="445"/>
      <c r="CJ100" s="445"/>
      <c r="CK100" s="445"/>
      <c r="CL100" s="445"/>
      <c r="CM100" s="445"/>
      <c r="CN100" s="445"/>
      <c r="CO100" s="445"/>
      <c r="CP100" s="445"/>
      <c r="CQ100" s="445"/>
      <c r="CR100" s="445"/>
      <c r="CS100" s="445"/>
      <c r="CT100" s="445"/>
      <c r="CU100" s="445"/>
      <c r="CV100" s="445"/>
      <c r="CW100" s="445"/>
      <c r="CX100" s="445"/>
      <c r="CY100" s="445"/>
      <c r="CZ100" s="445"/>
      <c r="DA100" s="445"/>
      <c r="DB100" s="445"/>
      <c r="DC100" s="445"/>
      <c r="DD100" s="445"/>
      <c r="DE100" s="445"/>
      <c r="DF100" s="445"/>
      <c r="DG100" s="445"/>
      <c r="DH100" s="445"/>
      <c r="DI100" s="445"/>
      <c r="DJ100" s="445"/>
      <c r="DK100" s="445"/>
      <c r="DL100" s="445"/>
      <c r="DM100" s="445"/>
      <c r="DN100" s="445"/>
      <c r="DO100" s="445"/>
      <c r="DP100" s="445"/>
      <c r="DQ100" s="445"/>
      <c r="DR100" s="445"/>
      <c r="DS100" s="445"/>
      <c r="DT100" s="445"/>
      <c r="DU100" s="445"/>
      <c r="DV100" s="445"/>
      <c r="DW100" s="445"/>
      <c r="DX100" s="445"/>
      <c r="DY100" s="445"/>
      <c r="DZ100" s="445"/>
      <c r="EA100" s="445"/>
      <c r="EB100" s="445"/>
      <c r="EC100" s="445"/>
      <c r="ED100" s="445"/>
      <c r="EE100" s="445"/>
      <c r="EF100" s="445"/>
      <c r="EG100" s="445"/>
      <c r="EH100" s="445"/>
      <c r="EI100" s="445"/>
      <c r="EJ100" s="445"/>
      <c r="EK100" s="394"/>
      <c r="EL100" s="394"/>
      <c r="EM100" s="394"/>
      <c r="EN100" s="394"/>
    </row>
    <row r="101" ht="19.5" customHeight="1">
      <c r="A101" s="14"/>
      <c r="B101" s="459" t="s">
        <v>92</v>
      </c>
      <c r="C101" s="460" t="s">
        <v>93</v>
      </c>
      <c r="D101" s="460" t="s">
        <v>94</v>
      </c>
      <c r="E101" s="460" t="s">
        <v>95</v>
      </c>
      <c r="F101" s="460" t="s">
        <v>17</v>
      </c>
      <c r="G101" s="460" t="s">
        <v>96</v>
      </c>
      <c r="H101" s="460" t="s">
        <v>97</v>
      </c>
      <c r="I101" s="461" t="s">
        <v>20</v>
      </c>
      <c r="J101" s="462" t="s">
        <v>98</v>
      </c>
      <c r="K101" s="463">
        <v>44497.0</v>
      </c>
      <c r="L101" s="463">
        <v>44498.0</v>
      </c>
      <c r="M101" s="463">
        <v>44499.0</v>
      </c>
      <c r="N101" s="463">
        <v>44500.0</v>
      </c>
      <c r="O101" s="463">
        <v>44501.0</v>
      </c>
      <c r="P101" s="463">
        <v>44502.0</v>
      </c>
      <c r="Q101" s="463">
        <v>44503.0</v>
      </c>
      <c r="R101" s="261"/>
      <c r="S101" s="464">
        <f t="shared" ref="S101:Y101" si="28">K101</f>
        <v>44497</v>
      </c>
      <c r="T101" s="464">
        <f t="shared" si="28"/>
        <v>44498</v>
      </c>
      <c r="U101" s="464">
        <f t="shared" si="28"/>
        <v>44499</v>
      </c>
      <c r="V101" s="464">
        <f t="shared" si="28"/>
        <v>44500</v>
      </c>
      <c r="W101" s="464">
        <f t="shared" si="28"/>
        <v>44501</v>
      </c>
      <c r="X101" s="464">
        <f t="shared" si="28"/>
        <v>44502</v>
      </c>
      <c r="Y101" s="464">
        <f t="shared" si="28"/>
        <v>44503</v>
      </c>
      <c r="Z101" s="258"/>
      <c r="AA101" s="258"/>
      <c r="AB101" s="464">
        <f t="shared" ref="AB101:AH101" si="29">K101</f>
        <v>44497</v>
      </c>
      <c r="AC101" s="464">
        <f t="shared" si="29"/>
        <v>44498</v>
      </c>
      <c r="AD101" s="464">
        <f t="shared" si="29"/>
        <v>44499</v>
      </c>
      <c r="AE101" s="464">
        <f t="shared" si="29"/>
        <v>44500</v>
      </c>
      <c r="AF101" s="464">
        <f t="shared" si="29"/>
        <v>44501</v>
      </c>
      <c r="AG101" s="464">
        <f t="shared" si="29"/>
        <v>44502</v>
      </c>
      <c r="AH101" s="464">
        <f t="shared" si="29"/>
        <v>44503</v>
      </c>
      <c r="AI101" s="409"/>
      <c r="AJ101" s="258"/>
      <c r="AK101" s="410" t="s">
        <v>147</v>
      </c>
      <c r="AL101" s="465">
        <f>SUM(J103)</f>
        <v>5</v>
      </c>
      <c r="AM101" s="412">
        <f>AL101 - (AL101/7)</f>
        <v>4.285714286</v>
      </c>
      <c r="AN101" s="412">
        <f>AM101 - (AL101/7)</f>
        <v>3.571428571</v>
      </c>
      <c r="AO101" s="412">
        <f>AN101 - (AL101/7)</f>
        <v>2.857142857</v>
      </c>
      <c r="AP101" s="412">
        <f>AO101 - (AL101/7)</f>
        <v>2.142857143</v>
      </c>
      <c r="AQ101" s="412">
        <f>AP101 - (AL101/7)</f>
        <v>1.428571429</v>
      </c>
      <c r="AR101" s="412">
        <f>AQ101 - (AL101/7)</f>
        <v>0.7142857143</v>
      </c>
      <c r="AS101" s="413">
        <f>AR101 - (AL101/7)</f>
        <v>0</v>
      </c>
      <c r="AT101" s="258"/>
      <c r="AU101" s="414" t="s">
        <v>147</v>
      </c>
      <c r="AV101" s="415">
        <f>SUM(J105)</f>
        <v>7</v>
      </c>
      <c r="AW101" s="416">
        <f>AV101 - (AV101/7)</f>
        <v>6</v>
      </c>
      <c r="AX101" s="416">
        <f>AW101 - (AV101/7)</f>
        <v>5</v>
      </c>
      <c r="AY101" s="416">
        <f>AX101 - (AV101/7)</f>
        <v>4</v>
      </c>
      <c r="AZ101" s="416">
        <f>AY101 - (AV101/7)</f>
        <v>3</v>
      </c>
      <c r="BA101" s="416">
        <f>AZ101 - (AV101/7)</f>
        <v>2</v>
      </c>
      <c r="BB101" s="416">
        <f>BA101 - (AV101/7)</f>
        <v>1</v>
      </c>
      <c r="BC101" s="417">
        <f>BB101 - (AV101/7)</f>
        <v>0</v>
      </c>
      <c r="BD101" s="258"/>
      <c r="BE101" s="414" t="s">
        <v>147</v>
      </c>
      <c r="BF101" s="415">
        <f>SUM(J104)</f>
        <v>6</v>
      </c>
      <c r="BG101" s="416">
        <f>BF101 - (BF101/7)</f>
        <v>5.142857143</v>
      </c>
      <c r="BH101" s="416">
        <f>BG101 - (BF101/7)</f>
        <v>4.285714286</v>
      </c>
      <c r="BI101" s="416">
        <f>BH101 - (BF101/7)</f>
        <v>3.428571429</v>
      </c>
      <c r="BJ101" s="416">
        <f>BI101 - (BF101/7)</f>
        <v>2.571428571</v>
      </c>
      <c r="BK101" s="416">
        <f>BJ101 - (BF101/7)</f>
        <v>1.714285714</v>
      </c>
      <c r="BL101" s="416">
        <f>BK101 - (BF101/7)</f>
        <v>0.8571428571</v>
      </c>
      <c r="BM101" s="417">
        <f>BL101 - (BF101/7)</f>
        <v>0</v>
      </c>
      <c r="BN101" s="445"/>
      <c r="BO101" s="445"/>
      <c r="BP101" s="445"/>
      <c r="BQ101" s="445"/>
      <c r="BR101" s="445"/>
      <c r="BS101" s="445"/>
      <c r="BT101" s="445"/>
      <c r="BU101" s="445"/>
      <c r="BV101" s="445"/>
      <c r="BW101" s="445"/>
      <c r="BX101" s="445"/>
      <c r="BY101" s="445"/>
      <c r="BZ101" s="445"/>
      <c r="CA101" s="445"/>
      <c r="CB101" s="445"/>
      <c r="CC101" s="445"/>
      <c r="CD101" s="445"/>
      <c r="CE101" s="445"/>
      <c r="CF101" s="445"/>
      <c r="CG101" s="445"/>
      <c r="CH101" s="445"/>
      <c r="CI101" s="445"/>
      <c r="CJ101" s="445"/>
      <c r="CK101" s="445"/>
      <c r="CL101" s="445"/>
      <c r="CM101" s="445"/>
      <c r="CN101" s="445"/>
      <c r="CO101" s="445"/>
      <c r="CP101" s="445"/>
      <c r="CQ101" s="445"/>
      <c r="CR101" s="445"/>
      <c r="CS101" s="445"/>
      <c r="CT101" s="445"/>
      <c r="CU101" s="445"/>
      <c r="CV101" s="445"/>
      <c r="CW101" s="445"/>
      <c r="CX101" s="445"/>
      <c r="CY101" s="445"/>
      <c r="CZ101" s="445"/>
      <c r="DA101" s="445"/>
      <c r="DB101" s="445"/>
      <c r="DC101" s="445"/>
      <c r="DD101" s="445"/>
      <c r="DE101" s="445"/>
      <c r="DF101" s="445"/>
      <c r="DG101" s="445"/>
      <c r="DH101" s="445"/>
      <c r="DI101" s="445"/>
      <c r="DJ101" s="445"/>
      <c r="DK101" s="445"/>
      <c r="DL101" s="445"/>
      <c r="DM101" s="445"/>
      <c r="DN101" s="445"/>
      <c r="DO101" s="445"/>
      <c r="DP101" s="445"/>
      <c r="DQ101" s="445"/>
      <c r="DR101" s="445"/>
      <c r="DS101" s="445"/>
      <c r="DT101" s="445"/>
      <c r="DU101" s="445"/>
      <c r="DV101" s="445"/>
      <c r="DW101" s="445"/>
      <c r="DX101" s="445"/>
      <c r="DY101" s="445"/>
      <c r="DZ101" s="445"/>
      <c r="EA101" s="445"/>
      <c r="EB101" s="445"/>
      <c r="EC101" s="445"/>
      <c r="ED101" s="445"/>
      <c r="EE101" s="445"/>
      <c r="EF101" s="445"/>
      <c r="EG101" s="445"/>
      <c r="EH101" s="445"/>
      <c r="EI101" s="445"/>
      <c r="EJ101" s="445"/>
      <c r="EK101" s="394"/>
      <c r="EL101" s="394"/>
      <c r="EM101" s="394"/>
      <c r="EN101" s="394"/>
    </row>
    <row r="102" ht="19.5" customHeight="1">
      <c r="A102" s="14"/>
      <c r="B102" s="466">
        <v>4.1</v>
      </c>
      <c r="C102" s="467" t="s">
        <v>176</v>
      </c>
      <c r="D102" s="468">
        <v>44497.0</v>
      </c>
      <c r="E102" s="469" t="s">
        <v>177</v>
      </c>
      <c r="F102" s="470"/>
      <c r="G102" s="470"/>
      <c r="H102" s="471" t="s">
        <v>7</v>
      </c>
      <c r="I102" s="472" t="s">
        <v>5</v>
      </c>
      <c r="J102" s="472">
        <f t="shared" ref="J102:J104" si="33">SUM(K102:Q102)</f>
        <v>7</v>
      </c>
      <c r="K102" s="472">
        <v>2.0</v>
      </c>
      <c r="L102" s="472">
        <v>0.0</v>
      </c>
      <c r="M102" s="472">
        <v>0.0</v>
      </c>
      <c r="N102" s="472">
        <v>2.0</v>
      </c>
      <c r="O102" s="472">
        <v>1.0</v>
      </c>
      <c r="P102" s="472">
        <v>1.0</v>
      </c>
      <c r="Q102" s="473">
        <v>1.0</v>
      </c>
      <c r="R102" s="261"/>
      <c r="S102" s="474">
        <v>2.0</v>
      </c>
      <c r="T102" s="475">
        <v>0.0</v>
      </c>
      <c r="U102" s="475">
        <v>0.0</v>
      </c>
      <c r="V102" s="475">
        <v>1.0</v>
      </c>
      <c r="W102" s="475">
        <v>0.5</v>
      </c>
      <c r="X102" s="475">
        <v>0.5</v>
      </c>
      <c r="Y102" s="476">
        <v>0.5</v>
      </c>
      <c r="Z102" s="258"/>
      <c r="AA102" s="477" t="s">
        <v>5</v>
      </c>
      <c r="AB102" s="472">
        <v>2.0</v>
      </c>
      <c r="AC102" s="472">
        <v>2.0</v>
      </c>
      <c r="AD102" s="472">
        <v>0.0</v>
      </c>
      <c r="AE102" s="472">
        <v>0.0</v>
      </c>
      <c r="AF102" s="472">
        <v>1.5</v>
      </c>
      <c r="AG102" s="472">
        <v>1.5</v>
      </c>
      <c r="AH102" s="478">
        <v>1.5</v>
      </c>
      <c r="AI102" s="479">
        <f t="shared" ref="AI102:AI106" si="34">SUM(AB102:AH102)</f>
        <v>8.5</v>
      </c>
      <c r="AJ102" s="258"/>
      <c r="AK102" s="410" t="s">
        <v>151</v>
      </c>
      <c r="AL102" s="480">
        <f>SUM(J103)</f>
        <v>5</v>
      </c>
      <c r="AM102" s="481">
        <f t="shared" ref="AM102:AS102" si="30"> AL102 - K103</f>
        <v>5</v>
      </c>
      <c r="AN102" s="481">
        <f t="shared" si="30"/>
        <v>5</v>
      </c>
      <c r="AO102" s="481">
        <f t="shared" si="30"/>
        <v>4</v>
      </c>
      <c r="AP102" s="481">
        <f t="shared" si="30"/>
        <v>3</v>
      </c>
      <c r="AQ102" s="481">
        <f t="shared" si="30"/>
        <v>2</v>
      </c>
      <c r="AR102" s="481">
        <f t="shared" si="30"/>
        <v>1</v>
      </c>
      <c r="AS102" s="482">
        <f t="shared" si="30"/>
        <v>0</v>
      </c>
      <c r="AT102" s="258"/>
      <c r="AU102" s="414" t="s">
        <v>151</v>
      </c>
      <c r="AV102" s="483">
        <f>SUM(J105)</f>
        <v>7</v>
      </c>
      <c r="AW102" s="484">
        <f t="shared" ref="AW102:BC102" si="31">AV102 - (K105)</f>
        <v>6</v>
      </c>
      <c r="AX102" s="484">
        <f t="shared" si="31"/>
        <v>5</v>
      </c>
      <c r="AY102" s="484">
        <f t="shared" si="31"/>
        <v>5</v>
      </c>
      <c r="AZ102" s="484">
        <f t="shared" si="31"/>
        <v>5</v>
      </c>
      <c r="BA102" s="484">
        <f t="shared" si="31"/>
        <v>4</v>
      </c>
      <c r="BB102" s="484">
        <f t="shared" si="31"/>
        <v>3</v>
      </c>
      <c r="BC102" s="485">
        <f t="shared" si="31"/>
        <v>2</v>
      </c>
      <c r="BD102" s="258"/>
      <c r="BE102" s="414" t="s">
        <v>151</v>
      </c>
      <c r="BF102" s="483">
        <f>SUM(J104)</f>
        <v>6</v>
      </c>
      <c r="BG102" s="484">
        <f t="shared" ref="BG102:BM102" si="32">BF102 - (K104)</f>
        <v>5</v>
      </c>
      <c r="BH102" s="484">
        <f t="shared" si="32"/>
        <v>4</v>
      </c>
      <c r="BI102" s="484">
        <f t="shared" si="32"/>
        <v>4</v>
      </c>
      <c r="BJ102" s="484">
        <f t="shared" si="32"/>
        <v>4</v>
      </c>
      <c r="BK102" s="484">
        <f t="shared" si="32"/>
        <v>2</v>
      </c>
      <c r="BL102" s="484">
        <f t="shared" si="32"/>
        <v>1</v>
      </c>
      <c r="BM102" s="485">
        <f t="shared" si="32"/>
        <v>0</v>
      </c>
      <c r="BN102" s="445"/>
      <c r="BO102" s="445"/>
      <c r="BP102" s="445"/>
      <c r="BQ102" s="445"/>
      <c r="BR102" s="445"/>
      <c r="BS102" s="445"/>
      <c r="BT102" s="445"/>
      <c r="BU102" s="445"/>
      <c r="BV102" s="445"/>
      <c r="BW102" s="445"/>
      <c r="BX102" s="445"/>
      <c r="BY102" s="445"/>
      <c r="BZ102" s="445"/>
      <c r="CA102" s="445"/>
      <c r="CB102" s="445"/>
      <c r="CC102" s="445"/>
      <c r="CD102" s="445"/>
      <c r="CE102" s="445"/>
      <c r="CF102" s="445"/>
      <c r="CG102" s="445"/>
      <c r="CH102" s="445"/>
      <c r="CI102" s="445"/>
      <c r="CJ102" s="445"/>
      <c r="CK102" s="445"/>
      <c r="CL102" s="445"/>
      <c r="CM102" s="445"/>
      <c r="CN102" s="445"/>
      <c r="CO102" s="445"/>
      <c r="CP102" s="445"/>
      <c r="CQ102" s="445"/>
      <c r="CR102" s="445"/>
      <c r="CS102" s="445"/>
      <c r="CT102" s="445"/>
      <c r="CU102" s="445"/>
      <c r="CV102" s="445"/>
      <c r="CW102" s="445"/>
      <c r="CX102" s="445"/>
      <c r="CY102" s="445"/>
      <c r="CZ102" s="445"/>
      <c r="DA102" s="445"/>
      <c r="DB102" s="445"/>
      <c r="DC102" s="445"/>
      <c r="DD102" s="445"/>
      <c r="DE102" s="445"/>
      <c r="DF102" s="445"/>
      <c r="DG102" s="445"/>
      <c r="DH102" s="445"/>
      <c r="DI102" s="445"/>
      <c r="DJ102" s="445"/>
      <c r="DK102" s="445"/>
      <c r="DL102" s="445"/>
      <c r="DM102" s="445"/>
      <c r="DN102" s="445"/>
      <c r="DO102" s="445"/>
      <c r="DP102" s="445"/>
      <c r="DQ102" s="445"/>
      <c r="DR102" s="445"/>
      <c r="DS102" s="445"/>
      <c r="DT102" s="445"/>
      <c r="DU102" s="445"/>
      <c r="DV102" s="445"/>
      <c r="DW102" s="445"/>
      <c r="DX102" s="445"/>
      <c r="DY102" s="445"/>
      <c r="DZ102" s="445"/>
      <c r="EA102" s="445"/>
      <c r="EB102" s="445"/>
      <c r="EC102" s="445"/>
      <c r="ED102" s="445"/>
      <c r="EE102" s="445"/>
      <c r="EF102" s="445"/>
      <c r="EG102" s="445"/>
      <c r="EH102" s="445"/>
      <c r="EI102" s="445"/>
      <c r="EJ102" s="445"/>
      <c r="EK102" s="394"/>
      <c r="EL102" s="394"/>
      <c r="EM102" s="394"/>
      <c r="EN102" s="394"/>
    </row>
    <row r="103" ht="19.5" customHeight="1">
      <c r="A103" s="14"/>
      <c r="B103" s="486"/>
      <c r="C103" s="487"/>
      <c r="D103" s="487"/>
      <c r="E103" s="488" t="s">
        <v>178</v>
      </c>
      <c r="F103" s="470"/>
      <c r="G103" s="470"/>
      <c r="H103" s="489" t="s">
        <v>8</v>
      </c>
      <c r="I103" s="472" t="s">
        <v>5</v>
      </c>
      <c r="J103" s="472">
        <f t="shared" si="33"/>
        <v>5</v>
      </c>
      <c r="K103" s="472">
        <v>0.0</v>
      </c>
      <c r="L103" s="472">
        <v>0.0</v>
      </c>
      <c r="M103" s="472">
        <v>1.0</v>
      </c>
      <c r="N103" s="472">
        <v>1.0</v>
      </c>
      <c r="O103" s="472">
        <v>1.0</v>
      </c>
      <c r="P103" s="472">
        <v>1.0</v>
      </c>
      <c r="Q103" s="473">
        <v>1.0</v>
      </c>
      <c r="R103" s="261"/>
      <c r="S103" s="474">
        <v>0.0</v>
      </c>
      <c r="T103" s="490">
        <v>0.0</v>
      </c>
      <c r="U103" s="490">
        <v>2.0</v>
      </c>
      <c r="V103" s="490">
        <v>2.0</v>
      </c>
      <c r="W103" s="490">
        <v>1.5</v>
      </c>
      <c r="X103" s="490">
        <v>1.25</v>
      </c>
      <c r="Y103" s="491">
        <v>1.15</v>
      </c>
      <c r="Z103" s="258"/>
      <c r="AA103" s="477" t="s">
        <v>8</v>
      </c>
      <c r="AB103" s="472">
        <v>0.0</v>
      </c>
      <c r="AC103" s="472">
        <v>0.0</v>
      </c>
      <c r="AD103" s="472">
        <v>2.0</v>
      </c>
      <c r="AE103" s="472">
        <v>2.0</v>
      </c>
      <c r="AF103" s="472">
        <v>1.5</v>
      </c>
      <c r="AG103" s="472">
        <v>1.25</v>
      </c>
      <c r="AH103" s="478">
        <v>1.15</v>
      </c>
      <c r="AI103" s="479">
        <f t="shared" si="34"/>
        <v>7.9</v>
      </c>
      <c r="AJ103" s="258"/>
      <c r="AK103" s="258"/>
      <c r="AL103" s="258"/>
      <c r="AM103" s="258"/>
      <c r="AN103" s="258"/>
      <c r="AO103" s="258"/>
      <c r="AP103" s="258"/>
      <c r="AQ103" s="258"/>
      <c r="AR103" s="258"/>
      <c r="AS103" s="258"/>
      <c r="AT103" s="258"/>
      <c r="AU103" s="258"/>
      <c r="AV103" s="258"/>
      <c r="AW103" s="258"/>
      <c r="AX103" s="258"/>
      <c r="AY103" s="258"/>
      <c r="AZ103" s="258"/>
      <c r="BA103" s="258"/>
      <c r="BB103" s="258"/>
      <c r="BC103" s="258"/>
      <c r="BD103" s="258"/>
      <c r="BE103" s="258"/>
      <c r="BF103" s="258"/>
      <c r="BG103" s="258"/>
      <c r="BH103" s="258"/>
      <c r="BI103" s="258"/>
      <c r="BJ103" s="258"/>
      <c r="BK103" s="258"/>
      <c r="BL103" s="258"/>
      <c r="BM103" s="258"/>
      <c r="BN103" s="445"/>
      <c r="BO103" s="445"/>
      <c r="BP103" s="445"/>
      <c r="BQ103" s="445"/>
      <c r="BR103" s="445"/>
      <c r="BS103" s="445"/>
      <c r="BT103" s="445"/>
      <c r="BU103" s="445"/>
      <c r="BV103" s="445"/>
      <c r="BW103" s="445"/>
      <c r="BX103" s="445"/>
      <c r="BY103" s="445"/>
      <c r="BZ103" s="445"/>
      <c r="CA103" s="445"/>
      <c r="CB103" s="445"/>
      <c r="CC103" s="445"/>
      <c r="CD103" s="445"/>
      <c r="CE103" s="445"/>
      <c r="CF103" s="445"/>
      <c r="CG103" s="445"/>
      <c r="CH103" s="445"/>
      <c r="CI103" s="445"/>
      <c r="CJ103" s="445"/>
      <c r="CK103" s="445"/>
      <c r="CL103" s="445"/>
      <c r="CM103" s="445"/>
      <c r="CN103" s="445"/>
      <c r="CO103" s="445"/>
      <c r="CP103" s="445"/>
      <c r="CQ103" s="445"/>
      <c r="CR103" s="445"/>
      <c r="CS103" s="445"/>
      <c r="CT103" s="445"/>
      <c r="CU103" s="445"/>
      <c r="CV103" s="445"/>
      <c r="CW103" s="445"/>
      <c r="CX103" s="445"/>
      <c r="CY103" s="445"/>
      <c r="CZ103" s="445"/>
      <c r="DA103" s="445"/>
      <c r="DB103" s="445"/>
      <c r="DC103" s="445"/>
      <c r="DD103" s="445"/>
      <c r="DE103" s="445"/>
      <c r="DF103" s="445"/>
      <c r="DG103" s="445"/>
      <c r="DH103" s="445"/>
      <c r="DI103" s="445"/>
      <c r="DJ103" s="445"/>
      <c r="DK103" s="445"/>
      <c r="DL103" s="445"/>
      <c r="DM103" s="445"/>
      <c r="DN103" s="445"/>
      <c r="DO103" s="445"/>
      <c r="DP103" s="445"/>
      <c r="DQ103" s="445"/>
      <c r="DR103" s="445"/>
      <c r="DS103" s="445"/>
      <c r="DT103" s="445"/>
      <c r="DU103" s="445"/>
      <c r="DV103" s="445"/>
      <c r="DW103" s="445"/>
      <c r="DX103" s="445"/>
      <c r="DY103" s="445"/>
      <c r="DZ103" s="445"/>
      <c r="EA103" s="445"/>
      <c r="EB103" s="445"/>
      <c r="EC103" s="445"/>
      <c r="ED103" s="445"/>
      <c r="EE103" s="445"/>
      <c r="EF103" s="445"/>
      <c r="EG103" s="445"/>
      <c r="EH103" s="445"/>
      <c r="EI103" s="445"/>
      <c r="EJ103" s="445"/>
      <c r="EK103" s="394"/>
      <c r="EL103" s="394"/>
      <c r="EM103" s="394"/>
      <c r="EN103" s="394"/>
    </row>
    <row r="104" ht="19.5" customHeight="1">
      <c r="A104" s="14"/>
      <c r="B104" s="486"/>
      <c r="C104" s="487"/>
      <c r="D104" s="487"/>
      <c r="E104" s="492" t="s">
        <v>179</v>
      </c>
      <c r="F104" s="470"/>
      <c r="G104" s="470"/>
      <c r="H104" s="489" t="s">
        <v>12</v>
      </c>
      <c r="I104" s="472" t="s">
        <v>5</v>
      </c>
      <c r="J104" s="472">
        <f t="shared" si="33"/>
        <v>6</v>
      </c>
      <c r="K104" s="472">
        <v>1.0</v>
      </c>
      <c r="L104" s="472">
        <v>1.0</v>
      </c>
      <c r="M104" s="472">
        <v>0.0</v>
      </c>
      <c r="N104" s="472">
        <v>0.0</v>
      </c>
      <c r="O104" s="472">
        <v>2.0</v>
      </c>
      <c r="P104" s="472">
        <v>1.0</v>
      </c>
      <c r="Q104" s="473">
        <v>1.0</v>
      </c>
      <c r="R104" s="261"/>
      <c r="S104" s="474">
        <v>0.5</v>
      </c>
      <c r="T104" s="475">
        <v>0.5</v>
      </c>
      <c r="U104" s="475">
        <v>0.0</v>
      </c>
      <c r="V104" s="475">
        <v>0.0</v>
      </c>
      <c r="W104" s="475">
        <v>1.0</v>
      </c>
      <c r="X104" s="475">
        <v>0.5</v>
      </c>
      <c r="Y104" s="476">
        <v>0.5</v>
      </c>
      <c r="Z104" s="258"/>
      <c r="AA104" s="477" t="s">
        <v>10</v>
      </c>
      <c r="AB104" s="472">
        <v>2.0</v>
      </c>
      <c r="AC104" s="472">
        <v>2.0</v>
      </c>
      <c r="AD104" s="472">
        <v>1.0</v>
      </c>
      <c r="AE104" s="472">
        <v>1.0</v>
      </c>
      <c r="AF104" s="472">
        <v>0.0</v>
      </c>
      <c r="AG104" s="472">
        <v>0.0</v>
      </c>
      <c r="AH104" s="478">
        <v>0.0</v>
      </c>
      <c r="AI104" s="479">
        <f t="shared" si="34"/>
        <v>6</v>
      </c>
      <c r="AJ104" s="258"/>
      <c r="AK104" s="457" t="s">
        <v>7</v>
      </c>
      <c r="AL104" s="458" t="s">
        <v>98</v>
      </c>
      <c r="AM104" s="493">
        <f t="shared" ref="AM104:AS104" si="35">K101</f>
        <v>44497</v>
      </c>
      <c r="AN104" s="493">
        <f t="shared" si="35"/>
        <v>44498</v>
      </c>
      <c r="AO104" s="493">
        <f t="shared" si="35"/>
        <v>44499</v>
      </c>
      <c r="AP104" s="493">
        <f t="shared" si="35"/>
        <v>44500</v>
      </c>
      <c r="AQ104" s="493">
        <f t="shared" si="35"/>
        <v>44501</v>
      </c>
      <c r="AR104" s="493">
        <f t="shared" si="35"/>
        <v>44502</v>
      </c>
      <c r="AS104" s="493">
        <f t="shared" si="35"/>
        <v>44503</v>
      </c>
      <c r="AT104" s="258"/>
      <c r="AU104" s="457" t="s">
        <v>10</v>
      </c>
      <c r="AV104" s="458" t="s">
        <v>98</v>
      </c>
      <c r="AW104" s="493">
        <f t="shared" ref="AW104:BC104" si="36">K101</f>
        <v>44497</v>
      </c>
      <c r="AX104" s="493">
        <f t="shared" si="36"/>
        <v>44498</v>
      </c>
      <c r="AY104" s="493">
        <f t="shared" si="36"/>
        <v>44499</v>
      </c>
      <c r="AZ104" s="493">
        <f t="shared" si="36"/>
        <v>44500</v>
      </c>
      <c r="BA104" s="493">
        <f t="shared" si="36"/>
        <v>44501</v>
      </c>
      <c r="BB104" s="493">
        <f t="shared" si="36"/>
        <v>44502</v>
      </c>
      <c r="BC104" s="493">
        <f t="shared" si="36"/>
        <v>44503</v>
      </c>
      <c r="BD104" s="258"/>
      <c r="BE104" s="258"/>
      <c r="BF104" s="258"/>
      <c r="BG104" s="258"/>
      <c r="BH104" s="258"/>
      <c r="BI104" s="258"/>
      <c r="BJ104" s="258"/>
      <c r="BK104" s="258"/>
      <c r="BL104" s="258"/>
      <c r="BM104" s="258"/>
      <c r="BN104" s="445"/>
      <c r="BO104" s="445"/>
      <c r="BP104" s="445"/>
      <c r="BQ104" s="445"/>
      <c r="BR104" s="445"/>
      <c r="BS104" s="445"/>
      <c r="BT104" s="445"/>
      <c r="BU104" s="445"/>
      <c r="BV104" s="445"/>
      <c r="BW104" s="445"/>
      <c r="BX104" s="445"/>
      <c r="BY104" s="445"/>
      <c r="BZ104" s="445"/>
      <c r="CA104" s="445"/>
      <c r="CB104" s="445"/>
      <c r="CC104" s="445"/>
      <c r="CD104" s="445"/>
      <c r="CE104" s="445"/>
      <c r="CF104" s="445"/>
      <c r="CG104" s="445"/>
      <c r="CH104" s="445"/>
      <c r="CI104" s="445"/>
      <c r="CJ104" s="445"/>
      <c r="CK104" s="445"/>
      <c r="CL104" s="445"/>
      <c r="CM104" s="445"/>
      <c r="CN104" s="445"/>
      <c r="CO104" s="445"/>
      <c r="CP104" s="445"/>
      <c r="CQ104" s="445"/>
      <c r="CR104" s="445"/>
      <c r="CS104" s="445"/>
      <c r="CT104" s="445"/>
      <c r="CU104" s="445"/>
      <c r="CV104" s="445"/>
      <c r="CW104" s="445"/>
      <c r="CX104" s="445"/>
      <c r="CY104" s="445"/>
      <c r="CZ104" s="445"/>
      <c r="DA104" s="445"/>
      <c r="DB104" s="445"/>
      <c r="DC104" s="445"/>
      <c r="DD104" s="445"/>
      <c r="DE104" s="445"/>
      <c r="DF104" s="445"/>
      <c r="DG104" s="445"/>
      <c r="DH104" s="445"/>
      <c r="DI104" s="445"/>
      <c r="DJ104" s="445"/>
      <c r="DK104" s="445"/>
      <c r="DL104" s="445"/>
      <c r="DM104" s="445"/>
      <c r="DN104" s="445"/>
      <c r="DO104" s="445"/>
      <c r="DP104" s="445"/>
      <c r="DQ104" s="445"/>
      <c r="DR104" s="445"/>
      <c r="DS104" s="445"/>
      <c r="DT104" s="445"/>
      <c r="DU104" s="445"/>
      <c r="DV104" s="445"/>
      <c r="DW104" s="445"/>
      <c r="DX104" s="445"/>
      <c r="DY104" s="445"/>
      <c r="DZ104" s="445"/>
      <c r="EA104" s="445"/>
      <c r="EB104" s="445"/>
      <c r="EC104" s="445"/>
      <c r="ED104" s="445"/>
      <c r="EE104" s="445"/>
      <c r="EF104" s="445"/>
      <c r="EG104" s="445"/>
      <c r="EH104" s="445"/>
      <c r="EI104" s="445"/>
      <c r="EJ104" s="445"/>
      <c r="EK104" s="394"/>
      <c r="EL104" s="394"/>
      <c r="EM104" s="394"/>
      <c r="EN104" s="394"/>
    </row>
    <row r="105" ht="19.5" customHeight="1">
      <c r="A105" s="14"/>
      <c r="B105" s="486"/>
      <c r="C105" s="487"/>
      <c r="D105" s="487"/>
      <c r="E105" s="488" t="s">
        <v>180</v>
      </c>
      <c r="F105" s="470"/>
      <c r="G105" s="494"/>
      <c r="H105" s="489" t="s">
        <v>5</v>
      </c>
      <c r="I105" s="472" t="s">
        <v>5</v>
      </c>
      <c r="J105" s="472">
        <v>7.0</v>
      </c>
      <c r="K105" s="472">
        <v>1.0</v>
      </c>
      <c r="L105" s="472">
        <v>1.0</v>
      </c>
      <c r="M105" s="472">
        <v>0.0</v>
      </c>
      <c r="N105" s="472">
        <v>0.0</v>
      </c>
      <c r="O105" s="472">
        <v>1.0</v>
      </c>
      <c r="P105" s="472">
        <v>1.0</v>
      </c>
      <c r="Q105" s="473">
        <v>1.0</v>
      </c>
      <c r="R105" s="261"/>
      <c r="S105" s="474">
        <v>1.5</v>
      </c>
      <c r="T105" s="490">
        <v>1.5</v>
      </c>
      <c r="U105" s="490">
        <v>0.0</v>
      </c>
      <c r="V105" s="490">
        <v>0.0</v>
      </c>
      <c r="W105" s="490">
        <v>1.0</v>
      </c>
      <c r="X105" s="490">
        <v>1.0</v>
      </c>
      <c r="Y105" s="491">
        <v>1.5</v>
      </c>
      <c r="Z105" s="258"/>
      <c r="AA105" s="477" t="s">
        <v>12</v>
      </c>
      <c r="AB105" s="472">
        <v>1.0</v>
      </c>
      <c r="AC105" s="472">
        <v>0.0</v>
      </c>
      <c r="AD105" s="472">
        <v>0.0</v>
      </c>
      <c r="AE105" s="472">
        <v>0.0</v>
      </c>
      <c r="AF105" s="472">
        <v>1.0</v>
      </c>
      <c r="AG105" s="472">
        <v>2.0</v>
      </c>
      <c r="AH105" s="478">
        <v>1.0</v>
      </c>
      <c r="AI105" s="479">
        <f t="shared" si="34"/>
        <v>5</v>
      </c>
      <c r="AJ105" s="258"/>
      <c r="AK105" s="414" t="s">
        <v>147</v>
      </c>
      <c r="AL105" s="495">
        <f>SUM(J102)</f>
        <v>7</v>
      </c>
      <c r="AM105" s="416">
        <f>AL105 - (AL105/7)</f>
        <v>6</v>
      </c>
      <c r="AN105" s="416">
        <f>AM105 - (AL105/7)</f>
        <v>5</v>
      </c>
      <c r="AO105" s="416">
        <f>AN105 - (AL105/7)</f>
        <v>4</v>
      </c>
      <c r="AP105" s="416">
        <f>AO105 - (AL105/7)</f>
        <v>3</v>
      </c>
      <c r="AQ105" s="416">
        <f>AP105 - (AL105/7)</f>
        <v>2</v>
      </c>
      <c r="AR105" s="416">
        <f>AQ105 - (AL105/7)</f>
        <v>1</v>
      </c>
      <c r="AS105" s="417">
        <f>AR105 - (AL105/7)</f>
        <v>0</v>
      </c>
      <c r="AT105" s="258"/>
      <c r="AU105" s="414" t="s">
        <v>147</v>
      </c>
      <c r="AV105" s="415">
        <f>SUM(J106)</f>
        <v>5.5</v>
      </c>
      <c r="AW105" s="416">
        <f>AV105 - (AV105/7)</f>
        <v>4.714285714</v>
      </c>
      <c r="AX105" s="416">
        <f>AW105 - (AV105/7)</f>
        <v>3.928571429</v>
      </c>
      <c r="AY105" s="416">
        <f>AX105 - (AV105/7)</f>
        <v>3.142857143</v>
      </c>
      <c r="AZ105" s="416">
        <f>AY105 - (AV105/7)</f>
        <v>2.357142857</v>
      </c>
      <c r="BA105" s="416">
        <f>AZ105 - (AV105/7)</f>
        <v>1.571428571</v>
      </c>
      <c r="BB105" s="416">
        <f>BA105 - (AV105/7)</f>
        <v>0.7857142857</v>
      </c>
      <c r="BC105" s="417">
        <f>BB105 - (AV105/7)</f>
        <v>0</v>
      </c>
      <c r="BD105" s="258"/>
      <c r="BE105" s="258"/>
      <c r="BF105" s="258"/>
      <c r="BG105" s="258"/>
      <c r="BH105" s="258"/>
      <c r="BI105" s="258"/>
      <c r="BJ105" s="258"/>
      <c r="BK105" s="258"/>
      <c r="BL105" s="258"/>
      <c r="BM105" s="258"/>
      <c r="BN105" s="445"/>
      <c r="BO105" s="445"/>
      <c r="BP105" s="445"/>
      <c r="BQ105" s="445"/>
      <c r="BR105" s="445"/>
      <c r="BS105" s="445"/>
      <c r="BT105" s="445"/>
      <c r="BU105" s="445"/>
      <c r="BV105" s="445"/>
      <c r="BW105" s="445"/>
      <c r="BX105" s="445"/>
      <c r="BY105" s="445"/>
      <c r="BZ105" s="445"/>
      <c r="CA105" s="445"/>
      <c r="CB105" s="445"/>
      <c r="CC105" s="445"/>
      <c r="CD105" s="445"/>
      <c r="CE105" s="445"/>
      <c r="CF105" s="445"/>
      <c r="CG105" s="445"/>
      <c r="CH105" s="445"/>
      <c r="CI105" s="445"/>
      <c r="CJ105" s="445"/>
      <c r="CK105" s="445"/>
      <c r="CL105" s="445"/>
      <c r="CM105" s="445"/>
      <c r="CN105" s="445"/>
      <c r="CO105" s="445"/>
      <c r="CP105" s="445"/>
      <c r="CQ105" s="445"/>
      <c r="CR105" s="445"/>
      <c r="CS105" s="445"/>
      <c r="CT105" s="445"/>
      <c r="CU105" s="445"/>
      <c r="CV105" s="445"/>
      <c r="CW105" s="445"/>
      <c r="CX105" s="445"/>
      <c r="CY105" s="445"/>
      <c r="CZ105" s="445"/>
      <c r="DA105" s="445"/>
      <c r="DB105" s="445"/>
      <c r="DC105" s="445"/>
      <c r="DD105" s="445"/>
      <c r="DE105" s="445"/>
      <c r="DF105" s="445"/>
      <c r="DG105" s="445"/>
      <c r="DH105" s="445"/>
      <c r="DI105" s="445"/>
      <c r="DJ105" s="445"/>
      <c r="DK105" s="445"/>
      <c r="DL105" s="445"/>
      <c r="DM105" s="445"/>
      <c r="DN105" s="445"/>
      <c r="DO105" s="445"/>
      <c r="DP105" s="445"/>
      <c r="DQ105" s="445"/>
      <c r="DR105" s="445"/>
      <c r="DS105" s="445"/>
      <c r="DT105" s="445"/>
      <c r="DU105" s="445"/>
      <c r="DV105" s="445"/>
      <c r="DW105" s="445"/>
      <c r="DX105" s="445"/>
      <c r="DY105" s="445"/>
      <c r="DZ105" s="445"/>
      <c r="EA105" s="445"/>
      <c r="EB105" s="445"/>
      <c r="EC105" s="445"/>
      <c r="ED105" s="445"/>
      <c r="EE105" s="445"/>
      <c r="EF105" s="445"/>
      <c r="EG105" s="445"/>
      <c r="EH105" s="445"/>
      <c r="EI105" s="445"/>
      <c r="EJ105" s="445"/>
      <c r="EK105" s="394"/>
      <c r="EL105" s="394"/>
      <c r="EM105" s="394"/>
      <c r="EN105" s="394"/>
    </row>
    <row r="106" ht="19.5" customHeight="1">
      <c r="A106" s="14"/>
      <c r="B106" s="486"/>
      <c r="C106" s="487"/>
      <c r="D106" s="487"/>
      <c r="E106" s="488" t="s">
        <v>180</v>
      </c>
      <c r="F106" s="470"/>
      <c r="G106" s="470"/>
      <c r="H106" s="471" t="s">
        <v>10</v>
      </c>
      <c r="I106" s="472" t="s">
        <v>5</v>
      </c>
      <c r="J106" s="472">
        <f>SUM(K106:Q106)</f>
        <v>5.5</v>
      </c>
      <c r="K106" s="472">
        <v>0.5</v>
      </c>
      <c r="L106" s="472">
        <v>1.5</v>
      </c>
      <c r="M106" s="472">
        <v>1.5</v>
      </c>
      <c r="N106" s="472">
        <v>2.0</v>
      </c>
      <c r="O106" s="472">
        <v>0.0</v>
      </c>
      <c r="P106" s="472">
        <v>0.0</v>
      </c>
      <c r="Q106" s="473">
        <v>0.0</v>
      </c>
      <c r="R106" s="261"/>
      <c r="S106" s="474">
        <v>2.0</v>
      </c>
      <c r="T106" s="475">
        <v>1.5</v>
      </c>
      <c r="U106" s="475">
        <v>1.5</v>
      </c>
      <c r="V106" s="475">
        <v>1.0</v>
      </c>
      <c r="W106" s="475">
        <v>0.0</v>
      </c>
      <c r="X106" s="475">
        <v>0.0</v>
      </c>
      <c r="Y106" s="476">
        <v>0.0</v>
      </c>
      <c r="Z106" s="258"/>
      <c r="AA106" s="477" t="s">
        <v>7</v>
      </c>
      <c r="AB106" s="496">
        <v>2.0</v>
      </c>
      <c r="AC106" s="496">
        <v>0.0</v>
      </c>
      <c r="AD106" s="496">
        <v>0.0</v>
      </c>
      <c r="AE106" s="496">
        <v>2.0</v>
      </c>
      <c r="AF106" s="496">
        <v>1.0</v>
      </c>
      <c r="AG106" s="496">
        <v>2.0</v>
      </c>
      <c r="AH106" s="497">
        <v>1.0</v>
      </c>
      <c r="AI106" s="498">
        <f t="shared" si="34"/>
        <v>8</v>
      </c>
      <c r="AJ106" s="258"/>
      <c r="AK106" s="414" t="s">
        <v>151</v>
      </c>
      <c r="AL106" s="499">
        <f>SUM(J102)</f>
        <v>7</v>
      </c>
      <c r="AM106" s="484">
        <f t="shared" ref="AM106:AS106" si="37">AL106 -K102</f>
        <v>5</v>
      </c>
      <c r="AN106" s="484">
        <f t="shared" si="37"/>
        <v>5</v>
      </c>
      <c r="AO106" s="484">
        <f t="shared" si="37"/>
        <v>5</v>
      </c>
      <c r="AP106" s="484">
        <f t="shared" si="37"/>
        <v>3</v>
      </c>
      <c r="AQ106" s="484">
        <f t="shared" si="37"/>
        <v>2</v>
      </c>
      <c r="AR106" s="484">
        <f t="shared" si="37"/>
        <v>1</v>
      </c>
      <c r="AS106" s="485">
        <f t="shared" si="37"/>
        <v>0</v>
      </c>
      <c r="AT106" s="258"/>
      <c r="AU106" s="414" t="s">
        <v>151</v>
      </c>
      <c r="AV106" s="483">
        <f>SUM(J106)</f>
        <v>5.5</v>
      </c>
      <c r="AW106" s="484">
        <f t="shared" ref="AW106:BC106" si="38">AV106 - K106</f>
        <v>5</v>
      </c>
      <c r="AX106" s="484">
        <f t="shared" si="38"/>
        <v>3.5</v>
      </c>
      <c r="AY106" s="484">
        <f t="shared" si="38"/>
        <v>2</v>
      </c>
      <c r="AZ106" s="484">
        <f t="shared" si="38"/>
        <v>0</v>
      </c>
      <c r="BA106" s="484">
        <f t="shared" si="38"/>
        <v>0</v>
      </c>
      <c r="BB106" s="484">
        <f t="shared" si="38"/>
        <v>0</v>
      </c>
      <c r="BC106" s="485">
        <f t="shared" si="38"/>
        <v>0</v>
      </c>
      <c r="BD106" s="258"/>
      <c r="BE106" s="258"/>
      <c r="BF106" s="258"/>
      <c r="BG106" s="258"/>
      <c r="BH106" s="258"/>
      <c r="BI106" s="258"/>
      <c r="BJ106" s="258"/>
      <c r="BK106" s="258"/>
      <c r="BL106" s="258"/>
      <c r="BM106" s="258"/>
      <c r="BN106" s="445"/>
      <c r="BO106" s="445"/>
      <c r="BP106" s="445"/>
      <c r="BQ106" s="445"/>
      <c r="BR106" s="445"/>
      <c r="BS106" s="445"/>
      <c r="BT106" s="445"/>
      <c r="BU106" s="445"/>
      <c r="BV106" s="445"/>
      <c r="BW106" s="445"/>
      <c r="BX106" s="445"/>
      <c r="BY106" s="445"/>
      <c r="BZ106" s="445"/>
      <c r="CA106" s="445"/>
      <c r="CB106" s="445"/>
      <c r="CC106" s="445"/>
      <c r="CD106" s="445"/>
      <c r="CE106" s="445"/>
      <c r="CF106" s="445"/>
      <c r="CG106" s="445"/>
      <c r="CH106" s="445"/>
      <c r="CI106" s="445"/>
      <c r="CJ106" s="445"/>
      <c r="CK106" s="445"/>
      <c r="CL106" s="445"/>
      <c r="CM106" s="445"/>
      <c r="CN106" s="445"/>
      <c r="CO106" s="445"/>
      <c r="CP106" s="445"/>
      <c r="CQ106" s="445"/>
      <c r="CR106" s="445"/>
      <c r="CS106" s="445"/>
      <c r="CT106" s="445"/>
      <c r="CU106" s="445"/>
      <c r="CV106" s="445"/>
      <c r="CW106" s="445"/>
      <c r="CX106" s="445"/>
      <c r="CY106" s="445"/>
      <c r="CZ106" s="445"/>
      <c r="DA106" s="445"/>
      <c r="DB106" s="445"/>
      <c r="DC106" s="445"/>
      <c r="DD106" s="445"/>
      <c r="DE106" s="445"/>
      <c r="DF106" s="445"/>
      <c r="DG106" s="445"/>
      <c r="DH106" s="445"/>
      <c r="DI106" s="445"/>
      <c r="DJ106" s="445"/>
      <c r="DK106" s="445"/>
      <c r="DL106" s="445"/>
      <c r="DM106" s="445"/>
      <c r="DN106" s="445"/>
      <c r="DO106" s="445"/>
      <c r="DP106" s="445"/>
      <c r="DQ106" s="445"/>
      <c r="DR106" s="445"/>
      <c r="DS106" s="445"/>
      <c r="DT106" s="445"/>
      <c r="DU106" s="445"/>
      <c r="DV106" s="445"/>
      <c r="DW106" s="445"/>
      <c r="DX106" s="445"/>
      <c r="DY106" s="445"/>
      <c r="DZ106" s="445"/>
      <c r="EA106" s="445"/>
      <c r="EB106" s="445"/>
      <c r="EC106" s="445"/>
      <c r="ED106" s="445"/>
      <c r="EE106" s="445"/>
      <c r="EF106" s="445"/>
      <c r="EG106" s="445"/>
      <c r="EH106" s="445"/>
      <c r="EI106" s="445"/>
      <c r="EJ106" s="445"/>
      <c r="EK106" s="394"/>
      <c r="EL106" s="394"/>
      <c r="EM106" s="394"/>
      <c r="EN106" s="394"/>
    </row>
    <row r="107" ht="19.5" customHeight="1">
      <c r="A107" s="14"/>
      <c r="B107" s="486"/>
      <c r="C107" s="487"/>
      <c r="D107" s="487"/>
      <c r="E107" s="500"/>
      <c r="F107" s="470"/>
      <c r="G107" s="470"/>
      <c r="H107" s="471"/>
      <c r="I107" s="472"/>
      <c r="J107" s="472"/>
      <c r="K107" s="472"/>
      <c r="L107" s="472"/>
      <c r="M107" s="472"/>
      <c r="N107" s="472"/>
      <c r="O107" s="472"/>
      <c r="P107" s="472"/>
      <c r="Q107" s="473"/>
      <c r="R107" s="261"/>
      <c r="S107" s="501"/>
      <c r="T107" s="490"/>
      <c r="U107" s="490"/>
      <c r="V107" s="490"/>
      <c r="W107" s="490"/>
      <c r="X107" s="490"/>
      <c r="Y107" s="491"/>
      <c r="Z107" s="258"/>
      <c r="AA107" s="258"/>
      <c r="AB107" s="258"/>
      <c r="AC107" s="258"/>
      <c r="AD107" s="258"/>
      <c r="AE107" s="258"/>
      <c r="AF107" s="258"/>
      <c r="AG107" s="258"/>
      <c r="AH107" s="258"/>
      <c r="AI107" s="502">
        <f>SUM(AI101:AI106)</f>
        <v>35.4</v>
      </c>
      <c r="AJ107" s="258"/>
      <c r="AK107" s="258"/>
      <c r="AL107" s="258"/>
      <c r="AM107" s="258"/>
      <c r="AN107" s="258"/>
      <c r="AO107" s="258"/>
      <c r="AP107" s="258"/>
      <c r="AQ107" s="258"/>
      <c r="AR107" s="258"/>
      <c r="AS107" s="258"/>
      <c r="AT107" s="258"/>
      <c r="AU107" s="258"/>
      <c r="AV107" s="258"/>
      <c r="AW107" s="258"/>
      <c r="AX107" s="258"/>
      <c r="AY107" s="258"/>
      <c r="AZ107" s="258"/>
      <c r="BA107" s="258"/>
      <c r="BB107" s="258"/>
      <c r="BC107" s="258"/>
      <c r="BD107" s="258"/>
      <c r="BE107" s="258"/>
      <c r="BF107" s="258"/>
      <c r="BG107" s="258"/>
      <c r="BH107" s="258"/>
      <c r="BI107" s="258"/>
      <c r="BJ107" s="258"/>
      <c r="BK107" s="258"/>
      <c r="BL107" s="258"/>
      <c r="BM107" s="258"/>
      <c r="BN107" s="445"/>
      <c r="BO107" s="445"/>
      <c r="BP107" s="445"/>
      <c r="BQ107" s="445"/>
      <c r="BR107" s="445"/>
      <c r="BS107" s="445"/>
      <c r="BT107" s="445"/>
      <c r="BU107" s="445"/>
      <c r="BV107" s="445"/>
      <c r="BW107" s="445"/>
      <c r="BX107" s="445"/>
      <c r="BY107" s="445"/>
      <c r="BZ107" s="445"/>
      <c r="CA107" s="445"/>
      <c r="CB107" s="445"/>
      <c r="CC107" s="445"/>
      <c r="CD107" s="445"/>
      <c r="CE107" s="445"/>
      <c r="CF107" s="445"/>
      <c r="CG107" s="445"/>
      <c r="CH107" s="445"/>
      <c r="CI107" s="445"/>
      <c r="CJ107" s="445"/>
      <c r="CK107" s="445"/>
      <c r="CL107" s="445"/>
      <c r="CM107" s="445"/>
      <c r="CN107" s="445"/>
      <c r="CO107" s="445"/>
      <c r="CP107" s="445"/>
      <c r="CQ107" s="445"/>
      <c r="CR107" s="445"/>
      <c r="CS107" s="445"/>
      <c r="CT107" s="445"/>
      <c r="CU107" s="445"/>
      <c r="CV107" s="445"/>
      <c r="CW107" s="445"/>
      <c r="CX107" s="445"/>
      <c r="CY107" s="445"/>
      <c r="CZ107" s="445"/>
      <c r="DA107" s="445"/>
      <c r="DB107" s="445"/>
      <c r="DC107" s="445"/>
      <c r="DD107" s="445"/>
      <c r="DE107" s="445"/>
      <c r="DF107" s="445"/>
      <c r="DG107" s="445"/>
      <c r="DH107" s="445"/>
      <c r="DI107" s="445"/>
      <c r="DJ107" s="445"/>
      <c r="DK107" s="445"/>
      <c r="DL107" s="445"/>
      <c r="DM107" s="445"/>
      <c r="DN107" s="445"/>
      <c r="DO107" s="445"/>
      <c r="DP107" s="445"/>
      <c r="DQ107" s="445"/>
      <c r="DR107" s="445"/>
      <c r="DS107" s="445"/>
      <c r="DT107" s="445"/>
      <c r="DU107" s="445"/>
      <c r="DV107" s="445"/>
      <c r="DW107" s="445"/>
      <c r="DX107" s="445"/>
      <c r="DY107" s="445"/>
      <c r="DZ107" s="445"/>
      <c r="EA107" s="445"/>
      <c r="EB107" s="445"/>
      <c r="EC107" s="445"/>
      <c r="ED107" s="445"/>
      <c r="EE107" s="445"/>
      <c r="EF107" s="445"/>
      <c r="EG107" s="445"/>
      <c r="EH107" s="445"/>
      <c r="EI107" s="445"/>
      <c r="EJ107" s="445"/>
      <c r="EK107" s="394"/>
      <c r="EL107" s="394"/>
      <c r="EM107" s="394"/>
      <c r="EN107" s="394"/>
    </row>
    <row r="108" ht="19.5" customHeight="1">
      <c r="A108" s="14"/>
      <c r="B108" s="503"/>
      <c r="C108" s="504"/>
      <c r="D108" s="504"/>
      <c r="E108" s="505"/>
      <c r="F108" s="506"/>
      <c r="G108" s="506"/>
      <c r="H108" s="507"/>
      <c r="I108" s="508"/>
      <c r="J108" s="496"/>
      <c r="K108" s="508"/>
      <c r="L108" s="508"/>
      <c r="M108" s="508"/>
      <c r="N108" s="508"/>
      <c r="O108" s="508"/>
      <c r="P108" s="508"/>
      <c r="Q108" s="509"/>
      <c r="R108" s="261"/>
      <c r="S108" s="510"/>
      <c r="T108" s="511"/>
      <c r="U108" s="511"/>
      <c r="V108" s="511"/>
      <c r="W108" s="511"/>
      <c r="X108" s="511"/>
      <c r="Y108" s="512"/>
      <c r="Z108" s="258"/>
      <c r="AA108" s="258"/>
      <c r="AB108" s="513"/>
      <c r="AC108" s="258"/>
      <c r="AD108" s="258"/>
      <c r="AE108" s="258"/>
      <c r="AF108" s="258"/>
      <c r="AG108" s="258"/>
      <c r="AH108" s="258"/>
      <c r="AI108" s="258"/>
      <c r="AJ108" s="258"/>
      <c r="AK108" s="258"/>
      <c r="AL108" s="258"/>
      <c r="AM108" s="258"/>
      <c r="AN108" s="258"/>
      <c r="AO108" s="258"/>
      <c r="AP108" s="258"/>
      <c r="AQ108" s="258"/>
      <c r="AR108" s="258"/>
      <c r="AS108" s="258"/>
      <c r="AT108" s="258"/>
      <c r="AU108" s="258"/>
      <c r="AV108" s="258"/>
      <c r="AW108" s="258"/>
      <c r="AX108" s="258"/>
      <c r="AY108" s="258"/>
      <c r="AZ108" s="258"/>
      <c r="BA108" s="258"/>
      <c r="BB108" s="258"/>
      <c r="BC108" s="258"/>
      <c r="BD108" s="258"/>
      <c r="BE108" s="258"/>
      <c r="BF108" s="258"/>
      <c r="BG108" s="258"/>
      <c r="BH108" s="258"/>
      <c r="BI108" s="258"/>
      <c r="BJ108" s="258"/>
      <c r="BK108" s="258"/>
      <c r="BL108" s="258"/>
      <c r="BM108" s="258"/>
      <c r="BN108" s="445"/>
      <c r="BO108" s="445"/>
      <c r="BP108" s="445"/>
      <c r="BQ108" s="445"/>
      <c r="BR108" s="445"/>
      <c r="BS108" s="445"/>
      <c r="BT108" s="445"/>
      <c r="BU108" s="445"/>
      <c r="BV108" s="445"/>
      <c r="BW108" s="445"/>
      <c r="BX108" s="445"/>
      <c r="BY108" s="445"/>
      <c r="BZ108" s="445"/>
      <c r="CA108" s="445"/>
      <c r="CB108" s="445"/>
      <c r="CC108" s="445"/>
      <c r="CD108" s="445"/>
      <c r="CE108" s="445"/>
      <c r="CF108" s="445"/>
      <c r="CG108" s="445"/>
      <c r="CH108" s="445"/>
      <c r="CI108" s="445"/>
      <c r="CJ108" s="445"/>
      <c r="CK108" s="445"/>
      <c r="CL108" s="445"/>
      <c r="CM108" s="445"/>
      <c r="CN108" s="445"/>
      <c r="CO108" s="445"/>
      <c r="CP108" s="445"/>
      <c r="CQ108" s="445"/>
      <c r="CR108" s="445"/>
      <c r="CS108" s="445"/>
      <c r="CT108" s="445"/>
      <c r="CU108" s="445"/>
      <c r="CV108" s="445"/>
      <c r="CW108" s="445"/>
      <c r="CX108" s="445"/>
      <c r="CY108" s="445"/>
      <c r="CZ108" s="445"/>
      <c r="DA108" s="445"/>
      <c r="DB108" s="445"/>
      <c r="DC108" s="445"/>
      <c r="DD108" s="445"/>
      <c r="DE108" s="445"/>
      <c r="DF108" s="445"/>
      <c r="DG108" s="445"/>
      <c r="DH108" s="445"/>
      <c r="DI108" s="445"/>
      <c r="DJ108" s="445"/>
      <c r="DK108" s="445"/>
      <c r="DL108" s="445"/>
      <c r="DM108" s="445"/>
      <c r="DN108" s="445"/>
      <c r="DO108" s="445"/>
      <c r="DP108" s="445"/>
      <c r="DQ108" s="445"/>
      <c r="DR108" s="445"/>
      <c r="DS108" s="445"/>
      <c r="DT108" s="445"/>
      <c r="DU108" s="445"/>
      <c r="DV108" s="445"/>
      <c r="DW108" s="445"/>
      <c r="DX108" s="445"/>
      <c r="DY108" s="445"/>
      <c r="DZ108" s="445"/>
      <c r="EA108" s="445"/>
      <c r="EB108" s="445"/>
      <c r="EC108" s="445"/>
      <c r="ED108" s="445"/>
      <c r="EE108" s="445"/>
      <c r="EF108" s="445"/>
      <c r="EG108" s="445"/>
      <c r="EH108" s="445"/>
      <c r="EI108" s="445"/>
      <c r="EJ108" s="445"/>
      <c r="EK108" s="394"/>
      <c r="EL108" s="394"/>
      <c r="EM108" s="394"/>
      <c r="EN108" s="394"/>
    </row>
    <row r="109" ht="19.5" customHeight="1">
      <c r="A109" s="14"/>
      <c r="B109" s="439"/>
      <c r="C109" s="439"/>
      <c r="D109" s="440"/>
      <c r="E109" s="441"/>
      <c r="F109" s="442"/>
      <c r="G109" s="443"/>
      <c r="H109" s="390"/>
      <c r="I109" s="514" t="s">
        <v>147</v>
      </c>
      <c r="J109" s="515">
        <f>SUM(J102:J108)</f>
        <v>30.5</v>
      </c>
      <c r="K109" s="516">
        <f> J109 - (J109 / 7)</f>
        <v>26.14285714</v>
      </c>
      <c r="L109" s="516">
        <f> K109 - (J109 / 7)</f>
        <v>21.78571429</v>
      </c>
      <c r="M109" s="516">
        <f> L109 - (J109 / 7)</f>
        <v>17.42857143</v>
      </c>
      <c r="N109" s="516">
        <f> M109 - (J109 / 7)</f>
        <v>13.07142857</v>
      </c>
      <c r="O109" s="516">
        <f> N109 - (J109 / 7)</f>
        <v>8.714285714</v>
      </c>
      <c r="P109" s="516">
        <f> O109 - (J109 / 7)</f>
        <v>4.357142857</v>
      </c>
      <c r="Q109" s="516">
        <f> P109 - (J109 / 7)</f>
        <v>0</v>
      </c>
      <c r="R109" s="444"/>
      <c r="S109" s="445"/>
      <c r="T109" s="444"/>
      <c r="U109" s="444"/>
      <c r="V109" s="444"/>
      <c r="W109" s="444"/>
      <c r="X109" s="444"/>
      <c r="Y109" s="444">
        <f>SUM(S102:Y108)</f>
        <v>27.9</v>
      </c>
      <c r="Z109" s="444"/>
      <c r="AA109" s="444"/>
      <c r="AB109" s="444"/>
      <c r="AC109" s="444"/>
      <c r="AD109" s="444"/>
      <c r="AE109" s="444"/>
      <c r="AF109" s="444"/>
      <c r="AG109" s="444"/>
      <c r="AH109" s="444"/>
      <c r="AI109" s="444"/>
      <c r="AJ109" s="444"/>
      <c r="AK109" s="444"/>
      <c r="AL109" s="444"/>
      <c r="AM109" s="444"/>
      <c r="AN109" s="444"/>
      <c r="AO109" s="444"/>
      <c r="AP109" s="444"/>
      <c r="AQ109" s="444"/>
      <c r="AR109" s="444"/>
      <c r="AS109" s="444"/>
      <c r="AT109" s="444"/>
      <c r="AU109" s="444"/>
      <c r="AV109" s="444"/>
      <c r="AW109" s="444"/>
      <c r="AX109" s="444"/>
      <c r="AY109" s="444"/>
      <c r="AZ109" s="444"/>
      <c r="BA109" s="444"/>
      <c r="BB109" s="444"/>
      <c r="BC109" s="444"/>
      <c r="BD109" s="444"/>
      <c r="BE109" s="444"/>
      <c r="BF109" s="444"/>
      <c r="BG109" s="444"/>
      <c r="BH109" s="444"/>
      <c r="BI109" s="444"/>
      <c r="BJ109" s="444"/>
      <c r="BK109" s="444"/>
      <c r="BL109" s="444"/>
      <c r="BM109" s="444"/>
      <c r="BN109" s="445"/>
      <c r="BO109" s="445"/>
      <c r="BP109" s="445"/>
      <c r="BQ109" s="445"/>
      <c r="BR109" s="445"/>
      <c r="BS109" s="445"/>
      <c r="BT109" s="445"/>
      <c r="BU109" s="445"/>
      <c r="BV109" s="445"/>
      <c r="BW109" s="445"/>
      <c r="BX109" s="445"/>
      <c r="BY109" s="445"/>
      <c r="BZ109" s="445"/>
      <c r="CA109" s="445"/>
      <c r="CB109" s="445"/>
      <c r="CC109" s="445"/>
      <c r="CD109" s="445"/>
      <c r="CE109" s="445"/>
      <c r="CF109" s="445"/>
      <c r="CG109" s="445"/>
      <c r="CH109" s="445"/>
      <c r="CI109" s="445"/>
      <c r="CJ109" s="445"/>
      <c r="CK109" s="445"/>
      <c r="CL109" s="445"/>
      <c r="CM109" s="445"/>
      <c r="CN109" s="445"/>
      <c r="CO109" s="445"/>
      <c r="CP109" s="445"/>
      <c r="CQ109" s="445"/>
      <c r="CR109" s="445"/>
      <c r="CS109" s="445"/>
      <c r="CT109" s="445"/>
      <c r="CU109" s="445"/>
      <c r="CV109" s="445"/>
      <c r="CW109" s="445"/>
      <c r="CX109" s="445"/>
      <c r="CY109" s="445"/>
      <c r="CZ109" s="445"/>
      <c r="DA109" s="445"/>
      <c r="DB109" s="445"/>
      <c r="DC109" s="445"/>
      <c r="DD109" s="445"/>
      <c r="DE109" s="445"/>
      <c r="DF109" s="445"/>
      <c r="DG109" s="445"/>
      <c r="DH109" s="445"/>
      <c r="DI109" s="445"/>
      <c r="DJ109" s="445"/>
      <c r="DK109" s="445"/>
      <c r="DL109" s="445"/>
      <c r="DM109" s="445"/>
      <c r="DN109" s="445"/>
      <c r="DO109" s="445"/>
      <c r="DP109" s="445"/>
      <c r="DQ109" s="445"/>
      <c r="DR109" s="445"/>
      <c r="DS109" s="445"/>
      <c r="DT109" s="445"/>
      <c r="DU109" s="445"/>
      <c r="DV109" s="445"/>
      <c r="DW109" s="445"/>
      <c r="DX109" s="445"/>
      <c r="DY109" s="445"/>
      <c r="DZ109" s="445"/>
      <c r="EA109" s="445"/>
      <c r="EB109" s="445"/>
      <c r="EC109" s="445"/>
      <c r="ED109" s="445"/>
      <c r="EE109" s="445"/>
      <c r="EF109" s="445"/>
      <c r="EG109" s="445"/>
      <c r="EH109" s="445"/>
      <c r="EI109" s="445"/>
      <c r="EJ109" s="445"/>
      <c r="EK109" s="394"/>
      <c r="EL109" s="394"/>
      <c r="EM109" s="394"/>
      <c r="EN109" s="394"/>
    </row>
    <row r="110" ht="19.5" customHeight="1">
      <c r="A110" s="14"/>
      <c r="B110" s="399"/>
      <c r="C110" s="399"/>
      <c r="D110" s="445"/>
      <c r="E110" s="445"/>
      <c r="F110" s="445"/>
      <c r="G110" s="445"/>
      <c r="H110" s="445"/>
      <c r="I110" s="517" t="s">
        <v>155</v>
      </c>
      <c r="J110" s="518">
        <f>SUM(J102:J106)</f>
        <v>30.5</v>
      </c>
      <c r="K110" s="516">
        <f t="shared" ref="K110:Q110" si="39"> J110 - SUM(K102:K106)</f>
        <v>26</v>
      </c>
      <c r="L110" s="516">
        <f t="shared" si="39"/>
        <v>22.5</v>
      </c>
      <c r="M110" s="516">
        <f t="shared" si="39"/>
        <v>20</v>
      </c>
      <c r="N110" s="516">
        <f t="shared" si="39"/>
        <v>15</v>
      </c>
      <c r="O110" s="516">
        <f t="shared" si="39"/>
        <v>10</v>
      </c>
      <c r="P110" s="516">
        <f t="shared" si="39"/>
        <v>6</v>
      </c>
      <c r="Q110" s="516">
        <f t="shared" si="39"/>
        <v>2</v>
      </c>
      <c r="R110" s="448"/>
      <c r="S110" s="519"/>
      <c r="Z110" s="258"/>
      <c r="AA110" s="258"/>
      <c r="AB110" s="519"/>
      <c r="AJ110" s="258"/>
      <c r="AK110" s="258"/>
      <c r="AL110" s="258"/>
      <c r="AM110" s="258"/>
      <c r="AN110" s="258"/>
      <c r="AO110" s="258"/>
      <c r="AP110" s="258"/>
      <c r="AQ110" s="258"/>
      <c r="AR110" s="258"/>
      <c r="AS110" s="258"/>
      <c r="AT110" s="258"/>
      <c r="AU110" s="258"/>
      <c r="AV110" s="258"/>
      <c r="AW110" s="258"/>
      <c r="AX110" s="258"/>
      <c r="AY110" s="258"/>
      <c r="AZ110" s="258"/>
      <c r="BA110" s="258"/>
      <c r="BB110" s="258"/>
      <c r="BC110" s="258"/>
      <c r="BD110" s="258"/>
      <c r="BE110" s="258"/>
      <c r="BF110" s="258"/>
      <c r="BG110" s="258"/>
      <c r="BH110" s="258"/>
      <c r="BI110" s="258"/>
      <c r="BJ110" s="258"/>
      <c r="BK110" s="258"/>
      <c r="BL110" s="258"/>
      <c r="BM110" s="258"/>
      <c r="BN110" s="445"/>
      <c r="BO110" s="445"/>
      <c r="BP110" s="445"/>
      <c r="BQ110" s="445"/>
      <c r="BR110" s="445"/>
      <c r="BS110" s="445"/>
      <c r="BT110" s="445"/>
      <c r="BU110" s="445"/>
      <c r="BV110" s="445"/>
      <c r="BW110" s="445"/>
      <c r="BX110" s="445"/>
      <c r="BY110" s="445"/>
      <c r="BZ110" s="445"/>
      <c r="CA110" s="445"/>
      <c r="CB110" s="445"/>
      <c r="CC110" s="445"/>
      <c r="CD110" s="445"/>
      <c r="CE110" s="445"/>
      <c r="CF110" s="445"/>
      <c r="CG110" s="445"/>
      <c r="CH110" s="445"/>
      <c r="CI110" s="445"/>
      <c r="CJ110" s="445"/>
      <c r="CK110" s="445"/>
      <c r="CL110" s="445"/>
      <c r="CM110" s="445"/>
      <c r="CN110" s="445"/>
      <c r="CO110" s="445"/>
      <c r="CP110" s="445"/>
      <c r="CQ110" s="445"/>
      <c r="CR110" s="445"/>
      <c r="CS110" s="445"/>
      <c r="CT110" s="445"/>
      <c r="CU110" s="445"/>
      <c r="CV110" s="445"/>
      <c r="CW110" s="445"/>
      <c r="CX110" s="445"/>
      <c r="CY110" s="445"/>
      <c r="CZ110" s="445"/>
      <c r="DA110" s="445"/>
      <c r="DB110" s="445"/>
      <c r="DC110" s="445"/>
      <c r="DD110" s="445"/>
      <c r="DE110" s="445"/>
      <c r="DF110" s="445"/>
      <c r="DG110" s="445"/>
      <c r="DH110" s="445"/>
      <c r="DI110" s="445"/>
      <c r="DJ110" s="445"/>
      <c r="DK110" s="445"/>
      <c r="DL110" s="445"/>
      <c r="DM110" s="445"/>
      <c r="DN110" s="445"/>
      <c r="DO110" s="445"/>
      <c r="DP110" s="445"/>
      <c r="DQ110" s="445"/>
      <c r="DR110" s="445"/>
      <c r="DS110" s="445"/>
      <c r="DT110" s="445"/>
      <c r="DU110" s="445"/>
      <c r="DV110" s="445"/>
      <c r="DW110" s="445"/>
      <c r="DX110" s="445"/>
      <c r="DY110" s="445"/>
      <c r="DZ110" s="445"/>
      <c r="EA110" s="445"/>
      <c r="EB110" s="445"/>
      <c r="EC110" s="445"/>
      <c r="ED110" s="445"/>
      <c r="EE110" s="445"/>
      <c r="EF110" s="445"/>
      <c r="EG110" s="445"/>
      <c r="EH110" s="445"/>
      <c r="EI110" s="445"/>
      <c r="EJ110" s="445"/>
      <c r="EK110" s="394"/>
      <c r="EL110" s="394"/>
      <c r="EM110" s="394"/>
      <c r="EN110" s="394"/>
    </row>
    <row r="111" ht="19.5" customHeight="1">
      <c r="A111" s="14"/>
      <c r="B111" s="399"/>
      <c r="C111" s="399"/>
      <c r="D111" s="445"/>
      <c r="E111" s="445"/>
      <c r="F111" s="445"/>
      <c r="G111" s="445"/>
      <c r="H111" s="445"/>
      <c r="I111" s="258"/>
      <c r="J111" s="444"/>
      <c r="K111" s="254" t="s">
        <v>143</v>
      </c>
      <c r="L111" s="255"/>
      <c r="M111" s="255"/>
      <c r="N111" s="255"/>
      <c r="O111" s="255"/>
      <c r="P111" s="255"/>
      <c r="Q111" s="5"/>
      <c r="R111" s="448"/>
      <c r="S111" s="254" t="s">
        <v>144</v>
      </c>
      <c r="T111" s="255"/>
      <c r="U111" s="255"/>
      <c r="V111" s="255"/>
      <c r="W111" s="255"/>
      <c r="X111" s="255"/>
      <c r="Y111" s="5"/>
      <c r="Z111" s="258"/>
      <c r="AA111" s="258"/>
      <c r="AB111" s="254" t="s">
        <v>145</v>
      </c>
      <c r="AC111" s="255"/>
      <c r="AD111" s="255"/>
      <c r="AE111" s="255"/>
      <c r="AF111" s="255"/>
      <c r="AG111" s="255"/>
      <c r="AH111" s="255"/>
      <c r="AI111" s="5"/>
      <c r="AJ111" s="258"/>
      <c r="AK111" s="258"/>
      <c r="AL111" s="258"/>
      <c r="AM111" s="258"/>
      <c r="AN111" s="258"/>
      <c r="AO111" s="258"/>
      <c r="AP111" s="258"/>
      <c r="AQ111" s="258"/>
      <c r="AR111" s="258"/>
      <c r="AS111" s="258"/>
      <c r="AT111" s="258"/>
      <c r="AU111" s="258"/>
      <c r="AV111" s="258"/>
      <c r="AW111" s="258"/>
      <c r="AX111" s="258"/>
      <c r="AY111" s="258"/>
      <c r="AZ111" s="258"/>
      <c r="BA111" s="258"/>
      <c r="BB111" s="258"/>
      <c r="BC111" s="258"/>
      <c r="BD111" s="258"/>
      <c r="BE111" s="258"/>
      <c r="BF111" s="258"/>
      <c r="BG111" s="258"/>
      <c r="BH111" s="258"/>
      <c r="BI111" s="258"/>
      <c r="BJ111" s="258"/>
      <c r="BK111" s="258"/>
      <c r="BL111" s="258"/>
      <c r="BM111" s="258"/>
      <c r="BN111" s="258"/>
      <c r="BO111" s="258"/>
      <c r="BP111" s="258"/>
      <c r="BQ111" s="258"/>
      <c r="BR111" s="258"/>
      <c r="BS111" s="258"/>
      <c r="BT111" s="258"/>
      <c r="BU111" s="258"/>
      <c r="BV111" s="258"/>
      <c r="BW111" s="258"/>
      <c r="BX111" s="258"/>
      <c r="BY111" s="258"/>
      <c r="BZ111" s="258"/>
      <c r="CA111" s="258"/>
      <c r="CB111" s="258"/>
      <c r="CC111" s="258"/>
      <c r="CD111" s="258"/>
      <c r="CE111" s="258"/>
      <c r="CF111" s="258"/>
      <c r="CG111" s="258"/>
      <c r="CH111" s="258"/>
      <c r="CI111" s="258"/>
      <c r="CJ111" s="258"/>
      <c r="CK111" s="258"/>
      <c r="CL111" s="258"/>
      <c r="CM111" s="258"/>
      <c r="CN111" s="258"/>
      <c r="CO111" s="258"/>
      <c r="CP111" s="258"/>
      <c r="CQ111" s="258"/>
      <c r="CR111" s="258"/>
      <c r="CS111" s="258"/>
      <c r="CT111" s="258"/>
      <c r="CU111" s="258"/>
      <c r="CV111" s="258"/>
      <c r="CW111" s="258"/>
      <c r="CX111" s="258"/>
      <c r="CY111" s="258"/>
      <c r="CZ111" s="258"/>
      <c r="DA111" s="258"/>
      <c r="DB111" s="258"/>
      <c r="DC111" s="258"/>
      <c r="DD111" s="258"/>
      <c r="DE111" s="258"/>
      <c r="DF111" s="258"/>
      <c r="DG111" s="258"/>
      <c r="DH111" s="258"/>
      <c r="DI111" s="258"/>
      <c r="DJ111" s="258"/>
      <c r="DK111" s="258"/>
      <c r="DL111" s="258"/>
      <c r="DM111" s="258"/>
      <c r="DN111" s="258"/>
      <c r="DO111" s="258"/>
      <c r="DP111" s="258"/>
      <c r="DQ111" s="258"/>
      <c r="DR111" s="258"/>
      <c r="DS111" s="258"/>
      <c r="DT111" s="258"/>
      <c r="DU111" s="258"/>
      <c r="DV111" s="258"/>
      <c r="DW111" s="258"/>
      <c r="DX111" s="258"/>
      <c r="DY111" s="258"/>
      <c r="DZ111" s="258"/>
      <c r="EA111" s="258"/>
      <c r="EB111" s="258"/>
      <c r="EC111" s="258"/>
      <c r="ED111" s="258"/>
      <c r="EE111" s="258"/>
      <c r="EF111" s="258"/>
      <c r="EG111" s="258"/>
      <c r="EH111" s="258"/>
      <c r="EI111" s="258"/>
      <c r="EJ111" s="258"/>
      <c r="EK111" s="258"/>
      <c r="EL111" s="258"/>
      <c r="EM111" s="258"/>
      <c r="EN111" s="258"/>
    </row>
    <row r="112" ht="19.5" customHeight="1">
      <c r="A112" s="14"/>
      <c r="B112" s="403"/>
      <c r="C112" s="403"/>
      <c r="D112" s="449"/>
      <c r="E112" s="449"/>
      <c r="F112" s="449"/>
      <c r="G112" s="449"/>
      <c r="H112" s="449"/>
      <c r="I112" s="258"/>
      <c r="J112" s="450"/>
      <c r="K112" s="451" t="s">
        <v>90</v>
      </c>
      <c r="L112" s="452" t="s">
        <v>91</v>
      </c>
      <c r="M112" s="452" t="s">
        <v>85</v>
      </c>
      <c r="N112" s="452" t="s">
        <v>86</v>
      </c>
      <c r="O112" s="452" t="s">
        <v>87</v>
      </c>
      <c r="P112" s="452" t="s">
        <v>88</v>
      </c>
      <c r="Q112" s="452" t="s">
        <v>89</v>
      </c>
      <c r="R112" s="261"/>
      <c r="S112" s="451" t="s">
        <v>90</v>
      </c>
      <c r="T112" s="453" t="s">
        <v>91</v>
      </c>
      <c r="U112" s="453" t="s">
        <v>85</v>
      </c>
      <c r="V112" s="453" t="s">
        <v>86</v>
      </c>
      <c r="W112" s="453" t="s">
        <v>87</v>
      </c>
      <c r="X112" s="453" t="s">
        <v>88</v>
      </c>
      <c r="Y112" s="453" t="s">
        <v>89</v>
      </c>
      <c r="Z112" s="258"/>
      <c r="AA112" s="258"/>
      <c r="AB112" s="451" t="s">
        <v>90</v>
      </c>
      <c r="AC112" s="453" t="s">
        <v>91</v>
      </c>
      <c r="AD112" s="451" t="s">
        <v>85</v>
      </c>
      <c r="AE112" s="453" t="s">
        <v>86</v>
      </c>
      <c r="AF112" s="453" t="s">
        <v>87</v>
      </c>
      <c r="AG112" s="453" t="s">
        <v>88</v>
      </c>
      <c r="AH112" s="453" t="s">
        <v>89</v>
      </c>
      <c r="AI112" s="454" t="s">
        <v>146</v>
      </c>
      <c r="AJ112" s="258"/>
      <c r="AK112" s="410" t="s">
        <v>8</v>
      </c>
      <c r="AL112" s="455" t="s">
        <v>98</v>
      </c>
      <c r="AM112" s="456">
        <f t="shared" ref="AM112:AS112" si="40">K113</f>
        <v>44504</v>
      </c>
      <c r="AN112" s="456">
        <f t="shared" si="40"/>
        <v>44505</v>
      </c>
      <c r="AO112" s="456">
        <f t="shared" si="40"/>
        <v>44506</v>
      </c>
      <c r="AP112" s="456">
        <f t="shared" si="40"/>
        <v>44507</v>
      </c>
      <c r="AQ112" s="456">
        <f t="shared" si="40"/>
        <v>44508</v>
      </c>
      <c r="AR112" s="456">
        <f t="shared" si="40"/>
        <v>44509</v>
      </c>
      <c r="AS112" s="456">
        <f t="shared" si="40"/>
        <v>44510</v>
      </c>
      <c r="AT112" s="258"/>
      <c r="AU112" s="457" t="s">
        <v>5</v>
      </c>
      <c r="AV112" s="458" t="s">
        <v>98</v>
      </c>
      <c r="AW112" s="456">
        <f t="shared" ref="AW112:BC112" si="41">K113</f>
        <v>44504</v>
      </c>
      <c r="AX112" s="456">
        <f t="shared" si="41"/>
        <v>44505</v>
      </c>
      <c r="AY112" s="456">
        <f t="shared" si="41"/>
        <v>44506</v>
      </c>
      <c r="AZ112" s="456">
        <f t="shared" si="41"/>
        <v>44507</v>
      </c>
      <c r="BA112" s="456">
        <f t="shared" si="41"/>
        <v>44508</v>
      </c>
      <c r="BB112" s="456">
        <f t="shared" si="41"/>
        <v>44509</v>
      </c>
      <c r="BC112" s="456">
        <f t="shared" si="41"/>
        <v>44510</v>
      </c>
      <c r="BD112" s="258"/>
      <c r="BE112" s="457" t="s">
        <v>12</v>
      </c>
      <c r="BF112" s="458" t="s">
        <v>98</v>
      </c>
      <c r="BG112" s="456">
        <f t="shared" ref="BG112:BM112" si="42">K113</f>
        <v>44504</v>
      </c>
      <c r="BH112" s="456">
        <f t="shared" si="42"/>
        <v>44505</v>
      </c>
      <c r="BI112" s="456">
        <f t="shared" si="42"/>
        <v>44506</v>
      </c>
      <c r="BJ112" s="456">
        <f t="shared" si="42"/>
        <v>44507</v>
      </c>
      <c r="BK112" s="456">
        <f t="shared" si="42"/>
        <v>44508</v>
      </c>
      <c r="BL112" s="456">
        <f t="shared" si="42"/>
        <v>44509</v>
      </c>
      <c r="BM112" s="456">
        <f t="shared" si="42"/>
        <v>44510</v>
      </c>
      <c r="BN112" s="258"/>
      <c r="BO112" s="258"/>
      <c r="BP112" s="258"/>
      <c r="BQ112" s="258"/>
      <c r="BR112" s="258"/>
      <c r="BS112" s="258"/>
      <c r="BT112" s="258"/>
      <c r="BU112" s="258"/>
      <c r="BV112" s="258"/>
      <c r="BW112" s="258"/>
      <c r="BX112" s="258"/>
      <c r="BY112" s="258"/>
      <c r="BZ112" s="258"/>
      <c r="CA112" s="258"/>
      <c r="CB112" s="258"/>
      <c r="CC112" s="258"/>
      <c r="CD112" s="258"/>
      <c r="CE112" s="258"/>
      <c r="CF112" s="258"/>
      <c r="CG112" s="258"/>
      <c r="CH112" s="258"/>
      <c r="CI112" s="258"/>
      <c r="CJ112" s="258"/>
      <c r="CK112" s="258"/>
      <c r="CL112" s="258"/>
      <c r="CM112" s="258"/>
      <c r="CN112" s="258"/>
      <c r="CO112" s="258"/>
      <c r="CP112" s="258"/>
      <c r="CQ112" s="258"/>
      <c r="CR112" s="258"/>
      <c r="CS112" s="258"/>
      <c r="CT112" s="258"/>
      <c r="CU112" s="258"/>
      <c r="CV112" s="258"/>
      <c r="CW112" s="258"/>
      <c r="CX112" s="258"/>
      <c r="CY112" s="258"/>
      <c r="CZ112" s="258"/>
      <c r="DA112" s="258"/>
      <c r="DB112" s="258"/>
      <c r="DC112" s="258"/>
      <c r="DD112" s="258"/>
      <c r="DE112" s="258"/>
      <c r="DF112" s="258"/>
      <c r="DG112" s="258"/>
      <c r="DH112" s="258"/>
      <c r="DI112" s="258"/>
      <c r="DJ112" s="258"/>
      <c r="DK112" s="258"/>
      <c r="DL112" s="258"/>
      <c r="DM112" s="258"/>
      <c r="DN112" s="258"/>
      <c r="DO112" s="258"/>
      <c r="DP112" s="258"/>
      <c r="DQ112" s="258"/>
      <c r="DR112" s="258"/>
      <c r="DS112" s="258"/>
      <c r="DT112" s="258"/>
      <c r="DU112" s="258"/>
      <c r="DV112" s="258"/>
      <c r="DW112" s="258"/>
      <c r="DX112" s="258"/>
      <c r="DY112" s="258"/>
      <c r="DZ112" s="258"/>
      <c r="EA112" s="258"/>
      <c r="EB112" s="258"/>
      <c r="EC112" s="258"/>
      <c r="ED112" s="258"/>
      <c r="EE112" s="258"/>
      <c r="EF112" s="258"/>
      <c r="EG112" s="258"/>
      <c r="EH112" s="258"/>
      <c r="EI112" s="258"/>
      <c r="EJ112" s="258"/>
      <c r="EK112" s="258"/>
      <c r="EL112" s="258"/>
      <c r="EM112" s="258"/>
      <c r="EN112" s="258"/>
    </row>
    <row r="113" ht="19.5" customHeight="1">
      <c r="A113" s="14"/>
      <c r="B113" s="459" t="s">
        <v>92</v>
      </c>
      <c r="C113" s="460" t="s">
        <v>93</v>
      </c>
      <c r="D113" s="460" t="s">
        <v>94</v>
      </c>
      <c r="E113" s="460" t="s">
        <v>95</v>
      </c>
      <c r="F113" s="460" t="s">
        <v>17</v>
      </c>
      <c r="G113" s="460" t="s">
        <v>96</v>
      </c>
      <c r="H113" s="460" t="s">
        <v>97</v>
      </c>
      <c r="I113" s="461" t="s">
        <v>20</v>
      </c>
      <c r="J113" s="462" t="s">
        <v>98</v>
      </c>
      <c r="K113" s="463">
        <v>44504.0</v>
      </c>
      <c r="L113" s="463">
        <v>44505.0</v>
      </c>
      <c r="M113" s="463">
        <v>44506.0</v>
      </c>
      <c r="N113" s="463">
        <v>44507.0</v>
      </c>
      <c r="O113" s="463">
        <v>44508.0</v>
      </c>
      <c r="P113" s="463">
        <v>44509.0</v>
      </c>
      <c r="Q113" s="463">
        <v>44510.0</v>
      </c>
      <c r="R113" s="261"/>
      <c r="S113" s="464">
        <f t="shared" ref="S113:Y113" si="43">K113</f>
        <v>44504</v>
      </c>
      <c r="T113" s="464">
        <f t="shared" si="43"/>
        <v>44505</v>
      </c>
      <c r="U113" s="464">
        <f t="shared" si="43"/>
        <v>44506</v>
      </c>
      <c r="V113" s="464">
        <f t="shared" si="43"/>
        <v>44507</v>
      </c>
      <c r="W113" s="464">
        <f t="shared" si="43"/>
        <v>44508</v>
      </c>
      <c r="X113" s="464">
        <f t="shared" si="43"/>
        <v>44509</v>
      </c>
      <c r="Y113" s="464">
        <f t="shared" si="43"/>
        <v>44510</v>
      </c>
      <c r="Z113" s="258"/>
      <c r="AA113" s="258"/>
      <c r="AB113" s="464">
        <f t="shared" ref="AB113:AH113" si="44">K113</f>
        <v>44504</v>
      </c>
      <c r="AC113" s="464">
        <f t="shared" si="44"/>
        <v>44505</v>
      </c>
      <c r="AD113" s="464">
        <f t="shared" si="44"/>
        <v>44506</v>
      </c>
      <c r="AE113" s="464">
        <f t="shared" si="44"/>
        <v>44507</v>
      </c>
      <c r="AF113" s="464">
        <f t="shared" si="44"/>
        <v>44508</v>
      </c>
      <c r="AG113" s="464">
        <f t="shared" si="44"/>
        <v>44509</v>
      </c>
      <c r="AH113" s="464">
        <f t="shared" si="44"/>
        <v>44510</v>
      </c>
      <c r="AI113" s="409"/>
      <c r="AJ113" s="258"/>
      <c r="AK113" s="410" t="s">
        <v>147</v>
      </c>
      <c r="AL113" s="465">
        <f>SUM(J117)</f>
        <v>4.5</v>
      </c>
      <c r="AM113" s="412">
        <f>AL113 - (AL113/7)</f>
        <v>3.857142857</v>
      </c>
      <c r="AN113" s="412">
        <f>AM113 - (AL113/7)</f>
        <v>3.214285714</v>
      </c>
      <c r="AO113" s="412">
        <f>AN113 - (AL113/7)</f>
        <v>2.571428571</v>
      </c>
      <c r="AP113" s="412">
        <f>AO113 - (AL113/7)</f>
        <v>1.928571429</v>
      </c>
      <c r="AQ113" s="412">
        <f>AP113 - (AL113/7)</f>
        <v>1.285714286</v>
      </c>
      <c r="AR113" s="412">
        <f>AQ113 - (AL113/7)</f>
        <v>0.6428571429</v>
      </c>
      <c r="AS113" s="413">
        <f>AR113 - (AL113/7)</f>
        <v>0</v>
      </c>
      <c r="AT113" s="258"/>
      <c r="AU113" s="414" t="s">
        <v>147</v>
      </c>
      <c r="AV113" s="415">
        <f>SUM(J119,J121)</f>
        <v>5.5</v>
      </c>
      <c r="AW113" s="416">
        <f>AV113 - (AV113/7)</f>
        <v>4.714285714</v>
      </c>
      <c r="AX113" s="416">
        <f>AW113 - (AV113/7)</f>
        <v>3.928571429</v>
      </c>
      <c r="AY113" s="416">
        <f>AX113 - (AV113/7)</f>
        <v>3.142857143</v>
      </c>
      <c r="AZ113" s="416">
        <f>AY113 - (AV113/7)</f>
        <v>2.357142857</v>
      </c>
      <c r="BA113" s="416">
        <f>AZ113 - (AV113/7)</f>
        <v>1.571428571</v>
      </c>
      <c r="BB113" s="416">
        <f>BA113 - (AV113/7)</f>
        <v>0.7857142857</v>
      </c>
      <c r="BC113" s="417">
        <f>BB113 - (AV113/7)</f>
        <v>0</v>
      </c>
      <c r="BD113" s="258"/>
      <c r="BE113" s="414" t="s">
        <v>147</v>
      </c>
      <c r="BF113" s="415">
        <f>SUM(J115,J116)</f>
        <v>8</v>
      </c>
      <c r="BG113" s="416">
        <f>BF113 - (BF113/7)</f>
        <v>6.857142857</v>
      </c>
      <c r="BH113" s="416">
        <f>BG113 - (BF113/7)</f>
        <v>5.714285714</v>
      </c>
      <c r="BI113" s="416">
        <f>BH113 - (BF113/7)</f>
        <v>4.571428571</v>
      </c>
      <c r="BJ113" s="416">
        <f>BI113 - (BF113/7)</f>
        <v>3.428571429</v>
      </c>
      <c r="BK113" s="416">
        <f>BJ113 - (BF113/7)</f>
        <v>2.285714286</v>
      </c>
      <c r="BL113" s="416">
        <f>BK113 - (BF113/7)</f>
        <v>1.142857143</v>
      </c>
      <c r="BM113" s="417">
        <f>BL113 - (BF113/7)</f>
        <v>0</v>
      </c>
      <c r="BN113" s="258"/>
      <c r="BO113" s="258"/>
      <c r="BP113" s="258"/>
      <c r="BQ113" s="258"/>
      <c r="BR113" s="258"/>
      <c r="BS113" s="258"/>
      <c r="BT113" s="258"/>
      <c r="BU113" s="258"/>
      <c r="BV113" s="258"/>
      <c r="BW113" s="258"/>
      <c r="BX113" s="258"/>
      <c r="BY113" s="258"/>
      <c r="BZ113" s="258"/>
      <c r="CA113" s="258"/>
      <c r="CB113" s="258"/>
      <c r="CC113" s="258"/>
      <c r="CD113" s="258"/>
      <c r="CE113" s="258"/>
      <c r="CF113" s="258"/>
      <c r="CG113" s="258"/>
      <c r="CH113" s="258"/>
      <c r="CI113" s="258"/>
      <c r="CJ113" s="258"/>
      <c r="CK113" s="258"/>
      <c r="CL113" s="258"/>
      <c r="CM113" s="258"/>
      <c r="CN113" s="258"/>
      <c r="CO113" s="258"/>
      <c r="CP113" s="258"/>
      <c r="CQ113" s="258"/>
      <c r="CR113" s="258"/>
      <c r="CS113" s="258"/>
      <c r="CT113" s="258"/>
      <c r="CU113" s="258"/>
      <c r="CV113" s="258"/>
      <c r="CW113" s="258"/>
      <c r="CX113" s="258"/>
      <c r="CY113" s="258"/>
      <c r="CZ113" s="258"/>
      <c r="DA113" s="258"/>
      <c r="DB113" s="258"/>
      <c r="DC113" s="258"/>
      <c r="DD113" s="258"/>
      <c r="DE113" s="258"/>
      <c r="DF113" s="258"/>
      <c r="DG113" s="258"/>
      <c r="DH113" s="258"/>
      <c r="DI113" s="258"/>
      <c r="DJ113" s="258"/>
      <c r="DK113" s="258"/>
      <c r="DL113" s="258"/>
      <c r="DM113" s="258"/>
      <c r="DN113" s="258"/>
      <c r="DO113" s="258"/>
      <c r="DP113" s="258"/>
      <c r="DQ113" s="258"/>
      <c r="DR113" s="258"/>
      <c r="DS113" s="258"/>
      <c r="DT113" s="258"/>
      <c r="DU113" s="258"/>
      <c r="DV113" s="258"/>
      <c r="DW113" s="258"/>
      <c r="DX113" s="258"/>
      <c r="DY113" s="258"/>
      <c r="DZ113" s="258"/>
      <c r="EA113" s="258"/>
      <c r="EB113" s="258"/>
      <c r="EC113" s="258"/>
      <c r="ED113" s="258"/>
      <c r="EE113" s="258"/>
      <c r="EF113" s="258"/>
      <c r="EG113" s="258"/>
      <c r="EH113" s="258"/>
      <c r="EI113" s="258"/>
      <c r="EJ113" s="258"/>
      <c r="EK113" s="258"/>
      <c r="EL113" s="258"/>
      <c r="EM113" s="258"/>
      <c r="EN113" s="258"/>
    </row>
    <row r="114" ht="19.5" customHeight="1">
      <c r="A114" s="14"/>
      <c r="B114" s="466">
        <v>4.2</v>
      </c>
      <c r="C114" s="467" t="s">
        <v>181</v>
      </c>
      <c r="D114" s="468">
        <v>44504.0</v>
      </c>
      <c r="E114" s="469" t="s">
        <v>182</v>
      </c>
      <c r="F114" s="470"/>
      <c r="G114" s="470"/>
      <c r="H114" s="471" t="s">
        <v>10</v>
      </c>
      <c r="I114" s="472" t="s">
        <v>5</v>
      </c>
      <c r="J114" s="472">
        <f t="shared" ref="J114:J121" si="48">SUM(K114:Q114)</f>
        <v>5</v>
      </c>
      <c r="K114" s="472">
        <v>0.5</v>
      </c>
      <c r="L114" s="472">
        <v>1.0</v>
      </c>
      <c r="M114" s="472">
        <v>1.5</v>
      </c>
      <c r="N114" s="472">
        <v>2.0</v>
      </c>
      <c r="O114" s="472">
        <v>0.0</v>
      </c>
      <c r="P114" s="472">
        <v>0.0</v>
      </c>
      <c r="Q114" s="473">
        <v>0.0</v>
      </c>
      <c r="R114" s="261"/>
      <c r="S114" s="474">
        <v>1.0</v>
      </c>
      <c r="T114" s="472">
        <v>2.0</v>
      </c>
      <c r="U114" s="472">
        <v>1.0</v>
      </c>
      <c r="V114" s="472">
        <v>1.0</v>
      </c>
      <c r="W114" s="472">
        <v>0.0</v>
      </c>
      <c r="X114" s="472">
        <v>0.0</v>
      </c>
      <c r="Y114" s="473">
        <v>0.0</v>
      </c>
      <c r="Z114" s="258"/>
      <c r="AA114" s="477" t="s">
        <v>5</v>
      </c>
      <c r="AB114" s="472">
        <v>1.5</v>
      </c>
      <c r="AC114" s="472">
        <v>1.5</v>
      </c>
      <c r="AD114" s="472">
        <v>0.0</v>
      </c>
      <c r="AE114" s="472">
        <v>0.0</v>
      </c>
      <c r="AF114" s="472">
        <v>0.0</v>
      </c>
      <c r="AG114" s="472">
        <v>1.5</v>
      </c>
      <c r="AH114" s="478">
        <v>1.5</v>
      </c>
      <c r="AI114" s="479">
        <f t="shared" ref="AI114:AI118" si="49">SUM(AB114:AH114)</f>
        <v>6</v>
      </c>
      <c r="AJ114" s="258"/>
      <c r="AK114" s="410" t="s">
        <v>151</v>
      </c>
      <c r="AL114" s="480">
        <f>SUM(J117)</f>
        <v>4.5</v>
      </c>
      <c r="AM114" s="481">
        <f t="shared" ref="AM114:AS114" si="45"> AL114 - K117</f>
        <v>4.5</v>
      </c>
      <c r="AN114" s="481">
        <f t="shared" si="45"/>
        <v>4.5</v>
      </c>
      <c r="AO114" s="481">
        <f t="shared" si="45"/>
        <v>3.5</v>
      </c>
      <c r="AP114" s="481">
        <f t="shared" si="45"/>
        <v>2</v>
      </c>
      <c r="AQ114" s="481">
        <f t="shared" si="45"/>
        <v>0</v>
      </c>
      <c r="AR114" s="481">
        <f t="shared" si="45"/>
        <v>0</v>
      </c>
      <c r="AS114" s="482">
        <f t="shared" si="45"/>
        <v>0</v>
      </c>
      <c r="AT114" s="258"/>
      <c r="AU114" s="414" t="s">
        <v>151</v>
      </c>
      <c r="AV114" s="483">
        <f>SUM(J119,J121)</f>
        <v>5.5</v>
      </c>
      <c r="AW114" s="484">
        <f t="shared" ref="AW114:BC114" si="46">AV114 - SUM(K119,K121)</f>
        <v>4</v>
      </c>
      <c r="AX114" s="484">
        <f t="shared" si="46"/>
        <v>2.5</v>
      </c>
      <c r="AY114" s="484">
        <f t="shared" si="46"/>
        <v>2.5</v>
      </c>
      <c r="AZ114" s="484">
        <f t="shared" si="46"/>
        <v>2.5</v>
      </c>
      <c r="BA114" s="484">
        <f t="shared" si="46"/>
        <v>2</v>
      </c>
      <c r="BB114" s="484">
        <f t="shared" si="46"/>
        <v>0</v>
      </c>
      <c r="BC114" s="485">
        <f t="shared" si="46"/>
        <v>0</v>
      </c>
      <c r="BD114" s="258"/>
      <c r="BE114" s="414" t="s">
        <v>151</v>
      </c>
      <c r="BF114" s="483">
        <f>SUM(J115,J116)</f>
        <v>8</v>
      </c>
      <c r="BG114" s="484">
        <f t="shared" ref="BG114:BM114" si="47">BF114 - (K115 + K116)</f>
        <v>8</v>
      </c>
      <c r="BH114" s="484">
        <f t="shared" si="47"/>
        <v>6</v>
      </c>
      <c r="BI114" s="484">
        <f t="shared" si="47"/>
        <v>6</v>
      </c>
      <c r="BJ114" s="484">
        <f t="shared" si="47"/>
        <v>6</v>
      </c>
      <c r="BK114" s="484">
        <f t="shared" si="47"/>
        <v>4</v>
      </c>
      <c r="BL114" s="484">
        <f t="shared" si="47"/>
        <v>3</v>
      </c>
      <c r="BM114" s="485">
        <f t="shared" si="47"/>
        <v>0</v>
      </c>
      <c r="BN114" s="258"/>
      <c r="BO114" s="258"/>
      <c r="BP114" s="258"/>
      <c r="BQ114" s="258"/>
      <c r="BR114" s="258"/>
      <c r="BS114" s="258"/>
      <c r="BT114" s="258"/>
      <c r="BU114" s="258"/>
      <c r="BV114" s="258"/>
      <c r="BW114" s="258"/>
      <c r="BX114" s="258"/>
      <c r="BY114" s="258"/>
      <c r="BZ114" s="258"/>
      <c r="CA114" s="258"/>
      <c r="CB114" s="258"/>
      <c r="CC114" s="258"/>
      <c r="CD114" s="258"/>
      <c r="CE114" s="258"/>
      <c r="CF114" s="258"/>
      <c r="CG114" s="258"/>
      <c r="CH114" s="258"/>
      <c r="CI114" s="258"/>
      <c r="CJ114" s="258"/>
      <c r="CK114" s="258"/>
      <c r="CL114" s="258"/>
      <c r="CM114" s="258"/>
      <c r="CN114" s="258"/>
      <c r="CO114" s="258"/>
      <c r="CP114" s="258"/>
      <c r="CQ114" s="258"/>
      <c r="CR114" s="258"/>
      <c r="CS114" s="258"/>
      <c r="CT114" s="258"/>
      <c r="CU114" s="258"/>
      <c r="CV114" s="258"/>
      <c r="CW114" s="258"/>
      <c r="CX114" s="258"/>
      <c r="CY114" s="258"/>
      <c r="CZ114" s="258"/>
      <c r="DA114" s="258"/>
      <c r="DB114" s="258"/>
      <c r="DC114" s="258"/>
      <c r="DD114" s="258"/>
      <c r="DE114" s="258"/>
      <c r="DF114" s="258"/>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258"/>
      <c r="EC114" s="258"/>
      <c r="ED114" s="258"/>
      <c r="EE114" s="258"/>
      <c r="EF114" s="258"/>
      <c r="EG114" s="258"/>
      <c r="EH114" s="258"/>
      <c r="EI114" s="258"/>
      <c r="EJ114" s="258"/>
      <c r="EK114" s="258"/>
      <c r="EL114" s="258"/>
      <c r="EM114" s="258"/>
      <c r="EN114" s="258"/>
    </row>
    <row r="115" ht="19.5" customHeight="1">
      <c r="A115" s="14"/>
      <c r="B115" s="486"/>
      <c r="C115" s="487"/>
      <c r="D115" s="487"/>
      <c r="E115" s="469" t="s">
        <v>183</v>
      </c>
      <c r="F115" s="470"/>
      <c r="G115" s="470"/>
      <c r="H115" s="489" t="s">
        <v>12</v>
      </c>
      <c r="I115" s="472" t="s">
        <v>5</v>
      </c>
      <c r="J115" s="472">
        <f t="shared" si="48"/>
        <v>5</v>
      </c>
      <c r="K115" s="472">
        <v>0.0</v>
      </c>
      <c r="L115" s="472">
        <v>2.0</v>
      </c>
      <c r="M115" s="472">
        <v>0.0</v>
      </c>
      <c r="N115" s="472">
        <v>0.0</v>
      </c>
      <c r="O115" s="472">
        <v>2.0</v>
      </c>
      <c r="P115" s="472">
        <v>0.0</v>
      </c>
      <c r="Q115" s="473">
        <v>1.0</v>
      </c>
      <c r="R115" s="261"/>
      <c r="S115" s="474">
        <v>0.0</v>
      </c>
      <c r="T115" s="472">
        <v>1.0</v>
      </c>
      <c r="U115" s="472">
        <v>0.0</v>
      </c>
      <c r="V115" s="472">
        <v>0.0</v>
      </c>
      <c r="W115" s="472">
        <v>1.0</v>
      </c>
      <c r="X115" s="472">
        <v>0.0</v>
      </c>
      <c r="Y115" s="473">
        <v>0.5</v>
      </c>
      <c r="Z115" s="258"/>
      <c r="AA115" s="477" t="s">
        <v>8</v>
      </c>
      <c r="AB115" s="472">
        <v>0.0</v>
      </c>
      <c r="AC115" s="472">
        <v>0.0</v>
      </c>
      <c r="AD115" s="472">
        <v>1.5</v>
      </c>
      <c r="AE115" s="472">
        <v>2.0</v>
      </c>
      <c r="AF115" s="472">
        <v>3.0</v>
      </c>
      <c r="AG115" s="472">
        <v>0.0</v>
      </c>
      <c r="AH115" s="478">
        <v>0.0</v>
      </c>
      <c r="AI115" s="479">
        <f t="shared" si="49"/>
        <v>6.5</v>
      </c>
      <c r="AJ115" s="258"/>
      <c r="AK115" s="258"/>
      <c r="AL115" s="258"/>
      <c r="AM115" s="258"/>
      <c r="AN115" s="258"/>
      <c r="AO115" s="258"/>
      <c r="AP115" s="258"/>
      <c r="AQ115" s="258"/>
      <c r="AR115" s="258"/>
      <c r="AS115" s="258"/>
      <c r="AT115" s="258"/>
      <c r="AU115" s="258"/>
      <c r="AV115" s="258"/>
      <c r="AW115" s="258"/>
      <c r="AX115" s="258"/>
      <c r="AY115" s="258"/>
      <c r="AZ115" s="258"/>
      <c r="BA115" s="258"/>
      <c r="BB115" s="258"/>
      <c r="BC115" s="258"/>
      <c r="BD115" s="258"/>
      <c r="BE115" s="258"/>
      <c r="BF115" s="258"/>
      <c r="BG115" s="258"/>
      <c r="BH115" s="258"/>
      <c r="BI115" s="258"/>
      <c r="BJ115" s="258"/>
      <c r="BK115" s="258"/>
      <c r="BL115" s="258"/>
      <c r="BM115" s="258"/>
      <c r="BN115" s="258"/>
      <c r="BO115" s="258"/>
      <c r="BP115" s="258"/>
      <c r="BQ115" s="258"/>
      <c r="BR115" s="258"/>
      <c r="BS115" s="258"/>
      <c r="BT115" s="258"/>
      <c r="BU115" s="258"/>
      <c r="BV115" s="258"/>
      <c r="BW115" s="258"/>
      <c r="BX115" s="258"/>
      <c r="BY115" s="258"/>
      <c r="BZ115" s="258"/>
      <c r="CA115" s="258"/>
      <c r="CB115" s="258"/>
      <c r="CC115" s="258"/>
      <c r="CD115" s="258"/>
      <c r="CE115" s="258"/>
      <c r="CF115" s="258"/>
      <c r="CG115" s="258"/>
      <c r="CH115" s="258"/>
      <c r="CI115" s="258"/>
      <c r="CJ115" s="258"/>
      <c r="CK115" s="258"/>
      <c r="CL115" s="258"/>
      <c r="CM115" s="258"/>
      <c r="CN115" s="258"/>
      <c r="CO115" s="258"/>
      <c r="CP115" s="258"/>
      <c r="CQ115" s="258"/>
      <c r="CR115" s="258"/>
      <c r="CS115" s="258"/>
      <c r="CT115" s="258"/>
      <c r="CU115" s="258"/>
      <c r="CV115" s="258"/>
      <c r="CW115" s="258"/>
      <c r="CX115" s="258"/>
      <c r="CY115" s="258"/>
      <c r="CZ115" s="258"/>
      <c r="DA115" s="258"/>
      <c r="DB115" s="258"/>
      <c r="DC115" s="258"/>
      <c r="DD115" s="258"/>
      <c r="DE115" s="258"/>
      <c r="DF115" s="258"/>
      <c r="DG115" s="258"/>
      <c r="DH115" s="258"/>
      <c r="DI115" s="258"/>
      <c r="DJ115" s="258"/>
      <c r="DK115" s="258"/>
      <c r="DL115" s="258"/>
      <c r="DM115" s="258"/>
      <c r="DN115" s="258"/>
      <c r="DO115" s="258"/>
      <c r="DP115" s="258"/>
      <c r="DQ115" s="258"/>
      <c r="DR115" s="258"/>
      <c r="DS115" s="258"/>
      <c r="DT115" s="258"/>
      <c r="DU115" s="258"/>
      <c r="DV115" s="258"/>
      <c r="DW115" s="258"/>
      <c r="DX115" s="258"/>
      <c r="DY115" s="258"/>
      <c r="DZ115" s="258"/>
      <c r="EA115" s="258"/>
      <c r="EB115" s="258"/>
      <c r="EC115" s="258"/>
      <c r="ED115" s="258"/>
      <c r="EE115" s="258"/>
      <c r="EF115" s="258"/>
      <c r="EG115" s="258"/>
      <c r="EH115" s="258"/>
      <c r="EI115" s="258"/>
      <c r="EJ115" s="258"/>
      <c r="EK115" s="258"/>
      <c r="EL115" s="258"/>
      <c r="EM115" s="258"/>
      <c r="EN115" s="258"/>
    </row>
    <row r="116" ht="19.5" customHeight="1">
      <c r="A116" s="14"/>
      <c r="B116" s="486"/>
      <c r="C116" s="487"/>
      <c r="D116" s="487"/>
      <c r="E116" s="469" t="s">
        <v>184</v>
      </c>
      <c r="F116" s="470"/>
      <c r="G116" s="470"/>
      <c r="H116" s="489" t="s">
        <v>12</v>
      </c>
      <c r="I116" s="472" t="s">
        <v>5</v>
      </c>
      <c r="J116" s="472">
        <f t="shared" si="48"/>
        <v>3</v>
      </c>
      <c r="K116" s="472">
        <v>0.0</v>
      </c>
      <c r="L116" s="472">
        <v>0.0</v>
      </c>
      <c r="M116" s="472">
        <v>0.0</v>
      </c>
      <c r="N116" s="472">
        <v>0.0</v>
      </c>
      <c r="O116" s="472">
        <v>0.0</v>
      </c>
      <c r="P116" s="472">
        <v>1.0</v>
      </c>
      <c r="Q116" s="473">
        <v>2.0</v>
      </c>
      <c r="R116" s="261"/>
      <c r="S116" s="474">
        <v>0.0</v>
      </c>
      <c r="T116" s="472">
        <v>0.0</v>
      </c>
      <c r="U116" s="472">
        <v>0.0</v>
      </c>
      <c r="V116" s="472">
        <v>0.0</v>
      </c>
      <c r="W116" s="472">
        <v>0.0</v>
      </c>
      <c r="X116" s="472">
        <v>1.0</v>
      </c>
      <c r="Y116" s="473">
        <v>1.0</v>
      </c>
      <c r="Z116" s="258"/>
      <c r="AA116" s="477" t="s">
        <v>10</v>
      </c>
      <c r="AB116" s="472">
        <v>1.0</v>
      </c>
      <c r="AC116" s="472">
        <v>1.0</v>
      </c>
      <c r="AD116" s="472">
        <v>1.0</v>
      </c>
      <c r="AE116" s="472">
        <v>1.0</v>
      </c>
      <c r="AF116" s="472">
        <v>0.0</v>
      </c>
      <c r="AG116" s="472">
        <v>1.0</v>
      </c>
      <c r="AH116" s="478">
        <v>0.0</v>
      </c>
      <c r="AI116" s="479">
        <f t="shared" si="49"/>
        <v>5</v>
      </c>
      <c r="AJ116" s="258"/>
      <c r="AK116" s="457" t="s">
        <v>7</v>
      </c>
      <c r="AL116" s="458" t="s">
        <v>98</v>
      </c>
      <c r="AM116" s="493">
        <f t="shared" ref="AM116:AS116" si="50">K113</f>
        <v>44504</v>
      </c>
      <c r="AN116" s="493">
        <f t="shared" si="50"/>
        <v>44505</v>
      </c>
      <c r="AO116" s="493">
        <f t="shared" si="50"/>
        <v>44506</v>
      </c>
      <c r="AP116" s="493">
        <f t="shared" si="50"/>
        <v>44507</v>
      </c>
      <c r="AQ116" s="493">
        <f t="shared" si="50"/>
        <v>44508</v>
      </c>
      <c r="AR116" s="493">
        <f t="shared" si="50"/>
        <v>44509</v>
      </c>
      <c r="AS116" s="493">
        <f t="shared" si="50"/>
        <v>44510</v>
      </c>
      <c r="AT116" s="258"/>
      <c r="AU116" s="457" t="s">
        <v>10</v>
      </c>
      <c r="AV116" s="458" t="s">
        <v>98</v>
      </c>
      <c r="AW116" s="493">
        <f t="shared" ref="AW116:BC116" si="51">K113</f>
        <v>44504</v>
      </c>
      <c r="AX116" s="493">
        <f t="shared" si="51"/>
        <v>44505</v>
      </c>
      <c r="AY116" s="493">
        <f t="shared" si="51"/>
        <v>44506</v>
      </c>
      <c r="AZ116" s="493">
        <f t="shared" si="51"/>
        <v>44507</v>
      </c>
      <c r="BA116" s="493">
        <f t="shared" si="51"/>
        <v>44508</v>
      </c>
      <c r="BB116" s="493">
        <f t="shared" si="51"/>
        <v>44509</v>
      </c>
      <c r="BC116" s="493">
        <f t="shared" si="51"/>
        <v>44510</v>
      </c>
      <c r="BD116" s="258"/>
      <c r="BE116" s="258"/>
      <c r="BF116" s="258"/>
      <c r="BG116" s="258"/>
      <c r="BH116" s="258"/>
      <c r="BI116" s="258"/>
      <c r="BJ116" s="258"/>
      <c r="BK116" s="258"/>
      <c r="BL116" s="258"/>
      <c r="BM116" s="258"/>
      <c r="BN116" s="258"/>
      <c r="BO116" s="258"/>
      <c r="BP116" s="258"/>
      <c r="BQ116" s="258"/>
      <c r="BR116" s="258"/>
      <c r="BS116" s="258"/>
      <c r="BT116" s="258"/>
      <c r="BU116" s="258"/>
      <c r="BV116" s="258"/>
      <c r="BW116" s="258"/>
      <c r="BX116" s="258"/>
      <c r="BY116" s="258"/>
      <c r="BZ116" s="258"/>
      <c r="CA116" s="258"/>
      <c r="CB116" s="258"/>
      <c r="CC116" s="258"/>
      <c r="CD116" s="258"/>
      <c r="CE116" s="258"/>
      <c r="CF116" s="258"/>
      <c r="CG116" s="258"/>
      <c r="CH116" s="258"/>
      <c r="CI116" s="258"/>
      <c r="CJ116" s="258"/>
      <c r="CK116" s="258"/>
      <c r="CL116" s="258"/>
      <c r="CM116" s="258"/>
      <c r="CN116" s="258"/>
      <c r="CO116" s="258"/>
      <c r="CP116" s="258"/>
      <c r="CQ116" s="258"/>
      <c r="CR116" s="258"/>
      <c r="CS116" s="258"/>
      <c r="CT116" s="258"/>
      <c r="CU116" s="258"/>
      <c r="CV116" s="258"/>
      <c r="CW116" s="258"/>
      <c r="CX116" s="258"/>
      <c r="CY116" s="258"/>
      <c r="CZ116" s="258"/>
      <c r="DA116" s="258"/>
      <c r="DB116" s="258"/>
      <c r="DC116" s="258"/>
      <c r="DD116" s="258"/>
      <c r="DE116" s="258"/>
      <c r="DF116" s="258"/>
      <c r="DG116" s="258"/>
      <c r="DH116" s="258"/>
      <c r="DI116" s="258"/>
      <c r="DJ116" s="258"/>
      <c r="DK116" s="258"/>
      <c r="DL116" s="258"/>
      <c r="DM116" s="258"/>
      <c r="DN116" s="258"/>
      <c r="DO116" s="258"/>
      <c r="DP116" s="258"/>
      <c r="DQ116" s="258"/>
      <c r="DR116" s="258"/>
      <c r="DS116" s="258"/>
      <c r="DT116" s="258"/>
      <c r="DU116" s="258"/>
      <c r="DV116" s="258"/>
      <c r="DW116" s="258"/>
      <c r="DX116" s="258"/>
      <c r="DY116" s="258"/>
      <c r="DZ116" s="258"/>
      <c r="EA116" s="258"/>
      <c r="EB116" s="258"/>
      <c r="EC116" s="258"/>
      <c r="ED116" s="258"/>
      <c r="EE116" s="258"/>
      <c r="EF116" s="258"/>
      <c r="EG116" s="258"/>
      <c r="EH116" s="258"/>
      <c r="EI116" s="258"/>
      <c r="EJ116" s="258"/>
      <c r="EK116" s="258"/>
      <c r="EL116" s="258"/>
      <c r="EM116" s="258"/>
      <c r="EN116" s="258"/>
    </row>
    <row r="117" ht="19.5" customHeight="1">
      <c r="A117" s="14"/>
      <c r="B117" s="486"/>
      <c r="C117" s="487"/>
      <c r="D117" s="487"/>
      <c r="E117" s="469" t="s">
        <v>185</v>
      </c>
      <c r="F117" s="470"/>
      <c r="G117" s="494"/>
      <c r="H117" s="489" t="s">
        <v>8</v>
      </c>
      <c r="I117" s="472" t="s">
        <v>5</v>
      </c>
      <c r="J117" s="472">
        <f t="shared" si="48"/>
        <v>4.5</v>
      </c>
      <c r="K117" s="472">
        <v>0.0</v>
      </c>
      <c r="L117" s="472">
        <v>0.0</v>
      </c>
      <c r="M117" s="472">
        <v>1.0</v>
      </c>
      <c r="N117" s="472">
        <v>1.5</v>
      </c>
      <c r="O117" s="472">
        <v>2.0</v>
      </c>
      <c r="P117" s="472">
        <v>0.0</v>
      </c>
      <c r="Q117" s="473">
        <v>0.0</v>
      </c>
      <c r="R117" s="261"/>
      <c r="S117" s="474">
        <v>0.0</v>
      </c>
      <c r="T117" s="472">
        <v>0.0</v>
      </c>
      <c r="U117" s="472">
        <v>1.5</v>
      </c>
      <c r="V117" s="472">
        <v>2.0</v>
      </c>
      <c r="W117" s="472">
        <v>3.0</v>
      </c>
      <c r="X117" s="472">
        <v>0.0</v>
      </c>
      <c r="Y117" s="473">
        <v>0.0</v>
      </c>
      <c r="Z117" s="258"/>
      <c r="AA117" s="477" t="s">
        <v>12</v>
      </c>
      <c r="AB117" s="472">
        <v>0.0</v>
      </c>
      <c r="AC117" s="472">
        <v>2.0</v>
      </c>
      <c r="AD117" s="472">
        <v>0.0</v>
      </c>
      <c r="AE117" s="472">
        <v>0.0</v>
      </c>
      <c r="AF117" s="472">
        <v>1.0</v>
      </c>
      <c r="AG117" s="472">
        <v>2.0</v>
      </c>
      <c r="AH117" s="478">
        <v>1.0</v>
      </c>
      <c r="AI117" s="479">
        <f t="shared" si="49"/>
        <v>6</v>
      </c>
      <c r="AJ117" s="258"/>
      <c r="AK117" s="414" t="s">
        <v>147</v>
      </c>
      <c r="AL117" s="495">
        <f>SUM(J118,J120)</f>
        <v>8</v>
      </c>
      <c r="AM117" s="416">
        <f>AL117 - (AL117/7)</f>
        <v>6.857142857</v>
      </c>
      <c r="AN117" s="416">
        <f>AM117 - (AL117/7)</f>
        <v>5.714285714</v>
      </c>
      <c r="AO117" s="416">
        <f>AN117 - (AL117/7)</f>
        <v>4.571428571</v>
      </c>
      <c r="AP117" s="416">
        <f>AO117 - (AL117/7)</f>
        <v>3.428571429</v>
      </c>
      <c r="AQ117" s="416">
        <f>AP117 - (AL117/7)</f>
        <v>2.285714286</v>
      </c>
      <c r="AR117" s="416">
        <f>AQ117 - (AL117/7)</f>
        <v>1.142857143</v>
      </c>
      <c r="AS117" s="417">
        <f>AR117 - (AL117/7)</f>
        <v>0</v>
      </c>
      <c r="AT117" s="258"/>
      <c r="AU117" s="414" t="s">
        <v>147</v>
      </c>
      <c r="AV117" s="415">
        <f>SUM(J114)</f>
        <v>5</v>
      </c>
      <c r="AW117" s="416">
        <f>AV117 - (AV117/7)</f>
        <v>4.285714286</v>
      </c>
      <c r="AX117" s="416">
        <f>AW117 - (AV117/7)</f>
        <v>3.571428571</v>
      </c>
      <c r="AY117" s="416">
        <f>AX117 - (AV117/7)</f>
        <v>2.857142857</v>
      </c>
      <c r="AZ117" s="416">
        <f>AY117 - (AV117/7)</f>
        <v>2.142857143</v>
      </c>
      <c r="BA117" s="416">
        <f>AZ117 - (AV117/7)</f>
        <v>1.428571429</v>
      </c>
      <c r="BB117" s="416">
        <f>BA117 - (AV117/7)</f>
        <v>0.7142857143</v>
      </c>
      <c r="BC117" s="417">
        <f>BB117 - (AV117/7)</f>
        <v>0</v>
      </c>
      <c r="BD117" s="258"/>
      <c r="BE117" s="258"/>
      <c r="BF117" s="258"/>
      <c r="BG117" s="258"/>
      <c r="BH117" s="258"/>
      <c r="BI117" s="258"/>
      <c r="BJ117" s="258"/>
      <c r="BK117" s="258"/>
      <c r="BL117" s="258"/>
      <c r="BM117" s="258"/>
      <c r="BN117" s="258"/>
      <c r="BO117" s="258"/>
      <c r="BP117" s="258"/>
      <c r="BQ117" s="258"/>
      <c r="BR117" s="258"/>
      <c r="BS117" s="258"/>
      <c r="BT117" s="258"/>
      <c r="BU117" s="258"/>
      <c r="BV117" s="258"/>
      <c r="BW117" s="258"/>
      <c r="BX117" s="258"/>
      <c r="BY117" s="258"/>
      <c r="BZ117" s="258"/>
      <c r="CA117" s="258"/>
      <c r="CB117" s="258"/>
      <c r="CC117" s="258"/>
      <c r="CD117" s="258"/>
      <c r="CE117" s="258"/>
      <c r="CF117" s="258"/>
      <c r="CG117" s="258"/>
      <c r="CH117" s="258"/>
      <c r="CI117" s="258"/>
      <c r="CJ117" s="258"/>
      <c r="CK117" s="258"/>
      <c r="CL117" s="258"/>
      <c r="CM117" s="258"/>
      <c r="CN117" s="258"/>
      <c r="CO117" s="258"/>
      <c r="CP117" s="258"/>
      <c r="CQ117" s="258"/>
      <c r="CR117" s="258"/>
      <c r="CS117" s="258"/>
      <c r="CT117" s="258"/>
      <c r="CU117" s="258"/>
      <c r="CV117" s="258"/>
      <c r="CW117" s="258"/>
      <c r="CX117" s="258"/>
      <c r="CY117" s="258"/>
      <c r="CZ117" s="258"/>
      <c r="DA117" s="258"/>
      <c r="DB117" s="258"/>
      <c r="DC117" s="258"/>
      <c r="DD117" s="258"/>
      <c r="DE117" s="258"/>
      <c r="DF117" s="258"/>
      <c r="DG117" s="258"/>
      <c r="DH117" s="258"/>
      <c r="DI117" s="258"/>
      <c r="DJ117" s="258"/>
      <c r="DK117" s="258"/>
      <c r="DL117" s="258"/>
      <c r="DM117" s="258"/>
      <c r="DN117" s="258"/>
      <c r="DO117" s="258"/>
      <c r="DP117" s="258"/>
      <c r="DQ117" s="258"/>
      <c r="DR117" s="258"/>
      <c r="DS117" s="258"/>
      <c r="DT117" s="258"/>
      <c r="DU117" s="258"/>
      <c r="DV117" s="258"/>
      <c r="DW117" s="258"/>
      <c r="DX117" s="258"/>
      <c r="DY117" s="258"/>
      <c r="DZ117" s="258"/>
      <c r="EA117" s="258"/>
      <c r="EB117" s="258"/>
      <c r="EC117" s="258"/>
      <c r="ED117" s="258"/>
      <c r="EE117" s="258"/>
      <c r="EF117" s="258"/>
      <c r="EG117" s="258"/>
      <c r="EH117" s="258"/>
      <c r="EI117" s="258"/>
      <c r="EJ117" s="258"/>
      <c r="EK117" s="258"/>
      <c r="EL117" s="258"/>
      <c r="EM117" s="258"/>
      <c r="EN117" s="258"/>
    </row>
    <row r="118" ht="19.5" customHeight="1">
      <c r="A118" s="14"/>
      <c r="B118" s="486"/>
      <c r="C118" s="487"/>
      <c r="D118" s="487"/>
      <c r="E118" s="469" t="s">
        <v>186</v>
      </c>
      <c r="F118" s="470"/>
      <c r="G118" s="470"/>
      <c r="H118" s="471" t="s">
        <v>7</v>
      </c>
      <c r="I118" s="472" t="s">
        <v>5</v>
      </c>
      <c r="J118" s="472">
        <f t="shared" si="48"/>
        <v>2</v>
      </c>
      <c r="K118" s="472">
        <v>1.0</v>
      </c>
      <c r="L118" s="472">
        <v>1.0</v>
      </c>
      <c r="M118" s="472">
        <v>0.0</v>
      </c>
      <c r="N118" s="472">
        <v>0.0</v>
      </c>
      <c r="O118" s="472">
        <v>0.0</v>
      </c>
      <c r="P118" s="472">
        <v>0.0</v>
      </c>
      <c r="Q118" s="473">
        <v>0.0</v>
      </c>
      <c r="R118" s="520">
        <v>1.0</v>
      </c>
      <c r="S118" s="474">
        <v>1.0</v>
      </c>
      <c r="T118" s="472">
        <v>0.5</v>
      </c>
      <c r="U118" s="472">
        <v>0.0</v>
      </c>
      <c r="V118" s="472">
        <v>0.0</v>
      </c>
      <c r="W118" s="472">
        <v>0.0</v>
      </c>
      <c r="X118" s="472">
        <v>0.0</v>
      </c>
      <c r="Y118" s="473">
        <v>0.0</v>
      </c>
      <c r="Z118" s="258"/>
      <c r="AA118" s="477" t="s">
        <v>7</v>
      </c>
      <c r="AB118" s="496">
        <v>0.0</v>
      </c>
      <c r="AC118" s="496">
        <v>0.0</v>
      </c>
      <c r="AD118" s="496">
        <v>0.0</v>
      </c>
      <c r="AE118" s="496">
        <v>2.0</v>
      </c>
      <c r="AF118" s="496">
        <v>1.0</v>
      </c>
      <c r="AG118" s="496">
        <v>2.0</v>
      </c>
      <c r="AH118" s="497">
        <v>1.0</v>
      </c>
      <c r="AI118" s="498">
        <f t="shared" si="49"/>
        <v>6</v>
      </c>
      <c r="AJ118" s="258"/>
      <c r="AK118" s="414" t="s">
        <v>151</v>
      </c>
      <c r="AL118" s="499">
        <f>SUM(J118,J120)</f>
        <v>8</v>
      </c>
      <c r="AM118" s="484">
        <f t="shared" ref="AM118:AS118" si="52">AL118 - (K118 + K120)</f>
        <v>5</v>
      </c>
      <c r="AN118" s="484">
        <f t="shared" si="52"/>
        <v>3</v>
      </c>
      <c r="AO118" s="484">
        <f t="shared" si="52"/>
        <v>1</v>
      </c>
      <c r="AP118" s="484">
        <f t="shared" si="52"/>
        <v>0</v>
      </c>
      <c r="AQ118" s="484">
        <f t="shared" si="52"/>
        <v>0</v>
      </c>
      <c r="AR118" s="484">
        <f t="shared" si="52"/>
        <v>0</v>
      </c>
      <c r="AS118" s="485">
        <f t="shared" si="52"/>
        <v>0</v>
      </c>
      <c r="AT118" s="258"/>
      <c r="AU118" s="414" t="s">
        <v>151</v>
      </c>
      <c r="AV118" s="483">
        <f>SUM(J114)</f>
        <v>5</v>
      </c>
      <c r="AW118" s="484">
        <f t="shared" ref="AW118:BC118" si="53">AV118 - K114</f>
        <v>4.5</v>
      </c>
      <c r="AX118" s="484">
        <f t="shared" si="53"/>
        <v>3.5</v>
      </c>
      <c r="AY118" s="484">
        <f t="shared" si="53"/>
        <v>2</v>
      </c>
      <c r="AZ118" s="484">
        <f t="shared" si="53"/>
        <v>0</v>
      </c>
      <c r="BA118" s="484">
        <f t="shared" si="53"/>
        <v>0</v>
      </c>
      <c r="BB118" s="484">
        <f t="shared" si="53"/>
        <v>0</v>
      </c>
      <c r="BC118" s="485">
        <f t="shared" si="53"/>
        <v>0</v>
      </c>
      <c r="BD118" s="258"/>
      <c r="BE118" s="258"/>
      <c r="BF118" s="258"/>
      <c r="BG118" s="258"/>
      <c r="BH118" s="258"/>
      <c r="BI118" s="258"/>
      <c r="BJ118" s="258"/>
      <c r="BK118" s="258"/>
      <c r="BL118" s="258"/>
      <c r="BM118" s="258"/>
      <c r="BN118" s="258"/>
      <c r="BO118" s="258"/>
      <c r="BP118" s="258"/>
      <c r="BQ118" s="258"/>
      <c r="BR118" s="258"/>
      <c r="BS118" s="258"/>
      <c r="BT118" s="258"/>
      <c r="BU118" s="258"/>
      <c r="BV118" s="258"/>
      <c r="BW118" s="258"/>
      <c r="BX118" s="258"/>
      <c r="BY118" s="258"/>
      <c r="BZ118" s="258"/>
      <c r="CA118" s="258"/>
      <c r="CB118" s="258"/>
      <c r="CC118" s="258"/>
      <c r="CD118" s="258"/>
      <c r="CE118" s="258"/>
      <c r="CF118" s="258"/>
      <c r="CG118" s="258"/>
      <c r="CH118" s="258"/>
      <c r="CI118" s="258"/>
      <c r="CJ118" s="258"/>
      <c r="CK118" s="258"/>
      <c r="CL118" s="258"/>
      <c r="CM118" s="258"/>
      <c r="CN118" s="258"/>
      <c r="CO118" s="258"/>
      <c r="CP118" s="258"/>
      <c r="CQ118" s="258"/>
      <c r="CR118" s="258"/>
      <c r="CS118" s="258"/>
      <c r="CT118" s="258"/>
      <c r="CU118" s="258"/>
      <c r="CV118" s="258"/>
      <c r="CW118" s="258"/>
      <c r="CX118" s="258"/>
      <c r="CY118" s="258"/>
      <c r="CZ118" s="258"/>
      <c r="DA118" s="258"/>
      <c r="DB118" s="258"/>
      <c r="DC118" s="258"/>
      <c r="DD118" s="258"/>
      <c r="DE118" s="258"/>
      <c r="DF118" s="258"/>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258"/>
      <c r="EC118" s="258"/>
      <c r="ED118" s="258"/>
      <c r="EE118" s="258"/>
      <c r="EF118" s="258"/>
      <c r="EG118" s="258"/>
      <c r="EH118" s="258"/>
      <c r="EI118" s="258"/>
      <c r="EJ118" s="258"/>
      <c r="EK118" s="258"/>
      <c r="EL118" s="258"/>
      <c r="EM118" s="258"/>
      <c r="EN118" s="258"/>
    </row>
    <row r="119" ht="19.5" customHeight="1">
      <c r="A119" s="14"/>
      <c r="B119" s="486"/>
      <c r="C119" s="487"/>
      <c r="D119" s="487"/>
      <c r="E119" s="469" t="s">
        <v>187</v>
      </c>
      <c r="F119" s="470"/>
      <c r="G119" s="470"/>
      <c r="H119" s="471" t="s">
        <v>5</v>
      </c>
      <c r="I119" s="472" t="s">
        <v>5</v>
      </c>
      <c r="J119" s="472">
        <f t="shared" si="48"/>
        <v>3</v>
      </c>
      <c r="K119" s="472">
        <v>1.5</v>
      </c>
      <c r="L119" s="472">
        <v>1.5</v>
      </c>
      <c r="M119" s="472">
        <v>0.0</v>
      </c>
      <c r="N119" s="472">
        <v>0.0</v>
      </c>
      <c r="O119" s="472">
        <v>0.0</v>
      </c>
      <c r="P119" s="472">
        <v>0.0</v>
      </c>
      <c r="Q119" s="473">
        <v>0.0</v>
      </c>
      <c r="R119" s="261"/>
      <c r="S119" s="474">
        <v>2.0</v>
      </c>
      <c r="T119" s="472">
        <v>1.5</v>
      </c>
      <c r="U119" s="472">
        <v>0.0</v>
      </c>
      <c r="V119" s="472">
        <v>0.0</v>
      </c>
      <c r="W119" s="472">
        <v>0.0</v>
      </c>
      <c r="X119" s="472">
        <v>0.0</v>
      </c>
      <c r="Y119" s="473">
        <v>0.0</v>
      </c>
      <c r="Z119" s="258"/>
      <c r="AA119" s="258"/>
      <c r="AB119" s="258"/>
      <c r="AC119" s="258"/>
      <c r="AD119" s="258"/>
      <c r="AE119" s="258"/>
      <c r="AF119" s="258"/>
      <c r="AG119" s="258"/>
      <c r="AH119" s="258"/>
      <c r="AI119" s="502">
        <f>SUM(AI113:AI118)</f>
        <v>29.5</v>
      </c>
      <c r="AJ119" s="258"/>
      <c r="AK119" s="258"/>
      <c r="AL119" s="258"/>
      <c r="AM119" s="258"/>
      <c r="AN119" s="258"/>
      <c r="AO119" s="258"/>
      <c r="AP119" s="258"/>
      <c r="AQ119" s="258"/>
      <c r="AR119" s="258"/>
      <c r="AS119" s="258"/>
      <c r="AT119" s="258"/>
      <c r="AU119" s="258"/>
      <c r="AV119" s="258"/>
      <c r="AW119" s="258"/>
      <c r="AX119" s="258"/>
      <c r="AY119" s="258"/>
      <c r="AZ119" s="258"/>
      <c r="BA119" s="258"/>
      <c r="BB119" s="258"/>
      <c r="BC119" s="258"/>
      <c r="BD119" s="258"/>
      <c r="BE119" s="258"/>
      <c r="BF119" s="258"/>
      <c r="BG119" s="258"/>
      <c r="BH119" s="258"/>
      <c r="BI119" s="258"/>
      <c r="BJ119" s="258"/>
      <c r="BK119" s="258"/>
      <c r="BL119" s="258"/>
      <c r="BM119" s="258"/>
      <c r="BN119" s="258"/>
      <c r="BO119" s="258"/>
      <c r="BP119" s="258"/>
      <c r="BQ119" s="258"/>
      <c r="BR119" s="258"/>
      <c r="BS119" s="258"/>
      <c r="BT119" s="258"/>
      <c r="BU119" s="258"/>
      <c r="BV119" s="258"/>
      <c r="BW119" s="258"/>
      <c r="BX119" s="258"/>
      <c r="BY119" s="258"/>
      <c r="BZ119" s="258"/>
      <c r="CA119" s="258"/>
      <c r="CB119" s="258"/>
      <c r="CC119" s="258"/>
      <c r="CD119" s="258"/>
      <c r="CE119" s="258"/>
      <c r="CF119" s="258"/>
      <c r="CG119" s="258"/>
      <c r="CH119" s="258"/>
      <c r="CI119" s="258"/>
      <c r="CJ119" s="258"/>
      <c r="CK119" s="258"/>
      <c r="CL119" s="258"/>
      <c r="CM119" s="258"/>
      <c r="CN119" s="258"/>
      <c r="CO119" s="258"/>
      <c r="CP119" s="258"/>
      <c r="CQ119" s="258"/>
      <c r="CR119" s="258"/>
      <c r="CS119" s="258"/>
      <c r="CT119" s="258"/>
      <c r="CU119" s="258"/>
      <c r="CV119" s="258"/>
      <c r="CW119" s="258"/>
      <c r="CX119" s="258"/>
      <c r="CY119" s="258"/>
      <c r="CZ119" s="258"/>
      <c r="DA119" s="258"/>
      <c r="DB119" s="258"/>
      <c r="DC119" s="258"/>
      <c r="DD119" s="258"/>
      <c r="DE119" s="258"/>
      <c r="DF119" s="258"/>
      <c r="DG119" s="258"/>
      <c r="DH119" s="258"/>
      <c r="DI119" s="258"/>
      <c r="DJ119" s="258"/>
      <c r="DK119" s="258"/>
      <c r="DL119" s="258"/>
      <c r="DM119" s="258"/>
      <c r="DN119" s="258"/>
      <c r="DO119" s="258"/>
      <c r="DP119" s="258"/>
      <c r="DQ119" s="258"/>
      <c r="DR119" s="258"/>
      <c r="DS119" s="258"/>
      <c r="DT119" s="258"/>
      <c r="DU119" s="258"/>
      <c r="DV119" s="258"/>
      <c r="DW119" s="258"/>
      <c r="DX119" s="258"/>
      <c r="DY119" s="258"/>
      <c r="DZ119" s="258"/>
      <c r="EA119" s="258"/>
      <c r="EB119" s="258"/>
      <c r="EC119" s="258"/>
      <c r="ED119" s="258"/>
      <c r="EE119" s="258"/>
      <c r="EF119" s="258"/>
      <c r="EG119" s="258"/>
      <c r="EH119" s="258"/>
      <c r="EI119" s="258"/>
      <c r="EJ119" s="258"/>
      <c r="EK119" s="258"/>
      <c r="EL119" s="258"/>
      <c r="EM119" s="258"/>
      <c r="EN119" s="258"/>
    </row>
    <row r="120" ht="19.5" customHeight="1">
      <c r="A120" s="14"/>
      <c r="B120" s="486"/>
      <c r="C120" s="487"/>
      <c r="D120" s="487"/>
      <c r="E120" s="469" t="s">
        <v>188</v>
      </c>
      <c r="F120" s="521"/>
      <c r="G120" s="521"/>
      <c r="H120" s="522" t="s">
        <v>7</v>
      </c>
      <c r="I120" s="472" t="s">
        <v>5</v>
      </c>
      <c r="J120" s="472">
        <f t="shared" si="48"/>
        <v>6</v>
      </c>
      <c r="K120" s="523">
        <v>2.0</v>
      </c>
      <c r="L120" s="523">
        <v>1.0</v>
      </c>
      <c r="M120" s="523">
        <v>2.0</v>
      </c>
      <c r="N120" s="523">
        <v>1.0</v>
      </c>
      <c r="O120" s="523">
        <v>0.0</v>
      </c>
      <c r="P120" s="523">
        <v>0.0</v>
      </c>
      <c r="Q120" s="479">
        <v>0.0</v>
      </c>
      <c r="R120" s="261"/>
      <c r="S120" s="474">
        <v>2.0</v>
      </c>
      <c r="T120" s="472">
        <v>1.0</v>
      </c>
      <c r="U120" s="472">
        <v>1.0</v>
      </c>
      <c r="V120" s="472">
        <v>1.0</v>
      </c>
      <c r="W120" s="472">
        <v>0.0</v>
      </c>
      <c r="X120" s="472">
        <v>0.0</v>
      </c>
      <c r="Y120" s="473">
        <v>0.0</v>
      </c>
      <c r="Z120" s="258"/>
      <c r="AA120" s="258"/>
      <c r="AB120" s="513"/>
      <c r="AC120" s="258"/>
      <c r="AD120" s="258"/>
      <c r="AE120" s="258"/>
      <c r="AF120" s="258"/>
      <c r="AG120" s="258"/>
      <c r="AH120" s="258"/>
      <c r="AI120" s="502"/>
      <c r="AJ120" s="258"/>
      <c r="AK120" s="258"/>
      <c r="AL120" s="258"/>
      <c r="AM120" s="258"/>
      <c r="AN120" s="258"/>
      <c r="AO120" s="258"/>
      <c r="AP120" s="258"/>
      <c r="AQ120" s="258"/>
      <c r="AR120" s="258"/>
      <c r="AS120" s="258"/>
      <c r="AT120" s="258"/>
      <c r="AU120" s="258"/>
      <c r="AV120" s="258"/>
      <c r="AW120" s="258"/>
      <c r="AX120" s="258"/>
      <c r="AY120" s="258"/>
      <c r="AZ120" s="258"/>
      <c r="BA120" s="258"/>
      <c r="BB120" s="258"/>
      <c r="BC120" s="258"/>
      <c r="BD120" s="258"/>
      <c r="BE120" s="258"/>
      <c r="BF120" s="258"/>
      <c r="BG120" s="258"/>
      <c r="BH120" s="258"/>
      <c r="BI120" s="258"/>
      <c r="BJ120" s="258"/>
      <c r="BK120" s="258"/>
      <c r="BL120" s="258"/>
      <c r="BM120" s="258"/>
      <c r="BN120" s="258"/>
      <c r="BO120" s="258"/>
      <c r="BP120" s="258"/>
      <c r="BQ120" s="258"/>
      <c r="BR120" s="258"/>
      <c r="BS120" s="258"/>
      <c r="BT120" s="258"/>
      <c r="BU120" s="258"/>
      <c r="BV120" s="258"/>
      <c r="BW120" s="258"/>
      <c r="BX120" s="258"/>
      <c r="BY120" s="258"/>
      <c r="BZ120" s="258"/>
      <c r="CA120" s="258"/>
      <c r="CB120" s="258"/>
      <c r="CC120" s="258"/>
      <c r="CD120" s="258"/>
      <c r="CE120" s="258"/>
      <c r="CF120" s="258"/>
      <c r="CG120" s="258"/>
      <c r="CH120" s="258"/>
      <c r="CI120" s="258"/>
      <c r="CJ120" s="258"/>
      <c r="CK120" s="258"/>
      <c r="CL120" s="258"/>
      <c r="CM120" s="258"/>
      <c r="CN120" s="258"/>
      <c r="CO120" s="258"/>
      <c r="CP120" s="258"/>
      <c r="CQ120" s="258"/>
      <c r="CR120" s="258"/>
      <c r="CS120" s="258"/>
      <c r="CT120" s="258"/>
      <c r="CU120" s="258"/>
      <c r="CV120" s="258"/>
      <c r="CW120" s="258"/>
      <c r="CX120" s="258"/>
      <c r="CY120" s="258"/>
      <c r="CZ120" s="258"/>
      <c r="DA120" s="258"/>
      <c r="DB120" s="258"/>
      <c r="DC120" s="258"/>
      <c r="DD120" s="258"/>
      <c r="DE120" s="258"/>
      <c r="DF120" s="258"/>
      <c r="DG120" s="258"/>
      <c r="DH120" s="258"/>
      <c r="DI120" s="258"/>
      <c r="DJ120" s="258"/>
      <c r="DK120" s="258"/>
      <c r="DL120" s="258"/>
      <c r="DM120" s="258"/>
      <c r="DN120" s="258"/>
      <c r="DO120" s="258"/>
      <c r="DP120" s="258"/>
      <c r="DQ120" s="258"/>
      <c r="DR120" s="258"/>
      <c r="DS120" s="258"/>
      <c r="DT120" s="258"/>
      <c r="DU120" s="258"/>
      <c r="DV120" s="258"/>
      <c r="DW120" s="258"/>
      <c r="DX120" s="258"/>
      <c r="DY120" s="258"/>
      <c r="DZ120" s="258"/>
      <c r="EA120" s="258"/>
      <c r="EB120" s="258"/>
      <c r="EC120" s="258"/>
      <c r="ED120" s="258"/>
      <c r="EE120" s="258"/>
      <c r="EF120" s="258"/>
      <c r="EG120" s="258"/>
      <c r="EH120" s="258"/>
      <c r="EI120" s="258"/>
      <c r="EJ120" s="258"/>
      <c r="EK120" s="258"/>
      <c r="EL120" s="258"/>
      <c r="EM120" s="258"/>
      <c r="EN120" s="258"/>
    </row>
    <row r="121" ht="19.5" customHeight="1">
      <c r="A121" s="14"/>
      <c r="B121" s="486"/>
      <c r="C121" s="487"/>
      <c r="D121" s="487"/>
      <c r="E121" s="524" t="s">
        <v>189</v>
      </c>
      <c r="F121" s="525"/>
      <c r="G121" s="525"/>
      <c r="H121" s="526" t="s">
        <v>5</v>
      </c>
      <c r="I121" s="472" t="s">
        <v>5</v>
      </c>
      <c r="J121" s="472">
        <f t="shared" si="48"/>
        <v>2.5</v>
      </c>
      <c r="K121" s="527">
        <v>0.0</v>
      </c>
      <c r="L121" s="527">
        <v>0.0</v>
      </c>
      <c r="M121" s="527">
        <v>0.0</v>
      </c>
      <c r="N121" s="527">
        <v>0.0</v>
      </c>
      <c r="O121" s="527">
        <v>0.5</v>
      </c>
      <c r="P121" s="527">
        <v>2.0</v>
      </c>
      <c r="Q121" s="528">
        <v>0.0</v>
      </c>
      <c r="R121" s="261"/>
      <c r="S121" s="474">
        <v>0.0</v>
      </c>
      <c r="T121" s="472">
        <v>0.0</v>
      </c>
      <c r="U121" s="472">
        <v>0.0</v>
      </c>
      <c r="V121" s="472">
        <v>0.0</v>
      </c>
      <c r="W121" s="472">
        <v>1.0</v>
      </c>
      <c r="X121" s="472">
        <v>2.0</v>
      </c>
      <c r="Y121" s="473">
        <v>0.0</v>
      </c>
      <c r="Z121" s="258"/>
      <c r="AA121" s="258"/>
      <c r="AB121" s="258"/>
      <c r="AC121" s="258"/>
      <c r="AD121" s="258"/>
      <c r="AE121" s="258"/>
      <c r="AF121" s="258"/>
      <c r="AG121" s="258"/>
      <c r="AH121" s="258"/>
      <c r="AI121" s="502"/>
      <c r="AJ121" s="258"/>
      <c r="AK121" s="258"/>
      <c r="AL121" s="258"/>
      <c r="AM121" s="258"/>
      <c r="AN121" s="258"/>
      <c r="AO121" s="258"/>
      <c r="AP121" s="258"/>
      <c r="AQ121" s="258"/>
      <c r="AR121" s="258"/>
      <c r="AS121" s="258"/>
      <c r="AT121" s="258"/>
      <c r="AU121" s="258"/>
      <c r="AV121" s="258"/>
      <c r="AW121" s="258"/>
      <c r="AX121" s="258"/>
      <c r="AY121" s="258"/>
      <c r="AZ121" s="258"/>
      <c r="BA121" s="258"/>
      <c r="BB121" s="258"/>
      <c r="BC121" s="258"/>
      <c r="BD121" s="258"/>
      <c r="BE121" s="258"/>
      <c r="BF121" s="258"/>
      <c r="BG121" s="258"/>
      <c r="BH121" s="258"/>
      <c r="BI121" s="258"/>
      <c r="BJ121" s="258"/>
      <c r="BK121" s="258"/>
      <c r="BL121" s="258"/>
      <c r="BM121" s="258"/>
      <c r="BN121" s="258"/>
      <c r="BO121" s="258"/>
      <c r="BP121" s="258"/>
      <c r="BQ121" s="258"/>
      <c r="BR121" s="258"/>
      <c r="BS121" s="258"/>
      <c r="BT121" s="258"/>
      <c r="BU121" s="258"/>
      <c r="BV121" s="258"/>
      <c r="BW121" s="258"/>
      <c r="BX121" s="258"/>
      <c r="BY121" s="258"/>
      <c r="BZ121" s="258"/>
      <c r="CA121" s="258"/>
      <c r="CB121" s="258"/>
      <c r="CC121" s="258"/>
      <c r="CD121" s="258"/>
      <c r="CE121" s="258"/>
      <c r="CF121" s="258"/>
      <c r="CG121" s="258"/>
      <c r="CH121" s="258"/>
      <c r="CI121" s="258"/>
      <c r="CJ121" s="258"/>
      <c r="CK121" s="258"/>
      <c r="CL121" s="258"/>
      <c r="CM121" s="258"/>
      <c r="CN121" s="258"/>
      <c r="CO121" s="258"/>
      <c r="CP121" s="258"/>
      <c r="CQ121" s="258"/>
      <c r="CR121" s="258"/>
      <c r="CS121" s="258"/>
      <c r="CT121" s="258"/>
      <c r="CU121" s="258"/>
      <c r="CV121" s="258"/>
      <c r="CW121" s="258"/>
      <c r="CX121" s="258"/>
      <c r="CY121" s="258"/>
      <c r="CZ121" s="258"/>
      <c r="DA121" s="258"/>
      <c r="DB121" s="258"/>
      <c r="DC121" s="258"/>
      <c r="DD121" s="258"/>
      <c r="DE121" s="258"/>
      <c r="DF121" s="258"/>
      <c r="DG121" s="258"/>
      <c r="DH121" s="258"/>
      <c r="DI121" s="258"/>
      <c r="DJ121" s="258"/>
      <c r="DK121" s="258"/>
      <c r="DL121" s="258"/>
      <c r="DM121" s="258"/>
      <c r="DN121" s="258"/>
      <c r="DO121" s="258"/>
      <c r="DP121" s="258"/>
      <c r="DQ121" s="258"/>
      <c r="DR121" s="258"/>
      <c r="DS121" s="258"/>
      <c r="DT121" s="258"/>
      <c r="DU121" s="258"/>
      <c r="DV121" s="258"/>
      <c r="DW121" s="258"/>
      <c r="DX121" s="258"/>
      <c r="DY121" s="258"/>
      <c r="DZ121" s="258"/>
      <c r="EA121" s="258"/>
      <c r="EB121" s="258"/>
      <c r="EC121" s="258"/>
      <c r="ED121" s="258"/>
      <c r="EE121" s="258"/>
      <c r="EF121" s="258"/>
      <c r="EG121" s="258"/>
      <c r="EH121" s="258"/>
      <c r="EI121" s="258"/>
      <c r="EJ121" s="258"/>
      <c r="EK121" s="258"/>
      <c r="EL121" s="258"/>
      <c r="EM121" s="258"/>
      <c r="EN121" s="258"/>
    </row>
    <row r="122" ht="19.5" customHeight="1">
      <c r="A122" s="14"/>
      <c r="B122" s="503"/>
      <c r="C122" s="504"/>
      <c r="D122" s="504"/>
      <c r="E122" s="529"/>
      <c r="F122" s="530"/>
      <c r="G122" s="530"/>
      <c r="H122" s="531"/>
      <c r="I122" s="508"/>
      <c r="J122" s="532"/>
      <c r="K122" s="533"/>
      <c r="L122" s="533"/>
      <c r="M122" s="533"/>
      <c r="N122" s="533"/>
      <c r="O122" s="533"/>
      <c r="P122" s="533"/>
      <c r="Q122" s="534"/>
      <c r="R122" s="261"/>
      <c r="S122" s="510"/>
      <c r="T122" s="496"/>
      <c r="U122" s="496"/>
      <c r="V122" s="496"/>
      <c r="W122" s="496"/>
      <c r="X122" s="496"/>
      <c r="Y122" s="535"/>
      <c r="Z122" s="258"/>
      <c r="AA122" s="258"/>
      <c r="AB122" s="258"/>
      <c r="AC122" s="258"/>
      <c r="AD122" s="258"/>
      <c r="AE122" s="258"/>
      <c r="AF122" s="258"/>
      <c r="AG122" s="258"/>
      <c r="AH122" s="258"/>
      <c r="AI122" s="258"/>
      <c r="AJ122" s="258"/>
      <c r="AK122" s="258"/>
      <c r="AL122" s="258"/>
      <c r="AM122" s="258"/>
      <c r="AN122" s="258"/>
      <c r="AO122" s="258"/>
      <c r="AP122" s="258"/>
      <c r="AQ122" s="258"/>
      <c r="AR122" s="258"/>
      <c r="AS122" s="258"/>
      <c r="AT122" s="258"/>
      <c r="AU122" s="258"/>
      <c r="AV122" s="258"/>
      <c r="AW122" s="258"/>
      <c r="AX122" s="258"/>
      <c r="AY122" s="258"/>
      <c r="AZ122" s="258"/>
      <c r="BA122" s="258"/>
      <c r="BB122" s="258"/>
      <c r="BC122" s="258"/>
      <c r="BD122" s="258"/>
      <c r="BE122" s="258"/>
      <c r="BF122" s="258"/>
      <c r="BG122" s="258"/>
      <c r="BH122" s="258"/>
      <c r="BI122" s="258"/>
      <c r="BJ122" s="258"/>
      <c r="BK122" s="258"/>
      <c r="BL122" s="258"/>
      <c r="BM122" s="258"/>
      <c r="BN122" s="258"/>
      <c r="BO122" s="258"/>
      <c r="BP122" s="258"/>
      <c r="BQ122" s="258"/>
      <c r="BR122" s="258"/>
      <c r="BS122" s="258"/>
      <c r="BT122" s="258"/>
      <c r="BU122" s="258"/>
      <c r="BV122" s="258"/>
      <c r="BW122" s="258"/>
      <c r="BX122" s="258"/>
      <c r="BY122" s="258"/>
      <c r="BZ122" s="258"/>
      <c r="CA122" s="258"/>
      <c r="CB122" s="258"/>
      <c r="CC122" s="258"/>
      <c r="CD122" s="258"/>
      <c r="CE122" s="258"/>
      <c r="CF122" s="258"/>
      <c r="CG122" s="258"/>
      <c r="CH122" s="258"/>
      <c r="CI122" s="258"/>
      <c r="CJ122" s="258"/>
      <c r="CK122" s="258"/>
      <c r="CL122" s="258"/>
      <c r="CM122" s="258"/>
      <c r="CN122" s="258"/>
      <c r="CO122" s="258"/>
      <c r="CP122" s="258"/>
      <c r="CQ122" s="258"/>
      <c r="CR122" s="258"/>
      <c r="CS122" s="258"/>
      <c r="CT122" s="258"/>
      <c r="CU122" s="258"/>
      <c r="CV122" s="258"/>
      <c r="CW122" s="258"/>
      <c r="CX122" s="258"/>
      <c r="CY122" s="258"/>
      <c r="CZ122" s="258"/>
      <c r="DA122" s="258"/>
      <c r="DB122" s="258"/>
      <c r="DC122" s="258"/>
      <c r="DD122" s="258"/>
      <c r="DE122" s="258"/>
      <c r="DF122" s="258"/>
      <c r="DG122" s="258"/>
      <c r="DH122" s="258"/>
      <c r="DI122" s="258"/>
      <c r="DJ122" s="258"/>
      <c r="DK122" s="258"/>
      <c r="DL122" s="258"/>
      <c r="DM122" s="258"/>
      <c r="DN122" s="258"/>
      <c r="DO122" s="258"/>
      <c r="DP122" s="258"/>
      <c r="DQ122" s="258"/>
      <c r="DR122" s="258"/>
      <c r="DS122" s="258"/>
      <c r="DT122" s="258"/>
      <c r="DU122" s="258"/>
      <c r="DV122" s="258"/>
      <c r="DW122" s="258"/>
      <c r="DX122" s="258"/>
      <c r="DY122" s="258"/>
      <c r="DZ122" s="258"/>
      <c r="EA122" s="258"/>
      <c r="EB122" s="258"/>
      <c r="EC122" s="258"/>
      <c r="ED122" s="258"/>
      <c r="EE122" s="258"/>
      <c r="EF122" s="258"/>
      <c r="EG122" s="258"/>
      <c r="EH122" s="258"/>
      <c r="EI122" s="258"/>
      <c r="EJ122" s="258"/>
      <c r="EK122" s="258"/>
      <c r="EL122" s="258"/>
      <c r="EM122" s="258"/>
      <c r="EN122" s="258"/>
    </row>
    <row r="123" ht="19.5" customHeight="1">
      <c r="A123" s="14"/>
      <c r="B123" s="439"/>
      <c r="C123" s="439"/>
      <c r="D123" s="440"/>
      <c r="E123" s="441"/>
      <c r="F123" s="442"/>
      <c r="G123" s="443"/>
      <c r="H123" s="390"/>
      <c r="I123" s="514" t="s">
        <v>147</v>
      </c>
      <c r="J123" s="515">
        <f>SUM(J114:J122)</f>
        <v>31</v>
      </c>
      <c r="K123" s="516">
        <f> J123 - (J123 / 7)</f>
        <v>26.57142857</v>
      </c>
      <c r="L123" s="516">
        <f> K123 - (J123 / 7)</f>
        <v>22.14285714</v>
      </c>
      <c r="M123" s="516">
        <f> L123 - (J123 / 7)</f>
        <v>17.71428571</v>
      </c>
      <c r="N123" s="516">
        <f> M123 - (J123 / 7)</f>
        <v>13.28571429</v>
      </c>
      <c r="O123" s="516">
        <f> N123 - (J123 / 7)</f>
        <v>8.857142857</v>
      </c>
      <c r="P123" s="516">
        <f> O123 - (J123 / 7)</f>
        <v>4.428571429</v>
      </c>
      <c r="Q123" s="516">
        <f> P123 - (J123 / 7)</f>
        <v>0</v>
      </c>
      <c r="R123" s="444"/>
      <c r="S123" s="445"/>
      <c r="T123" s="444"/>
      <c r="U123" s="444"/>
      <c r="V123" s="444"/>
      <c r="W123" s="444"/>
      <c r="X123" s="444"/>
      <c r="Y123" s="444">
        <f>SUM(S114:Y122)</f>
        <v>29</v>
      </c>
      <c r="Z123" s="444"/>
      <c r="AA123" s="444"/>
      <c r="AB123" s="444"/>
      <c r="AC123" s="444"/>
      <c r="AD123" s="444"/>
      <c r="AE123" s="444"/>
      <c r="AF123" s="444"/>
      <c r="AG123" s="444"/>
      <c r="AH123" s="444"/>
      <c r="AI123" s="444"/>
      <c r="AJ123" s="444"/>
      <c r="AK123" s="444"/>
      <c r="AL123" s="444"/>
      <c r="AM123" s="444"/>
      <c r="AN123" s="444"/>
      <c r="AO123" s="444"/>
      <c r="AP123" s="444"/>
      <c r="AQ123" s="444"/>
      <c r="AR123" s="444"/>
      <c r="AS123" s="444"/>
      <c r="AT123" s="444"/>
      <c r="AU123" s="444"/>
      <c r="AV123" s="444"/>
      <c r="AW123" s="444"/>
      <c r="AX123" s="444"/>
      <c r="AY123" s="444"/>
      <c r="AZ123" s="444"/>
      <c r="BA123" s="444"/>
      <c r="BB123" s="444"/>
      <c r="BC123" s="444"/>
      <c r="BD123" s="444"/>
      <c r="BE123" s="444"/>
      <c r="BF123" s="444"/>
      <c r="BG123" s="444"/>
      <c r="BH123" s="444"/>
      <c r="BI123" s="444"/>
      <c r="BJ123" s="444"/>
      <c r="BK123" s="444"/>
      <c r="BL123" s="444"/>
      <c r="BM123" s="444"/>
      <c r="BN123" s="258"/>
      <c r="BO123" s="258"/>
      <c r="BP123" s="258"/>
      <c r="BQ123" s="258"/>
      <c r="BR123" s="258"/>
      <c r="BS123" s="258"/>
      <c r="BT123" s="258"/>
      <c r="BU123" s="258"/>
      <c r="BV123" s="258"/>
      <c r="BW123" s="258"/>
      <c r="BX123" s="258"/>
      <c r="BY123" s="258"/>
      <c r="BZ123" s="258"/>
      <c r="CA123" s="258"/>
      <c r="CB123" s="258"/>
      <c r="CC123" s="258"/>
      <c r="CD123" s="258"/>
      <c r="CE123" s="258"/>
      <c r="CF123" s="258"/>
      <c r="CG123" s="258"/>
      <c r="CH123" s="258"/>
      <c r="CI123" s="258"/>
      <c r="CJ123" s="258"/>
      <c r="CK123" s="258"/>
      <c r="CL123" s="258"/>
      <c r="CM123" s="258"/>
      <c r="CN123" s="258"/>
      <c r="CO123" s="258"/>
      <c r="CP123" s="258"/>
      <c r="CQ123" s="258"/>
      <c r="CR123" s="258"/>
      <c r="CS123" s="258"/>
      <c r="CT123" s="258"/>
      <c r="CU123" s="258"/>
      <c r="CV123" s="258"/>
      <c r="CW123" s="258"/>
      <c r="CX123" s="258"/>
      <c r="CY123" s="258"/>
      <c r="CZ123" s="258"/>
      <c r="DA123" s="258"/>
      <c r="DB123" s="258"/>
      <c r="DC123" s="258"/>
      <c r="DD123" s="258"/>
      <c r="DE123" s="258"/>
      <c r="DF123" s="258"/>
      <c r="DG123" s="258"/>
      <c r="DH123" s="258"/>
      <c r="DI123" s="258"/>
      <c r="DJ123" s="258"/>
      <c r="DK123" s="258"/>
      <c r="DL123" s="258"/>
      <c r="DM123" s="258"/>
      <c r="DN123" s="258"/>
      <c r="DO123" s="258"/>
      <c r="DP123" s="258"/>
      <c r="DQ123" s="258"/>
      <c r="DR123" s="258"/>
      <c r="DS123" s="258"/>
      <c r="DT123" s="258"/>
      <c r="DU123" s="258"/>
      <c r="DV123" s="258"/>
      <c r="DW123" s="258"/>
      <c r="DX123" s="258"/>
      <c r="DY123" s="258"/>
      <c r="DZ123" s="258"/>
      <c r="EA123" s="258"/>
      <c r="EB123" s="258"/>
      <c r="EC123" s="258"/>
      <c r="ED123" s="258"/>
      <c r="EE123" s="258"/>
      <c r="EF123" s="258"/>
      <c r="EG123" s="258"/>
      <c r="EH123" s="258"/>
      <c r="EI123" s="258"/>
      <c r="EJ123" s="258"/>
      <c r="EK123" s="258"/>
      <c r="EL123" s="258"/>
      <c r="EM123" s="258"/>
      <c r="EN123" s="258"/>
    </row>
    <row r="124" ht="19.5" customHeight="1">
      <c r="A124" s="14"/>
      <c r="B124" s="252"/>
      <c r="C124" s="252"/>
      <c r="D124" s="446"/>
      <c r="E124" s="446"/>
      <c r="F124" s="252"/>
      <c r="G124" s="447"/>
      <c r="H124" s="447"/>
      <c r="I124" s="517" t="s">
        <v>155</v>
      </c>
      <c r="J124" s="518">
        <f>SUM(J114:J121)</f>
        <v>31</v>
      </c>
      <c r="K124" s="516">
        <f t="shared" ref="K124:Q124" si="54"> J124 - SUM(K114:K121)</f>
        <v>26</v>
      </c>
      <c r="L124" s="516">
        <f t="shared" si="54"/>
        <v>19.5</v>
      </c>
      <c r="M124" s="516">
        <f t="shared" si="54"/>
        <v>15</v>
      </c>
      <c r="N124" s="516">
        <f t="shared" si="54"/>
        <v>10.5</v>
      </c>
      <c r="O124" s="516">
        <f t="shared" si="54"/>
        <v>6</v>
      </c>
      <c r="P124" s="516">
        <f t="shared" si="54"/>
        <v>3</v>
      </c>
      <c r="Q124" s="516">
        <f t="shared" si="54"/>
        <v>0</v>
      </c>
      <c r="R124" s="252"/>
      <c r="S124" s="252"/>
      <c r="T124" s="252"/>
      <c r="U124" s="252"/>
      <c r="V124" s="252"/>
      <c r="W124" s="252"/>
      <c r="X124" s="252"/>
      <c r="Y124" s="252"/>
      <c r="Z124" s="252"/>
      <c r="AA124" s="252"/>
      <c r="AB124" s="252"/>
      <c r="AC124" s="252"/>
      <c r="AD124" s="252"/>
      <c r="AE124" s="252"/>
      <c r="AF124" s="252"/>
      <c r="AG124" s="252"/>
      <c r="AH124" s="252"/>
      <c r="AI124" s="252"/>
      <c r="AJ124" s="252"/>
      <c r="AK124" s="252"/>
      <c r="AL124" s="252"/>
      <c r="AM124" s="252"/>
      <c r="AN124" s="252"/>
      <c r="AO124" s="252"/>
      <c r="AP124" s="252"/>
      <c r="AQ124" s="252"/>
      <c r="AR124" s="252"/>
      <c r="AS124" s="252"/>
      <c r="AT124" s="252"/>
      <c r="AU124" s="252"/>
      <c r="AV124" s="252"/>
      <c r="AW124" s="252"/>
      <c r="AX124" s="252"/>
      <c r="AY124" s="252"/>
      <c r="AZ124" s="252"/>
      <c r="BA124" s="252"/>
      <c r="BB124" s="252"/>
      <c r="BC124" s="252"/>
      <c r="BD124" s="252"/>
      <c r="BE124" s="252"/>
      <c r="BF124" s="252"/>
      <c r="BG124" s="252"/>
      <c r="BH124" s="252"/>
      <c r="BI124" s="252"/>
      <c r="BJ124" s="252"/>
      <c r="BK124" s="252"/>
      <c r="BL124" s="394"/>
      <c r="BM124" s="394"/>
      <c r="BN124" s="258"/>
      <c r="BO124" s="258"/>
      <c r="BP124" s="258"/>
      <c r="BQ124" s="258"/>
      <c r="BR124" s="258"/>
      <c r="BS124" s="258"/>
      <c r="BT124" s="258"/>
      <c r="BU124" s="258"/>
      <c r="BV124" s="258"/>
      <c r="BW124" s="258"/>
      <c r="BX124" s="258"/>
      <c r="BY124" s="258"/>
      <c r="BZ124" s="258"/>
      <c r="CA124" s="258"/>
      <c r="CB124" s="258"/>
      <c r="CC124" s="258"/>
      <c r="CD124" s="258"/>
      <c r="CE124" s="258"/>
      <c r="CF124" s="258"/>
      <c r="CG124" s="258"/>
      <c r="CH124" s="258"/>
      <c r="CI124" s="258"/>
      <c r="CJ124" s="258"/>
      <c r="CK124" s="258"/>
      <c r="CL124" s="258"/>
      <c r="CM124" s="258"/>
      <c r="CN124" s="258"/>
      <c r="CO124" s="258"/>
      <c r="CP124" s="258"/>
      <c r="CQ124" s="258"/>
      <c r="CR124" s="258"/>
      <c r="CS124" s="258"/>
      <c r="CT124" s="258"/>
      <c r="CU124" s="258"/>
      <c r="CV124" s="258"/>
      <c r="CW124" s="258"/>
      <c r="CX124" s="258"/>
      <c r="CY124" s="258"/>
      <c r="CZ124" s="258"/>
      <c r="DA124" s="258"/>
      <c r="DB124" s="258"/>
      <c r="DC124" s="258"/>
      <c r="DD124" s="258"/>
      <c r="DE124" s="258"/>
      <c r="DF124" s="258"/>
      <c r="DG124" s="258"/>
      <c r="DH124" s="258"/>
      <c r="DI124" s="258"/>
      <c r="DJ124" s="258"/>
      <c r="DK124" s="258"/>
      <c r="DL124" s="258"/>
      <c r="DM124" s="258"/>
      <c r="DN124" s="258"/>
      <c r="DO124" s="258"/>
      <c r="DP124" s="258"/>
      <c r="DQ124" s="258"/>
      <c r="DR124" s="258"/>
      <c r="DS124" s="258"/>
      <c r="DT124" s="258"/>
      <c r="DU124" s="258"/>
      <c r="DV124" s="258"/>
      <c r="DW124" s="258"/>
      <c r="DX124" s="258"/>
      <c r="DY124" s="258"/>
      <c r="DZ124" s="258"/>
      <c r="EA124" s="258"/>
      <c r="EB124" s="258"/>
      <c r="EC124" s="258"/>
      <c r="ED124" s="258"/>
      <c r="EE124" s="258"/>
      <c r="EF124" s="258"/>
      <c r="EG124" s="258"/>
      <c r="EH124" s="258"/>
      <c r="EI124" s="258"/>
      <c r="EJ124" s="258"/>
      <c r="EK124" s="258"/>
      <c r="EL124" s="258"/>
      <c r="EM124" s="258"/>
      <c r="EN124" s="258"/>
    </row>
    <row r="125" ht="19.5" customHeight="1">
      <c r="A125" s="14"/>
      <c r="B125" s="399"/>
      <c r="C125" s="399"/>
      <c r="D125" s="445"/>
      <c r="E125" s="445"/>
      <c r="F125" s="445"/>
      <c r="G125" s="445"/>
      <c r="H125" s="445"/>
      <c r="I125" s="258"/>
      <c r="J125" s="444"/>
      <c r="K125" s="254" t="s">
        <v>143</v>
      </c>
      <c r="L125" s="255"/>
      <c r="M125" s="255"/>
      <c r="N125" s="255"/>
      <c r="O125" s="255"/>
      <c r="P125" s="255"/>
      <c r="Q125" s="5"/>
      <c r="R125" s="448"/>
      <c r="S125" s="254" t="s">
        <v>144</v>
      </c>
      <c r="T125" s="255"/>
      <c r="U125" s="255"/>
      <c r="V125" s="255"/>
      <c r="W125" s="255"/>
      <c r="X125" s="255"/>
      <c r="Y125" s="5"/>
      <c r="Z125" s="258"/>
      <c r="AA125" s="258"/>
      <c r="AB125" s="254" t="s">
        <v>145</v>
      </c>
      <c r="AC125" s="255"/>
      <c r="AD125" s="255"/>
      <c r="AE125" s="255"/>
      <c r="AF125" s="255"/>
      <c r="AG125" s="255"/>
      <c r="AH125" s="255"/>
      <c r="AI125" s="5"/>
      <c r="AJ125" s="258"/>
      <c r="AK125" s="258"/>
      <c r="AL125" s="258"/>
      <c r="AM125" s="258"/>
      <c r="AN125" s="258"/>
      <c r="AO125" s="258"/>
      <c r="AP125" s="258"/>
      <c r="AQ125" s="258"/>
      <c r="AR125" s="258"/>
      <c r="AS125" s="258"/>
      <c r="AT125" s="258"/>
      <c r="AU125" s="258"/>
      <c r="AV125" s="258"/>
      <c r="AW125" s="258"/>
      <c r="AX125" s="258"/>
      <c r="AY125" s="258"/>
      <c r="AZ125" s="258"/>
      <c r="BA125" s="258"/>
      <c r="BB125" s="258"/>
      <c r="BC125" s="258"/>
      <c r="BD125" s="258"/>
      <c r="BE125" s="258"/>
      <c r="BF125" s="258"/>
      <c r="BG125" s="258"/>
      <c r="BH125" s="258"/>
      <c r="BI125" s="258"/>
      <c r="BJ125" s="258"/>
      <c r="BK125" s="258"/>
      <c r="BL125" s="258"/>
      <c r="BM125" s="258"/>
      <c r="BN125" s="258"/>
      <c r="BO125" s="258"/>
      <c r="BP125" s="258"/>
      <c r="BQ125" s="258"/>
      <c r="BR125" s="258"/>
      <c r="BS125" s="258"/>
      <c r="BT125" s="258"/>
      <c r="BU125" s="258"/>
      <c r="BV125" s="258"/>
      <c r="BW125" s="258"/>
      <c r="BX125" s="258"/>
      <c r="BY125" s="258"/>
      <c r="BZ125" s="258"/>
      <c r="CA125" s="258"/>
      <c r="CB125" s="258"/>
      <c r="CC125" s="258"/>
      <c r="CD125" s="258"/>
      <c r="CE125" s="258"/>
      <c r="CF125" s="258"/>
      <c r="CG125" s="258"/>
      <c r="CH125" s="258"/>
      <c r="CI125" s="258"/>
      <c r="CJ125" s="258"/>
      <c r="CK125" s="258"/>
      <c r="CL125" s="258"/>
      <c r="CM125" s="258"/>
      <c r="CN125" s="258"/>
      <c r="CO125" s="258"/>
      <c r="CP125" s="258"/>
      <c r="CQ125" s="258"/>
      <c r="CR125" s="258"/>
      <c r="CS125" s="258"/>
      <c r="CT125" s="258"/>
      <c r="CU125" s="258"/>
      <c r="CV125" s="258"/>
      <c r="CW125" s="258"/>
      <c r="CX125" s="258"/>
      <c r="CY125" s="258"/>
      <c r="CZ125" s="258"/>
      <c r="DA125" s="258"/>
      <c r="DB125" s="258"/>
      <c r="DC125" s="258"/>
      <c r="DD125" s="258"/>
      <c r="DE125" s="258"/>
      <c r="DF125" s="258"/>
      <c r="DG125" s="258"/>
      <c r="DH125" s="258"/>
      <c r="DI125" s="258"/>
      <c r="DJ125" s="258"/>
      <c r="DK125" s="258"/>
      <c r="DL125" s="258"/>
      <c r="DM125" s="258"/>
      <c r="DN125" s="258"/>
      <c r="DO125" s="258"/>
      <c r="DP125" s="258"/>
      <c r="DQ125" s="258"/>
      <c r="DR125" s="258"/>
      <c r="DS125" s="258"/>
      <c r="DT125" s="258"/>
      <c r="DU125" s="258"/>
      <c r="DV125" s="258"/>
      <c r="DW125" s="258"/>
      <c r="DX125" s="258"/>
      <c r="DY125" s="258"/>
      <c r="DZ125" s="258"/>
      <c r="EA125" s="258"/>
      <c r="EB125" s="258"/>
      <c r="EC125" s="258"/>
      <c r="ED125" s="258"/>
      <c r="EE125" s="258"/>
      <c r="EF125" s="258"/>
      <c r="EG125" s="258"/>
      <c r="EH125" s="258"/>
      <c r="EI125" s="258"/>
      <c r="EJ125" s="258"/>
      <c r="EK125" s="258"/>
      <c r="EL125" s="258"/>
      <c r="EM125" s="258"/>
      <c r="EN125" s="258"/>
    </row>
    <row r="126" ht="19.5" customHeight="1">
      <c r="A126" s="14"/>
      <c r="B126" s="403"/>
      <c r="C126" s="403"/>
      <c r="D126" s="449"/>
      <c r="E126" s="449"/>
      <c r="F126" s="449"/>
      <c r="G126" s="449"/>
      <c r="H126" s="449"/>
      <c r="I126" s="258"/>
      <c r="J126" s="450"/>
      <c r="K126" s="451" t="s">
        <v>90</v>
      </c>
      <c r="L126" s="452" t="s">
        <v>91</v>
      </c>
      <c r="M126" s="452" t="s">
        <v>85</v>
      </c>
      <c r="N126" s="452" t="s">
        <v>86</v>
      </c>
      <c r="O126" s="452" t="s">
        <v>87</v>
      </c>
      <c r="P126" s="452" t="s">
        <v>88</v>
      </c>
      <c r="Q126" s="452" t="s">
        <v>89</v>
      </c>
      <c r="R126" s="261"/>
      <c r="S126" s="451" t="s">
        <v>90</v>
      </c>
      <c r="T126" s="453" t="s">
        <v>91</v>
      </c>
      <c r="U126" s="453" t="s">
        <v>85</v>
      </c>
      <c r="V126" s="453" t="s">
        <v>86</v>
      </c>
      <c r="W126" s="453" t="s">
        <v>87</v>
      </c>
      <c r="X126" s="453" t="s">
        <v>88</v>
      </c>
      <c r="Y126" s="453" t="s">
        <v>89</v>
      </c>
      <c r="Z126" s="258"/>
      <c r="AA126" s="258"/>
      <c r="AB126" s="451" t="s">
        <v>90</v>
      </c>
      <c r="AC126" s="453" t="s">
        <v>91</v>
      </c>
      <c r="AD126" s="451" t="s">
        <v>85</v>
      </c>
      <c r="AE126" s="453" t="s">
        <v>86</v>
      </c>
      <c r="AF126" s="453" t="s">
        <v>87</v>
      </c>
      <c r="AG126" s="453" t="s">
        <v>88</v>
      </c>
      <c r="AH126" s="453" t="s">
        <v>89</v>
      </c>
      <c r="AI126" s="454" t="s">
        <v>146</v>
      </c>
      <c r="AJ126" s="258"/>
      <c r="AK126" s="410" t="s">
        <v>8</v>
      </c>
      <c r="AL126" s="455" t="s">
        <v>98</v>
      </c>
      <c r="AM126" s="456">
        <f t="shared" ref="AM126:AS126" si="55">K127</f>
        <v>44511</v>
      </c>
      <c r="AN126" s="456">
        <f t="shared" si="55"/>
        <v>44512</v>
      </c>
      <c r="AO126" s="456">
        <f t="shared" si="55"/>
        <v>44513</v>
      </c>
      <c r="AP126" s="456">
        <f t="shared" si="55"/>
        <v>44514</v>
      </c>
      <c r="AQ126" s="456">
        <f t="shared" si="55"/>
        <v>44515</v>
      </c>
      <c r="AR126" s="456">
        <f t="shared" si="55"/>
        <v>44516</v>
      </c>
      <c r="AS126" s="456">
        <f t="shared" si="55"/>
        <v>44517</v>
      </c>
      <c r="AT126" s="258"/>
      <c r="AU126" s="457" t="s">
        <v>5</v>
      </c>
      <c r="AV126" s="458" t="s">
        <v>98</v>
      </c>
      <c r="AW126" s="456">
        <f t="shared" ref="AW126:BC126" si="56">K127</f>
        <v>44511</v>
      </c>
      <c r="AX126" s="456">
        <f t="shared" si="56"/>
        <v>44512</v>
      </c>
      <c r="AY126" s="456">
        <f t="shared" si="56"/>
        <v>44513</v>
      </c>
      <c r="AZ126" s="456">
        <f t="shared" si="56"/>
        <v>44514</v>
      </c>
      <c r="BA126" s="456">
        <f t="shared" si="56"/>
        <v>44515</v>
      </c>
      <c r="BB126" s="456">
        <f t="shared" si="56"/>
        <v>44516</v>
      </c>
      <c r="BC126" s="456">
        <f t="shared" si="56"/>
        <v>44517</v>
      </c>
      <c r="BD126" s="258"/>
      <c r="BE126" s="457" t="s">
        <v>12</v>
      </c>
      <c r="BF126" s="458" t="s">
        <v>98</v>
      </c>
      <c r="BG126" s="456">
        <f t="shared" ref="BG126:BM126" si="57">K127</f>
        <v>44511</v>
      </c>
      <c r="BH126" s="456">
        <f t="shared" si="57"/>
        <v>44512</v>
      </c>
      <c r="BI126" s="456">
        <f t="shared" si="57"/>
        <v>44513</v>
      </c>
      <c r="BJ126" s="456">
        <f t="shared" si="57"/>
        <v>44514</v>
      </c>
      <c r="BK126" s="456">
        <f t="shared" si="57"/>
        <v>44515</v>
      </c>
      <c r="BL126" s="456">
        <f t="shared" si="57"/>
        <v>44516</v>
      </c>
      <c r="BM126" s="456">
        <f t="shared" si="57"/>
        <v>44517</v>
      </c>
      <c r="BN126" s="258"/>
      <c r="BO126" s="258"/>
      <c r="BP126" s="258"/>
      <c r="BQ126" s="258"/>
      <c r="BR126" s="258"/>
      <c r="BS126" s="258"/>
      <c r="BT126" s="258"/>
      <c r="BU126" s="258"/>
      <c r="BV126" s="258"/>
      <c r="BW126" s="258"/>
      <c r="BX126" s="258"/>
      <c r="BY126" s="258"/>
      <c r="BZ126" s="258"/>
      <c r="CA126" s="258"/>
      <c r="CB126" s="258"/>
      <c r="CC126" s="258"/>
      <c r="CD126" s="258"/>
      <c r="CE126" s="258"/>
      <c r="CF126" s="258"/>
      <c r="CG126" s="258"/>
      <c r="CH126" s="258"/>
      <c r="CI126" s="258"/>
      <c r="CJ126" s="258"/>
      <c r="CK126" s="258"/>
      <c r="CL126" s="258"/>
      <c r="CM126" s="258"/>
      <c r="CN126" s="258"/>
      <c r="CO126" s="258"/>
      <c r="CP126" s="258"/>
      <c r="CQ126" s="258"/>
      <c r="CR126" s="258"/>
      <c r="CS126" s="258"/>
      <c r="CT126" s="258"/>
      <c r="CU126" s="258"/>
      <c r="CV126" s="258"/>
      <c r="CW126" s="258"/>
      <c r="CX126" s="258"/>
      <c r="CY126" s="258"/>
      <c r="CZ126" s="258"/>
      <c r="DA126" s="258"/>
      <c r="DB126" s="258"/>
      <c r="DC126" s="258"/>
      <c r="DD126" s="258"/>
      <c r="DE126" s="258"/>
      <c r="DF126" s="258"/>
      <c r="DG126" s="258"/>
      <c r="DH126" s="258"/>
      <c r="DI126" s="258"/>
      <c r="DJ126" s="258"/>
      <c r="DK126" s="258"/>
      <c r="DL126" s="258"/>
      <c r="DM126" s="258"/>
      <c r="DN126" s="258"/>
      <c r="DO126" s="258"/>
      <c r="DP126" s="258"/>
      <c r="DQ126" s="258"/>
      <c r="DR126" s="258"/>
      <c r="DS126" s="258"/>
      <c r="DT126" s="258"/>
      <c r="DU126" s="258"/>
      <c r="DV126" s="258"/>
      <c r="DW126" s="258"/>
      <c r="DX126" s="258"/>
      <c r="DY126" s="258"/>
      <c r="DZ126" s="258"/>
      <c r="EA126" s="258"/>
      <c r="EB126" s="258"/>
      <c r="EC126" s="258"/>
      <c r="ED126" s="258"/>
      <c r="EE126" s="258"/>
      <c r="EF126" s="258"/>
      <c r="EG126" s="258"/>
      <c r="EH126" s="258"/>
      <c r="EI126" s="258"/>
      <c r="EJ126" s="258"/>
      <c r="EK126" s="258"/>
      <c r="EL126" s="258"/>
      <c r="EM126" s="258"/>
      <c r="EN126" s="258"/>
    </row>
    <row r="127" ht="19.5" customHeight="1">
      <c r="A127" s="14"/>
      <c r="B127" s="459" t="s">
        <v>92</v>
      </c>
      <c r="C127" s="460" t="s">
        <v>93</v>
      </c>
      <c r="D127" s="460" t="s">
        <v>94</v>
      </c>
      <c r="E127" s="460" t="s">
        <v>95</v>
      </c>
      <c r="F127" s="460" t="s">
        <v>17</v>
      </c>
      <c r="G127" s="460" t="s">
        <v>96</v>
      </c>
      <c r="H127" s="460" t="s">
        <v>97</v>
      </c>
      <c r="I127" s="461" t="s">
        <v>20</v>
      </c>
      <c r="J127" s="462" t="s">
        <v>98</v>
      </c>
      <c r="K127" s="463">
        <v>44511.0</v>
      </c>
      <c r="L127" s="463">
        <v>44512.0</v>
      </c>
      <c r="M127" s="463">
        <v>44513.0</v>
      </c>
      <c r="N127" s="463">
        <v>44514.0</v>
      </c>
      <c r="O127" s="463">
        <v>44515.0</v>
      </c>
      <c r="P127" s="463">
        <v>44516.0</v>
      </c>
      <c r="Q127" s="463">
        <v>44517.0</v>
      </c>
      <c r="R127" s="261"/>
      <c r="S127" s="464">
        <f t="shared" ref="S127:Y127" si="58">K127</f>
        <v>44511</v>
      </c>
      <c r="T127" s="464">
        <f t="shared" si="58"/>
        <v>44512</v>
      </c>
      <c r="U127" s="464">
        <f t="shared" si="58"/>
        <v>44513</v>
      </c>
      <c r="V127" s="464">
        <f t="shared" si="58"/>
        <v>44514</v>
      </c>
      <c r="W127" s="464">
        <f t="shared" si="58"/>
        <v>44515</v>
      </c>
      <c r="X127" s="464">
        <f t="shared" si="58"/>
        <v>44516</v>
      </c>
      <c r="Y127" s="464">
        <f t="shared" si="58"/>
        <v>44517</v>
      </c>
      <c r="Z127" s="258"/>
      <c r="AA127" s="258"/>
      <c r="AB127" s="464">
        <f t="shared" ref="AB127:AH127" si="59">K127</f>
        <v>44511</v>
      </c>
      <c r="AC127" s="464">
        <f t="shared" si="59"/>
        <v>44512</v>
      </c>
      <c r="AD127" s="464">
        <f t="shared" si="59"/>
        <v>44513</v>
      </c>
      <c r="AE127" s="464">
        <f t="shared" si="59"/>
        <v>44514</v>
      </c>
      <c r="AF127" s="464">
        <f t="shared" si="59"/>
        <v>44515</v>
      </c>
      <c r="AG127" s="464">
        <f t="shared" si="59"/>
        <v>44516</v>
      </c>
      <c r="AH127" s="464">
        <f t="shared" si="59"/>
        <v>44517</v>
      </c>
      <c r="AI127" s="409"/>
      <c r="AJ127" s="258"/>
      <c r="AK127" s="410" t="s">
        <v>147</v>
      </c>
      <c r="AL127" s="465">
        <f>SUM(J131,J135)</f>
        <v>4.5</v>
      </c>
      <c r="AM127" s="412">
        <f>AL127 - (AL127/7)</f>
        <v>3.857142857</v>
      </c>
      <c r="AN127" s="412">
        <f>AM127 - (AL127/7)</f>
        <v>3.214285714</v>
      </c>
      <c r="AO127" s="412">
        <f>AN127 - (AL127/7)</f>
        <v>2.571428571</v>
      </c>
      <c r="AP127" s="412">
        <f>AO127 - (AL127/7)</f>
        <v>1.928571429</v>
      </c>
      <c r="AQ127" s="412">
        <f>AP127 - (AL127/7)</f>
        <v>1.285714286</v>
      </c>
      <c r="AR127" s="412">
        <f>AQ127 - (AL127/7)</f>
        <v>0.6428571429</v>
      </c>
      <c r="AS127" s="413">
        <f>AR127 - (AL127/7)</f>
        <v>0</v>
      </c>
      <c r="AT127" s="258"/>
      <c r="AU127" s="414" t="s">
        <v>147</v>
      </c>
      <c r="AV127" s="415">
        <f>SUM(J128,J130)</f>
        <v>5</v>
      </c>
      <c r="AW127" s="416">
        <f>AV127 - (AV127/7)</f>
        <v>4.285714286</v>
      </c>
      <c r="AX127" s="416">
        <f>AW127 - (AV127/7)</f>
        <v>3.571428571</v>
      </c>
      <c r="AY127" s="416">
        <f>AX127 - (AV127/7)</f>
        <v>2.857142857</v>
      </c>
      <c r="AZ127" s="416">
        <f>AY127 - (AV127/7)</f>
        <v>2.142857143</v>
      </c>
      <c r="BA127" s="416">
        <f>AZ127 - (AV127/7)</f>
        <v>1.428571429</v>
      </c>
      <c r="BB127" s="416">
        <f>BA127 - (AV127/7)</f>
        <v>0.7142857143</v>
      </c>
      <c r="BC127" s="417">
        <f>BB127 - (AV127/7)</f>
        <v>0</v>
      </c>
      <c r="BD127" s="258"/>
      <c r="BE127" s="414" t="s">
        <v>147</v>
      </c>
      <c r="BF127" s="415">
        <f>SUM(J136,J134)</f>
        <v>7</v>
      </c>
      <c r="BG127" s="416">
        <f>BF127 - (BF127/7)</f>
        <v>6</v>
      </c>
      <c r="BH127" s="416">
        <f>BG127 - (BF127/7)</f>
        <v>5</v>
      </c>
      <c r="BI127" s="416">
        <f>BH127 - (BF127/7)</f>
        <v>4</v>
      </c>
      <c r="BJ127" s="416">
        <f>BI127 - (BF127/7)</f>
        <v>3</v>
      </c>
      <c r="BK127" s="416">
        <f>BJ127 - (BF127/7)</f>
        <v>2</v>
      </c>
      <c r="BL127" s="416">
        <f>BK127 - (BF127/7)</f>
        <v>1</v>
      </c>
      <c r="BM127" s="417">
        <f>BL127 - (BF127/7)</f>
        <v>0</v>
      </c>
      <c r="BN127" s="258"/>
      <c r="BO127" s="258"/>
      <c r="BP127" s="258"/>
      <c r="BQ127" s="258"/>
      <c r="BR127" s="258"/>
      <c r="BS127" s="258"/>
      <c r="BT127" s="258"/>
      <c r="BU127" s="258"/>
      <c r="BV127" s="258"/>
      <c r="BW127" s="258"/>
      <c r="BX127" s="258"/>
      <c r="BY127" s="258"/>
      <c r="BZ127" s="258"/>
      <c r="CA127" s="258"/>
      <c r="CB127" s="258"/>
      <c r="CC127" s="258"/>
      <c r="CD127" s="258"/>
      <c r="CE127" s="258"/>
      <c r="CF127" s="258"/>
      <c r="CG127" s="258"/>
      <c r="CH127" s="258"/>
      <c r="CI127" s="258"/>
      <c r="CJ127" s="258"/>
      <c r="CK127" s="258"/>
      <c r="CL127" s="258"/>
      <c r="CM127" s="258"/>
      <c r="CN127" s="258"/>
      <c r="CO127" s="258"/>
      <c r="CP127" s="258"/>
      <c r="CQ127" s="258"/>
      <c r="CR127" s="258"/>
      <c r="CS127" s="258"/>
      <c r="CT127" s="258"/>
      <c r="CU127" s="258"/>
      <c r="CV127" s="258"/>
      <c r="CW127" s="258"/>
      <c r="CX127" s="258"/>
      <c r="CY127" s="258"/>
      <c r="CZ127" s="258"/>
      <c r="DA127" s="258"/>
      <c r="DB127" s="258"/>
      <c r="DC127" s="258"/>
      <c r="DD127" s="258"/>
      <c r="DE127" s="258"/>
      <c r="DF127" s="258"/>
      <c r="DG127" s="258"/>
      <c r="DH127" s="258"/>
      <c r="DI127" s="258"/>
      <c r="DJ127" s="258"/>
      <c r="DK127" s="258"/>
      <c r="DL127" s="258"/>
      <c r="DM127" s="258"/>
      <c r="DN127" s="258"/>
      <c r="DO127" s="258"/>
      <c r="DP127" s="258"/>
      <c r="DQ127" s="258"/>
      <c r="DR127" s="258"/>
      <c r="DS127" s="258"/>
      <c r="DT127" s="258"/>
      <c r="DU127" s="258"/>
      <c r="DV127" s="258"/>
      <c r="DW127" s="258"/>
      <c r="DX127" s="258"/>
      <c r="DY127" s="258"/>
      <c r="DZ127" s="258"/>
      <c r="EA127" s="258"/>
      <c r="EB127" s="258"/>
      <c r="EC127" s="258"/>
      <c r="ED127" s="258"/>
      <c r="EE127" s="258"/>
      <c r="EF127" s="258"/>
      <c r="EG127" s="258"/>
      <c r="EH127" s="258"/>
      <c r="EI127" s="258"/>
      <c r="EJ127" s="258"/>
      <c r="EK127" s="258"/>
      <c r="EL127" s="258"/>
      <c r="EM127" s="258"/>
      <c r="EN127" s="258"/>
    </row>
    <row r="128" ht="19.5" customHeight="1">
      <c r="A128" s="14"/>
      <c r="B128" s="466">
        <v>4.3</v>
      </c>
      <c r="C128" s="467" t="s">
        <v>190</v>
      </c>
      <c r="D128" s="468">
        <v>44511.0</v>
      </c>
      <c r="E128" s="469" t="s">
        <v>191</v>
      </c>
      <c r="F128" s="470"/>
      <c r="G128" s="470"/>
      <c r="H128" s="471" t="s">
        <v>5</v>
      </c>
      <c r="I128" s="472" t="s">
        <v>5</v>
      </c>
      <c r="J128" s="472">
        <f t="shared" ref="J128:J136" si="63">SUM(K128:Q128)</f>
        <v>2</v>
      </c>
      <c r="K128" s="472">
        <v>0.5</v>
      </c>
      <c r="L128" s="472">
        <v>0.5</v>
      </c>
      <c r="M128" s="472">
        <v>0.0</v>
      </c>
      <c r="N128" s="472">
        <v>0.0</v>
      </c>
      <c r="O128" s="472">
        <v>0.0</v>
      </c>
      <c r="P128" s="472">
        <v>1.0</v>
      </c>
      <c r="Q128" s="473">
        <v>0.0</v>
      </c>
      <c r="R128" s="261"/>
      <c r="S128" s="474">
        <v>1.0</v>
      </c>
      <c r="T128" s="472">
        <v>1.0</v>
      </c>
      <c r="U128" s="472">
        <v>0.0</v>
      </c>
      <c r="V128" s="472">
        <v>0.0</v>
      </c>
      <c r="W128" s="472">
        <v>0.0</v>
      </c>
      <c r="X128" s="472">
        <v>1.0</v>
      </c>
      <c r="Y128" s="473">
        <v>0.0</v>
      </c>
      <c r="Z128" s="258"/>
      <c r="AA128" s="477" t="s">
        <v>5</v>
      </c>
      <c r="AB128" s="472">
        <v>2.0</v>
      </c>
      <c r="AC128" s="472">
        <v>2.0</v>
      </c>
      <c r="AD128" s="472">
        <v>0.0</v>
      </c>
      <c r="AE128" s="472">
        <v>0.0</v>
      </c>
      <c r="AF128" s="472">
        <v>0.0</v>
      </c>
      <c r="AG128" s="472">
        <v>3.0</v>
      </c>
      <c r="AH128" s="478">
        <v>1.0</v>
      </c>
      <c r="AI128" s="479">
        <f t="shared" ref="AI128:AI132" si="64">SUM(AB128:AH128)</f>
        <v>8</v>
      </c>
      <c r="AJ128" s="258"/>
      <c r="AK128" s="410" t="s">
        <v>151</v>
      </c>
      <c r="AL128" s="480">
        <f>SUM(J131,J135)</f>
        <v>4.5</v>
      </c>
      <c r="AM128" s="481">
        <f t="shared" ref="AM128:AS128" si="60"> AL128 - SUM(K131,K135)</f>
        <v>4.5</v>
      </c>
      <c r="AN128" s="481">
        <f t="shared" si="60"/>
        <v>4.5</v>
      </c>
      <c r="AO128" s="481">
        <f t="shared" si="60"/>
        <v>3</v>
      </c>
      <c r="AP128" s="481">
        <f t="shared" si="60"/>
        <v>2</v>
      </c>
      <c r="AQ128" s="481">
        <f t="shared" si="60"/>
        <v>1</v>
      </c>
      <c r="AR128" s="481">
        <f t="shared" si="60"/>
        <v>0</v>
      </c>
      <c r="AS128" s="482">
        <f t="shared" si="60"/>
        <v>0</v>
      </c>
      <c r="AT128" s="258"/>
      <c r="AU128" s="414" t="s">
        <v>151</v>
      </c>
      <c r="AV128" s="415">
        <f>SUM(J128,J130)</f>
        <v>5</v>
      </c>
      <c r="AW128" s="484">
        <f t="shared" ref="AW128:BC128" si="61">AV128 - SUM(K128,K130)</f>
        <v>4.25</v>
      </c>
      <c r="AX128" s="484">
        <f t="shared" si="61"/>
        <v>3.5</v>
      </c>
      <c r="AY128" s="484">
        <f t="shared" si="61"/>
        <v>3.5</v>
      </c>
      <c r="AZ128" s="484">
        <f t="shared" si="61"/>
        <v>3.5</v>
      </c>
      <c r="BA128" s="484">
        <f t="shared" si="61"/>
        <v>3.5</v>
      </c>
      <c r="BB128" s="484">
        <f t="shared" si="61"/>
        <v>1</v>
      </c>
      <c r="BC128" s="485">
        <f t="shared" si="61"/>
        <v>0</v>
      </c>
      <c r="BD128" s="258"/>
      <c r="BE128" s="414" t="s">
        <v>151</v>
      </c>
      <c r="BF128" s="483">
        <f>SUM(J136,J134)</f>
        <v>7</v>
      </c>
      <c r="BG128" s="484">
        <f t="shared" ref="BG128:BM128" si="62">BF128 - (K134 + K136)</f>
        <v>6</v>
      </c>
      <c r="BH128" s="484">
        <f t="shared" si="62"/>
        <v>4</v>
      </c>
      <c r="BI128" s="484">
        <f t="shared" si="62"/>
        <v>4</v>
      </c>
      <c r="BJ128" s="484">
        <f t="shared" si="62"/>
        <v>4</v>
      </c>
      <c r="BK128" s="484">
        <f t="shared" si="62"/>
        <v>3</v>
      </c>
      <c r="BL128" s="484">
        <f t="shared" si="62"/>
        <v>2</v>
      </c>
      <c r="BM128" s="485">
        <f t="shared" si="62"/>
        <v>0</v>
      </c>
      <c r="BN128" s="258"/>
      <c r="BO128" s="258"/>
      <c r="BP128" s="258"/>
      <c r="BQ128" s="258"/>
      <c r="BR128" s="258"/>
      <c r="BS128" s="258"/>
      <c r="BT128" s="258"/>
      <c r="BU128" s="258"/>
      <c r="BV128" s="258"/>
      <c r="BW128" s="258"/>
      <c r="BX128" s="258"/>
      <c r="BY128" s="258"/>
      <c r="BZ128" s="258"/>
      <c r="CA128" s="258"/>
      <c r="CB128" s="258"/>
      <c r="CC128" s="258"/>
      <c r="CD128" s="258"/>
      <c r="CE128" s="258"/>
      <c r="CF128" s="258"/>
      <c r="CG128" s="258"/>
      <c r="CH128" s="258"/>
      <c r="CI128" s="258"/>
      <c r="CJ128" s="258"/>
      <c r="CK128" s="258"/>
      <c r="CL128" s="258"/>
      <c r="CM128" s="258"/>
      <c r="CN128" s="258"/>
      <c r="CO128" s="258"/>
      <c r="CP128" s="258"/>
      <c r="CQ128" s="258"/>
      <c r="CR128" s="258"/>
      <c r="CS128" s="258"/>
      <c r="CT128" s="258"/>
      <c r="CU128" s="258"/>
      <c r="CV128" s="258"/>
      <c r="CW128" s="258"/>
      <c r="CX128" s="258"/>
      <c r="CY128" s="258"/>
      <c r="CZ128" s="258"/>
      <c r="DA128" s="258"/>
      <c r="DB128" s="258"/>
      <c r="DC128" s="258"/>
      <c r="DD128" s="258"/>
      <c r="DE128" s="258"/>
      <c r="DF128" s="258"/>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258"/>
      <c r="EC128" s="258"/>
      <c r="ED128" s="258"/>
      <c r="EE128" s="258"/>
      <c r="EF128" s="258"/>
      <c r="EG128" s="258"/>
      <c r="EH128" s="258"/>
      <c r="EI128" s="258"/>
      <c r="EJ128" s="258"/>
      <c r="EK128" s="258"/>
      <c r="EL128" s="258"/>
      <c r="EM128" s="258"/>
      <c r="EN128" s="258"/>
    </row>
    <row r="129" ht="19.5" customHeight="1">
      <c r="A129" s="14"/>
      <c r="B129" s="486"/>
      <c r="C129" s="487"/>
      <c r="D129" s="487"/>
      <c r="E129" s="469" t="s">
        <v>192</v>
      </c>
      <c r="F129" s="470"/>
      <c r="G129" s="470"/>
      <c r="H129" s="489" t="s">
        <v>10</v>
      </c>
      <c r="I129" s="472" t="s">
        <v>5</v>
      </c>
      <c r="J129" s="472">
        <f t="shared" si="63"/>
        <v>3</v>
      </c>
      <c r="K129" s="472">
        <v>0.25</v>
      </c>
      <c r="L129" s="472">
        <v>0.25</v>
      </c>
      <c r="M129" s="472">
        <v>1.0</v>
      </c>
      <c r="N129" s="472">
        <v>1.5</v>
      </c>
      <c r="O129" s="472">
        <v>0.0</v>
      </c>
      <c r="P129" s="472">
        <v>0.0</v>
      </c>
      <c r="Q129" s="473">
        <v>0.0</v>
      </c>
      <c r="R129" s="261"/>
      <c r="S129" s="474">
        <v>0.5</v>
      </c>
      <c r="T129" s="472">
        <v>0.5</v>
      </c>
      <c r="U129" s="472">
        <v>2.0</v>
      </c>
      <c r="V129" s="472">
        <v>1.0</v>
      </c>
      <c r="W129" s="472">
        <v>0.0</v>
      </c>
      <c r="X129" s="472">
        <v>0.0</v>
      </c>
      <c r="Y129" s="473">
        <v>0.0</v>
      </c>
      <c r="Z129" s="258"/>
      <c r="AA129" s="477" t="s">
        <v>8</v>
      </c>
      <c r="AB129" s="472">
        <v>0.0</v>
      </c>
      <c r="AC129" s="472">
        <v>0.0</v>
      </c>
      <c r="AD129" s="472">
        <v>3.0</v>
      </c>
      <c r="AE129" s="472">
        <v>2.0</v>
      </c>
      <c r="AF129" s="472">
        <v>2.0</v>
      </c>
      <c r="AG129" s="472">
        <v>2.0</v>
      </c>
      <c r="AH129" s="478">
        <v>0.0</v>
      </c>
      <c r="AI129" s="479">
        <f t="shared" si="64"/>
        <v>9</v>
      </c>
      <c r="AJ129" s="258"/>
      <c r="AK129" s="258"/>
      <c r="AL129" s="258"/>
      <c r="AM129" s="258"/>
      <c r="AN129" s="258"/>
      <c r="AO129" s="258"/>
      <c r="AP129" s="258"/>
      <c r="AQ129" s="258"/>
      <c r="AR129" s="258"/>
      <c r="AS129" s="258"/>
      <c r="AT129" s="258"/>
      <c r="AU129" s="258"/>
      <c r="AV129" s="258"/>
      <c r="AW129" s="258"/>
      <c r="AX129" s="258"/>
      <c r="AY129" s="258"/>
      <c r="AZ129" s="258"/>
      <c r="BA129" s="258"/>
      <c r="BB129" s="258"/>
      <c r="BC129" s="258"/>
      <c r="BD129" s="258"/>
      <c r="BE129" s="258"/>
      <c r="BF129" s="258"/>
      <c r="BG129" s="258"/>
      <c r="BH129" s="258"/>
      <c r="BI129" s="258"/>
      <c r="BJ129" s="258"/>
      <c r="BK129" s="258"/>
      <c r="BL129" s="258"/>
      <c r="BM129" s="258"/>
      <c r="BN129" s="258"/>
      <c r="BO129" s="258"/>
      <c r="BP129" s="258"/>
      <c r="BQ129" s="258"/>
      <c r="BR129" s="258"/>
      <c r="BS129" s="258"/>
      <c r="BT129" s="258"/>
      <c r="BU129" s="258"/>
      <c r="BV129" s="258"/>
      <c r="BW129" s="258"/>
      <c r="BX129" s="258"/>
      <c r="BY129" s="258"/>
      <c r="BZ129" s="258"/>
      <c r="CA129" s="258"/>
      <c r="CB129" s="258"/>
      <c r="CC129" s="258"/>
      <c r="CD129" s="258"/>
      <c r="CE129" s="258"/>
      <c r="CF129" s="258"/>
      <c r="CG129" s="258"/>
      <c r="CH129" s="258"/>
      <c r="CI129" s="258"/>
      <c r="CJ129" s="258"/>
      <c r="CK129" s="258"/>
      <c r="CL129" s="258"/>
      <c r="CM129" s="258"/>
      <c r="CN129" s="258"/>
      <c r="CO129" s="258"/>
      <c r="CP129" s="258"/>
      <c r="CQ129" s="258"/>
      <c r="CR129" s="258"/>
      <c r="CS129" s="258"/>
      <c r="CT129" s="258"/>
      <c r="CU129" s="258"/>
      <c r="CV129" s="258"/>
      <c r="CW129" s="258"/>
      <c r="CX129" s="258"/>
      <c r="CY129" s="258"/>
      <c r="CZ129" s="258"/>
      <c r="DA129" s="258"/>
      <c r="DB129" s="258"/>
      <c r="DC129" s="258"/>
      <c r="DD129" s="258"/>
      <c r="DE129" s="258"/>
      <c r="DF129" s="258"/>
      <c r="DG129" s="258"/>
      <c r="DH129" s="258"/>
      <c r="DI129" s="258"/>
      <c r="DJ129" s="258"/>
      <c r="DK129" s="258"/>
      <c r="DL129" s="258"/>
      <c r="DM129" s="258"/>
      <c r="DN129" s="258"/>
      <c r="DO129" s="258"/>
      <c r="DP129" s="258"/>
      <c r="DQ129" s="258"/>
      <c r="DR129" s="258"/>
      <c r="DS129" s="258"/>
      <c r="DT129" s="258"/>
      <c r="DU129" s="258"/>
      <c r="DV129" s="258"/>
      <c r="DW129" s="258"/>
      <c r="DX129" s="258"/>
      <c r="DY129" s="258"/>
      <c r="DZ129" s="258"/>
      <c r="EA129" s="258"/>
      <c r="EB129" s="258"/>
      <c r="EC129" s="258"/>
      <c r="ED129" s="258"/>
      <c r="EE129" s="258"/>
      <c r="EF129" s="258"/>
      <c r="EG129" s="258"/>
      <c r="EH129" s="258"/>
      <c r="EI129" s="258"/>
      <c r="EJ129" s="258"/>
      <c r="EK129" s="258"/>
      <c r="EL129" s="258"/>
      <c r="EM129" s="258"/>
      <c r="EN129" s="258"/>
    </row>
    <row r="130" ht="19.5" customHeight="1">
      <c r="A130" s="14"/>
      <c r="B130" s="486"/>
      <c r="C130" s="487"/>
      <c r="D130" s="487"/>
      <c r="E130" s="469" t="s">
        <v>193</v>
      </c>
      <c r="F130" s="470"/>
      <c r="G130" s="470"/>
      <c r="H130" s="489" t="s">
        <v>5</v>
      </c>
      <c r="I130" s="472" t="s">
        <v>5</v>
      </c>
      <c r="J130" s="472">
        <f t="shared" si="63"/>
        <v>3</v>
      </c>
      <c r="K130" s="472">
        <v>0.25</v>
      </c>
      <c r="L130" s="472">
        <v>0.25</v>
      </c>
      <c r="M130" s="472">
        <v>0.0</v>
      </c>
      <c r="N130" s="472">
        <v>0.0</v>
      </c>
      <c r="O130" s="472">
        <v>0.0</v>
      </c>
      <c r="P130" s="472">
        <v>1.5</v>
      </c>
      <c r="Q130" s="473">
        <v>1.0</v>
      </c>
      <c r="R130" s="261"/>
      <c r="S130" s="474">
        <v>1.0</v>
      </c>
      <c r="T130" s="472">
        <v>0.5</v>
      </c>
      <c r="U130" s="472">
        <v>0.0</v>
      </c>
      <c r="V130" s="472">
        <v>0.0</v>
      </c>
      <c r="W130" s="472">
        <v>0.0</v>
      </c>
      <c r="X130" s="472">
        <v>1.5</v>
      </c>
      <c r="Y130" s="473">
        <v>1.0</v>
      </c>
      <c r="Z130" s="258"/>
      <c r="AA130" s="477" t="s">
        <v>10</v>
      </c>
      <c r="AB130" s="472">
        <v>1.0</v>
      </c>
      <c r="AC130" s="472">
        <v>1.0</v>
      </c>
      <c r="AD130" s="472">
        <v>1.0</v>
      </c>
      <c r="AE130" s="472">
        <v>1.0</v>
      </c>
      <c r="AF130" s="472">
        <v>0.0</v>
      </c>
      <c r="AG130" s="472">
        <v>0.0</v>
      </c>
      <c r="AH130" s="478">
        <v>0.0</v>
      </c>
      <c r="AI130" s="479">
        <f t="shared" si="64"/>
        <v>4</v>
      </c>
      <c r="AJ130" s="258"/>
      <c r="AK130" s="457" t="s">
        <v>7</v>
      </c>
      <c r="AL130" s="458" t="s">
        <v>98</v>
      </c>
      <c r="AM130" s="493">
        <f t="shared" ref="AM130:AS130" si="65">K127</f>
        <v>44511</v>
      </c>
      <c r="AN130" s="493">
        <f t="shared" si="65"/>
        <v>44512</v>
      </c>
      <c r="AO130" s="493">
        <f t="shared" si="65"/>
        <v>44513</v>
      </c>
      <c r="AP130" s="493">
        <f t="shared" si="65"/>
        <v>44514</v>
      </c>
      <c r="AQ130" s="493">
        <f t="shared" si="65"/>
        <v>44515</v>
      </c>
      <c r="AR130" s="493">
        <f t="shared" si="65"/>
        <v>44516</v>
      </c>
      <c r="AS130" s="493">
        <f t="shared" si="65"/>
        <v>44517</v>
      </c>
      <c r="AT130" s="258"/>
      <c r="AU130" s="457" t="s">
        <v>10</v>
      </c>
      <c r="AV130" s="458" t="s">
        <v>98</v>
      </c>
      <c r="AW130" s="493">
        <f t="shared" ref="AW130:BC130" si="66">K127</f>
        <v>44511</v>
      </c>
      <c r="AX130" s="493">
        <f t="shared" si="66"/>
        <v>44512</v>
      </c>
      <c r="AY130" s="493">
        <f t="shared" si="66"/>
        <v>44513</v>
      </c>
      <c r="AZ130" s="493">
        <f t="shared" si="66"/>
        <v>44514</v>
      </c>
      <c r="BA130" s="493">
        <f t="shared" si="66"/>
        <v>44515</v>
      </c>
      <c r="BB130" s="493">
        <f t="shared" si="66"/>
        <v>44516</v>
      </c>
      <c r="BC130" s="493">
        <f t="shared" si="66"/>
        <v>44517</v>
      </c>
      <c r="BD130" s="258"/>
      <c r="BE130" s="258"/>
      <c r="BF130" s="258"/>
      <c r="BG130" s="258"/>
      <c r="BH130" s="258"/>
      <c r="BI130" s="258"/>
      <c r="BJ130" s="258"/>
      <c r="BK130" s="258"/>
      <c r="BL130" s="258"/>
      <c r="BM130" s="258"/>
      <c r="BN130" s="258"/>
      <c r="BO130" s="258"/>
      <c r="BP130" s="258"/>
      <c r="BQ130" s="258"/>
      <c r="BR130" s="258"/>
      <c r="BS130" s="258"/>
      <c r="BT130" s="258"/>
      <c r="BU130" s="258"/>
      <c r="BV130" s="258"/>
      <c r="BW130" s="258"/>
      <c r="BX130" s="258"/>
      <c r="BY130" s="258"/>
      <c r="BZ130" s="258"/>
      <c r="CA130" s="258"/>
      <c r="CB130" s="258"/>
      <c r="CC130" s="258"/>
      <c r="CD130" s="258"/>
      <c r="CE130" s="258"/>
      <c r="CF130" s="258"/>
      <c r="CG130" s="258"/>
      <c r="CH130" s="258"/>
      <c r="CI130" s="258"/>
      <c r="CJ130" s="258"/>
      <c r="CK130" s="258"/>
      <c r="CL130" s="258"/>
      <c r="CM130" s="258"/>
      <c r="CN130" s="258"/>
      <c r="CO130" s="258"/>
      <c r="CP130" s="258"/>
      <c r="CQ130" s="258"/>
      <c r="CR130" s="258"/>
      <c r="CS130" s="258"/>
      <c r="CT130" s="258"/>
      <c r="CU130" s="258"/>
      <c r="CV130" s="258"/>
      <c r="CW130" s="258"/>
      <c r="CX130" s="258"/>
      <c r="CY130" s="258"/>
      <c r="CZ130" s="258"/>
      <c r="DA130" s="258"/>
      <c r="DB130" s="258"/>
      <c r="DC130" s="258"/>
      <c r="DD130" s="258"/>
      <c r="DE130" s="258"/>
      <c r="DF130" s="258"/>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258"/>
      <c r="EC130" s="258"/>
      <c r="ED130" s="258"/>
      <c r="EE130" s="258"/>
      <c r="EF130" s="258"/>
      <c r="EG130" s="258"/>
      <c r="EH130" s="258"/>
      <c r="EI130" s="258"/>
      <c r="EJ130" s="258"/>
      <c r="EK130" s="258"/>
      <c r="EL130" s="258"/>
      <c r="EM130" s="258"/>
      <c r="EN130" s="258"/>
    </row>
    <row r="131" ht="19.5" customHeight="1">
      <c r="A131" s="14"/>
      <c r="B131" s="486"/>
      <c r="C131" s="487"/>
      <c r="D131" s="487"/>
      <c r="E131" s="469" t="s">
        <v>194</v>
      </c>
      <c r="F131" s="470"/>
      <c r="G131" s="494"/>
      <c r="H131" s="489" t="s">
        <v>8</v>
      </c>
      <c r="I131" s="472" t="s">
        <v>5</v>
      </c>
      <c r="J131" s="472">
        <f t="shared" si="63"/>
        <v>2.5</v>
      </c>
      <c r="K131" s="472">
        <v>0.0</v>
      </c>
      <c r="L131" s="472">
        <v>0.0</v>
      </c>
      <c r="M131" s="472">
        <v>1.0</v>
      </c>
      <c r="N131" s="472">
        <v>0.5</v>
      </c>
      <c r="O131" s="472">
        <v>0.5</v>
      </c>
      <c r="P131" s="472">
        <v>0.5</v>
      </c>
      <c r="Q131" s="473">
        <v>0.0</v>
      </c>
      <c r="R131" s="261"/>
      <c r="S131" s="474">
        <v>0.0</v>
      </c>
      <c r="T131" s="472">
        <v>0.0</v>
      </c>
      <c r="U131" s="472">
        <v>1.5</v>
      </c>
      <c r="V131" s="472">
        <v>1.0</v>
      </c>
      <c r="W131" s="472">
        <v>1.0</v>
      </c>
      <c r="X131" s="472">
        <v>1.0</v>
      </c>
      <c r="Y131" s="473">
        <v>0.0</v>
      </c>
      <c r="Z131" s="258"/>
      <c r="AA131" s="477" t="s">
        <v>12</v>
      </c>
      <c r="AB131" s="472">
        <v>0.0</v>
      </c>
      <c r="AC131" s="472">
        <v>2.0</v>
      </c>
      <c r="AD131" s="472">
        <v>0.0</v>
      </c>
      <c r="AE131" s="472">
        <v>0.0</v>
      </c>
      <c r="AF131" s="472">
        <v>1.0</v>
      </c>
      <c r="AG131" s="472">
        <v>1.0</v>
      </c>
      <c r="AH131" s="478">
        <v>1.0</v>
      </c>
      <c r="AI131" s="479">
        <f t="shared" si="64"/>
        <v>5</v>
      </c>
      <c r="AJ131" s="258"/>
      <c r="AK131" s="414" t="s">
        <v>147</v>
      </c>
      <c r="AL131" s="495">
        <f>SUM(J132,J133)</f>
        <v>14</v>
      </c>
      <c r="AM131" s="416">
        <f>AL131 - (AL131/7)</f>
        <v>12</v>
      </c>
      <c r="AN131" s="416">
        <f>AM131 - (AL131/7)</f>
        <v>10</v>
      </c>
      <c r="AO131" s="416">
        <f>AN131 - (AL131/7)</f>
        <v>8</v>
      </c>
      <c r="AP131" s="416">
        <f>AO131 - (AL131/7)</f>
        <v>6</v>
      </c>
      <c r="AQ131" s="416">
        <f>AP131 - (AL131/7)</f>
        <v>4</v>
      </c>
      <c r="AR131" s="416">
        <f>AQ131 - (AL131/7)</f>
        <v>2</v>
      </c>
      <c r="AS131" s="417">
        <f>AR131 - (AL131/7)</f>
        <v>0</v>
      </c>
      <c r="AT131" s="258"/>
      <c r="AU131" s="414" t="s">
        <v>147</v>
      </c>
      <c r="AV131" s="415">
        <f>SUM(J129)</f>
        <v>3</v>
      </c>
      <c r="AW131" s="416">
        <f>AV131 - (AV131/7)</f>
        <v>2.571428571</v>
      </c>
      <c r="AX131" s="416">
        <f>AW131 - (AV131/7)</f>
        <v>2.142857143</v>
      </c>
      <c r="AY131" s="416">
        <f>AX131 - (AV131/7)</f>
        <v>1.714285714</v>
      </c>
      <c r="AZ131" s="416">
        <f>AY131 - (AV131/7)</f>
        <v>1.285714286</v>
      </c>
      <c r="BA131" s="416">
        <f>AZ131 - (AV131/7)</f>
        <v>0.8571428571</v>
      </c>
      <c r="BB131" s="416">
        <f>BA131 - (AV131/7)</f>
        <v>0.4285714286</v>
      </c>
      <c r="BC131" s="417">
        <f>BB131 - (AV131/7)</f>
        <v>0</v>
      </c>
      <c r="BD131" s="258"/>
      <c r="BE131" s="258"/>
      <c r="BF131" s="258"/>
      <c r="BG131" s="258"/>
      <c r="BH131" s="258"/>
      <c r="BI131" s="258"/>
      <c r="BJ131" s="258"/>
      <c r="BK131" s="258"/>
      <c r="BL131" s="258"/>
      <c r="BM131" s="258"/>
      <c r="BN131" s="258"/>
      <c r="BO131" s="258"/>
      <c r="BP131" s="258"/>
      <c r="BQ131" s="258"/>
      <c r="BR131" s="258"/>
      <c r="BS131" s="258"/>
      <c r="BT131" s="258"/>
      <c r="BU131" s="258"/>
      <c r="BV131" s="258"/>
      <c r="BW131" s="258"/>
      <c r="BX131" s="258"/>
      <c r="BY131" s="258"/>
      <c r="BZ131" s="258"/>
      <c r="CA131" s="258"/>
      <c r="CB131" s="258"/>
      <c r="CC131" s="258"/>
      <c r="CD131" s="258"/>
      <c r="CE131" s="258"/>
      <c r="CF131" s="258"/>
      <c r="CG131" s="258"/>
      <c r="CH131" s="258"/>
      <c r="CI131" s="258"/>
      <c r="CJ131" s="258"/>
      <c r="CK131" s="258"/>
      <c r="CL131" s="258"/>
      <c r="CM131" s="258"/>
      <c r="CN131" s="258"/>
      <c r="CO131" s="258"/>
      <c r="CP131" s="258"/>
      <c r="CQ131" s="258"/>
      <c r="CR131" s="258"/>
      <c r="CS131" s="258"/>
      <c r="CT131" s="258"/>
      <c r="CU131" s="258"/>
      <c r="CV131" s="258"/>
      <c r="CW131" s="258"/>
      <c r="CX131" s="258"/>
      <c r="CY131" s="258"/>
      <c r="CZ131" s="258"/>
      <c r="DA131" s="258"/>
      <c r="DB131" s="258"/>
      <c r="DC131" s="258"/>
      <c r="DD131" s="258"/>
      <c r="DE131" s="258"/>
      <c r="DF131" s="258"/>
      <c r="DG131" s="258"/>
      <c r="DH131" s="258"/>
      <c r="DI131" s="258"/>
      <c r="DJ131" s="258"/>
      <c r="DK131" s="258"/>
      <c r="DL131" s="258"/>
      <c r="DM131" s="258"/>
      <c r="DN131" s="258"/>
      <c r="DO131" s="258"/>
      <c r="DP131" s="258"/>
      <c r="DQ131" s="258"/>
      <c r="DR131" s="258"/>
      <c r="DS131" s="258"/>
      <c r="DT131" s="258"/>
      <c r="DU131" s="258"/>
      <c r="DV131" s="258"/>
      <c r="DW131" s="258"/>
      <c r="DX131" s="258"/>
      <c r="DY131" s="258"/>
      <c r="DZ131" s="258"/>
      <c r="EA131" s="258"/>
      <c r="EB131" s="258"/>
      <c r="EC131" s="258"/>
      <c r="ED131" s="258"/>
      <c r="EE131" s="258"/>
      <c r="EF131" s="258"/>
      <c r="EG131" s="258"/>
      <c r="EH131" s="258"/>
      <c r="EI131" s="258"/>
      <c r="EJ131" s="258"/>
      <c r="EK131" s="258"/>
      <c r="EL131" s="258"/>
      <c r="EM131" s="258"/>
      <c r="EN131" s="258"/>
    </row>
    <row r="132" ht="19.5" customHeight="1">
      <c r="A132" s="14"/>
      <c r="B132" s="486"/>
      <c r="C132" s="487"/>
      <c r="D132" s="487"/>
      <c r="E132" s="469" t="s">
        <v>195</v>
      </c>
      <c r="F132" s="470"/>
      <c r="G132" s="470"/>
      <c r="H132" s="471" t="s">
        <v>7</v>
      </c>
      <c r="I132" s="472" t="s">
        <v>5</v>
      </c>
      <c r="J132" s="472">
        <f t="shared" si="63"/>
        <v>7</v>
      </c>
      <c r="K132" s="472">
        <v>1.0</v>
      </c>
      <c r="L132" s="472">
        <v>2.0</v>
      </c>
      <c r="M132" s="472">
        <v>2.0</v>
      </c>
      <c r="N132" s="472">
        <v>1.0</v>
      </c>
      <c r="O132" s="472">
        <v>1.0</v>
      </c>
      <c r="P132" s="472">
        <v>0.0</v>
      </c>
      <c r="Q132" s="473">
        <v>0.0</v>
      </c>
      <c r="R132" s="261"/>
      <c r="S132" s="474">
        <v>0.5</v>
      </c>
      <c r="T132" s="472">
        <v>1.5</v>
      </c>
      <c r="U132" s="472">
        <v>1.5</v>
      </c>
      <c r="V132" s="472">
        <v>1.0</v>
      </c>
      <c r="W132" s="472">
        <v>0.5</v>
      </c>
      <c r="X132" s="472">
        <v>0.0</v>
      </c>
      <c r="Y132" s="473">
        <v>0.0</v>
      </c>
      <c r="Z132" s="258"/>
      <c r="AA132" s="477" t="s">
        <v>7</v>
      </c>
      <c r="AB132" s="496">
        <v>1.0</v>
      </c>
      <c r="AC132" s="496">
        <v>3.0</v>
      </c>
      <c r="AD132" s="496">
        <v>3.0</v>
      </c>
      <c r="AE132" s="496">
        <v>2.0</v>
      </c>
      <c r="AF132" s="496">
        <v>1.0</v>
      </c>
      <c r="AG132" s="496">
        <v>0.0</v>
      </c>
      <c r="AH132" s="497">
        <v>0.0</v>
      </c>
      <c r="AI132" s="498">
        <f t="shared" si="64"/>
        <v>10</v>
      </c>
      <c r="AJ132" s="258"/>
      <c r="AK132" s="414" t="s">
        <v>151</v>
      </c>
      <c r="AL132" s="499">
        <f>SUM(J132,J133)</f>
        <v>14</v>
      </c>
      <c r="AM132" s="484">
        <f t="shared" ref="AM132:AS132" si="67">AL132 - SUM(K132,K133)</f>
        <v>12</v>
      </c>
      <c r="AN132" s="484">
        <f t="shared" si="67"/>
        <v>8</v>
      </c>
      <c r="AO132" s="484">
        <f t="shared" si="67"/>
        <v>4</v>
      </c>
      <c r="AP132" s="484">
        <f t="shared" si="67"/>
        <v>2</v>
      </c>
      <c r="AQ132" s="484">
        <f t="shared" si="67"/>
        <v>0</v>
      </c>
      <c r="AR132" s="484">
        <f t="shared" si="67"/>
        <v>0</v>
      </c>
      <c r="AS132" s="485">
        <f t="shared" si="67"/>
        <v>0</v>
      </c>
      <c r="AT132" s="258"/>
      <c r="AU132" s="414" t="s">
        <v>151</v>
      </c>
      <c r="AV132" s="483">
        <f>SUM(J129)</f>
        <v>3</v>
      </c>
      <c r="AW132" s="484">
        <f t="shared" ref="AW132:BC132" si="68">AV132 - K129</f>
        <v>2.75</v>
      </c>
      <c r="AX132" s="484">
        <f t="shared" si="68"/>
        <v>2.5</v>
      </c>
      <c r="AY132" s="484">
        <f t="shared" si="68"/>
        <v>1.5</v>
      </c>
      <c r="AZ132" s="484">
        <f t="shared" si="68"/>
        <v>0</v>
      </c>
      <c r="BA132" s="484">
        <f t="shared" si="68"/>
        <v>0</v>
      </c>
      <c r="BB132" s="484">
        <f t="shared" si="68"/>
        <v>0</v>
      </c>
      <c r="BC132" s="485">
        <f t="shared" si="68"/>
        <v>0</v>
      </c>
      <c r="BD132" s="258"/>
      <c r="BE132" s="258"/>
      <c r="BF132" s="258"/>
      <c r="BG132" s="258"/>
      <c r="BH132" s="258"/>
      <c r="BI132" s="258"/>
      <c r="BJ132" s="258"/>
      <c r="BK132" s="258"/>
      <c r="BL132" s="258"/>
      <c r="BM132" s="258"/>
      <c r="BN132" s="258"/>
      <c r="BO132" s="258"/>
      <c r="BP132" s="258"/>
      <c r="BQ132" s="258"/>
      <c r="BR132" s="258"/>
      <c r="BS132" s="258"/>
      <c r="BT132" s="258"/>
      <c r="BU132" s="258"/>
      <c r="BV132" s="258"/>
      <c r="BW132" s="258"/>
      <c r="BX132" s="258"/>
      <c r="BY132" s="258"/>
      <c r="BZ132" s="258"/>
      <c r="CA132" s="258"/>
      <c r="CB132" s="258"/>
      <c r="CC132" s="258"/>
      <c r="CD132" s="258"/>
      <c r="CE132" s="258"/>
      <c r="CF132" s="258"/>
      <c r="CG132" s="258"/>
      <c r="CH132" s="258"/>
      <c r="CI132" s="258"/>
      <c r="CJ132" s="258"/>
      <c r="CK132" s="258"/>
      <c r="CL132" s="258"/>
      <c r="CM132" s="258"/>
      <c r="CN132" s="258"/>
      <c r="CO132" s="258"/>
      <c r="CP132" s="258"/>
      <c r="CQ132" s="258"/>
      <c r="CR132" s="258"/>
      <c r="CS132" s="258"/>
      <c r="CT132" s="258"/>
      <c r="CU132" s="258"/>
      <c r="CV132" s="258"/>
      <c r="CW132" s="258"/>
      <c r="CX132" s="258"/>
      <c r="CY132" s="258"/>
      <c r="CZ132" s="258"/>
      <c r="DA132" s="258"/>
      <c r="DB132" s="258"/>
      <c r="DC132" s="258"/>
      <c r="DD132" s="258"/>
      <c r="DE132" s="258"/>
      <c r="DF132" s="258"/>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258"/>
      <c r="EC132" s="258"/>
      <c r="ED132" s="258"/>
      <c r="EE132" s="258"/>
      <c r="EF132" s="258"/>
      <c r="EG132" s="258"/>
      <c r="EH132" s="258"/>
      <c r="EI132" s="258"/>
      <c r="EJ132" s="258"/>
      <c r="EK132" s="258"/>
      <c r="EL132" s="258"/>
      <c r="EM132" s="258"/>
      <c r="EN132" s="258"/>
    </row>
    <row r="133" ht="19.5" customHeight="1">
      <c r="A133" s="14"/>
      <c r="B133" s="486"/>
      <c r="C133" s="487"/>
      <c r="D133" s="487"/>
      <c r="E133" s="469" t="s">
        <v>196</v>
      </c>
      <c r="F133" s="470"/>
      <c r="G133" s="470"/>
      <c r="H133" s="471" t="s">
        <v>7</v>
      </c>
      <c r="I133" s="472" t="s">
        <v>5</v>
      </c>
      <c r="J133" s="472">
        <f t="shared" si="63"/>
        <v>7</v>
      </c>
      <c r="K133" s="472">
        <v>1.0</v>
      </c>
      <c r="L133" s="472">
        <v>2.0</v>
      </c>
      <c r="M133" s="472">
        <v>2.0</v>
      </c>
      <c r="N133" s="472">
        <v>1.0</v>
      </c>
      <c r="O133" s="472">
        <v>1.0</v>
      </c>
      <c r="P133" s="472">
        <v>0.0</v>
      </c>
      <c r="Q133" s="473">
        <v>0.0</v>
      </c>
      <c r="R133" s="261"/>
      <c r="S133" s="474">
        <v>0.5</v>
      </c>
      <c r="T133" s="472">
        <v>1.5</v>
      </c>
      <c r="U133" s="472">
        <v>1.5</v>
      </c>
      <c r="V133" s="472">
        <v>1.0</v>
      </c>
      <c r="W133" s="472">
        <v>0.5</v>
      </c>
      <c r="X133" s="472">
        <v>0.0</v>
      </c>
      <c r="Y133" s="473">
        <v>0.0</v>
      </c>
      <c r="Z133" s="258"/>
      <c r="AA133" s="258"/>
      <c r="AB133" s="258"/>
      <c r="AC133" s="258"/>
      <c r="AD133" s="258"/>
      <c r="AE133" s="258"/>
      <c r="AF133" s="258"/>
      <c r="AG133" s="258"/>
      <c r="AH133" s="258"/>
      <c r="AI133" s="502">
        <f>SUM(AI127:AI132)</f>
        <v>36</v>
      </c>
      <c r="AJ133" s="258"/>
      <c r="AK133" s="258"/>
      <c r="AL133" s="258"/>
      <c r="AM133" s="258"/>
      <c r="AN133" s="258"/>
      <c r="AO133" s="258"/>
      <c r="AP133" s="258"/>
      <c r="AQ133" s="258"/>
      <c r="AR133" s="258"/>
      <c r="AS133" s="258"/>
      <c r="AT133" s="258"/>
      <c r="AU133" s="258"/>
      <c r="AV133" s="258"/>
      <c r="AW133" s="258"/>
      <c r="AX133" s="258"/>
      <c r="AY133" s="258"/>
      <c r="AZ133" s="258"/>
      <c r="BA133" s="258"/>
      <c r="BB133" s="258"/>
      <c r="BC133" s="258"/>
      <c r="BD133" s="258"/>
      <c r="BE133" s="258"/>
      <c r="BF133" s="258"/>
      <c r="BG133" s="258"/>
      <c r="BH133" s="258"/>
      <c r="BI133" s="258"/>
      <c r="BJ133" s="258"/>
      <c r="BK133" s="258"/>
      <c r="BL133" s="258"/>
      <c r="BM133" s="258"/>
      <c r="BN133" s="258"/>
      <c r="BO133" s="258"/>
      <c r="BP133" s="258"/>
      <c r="BQ133" s="258"/>
      <c r="BR133" s="258"/>
      <c r="BS133" s="258"/>
      <c r="BT133" s="258"/>
      <c r="BU133" s="258"/>
      <c r="BV133" s="258"/>
      <c r="BW133" s="258"/>
      <c r="BX133" s="258"/>
      <c r="BY133" s="258"/>
      <c r="BZ133" s="258"/>
      <c r="CA133" s="258"/>
      <c r="CB133" s="258"/>
      <c r="CC133" s="258"/>
      <c r="CD133" s="258"/>
      <c r="CE133" s="258"/>
      <c r="CF133" s="258"/>
      <c r="CG133" s="258"/>
      <c r="CH133" s="258"/>
      <c r="CI133" s="258"/>
      <c r="CJ133" s="258"/>
      <c r="CK133" s="258"/>
      <c r="CL133" s="258"/>
      <c r="CM133" s="258"/>
      <c r="CN133" s="258"/>
      <c r="CO133" s="258"/>
      <c r="CP133" s="258"/>
      <c r="CQ133" s="258"/>
      <c r="CR133" s="258"/>
      <c r="CS133" s="258"/>
      <c r="CT133" s="258"/>
      <c r="CU133" s="258"/>
      <c r="CV133" s="258"/>
      <c r="CW133" s="258"/>
      <c r="CX133" s="258"/>
      <c r="CY133" s="258"/>
      <c r="CZ133" s="258"/>
      <c r="DA133" s="258"/>
      <c r="DB133" s="258"/>
      <c r="DC133" s="258"/>
      <c r="DD133" s="258"/>
      <c r="DE133" s="258"/>
      <c r="DF133" s="258"/>
      <c r="DG133" s="258"/>
      <c r="DH133" s="258"/>
      <c r="DI133" s="258"/>
      <c r="DJ133" s="258"/>
      <c r="DK133" s="258"/>
      <c r="DL133" s="258"/>
      <c r="DM133" s="258"/>
      <c r="DN133" s="258"/>
      <c r="DO133" s="258"/>
      <c r="DP133" s="258"/>
      <c r="DQ133" s="258"/>
      <c r="DR133" s="258"/>
      <c r="DS133" s="258"/>
      <c r="DT133" s="258"/>
      <c r="DU133" s="258"/>
      <c r="DV133" s="258"/>
      <c r="DW133" s="258"/>
      <c r="DX133" s="258"/>
      <c r="DY133" s="258"/>
      <c r="DZ133" s="258"/>
      <c r="EA133" s="258"/>
      <c r="EB133" s="258"/>
      <c r="EC133" s="258"/>
      <c r="ED133" s="258"/>
      <c r="EE133" s="258"/>
      <c r="EF133" s="258"/>
      <c r="EG133" s="258"/>
      <c r="EH133" s="258"/>
      <c r="EI133" s="258"/>
      <c r="EJ133" s="258"/>
      <c r="EK133" s="258"/>
      <c r="EL133" s="258"/>
      <c r="EM133" s="258"/>
      <c r="EN133" s="258"/>
    </row>
    <row r="134" ht="19.5" customHeight="1">
      <c r="A134" s="14"/>
      <c r="B134" s="486"/>
      <c r="C134" s="487"/>
      <c r="D134" s="487"/>
      <c r="E134" s="469" t="s">
        <v>197</v>
      </c>
      <c r="F134" s="470"/>
      <c r="G134" s="470"/>
      <c r="H134" s="471" t="s">
        <v>12</v>
      </c>
      <c r="I134" s="472" t="s">
        <v>5</v>
      </c>
      <c r="J134" s="472">
        <f t="shared" si="63"/>
        <v>4</v>
      </c>
      <c r="K134" s="472">
        <v>0.0</v>
      </c>
      <c r="L134" s="472">
        <v>0.0</v>
      </c>
      <c r="M134" s="472">
        <v>0.0</v>
      </c>
      <c r="N134" s="472">
        <v>0.0</v>
      </c>
      <c r="O134" s="472">
        <v>1.0</v>
      </c>
      <c r="P134" s="472">
        <v>1.0</v>
      </c>
      <c r="Q134" s="473">
        <v>2.0</v>
      </c>
      <c r="R134" s="261"/>
      <c r="S134" s="474">
        <v>0.0</v>
      </c>
      <c r="T134" s="472">
        <v>0.0</v>
      </c>
      <c r="U134" s="472">
        <v>0.0</v>
      </c>
      <c r="V134" s="472">
        <v>0.0</v>
      </c>
      <c r="W134" s="472">
        <v>0.5</v>
      </c>
      <c r="X134" s="472">
        <v>1.0</v>
      </c>
      <c r="Y134" s="473">
        <v>2.0</v>
      </c>
      <c r="Z134" s="258"/>
      <c r="AA134" s="258"/>
      <c r="AB134" s="513"/>
      <c r="AC134" s="258"/>
      <c r="AD134" s="258"/>
      <c r="AE134" s="258"/>
      <c r="AF134" s="258"/>
      <c r="AG134" s="258"/>
      <c r="AH134" s="258"/>
      <c r="AI134" s="258"/>
      <c r="AJ134" s="258"/>
      <c r="AK134" s="258"/>
      <c r="AL134" s="258"/>
      <c r="AM134" s="258"/>
      <c r="AN134" s="258"/>
      <c r="AO134" s="258"/>
      <c r="AP134" s="258"/>
      <c r="AQ134" s="258"/>
      <c r="AR134" s="258"/>
      <c r="AS134" s="258"/>
      <c r="AT134" s="258"/>
      <c r="AU134" s="258"/>
      <c r="AV134" s="258"/>
      <c r="AW134" s="258"/>
      <c r="AX134" s="258"/>
      <c r="AY134" s="258"/>
      <c r="AZ134" s="258"/>
      <c r="BA134" s="258"/>
      <c r="BB134" s="258"/>
      <c r="BC134" s="258"/>
      <c r="BD134" s="258"/>
      <c r="BE134" s="258"/>
      <c r="BF134" s="258"/>
      <c r="BG134" s="258"/>
      <c r="BH134" s="258"/>
      <c r="BI134" s="258"/>
      <c r="BJ134" s="258"/>
      <c r="BK134" s="258"/>
      <c r="BL134" s="258"/>
      <c r="BM134" s="258"/>
      <c r="BN134" s="258"/>
      <c r="BO134" s="258"/>
      <c r="BP134" s="258"/>
      <c r="BQ134" s="258"/>
      <c r="BR134" s="258"/>
      <c r="BS134" s="258"/>
      <c r="BT134" s="258"/>
      <c r="BU134" s="258"/>
      <c r="BV134" s="258"/>
      <c r="BW134" s="258"/>
      <c r="BX134" s="258"/>
      <c r="BY134" s="258"/>
      <c r="BZ134" s="258"/>
      <c r="CA134" s="258"/>
      <c r="CB134" s="258"/>
      <c r="CC134" s="258"/>
      <c r="CD134" s="258"/>
      <c r="CE134" s="258"/>
      <c r="CF134" s="258"/>
      <c r="CG134" s="258"/>
      <c r="CH134" s="258"/>
      <c r="CI134" s="258"/>
      <c r="CJ134" s="258"/>
      <c r="CK134" s="258"/>
      <c r="CL134" s="258"/>
      <c r="CM134" s="258"/>
      <c r="CN134" s="258"/>
      <c r="CO134" s="258"/>
      <c r="CP134" s="258"/>
      <c r="CQ134" s="258"/>
      <c r="CR134" s="258"/>
      <c r="CS134" s="258"/>
      <c r="CT134" s="258"/>
      <c r="CU134" s="258"/>
      <c r="CV134" s="258"/>
      <c r="CW134" s="258"/>
      <c r="CX134" s="258"/>
      <c r="CY134" s="258"/>
      <c r="CZ134" s="258"/>
      <c r="DA134" s="258"/>
      <c r="DB134" s="258"/>
      <c r="DC134" s="258"/>
      <c r="DD134" s="258"/>
      <c r="DE134" s="258"/>
      <c r="DF134" s="258"/>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258"/>
      <c r="EC134" s="258"/>
      <c r="ED134" s="258"/>
      <c r="EE134" s="258"/>
      <c r="EF134" s="258"/>
      <c r="EG134" s="258"/>
      <c r="EH134" s="258"/>
      <c r="EI134" s="258"/>
      <c r="EJ134" s="258"/>
      <c r="EK134" s="258"/>
      <c r="EL134" s="258"/>
      <c r="EM134" s="258"/>
      <c r="EN134" s="258"/>
    </row>
    <row r="135" ht="19.5" customHeight="1">
      <c r="A135" s="14"/>
      <c r="B135" s="486"/>
      <c r="C135" s="487"/>
      <c r="D135" s="487"/>
      <c r="E135" s="524" t="s">
        <v>198</v>
      </c>
      <c r="F135" s="521"/>
      <c r="G135" s="521"/>
      <c r="H135" s="522" t="s">
        <v>8</v>
      </c>
      <c r="I135" s="472" t="s">
        <v>5</v>
      </c>
      <c r="J135" s="472">
        <f t="shared" si="63"/>
        <v>2</v>
      </c>
      <c r="K135" s="523">
        <v>0.0</v>
      </c>
      <c r="L135" s="523">
        <v>0.0</v>
      </c>
      <c r="M135" s="523">
        <v>0.5</v>
      </c>
      <c r="N135" s="523">
        <v>0.5</v>
      </c>
      <c r="O135" s="523">
        <v>0.5</v>
      </c>
      <c r="P135" s="523">
        <v>0.5</v>
      </c>
      <c r="Q135" s="479">
        <v>0.0</v>
      </c>
      <c r="R135" s="261"/>
      <c r="S135" s="474">
        <v>0.0</v>
      </c>
      <c r="T135" s="472">
        <v>0.0</v>
      </c>
      <c r="U135" s="472">
        <v>1.0</v>
      </c>
      <c r="V135" s="472">
        <v>1.0</v>
      </c>
      <c r="W135" s="472">
        <v>1.0</v>
      </c>
      <c r="X135" s="472">
        <v>1.0</v>
      </c>
      <c r="Y135" s="473">
        <v>0.0</v>
      </c>
      <c r="Z135" s="258"/>
      <c r="AA135" s="258"/>
      <c r="AB135" s="258"/>
      <c r="AC135" s="258"/>
      <c r="AD135" s="258"/>
      <c r="AE135" s="258"/>
      <c r="AF135" s="258"/>
      <c r="AG135" s="258"/>
      <c r="AH135" s="258"/>
      <c r="AI135" s="258"/>
      <c r="AJ135" s="258"/>
      <c r="AK135" s="258"/>
      <c r="AL135" s="258"/>
      <c r="AM135" s="258"/>
      <c r="AN135" s="258"/>
      <c r="AO135" s="258"/>
      <c r="AP135" s="258"/>
      <c r="AQ135" s="258"/>
      <c r="AR135" s="258"/>
      <c r="AS135" s="258"/>
      <c r="AT135" s="258"/>
      <c r="AU135" s="258"/>
      <c r="AV135" s="258"/>
      <c r="AW135" s="258"/>
      <c r="AX135" s="258"/>
      <c r="AY135" s="258"/>
      <c r="AZ135" s="258"/>
      <c r="BA135" s="258"/>
      <c r="BB135" s="258"/>
      <c r="BC135" s="258"/>
      <c r="BD135" s="258"/>
      <c r="BE135" s="258"/>
      <c r="BF135" s="258"/>
      <c r="BG135" s="258"/>
      <c r="BH135" s="258"/>
      <c r="BI135" s="258"/>
      <c r="BJ135" s="258"/>
      <c r="BK135" s="258"/>
      <c r="BL135" s="258"/>
      <c r="BM135" s="258"/>
      <c r="BN135" s="258"/>
      <c r="BO135" s="258"/>
      <c r="BP135" s="258"/>
      <c r="BQ135" s="258"/>
      <c r="BR135" s="258"/>
      <c r="BS135" s="258"/>
      <c r="BT135" s="258"/>
      <c r="BU135" s="258"/>
      <c r="BV135" s="258"/>
      <c r="BW135" s="258"/>
      <c r="BX135" s="258"/>
      <c r="BY135" s="258"/>
      <c r="BZ135" s="258"/>
      <c r="CA135" s="258"/>
      <c r="CB135" s="258"/>
      <c r="CC135" s="258"/>
      <c r="CD135" s="258"/>
      <c r="CE135" s="258"/>
      <c r="CF135" s="258"/>
      <c r="CG135" s="258"/>
      <c r="CH135" s="258"/>
      <c r="CI135" s="258"/>
      <c r="CJ135" s="258"/>
      <c r="CK135" s="258"/>
      <c r="CL135" s="258"/>
      <c r="CM135" s="258"/>
      <c r="CN135" s="258"/>
      <c r="CO135" s="258"/>
      <c r="CP135" s="258"/>
      <c r="CQ135" s="258"/>
      <c r="CR135" s="258"/>
      <c r="CS135" s="258"/>
      <c r="CT135" s="258"/>
      <c r="CU135" s="258"/>
      <c r="CV135" s="258"/>
      <c r="CW135" s="258"/>
      <c r="CX135" s="258"/>
      <c r="CY135" s="258"/>
      <c r="CZ135" s="258"/>
      <c r="DA135" s="258"/>
      <c r="DB135" s="258"/>
      <c r="DC135" s="258"/>
      <c r="DD135" s="258"/>
      <c r="DE135" s="258"/>
      <c r="DF135" s="258"/>
      <c r="DG135" s="258"/>
      <c r="DH135" s="258"/>
      <c r="DI135" s="258"/>
      <c r="DJ135" s="258"/>
      <c r="DK135" s="258"/>
      <c r="DL135" s="258"/>
      <c r="DM135" s="258"/>
      <c r="DN135" s="258"/>
      <c r="DO135" s="258"/>
      <c r="DP135" s="258"/>
      <c r="DQ135" s="258"/>
      <c r="DR135" s="258"/>
      <c r="DS135" s="258"/>
      <c r="DT135" s="258"/>
      <c r="DU135" s="258"/>
      <c r="DV135" s="258"/>
      <c r="DW135" s="258"/>
      <c r="DX135" s="258"/>
      <c r="DY135" s="258"/>
      <c r="DZ135" s="258"/>
      <c r="EA135" s="258"/>
      <c r="EB135" s="258"/>
      <c r="EC135" s="258"/>
      <c r="ED135" s="258"/>
      <c r="EE135" s="258"/>
      <c r="EF135" s="258"/>
      <c r="EG135" s="258"/>
      <c r="EH135" s="258"/>
      <c r="EI135" s="258"/>
      <c r="EJ135" s="258"/>
      <c r="EK135" s="258"/>
      <c r="EL135" s="258"/>
      <c r="EM135" s="258"/>
      <c r="EN135" s="258"/>
    </row>
    <row r="136" ht="19.5" customHeight="1">
      <c r="A136" s="14"/>
      <c r="B136" s="503"/>
      <c r="C136" s="504"/>
      <c r="D136" s="504"/>
      <c r="E136" s="529" t="s">
        <v>199</v>
      </c>
      <c r="F136" s="530"/>
      <c r="G136" s="530"/>
      <c r="H136" s="531" t="s">
        <v>12</v>
      </c>
      <c r="I136" s="508" t="s">
        <v>5</v>
      </c>
      <c r="J136" s="508">
        <f t="shared" si="63"/>
        <v>3</v>
      </c>
      <c r="K136" s="533">
        <v>1.0</v>
      </c>
      <c r="L136" s="533">
        <v>2.0</v>
      </c>
      <c r="M136" s="533">
        <v>0.0</v>
      </c>
      <c r="N136" s="533">
        <v>0.0</v>
      </c>
      <c r="O136" s="533">
        <v>0.0</v>
      </c>
      <c r="P136" s="533">
        <v>0.0</v>
      </c>
      <c r="Q136" s="534">
        <v>0.0</v>
      </c>
      <c r="R136" s="261"/>
      <c r="S136" s="510">
        <v>1.0</v>
      </c>
      <c r="T136" s="496">
        <v>1.0</v>
      </c>
      <c r="U136" s="496">
        <v>0.0</v>
      </c>
      <c r="V136" s="496">
        <v>0.0</v>
      </c>
      <c r="W136" s="496">
        <v>0.0</v>
      </c>
      <c r="X136" s="496">
        <v>0.0</v>
      </c>
      <c r="Y136" s="535">
        <v>0.0</v>
      </c>
      <c r="Z136" s="444"/>
      <c r="AA136" s="444"/>
      <c r="AB136" s="444"/>
      <c r="AC136" s="444"/>
      <c r="AD136" s="444"/>
      <c r="AE136" s="444"/>
      <c r="AF136" s="444"/>
      <c r="AG136" s="444"/>
      <c r="AH136" s="444"/>
      <c r="AI136" s="444"/>
      <c r="AJ136" s="444"/>
      <c r="AK136" s="444"/>
      <c r="AL136" s="444"/>
      <c r="AM136" s="444"/>
      <c r="AN136" s="444"/>
      <c r="AO136" s="444"/>
      <c r="AP136" s="444"/>
      <c r="AQ136" s="444"/>
      <c r="AR136" s="444"/>
      <c r="AS136" s="444"/>
      <c r="AT136" s="444"/>
      <c r="AU136" s="444"/>
      <c r="AV136" s="444"/>
      <c r="AW136" s="444"/>
      <c r="AX136" s="444"/>
      <c r="AY136" s="444"/>
      <c r="AZ136" s="444"/>
      <c r="BA136" s="444"/>
      <c r="BB136" s="444"/>
      <c r="BC136" s="444"/>
      <c r="BD136" s="444"/>
      <c r="BE136" s="444"/>
      <c r="BF136" s="444"/>
      <c r="BG136" s="444"/>
      <c r="BH136" s="444"/>
      <c r="BI136" s="444"/>
      <c r="BJ136" s="444"/>
      <c r="BK136" s="444"/>
      <c r="BL136" s="444"/>
      <c r="BM136" s="444"/>
      <c r="BN136" s="258"/>
      <c r="BO136" s="258"/>
      <c r="BP136" s="258"/>
      <c r="BQ136" s="258"/>
      <c r="BR136" s="258"/>
      <c r="BS136" s="258"/>
      <c r="BT136" s="258"/>
      <c r="BU136" s="258"/>
      <c r="BV136" s="258"/>
      <c r="BW136" s="258"/>
      <c r="BX136" s="258"/>
      <c r="BY136" s="258"/>
      <c r="BZ136" s="258"/>
      <c r="CA136" s="258"/>
      <c r="CB136" s="258"/>
      <c r="CC136" s="258"/>
      <c r="CD136" s="258"/>
      <c r="CE136" s="258"/>
      <c r="CF136" s="258"/>
      <c r="CG136" s="258"/>
      <c r="CH136" s="258"/>
      <c r="CI136" s="258"/>
      <c r="CJ136" s="258"/>
      <c r="CK136" s="258"/>
      <c r="CL136" s="258"/>
      <c r="CM136" s="258"/>
      <c r="CN136" s="258"/>
      <c r="CO136" s="258"/>
      <c r="CP136" s="258"/>
      <c r="CQ136" s="258"/>
      <c r="CR136" s="258"/>
      <c r="CS136" s="258"/>
      <c r="CT136" s="258"/>
      <c r="CU136" s="258"/>
      <c r="CV136" s="258"/>
      <c r="CW136" s="258"/>
      <c r="CX136" s="258"/>
      <c r="CY136" s="258"/>
      <c r="CZ136" s="258"/>
      <c r="DA136" s="258"/>
      <c r="DB136" s="258"/>
      <c r="DC136" s="258"/>
      <c r="DD136" s="258"/>
      <c r="DE136" s="258"/>
      <c r="DF136" s="258"/>
      <c r="DG136" s="258"/>
      <c r="DH136" s="258"/>
      <c r="DI136" s="258"/>
      <c r="DJ136" s="258"/>
      <c r="DK136" s="258"/>
      <c r="DL136" s="258"/>
      <c r="DM136" s="258"/>
      <c r="DN136" s="258"/>
      <c r="DO136" s="258"/>
      <c r="DP136" s="258"/>
      <c r="DQ136" s="258"/>
      <c r="DR136" s="258"/>
      <c r="DS136" s="258"/>
      <c r="DT136" s="258"/>
      <c r="DU136" s="258"/>
      <c r="DV136" s="258"/>
      <c r="DW136" s="258"/>
      <c r="DX136" s="258"/>
      <c r="DY136" s="258"/>
      <c r="DZ136" s="258"/>
      <c r="EA136" s="258"/>
      <c r="EB136" s="258"/>
      <c r="EC136" s="258"/>
      <c r="ED136" s="258"/>
      <c r="EE136" s="258"/>
      <c r="EF136" s="258"/>
      <c r="EG136" s="258"/>
      <c r="EH136" s="258"/>
      <c r="EI136" s="258"/>
      <c r="EJ136" s="258"/>
      <c r="EK136" s="258"/>
      <c r="EL136" s="258"/>
      <c r="EM136" s="258"/>
      <c r="EN136" s="258"/>
    </row>
    <row r="137" ht="19.5" customHeight="1">
      <c r="A137" s="14"/>
      <c r="B137" s="14"/>
      <c r="C137" s="14"/>
      <c r="D137" s="106"/>
      <c r="E137" s="441"/>
      <c r="F137" s="442"/>
      <c r="G137" s="443"/>
      <c r="H137" s="390"/>
      <c r="I137" s="514" t="s">
        <v>147</v>
      </c>
      <c r="J137" s="515">
        <f>SUM(J128:J136)</f>
        <v>33.5</v>
      </c>
      <c r="K137" s="516">
        <f> J137 - (J137 / 7)</f>
        <v>28.71428571</v>
      </c>
      <c r="L137" s="516">
        <f> K137 - (J137 / 7)</f>
        <v>23.92857143</v>
      </c>
      <c r="M137" s="516">
        <f> L137 - (J137 / 7)</f>
        <v>19.14285714</v>
      </c>
      <c r="N137" s="516">
        <f> M137 - (J137 / 7)</f>
        <v>14.35714286</v>
      </c>
      <c r="O137" s="516">
        <f> N137 - (J137 / 7)</f>
        <v>9.571428571</v>
      </c>
      <c r="P137" s="516">
        <f> O137 - (J137 / 7)</f>
        <v>4.785714286</v>
      </c>
      <c r="Q137" s="516">
        <f> P137 - (J137 / 7)</f>
        <v>0</v>
      </c>
      <c r="R137" s="444"/>
      <c r="S137" s="445"/>
      <c r="T137" s="444"/>
      <c r="U137" s="444"/>
      <c r="V137" s="444"/>
      <c r="W137" s="444"/>
      <c r="X137" s="444"/>
      <c r="Y137" s="444">
        <f>SUM(S128:Y136)</f>
        <v>35</v>
      </c>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252"/>
      <c r="BK137" s="252"/>
      <c r="BL137" s="252"/>
      <c r="BM137" s="252"/>
      <c r="BN137" s="258"/>
      <c r="BO137" s="258"/>
      <c r="BP137" s="258"/>
      <c r="BQ137" s="258"/>
      <c r="BR137" s="258"/>
      <c r="BS137" s="258"/>
      <c r="BT137" s="258"/>
      <c r="BU137" s="258"/>
      <c r="BV137" s="258"/>
      <c r="BW137" s="258"/>
      <c r="BX137" s="258"/>
      <c r="BY137" s="258"/>
      <c r="BZ137" s="258"/>
      <c r="CA137" s="258"/>
      <c r="CB137" s="258"/>
      <c r="CC137" s="258"/>
      <c r="CD137" s="258"/>
      <c r="CE137" s="258"/>
      <c r="CF137" s="258"/>
      <c r="CG137" s="258"/>
      <c r="CH137" s="258"/>
      <c r="CI137" s="258"/>
      <c r="CJ137" s="258"/>
      <c r="CK137" s="258"/>
      <c r="CL137" s="258"/>
      <c r="CM137" s="258"/>
      <c r="CN137" s="258"/>
      <c r="CO137" s="258"/>
      <c r="CP137" s="258"/>
      <c r="CQ137" s="258"/>
      <c r="CR137" s="258"/>
      <c r="CS137" s="258"/>
      <c r="CT137" s="258"/>
      <c r="CU137" s="258"/>
      <c r="CV137" s="258"/>
      <c r="CW137" s="258"/>
      <c r="CX137" s="258"/>
      <c r="CY137" s="258"/>
      <c r="CZ137" s="258"/>
      <c r="DA137" s="258"/>
      <c r="DB137" s="258"/>
      <c r="DC137" s="258"/>
      <c r="DD137" s="258"/>
      <c r="DE137" s="258"/>
      <c r="DF137" s="258"/>
      <c r="DG137" s="258"/>
      <c r="DH137" s="258"/>
      <c r="DI137" s="258"/>
      <c r="DJ137" s="258"/>
      <c r="DK137" s="258"/>
      <c r="DL137" s="258"/>
      <c r="DM137" s="258"/>
      <c r="DN137" s="258"/>
      <c r="DO137" s="258"/>
      <c r="DP137" s="258"/>
      <c r="DQ137" s="258"/>
      <c r="DR137" s="258"/>
      <c r="DS137" s="258"/>
      <c r="DT137" s="258"/>
      <c r="DU137" s="258"/>
      <c r="DV137" s="258"/>
      <c r="DW137" s="258"/>
      <c r="DX137" s="258"/>
      <c r="DY137" s="258"/>
      <c r="DZ137" s="258"/>
      <c r="EA137" s="258"/>
      <c r="EB137" s="258"/>
      <c r="EC137" s="258"/>
      <c r="ED137" s="258"/>
      <c r="EE137" s="258"/>
      <c r="EF137" s="258"/>
      <c r="EG137" s="258"/>
      <c r="EH137" s="258"/>
      <c r="EI137" s="258"/>
      <c r="EJ137" s="258"/>
      <c r="EK137" s="258"/>
      <c r="EL137" s="258"/>
      <c r="EM137" s="258"/>
      <c r="EN137" s="258"/>
    </row>
    <row r="138" ht="19.5" customHeight="1">
      <c r="A138" s="14"/>
      <c r="B138" s="399"/>
      <c r="C138" s="399"/>
      <c r="D138" s="536"/>
      <c r="E138" s="106"/>
      <c r="F138" s="14"/>
      <c r="G138" s="107"/>
      <c r="H138" s="107"/>
      <c r="I138" s="517" t="s">
        <v>155</v>
      </c>
      <c r="J138" s="518">
        <f>SUM(J128:J136)</f>
        <v>33.5</v>
      </c>
      <c r="K138" s="516">
        <f t="shared" ref="K138:Q138" si="69"> J138 - SUM(K128:K136)</f>
        <v>29.5</v>
      </c>
      <c r="L138" s="516">
        <f t="shared" si="69"/>
        <v>22.5</v>
      </c>
      <c r="M138" s="516">
        <f t="shared" si="69"/>
        <v>16</v>
      </c>
      <c r="N138" s="516">
        <f t="shared" si="69"/>
        <v>11.5</v>
      </c>
      <c r="O138" s="516">
        <f t="shared" si="69"/>
        <v>7.5</v>
      </c>
      <c r="P138" s="516">
        <f t="shared" si="69"/>
        <v>3</v>
      </c>
      <c r="Q138" s="516">
        <f t="shared" si="69"/>
        <v>0</v>
      </c>
      <c r="R138" s="14"/>
      <c r="S138" s="14"/>
      <c r="T138" s="14"/>
      <c r="U138" s="14"/>
      <c r="V138" s="14"/>
      <c r="W138" s="14"/>
      <c r="X138" s="14"/>
      <c r="Y138" s="14"/>
      <c r="AH138" s="258"/>
      <c r="EK138" s="258"/>
      <c r="EL138" s="258"/>
      <c r="EM138" s="258"/>
      <c r="EN138" s="258"/>
    </row>
    <row r="139" ht="19.5" customHeight="1">
      <c r="A139" s="14"/>
      <c r="E139" s="536"/>
      <c r="F139" s="536"/>
      <c r="G139" s="537"/>
      <c r="H139" s="537"/>
      <c r="I139" s="537"/>
      <c r="J139" s="538"/>
      <c r="K139" s="539" t="s">
        <v>143</v>
      </c>
      <c r="L139" s="255"/>
      <c r="M139" s="255"/>
      <c r="N139" s="255"/>
      <c r="O139" s="255"/>
      <c r="P139" s="255"/>
      <c r="Q139" s="5"/>
      <c r="R139" s="540"/>
      <c r="S139" s="541" t="s">
        <v>144</v>
      </c>
      <c r="T139" s="255"/>
      <c r="U139" s="255"/>
      <c r="V139" s="255"/>
      <c r="W139" s="255"/>
      <c r="X139" s="255"/>
      <c r="Y139" s="5"/>
      <c r="Z139" s="445"/>
      <c r="AA139" s="542"/>
      <c r="AB139" s="539" t="s">
        <v>145</v>
      </c>
      <c r="AC139" s="255"/>
      <c r="AD139" s="255"/>
      <c r="AE139" s="255"/>
      <c r="AF139" s="255"/>
      <c r="AG139" s="255"/>
      <c r="AH139" s="255"/>
      <c r="AI139" s="5"/>
      <c r="AJ139" s="445"/>
      <c r="AK139" s="449"/>
      <c r="AL139" s="449"/>
      <c r="AM139" s="449"/>
      <c r="AN139" s="449"/>
      <c r="AO139" s="449"/>
      <c r="AP139" s="449"/>
      <c r="AQ139" s="449"/>
      <c r="AR139" s="449"/>
      <c r="AS139" s="449"/>
      <c r="AT139" s="445"/>
      <c r="AU139" s="449"/>
      <c r="AV139" s="449"/>
      <c r="AW139" s="449"/>
      <c r="AX139" s="449"/>
      <c r="AY139" s="449"/>
      <c r="AZ139" s="449"/>
      <c r="BA139" s="449"/>
      <c r="BB139" s="449"/>
      <c r="BC139" s="449"/>
      <c r="BD139" s="445"/>
      <c r="BE139" s="449"/>
      <c r="BF139" s="449"/>
      <c r="BG139" s="449"/>
      <c r="BH139" s="449"/>
      <c r="BI139" s="449"/>
      <c r="BJ139" s="449"/>
      <c r="BK139" s="449"/>
      <c r="BL139" s="449"/>
      <c r="BM139" s="449"/>
      <c r="BN139" s="258"/>
      <c r="BO139" s="258"/>
      <c r="BP139" s="258"/>
      <c r="BQ139" s="258"/>
      <c r="BR139" s="258"/>
      <c r="BS139" s="258"/>
      <c r="BT139" s="258"/>
      <c r="BU139" s="258"/>
      <c r="BV139" s="258"/>
      <c r="BW139" s="258"/>
      <c r="BX139" s="258"/>
      <c r="BY139" s="258"/>
      <c r="BZ139" s="258"/>
      <c r="CA139" s="258"/>
      <c r="CB139" s="258"/>
      <c r="CC139" s="258"/>
      <c r="CD139" s="258"/>
      <c r="CE139" s="258"/>
      <c r="CF139" s="258"/>
      <c r="CG139" s="258"/>
      <c r="CH139" s="258"/>
      <c r="CI139" s="258"/>
      <c r="CJ139" s="258"/>
      <c r="CK139" s="258"/>
      <c r="CL139" s="258"/>
      <c r="CM139" s="258"/>
      <c r="CN139" s="258"/>
      <c r="CO139" s="258"/>
      <c r="CP139" s="258"/>
      <c r="CQ139" s="258"/>
      <c r="CR139" s="258"/>
      <c r="CS139" s="258"/>
      <c r="CT139" s="258"/>
      <c r="CU139" s="258"/>
      <c r="CV139" s="258"/>
      <c r="CW139" s="258"/>
      <c r="CX139" s="258"/>
      <c r="CY139" s="258"/>
      <c r="CZ139" s="258"/>
      <c r="DA139" s="258"/>
      <c r="DB139" s="258"/>
      <c r="DC139" s="258"/>
      <c r="DD139" s="258"/>
      <c r="DE139" s="258"/>
      <c r="DF139" s="258"/>
      <c r="DG139" s="258"/>
      <c r="DH139" s="258"/>
      <c r="DI139" s="258"/>
      <c r="DJ139" s="258"/>
      <c r="DK139" s="258"/>
      <c r="DL139" s="258"/>
      <c r="DM139" s="258"/>
      <c r="DN139" s="258"/>
      <c r="DO139" s="258"/>
      <c r="DP139" s="258"/>
      <c r="DQ139" s="258"/>
      <c r="DR139" s="258"/>
      <c r="DS139" s="258"/>
      <c r="DT139" s="258"/>
      <c r="DU139" s="258"/>
      <c r="DV139" s="258"/>
      <c r="DW139" s="258"/>
      <c r="DX139" s="258"/>
      <c r="DY139" s="258"/>
      <c r="DZ139" s="258"/>
      <c r="EA139" s="258"/>
      <c r="EB139" s="258"/>
      <c r="EC139" s="258"/>
      <c r="ED139" s="258"/>
      <c r="EE139" s="258"/>
      <c r="EF139" s="258"/>
      <c r="EG139" s="258"/>
      <c r="EH139" s="258"/>
      <c r="EI139" s="258"/>
      <c r="EJ139" s="258"/>
      <c r="EK139" s="258"/>
      <c r="EL139" s="258"/>
      <c r="EM139" s="258"/>
      <c r="EN139" s="258"/>
    </row>
    <row r="140" ht="19.5" customHeight="1">
      <c r="A140" s="14"/>
      <c r="B140" s="543" t="s">
        <v>200</v>
      </c>
      <c r="C140" s="403"/>
      <c r="D140" s="544"/>
      <c r="E140" s="544"/>
      <c r="F140" s="544"/>
      <c r="G140" s="545"/>
      <c r="H140" s="545"/>
      <c r="I140" s="545"/>
      <c r="J140" s="546"/>
      <c r="K140" s="547" t="s">
        <v>90</v>
      </c>
      <c r="L140" s="547" t="s">
        <v>91</v>
      </c>
      <c r="M140" s="547" t="s">
        <v>85</v>
      </c>
      <c r="N140" s="547" t="s">
        <v>86</v>
      </c>
      <c r="O140" s="547" t="s">
        <v>87</v>
      </c>
      <c r="P140" s="547" t="s">
        <v>88</v>
      </c>
      <c r="Q140" s="547" t="s">
        <v>89</v>
      </c>
      <c r="R140" s="548"/>
      <c r="S140" s="549" t="s">
        <v>90</v>
      </c>
      <c r="T140" s="452" t="s">
        <v>91</v>
      </c>
      <c r="U140" s="452" t="s">
        <v>85</v>
      </c>
      <c r="V140" s="452" t="s">
        <v>86</v>
      </c>
      <c r="W140" s="452" t="s">
        <v>87</v>
      </c>
      <c r="X140" s="452" t="s">
        <v>88</v>
      </c>
      <c r="Y140" s="452" t="s">
        <v>89</v>
      </c>
      <c r="Z140" s="445"/>
      <c r="AA140" s="542"/>
      <c r="AB140" s="452" t="s">
        <v>90</v>
      </c>
      <c r="AC140" s="452" t="s">
        <v>91</v>
      </c>
      <c r="AD140" s="452" t="s">
        <v>85</v>
      </c>
      <c r="AE140" s="452" t="s">
        <v>86</v>
      </c>
      <c r="AF140" s="452" t="s">
        <v>87</v>
      </c>
      <c r="AG140" s="452" t="s">
        <v>88</v>
      </c>
      <c r="AH140" s="452" t="s">
        <v>89</v>
      </c>
      <c r="AI140" s="550" t="s">
        <v>146</v>
      </c>
      <c r="AJ140" s="542"/>
      <c r="AK140" s="551" t="s">
        <v>8</v>
      </c>
      <c r="AL140" s="552" t="s">
        <v>98</v>
      </c>
      <c r="AM140" s="553">
        <f t="shared" ref="AM140:AS140" si="70">K141</f>
        <v>44518</v>
      </c>
      <c r="AN140" s="553">
        <f t="shared" si="70"/>
        <v>44519</v>
      </c>
      <c r="AO140" s="553">
        <f t="shared" si="70"/>
        <v>44520</v>
      </c>
      <c r="AP140" s="553">
        <f t="shared" si="70"/>
        <v>44521</v>
      </c>
      <c r="AQ140" s="553">
        <f t="shared" si="70"/>
        <v>44522</v>
      </c>
      <c r="AR140" s="553">
        <f t="shared" si="70"/>
        <v>44523</v>
      </c>
      <c r="AS140" s="553">
        <f t="shared" si="70"/>
        <v>44524</v>
      </c>
      <c r="AT140" s="542"/>
      <c r="AU140" s="551" t="s">
        <v>5</v>
      </c>
      <c r="AV140" s="552" t="s">
        <v>98</v>
      </c>
      <c r="AW140" s="553">
        <f t="shared" ref="AW140:BC140" si="71">K141</f>
        <v>44518</v>
      </c>
      <c r="AX140" s="553">
        <f t="shared" si="71"/>
        <v>44519</v>
      </c>
      <c r="AY140" s="553">
        <f t="shared" si="71"/>
        <v>44520</v>
      </c>
      <c r="AZ140" s="553">
        <f t="shared" si="71"/>
        <v>44521</v>
      </c>
      <c r="BA140" s="553">
        <f t="shared" si="71"/>
        <v>44522</v>
      </c>
      <c r="BB140" s="553">
        <f t="shared" si="71"/>
        <v>44523</v>
      </c>
      <c r="BC140" s="553">
        <f t="shared" si="71"/>
        <v>44524</v>
      </c>
      <c r="BD140" s="542"/>
      <c r="BE140" s="551" t="s">
        <v>12</v>
      </c>
      <c r="BF140" s="552" t="s">
        <v>98</v>
      </c>
      <c r="BG140" s="553">
        <f t="shared" ref="BG140:BM140" si="72">K141</f>
        <v>44518</v>
      </c>
      <c r="BH140" s="553">
        <f t="shared" si="72"/>
        <v>44519</v>
      </c>
      <c r="BI140" s="553">
        <f t="shared" si="72"/>
        <v>44520</v>
      </c>
      <c r="BJ140" s="553">
        <f t="shared" si="72"/>
        <v>44521</v>
      </c>
      <c r="BK140" s="553">
        <f t="shared" si="72"/>
        <v>44522</v>
      </c>
      <c r="BL140" s="553">
        <f t="shared" si="72"/>
        <v>44523</v>
      </c>
      <c r="BM140" s="553">
        <f t="shared" si="72"/>
        <v>44524</v>
      </c>
      <c r="BN140" s="258"/>
      <c r="BO140" s="258"/>
      <c r="BP140" s="258"/>
      <c r="BQ140" s="258"/>
      <c r="BR140" s="258"/>
      <c r="BS140" s="258"/>
      <c r="BT140" s="258"/>
      <c r="BU140" s="258"/>
      <c r="BV140" s="258"/>
      <c r="BW140" s="258"/>
      <c r="BX140" s="258"/>
      <c r="BY140" s="258"/>
      <c r="BZ140" s="258"/>
      <c r="CA140" s="258"/>
      <c r="CB140" s="258"/>
      <c r="CC140" s="258"/>
      <c r="CD140" s="258"/>
      <c r="CE140" s="258"/>
      <c r="CF140" s="258"/>
      <c r="CG140" s="258"/>
      <c r="CH140" s="258"/>
      <c r="CI140" s="258"/>
      <c r="CJ140" s="258"/>
      <c r="CK140" s="258"/>
      <c r="CL140" s="258"/>
      <c r="CM140" s="258"/>
      <c r="CN140" s="258"/>
      <c r="CO140" s="258"/>
      <c r="CP140" s="258"/>
      <c r="CQ140" s="258"/>
      <c r="CR140" s="258"/>
      <c r="CS140" s="258"/>
      <c r="CT140" s="258"/>
      <c r="CU140" s="258"/>
      <c r="CV140" s="258"/>
      <c r="CW140" s="258"/>
      <c r="CX140" s="258"/>
      <c r="CY140" s="258"/>
      <c r="CZ140" s="258"/>
      <c r="DA140" s="258"/>
      <c r="DB140" s="258"/>
      <c r="DC140" s="258"/>
      <c r="DD140" s="258"/>
      <c r="DE140" s="258"/>
      <c r="DF140" s="258"/>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258"/>
      <c r="EC140" s="258"/>
      <c r="ED140" s="258"/>
      <c r="EE140" s="258"/>
      <c r="EF140" s="258"/>
      <c r="EG140" s="258"/>
      <c r="EH140" s="258"/>
      <c r="EI140" s="258"/>
      <c r="EJ140" s="258"/>
      <c r="EK140" s="258"/>
      <c r="EL140" s="258"/>
      <c r="EM140" s="258"/>
      <c r="EN140" s="258"/>
    </row>
    <row r="141" ht="19.5" customHeight="1">
      <c r="A141" s="14"/>
      <c r="B141" s="554" t="s">
        <v>92</v>
      </c>
      <c r="C141" s="555" t="s">
        <v>93</v>
      </c>
      <c r="D141" s="555" t="s">
        <v>94</v>
      </c>
      <c r="E141" s="555" t="s">
        <v>95</v>
      </c>
      <c r="F141" s="555" t="s">
        <v>17</v>
      </c>
      <c r="G141" s="556" t="s">
        <v>96</v>
      </c>
      <c r="H141" s="556" t="s">
        <v>97</v>
      </c>
      <c r="I141" s="462" t="s">
        <v>20</v>
      </c>
      <c r="J141" s="462" t="s">
        <v>98</v>
      </c>
      <c r="K141" s="463">
        <v>44518.0</v>
      </c>
      <c r="L141" s="463">
        <v>44519.0</v>
      </c>
      <c r="M141" s="463">
        <v>44520.0</v>
      </c>
      <c r="N141" s="463">
        <v>44521.0</v>
      </c>
      <c r="O141" s="463">
        <v>44522.0</v>
      </c>
      <c r="P141" s="463">
        <v>44523.0</v>
      </c>
      <c r="Q141" s="463">
        <v>44524.0</v>
      </c>
      <c r="R141" s="548"/>
      <c r="S141" s="557">
        <f t="shared" ref="S141:Y141" si="73">K141</f>
        <v>44518</v>
      </c>
      <c r="T141" s="553">
        <f t="shared" si="73"/>
        <v>44519</v>
      </c>
      <c r="U141" s="553">
        <f t="shared" si="73"/>
        <v>44520</v>
      </c>
      <c r="V141" s="553">
        <f t="shared" si="73"/>
        <v>44521</v>
      </c>
      <c r="W141" s="553">
        <f t="shared" si="73"/>
        <v>44522</v>
      </c>
      <c r="X141" s="553">
        <f t="shared" si="73"/>
        <v>44523</v>
      </c>
      <c r="Y141" s="553">
        <f t="shared" si="73"/>
        <v>44524</v>
      </c>
      <c r="Z141" s="445"/>
      <c r="AA141" s="558"/>
      <c r="AB141" s="553">
        <f t="shared" ref="AB141:AH141" si="74">K141</f>
        <v>44518</v>
      </c>
      <c r="AC141" s="553">
        <f t="shared" si="74"/>
        <v>44519</v>
      </c>
      <c r="AD141" s="553">
        <f t="shared" si="74"/>
        <v>44520</v>
      </c>
      <c r="AE141" s="553">
        <f t="shared" si="74"/>
        <v>44521</v>
      </c>
      <c r="AF141" s="553">
        <f t="shared" si="74"/>
        <v>44522</v>
      </c>
      <c r="AG141" s="553">
        <f t="shared" si="74"/>
        <v>44523</v>
      </c>
      <c r="AH141" s="553">
        <f t="shared" si="74"/>
        <v>44524</v>
      </c>
      <c r="AI141" s="409"/>
      <c r="AJ141" s="542"/>
      <c r="AK141" s="551" t="s">
        <v>147</v>
      </c>
      <c r="AL141" s="415">
        <f>SUM(J142)</f>
        <v>4</v>
      </c>
      <c r="AM141" s="416">
        <f>AL141 - (AL141/7)</f>
        <v>3.428571429</v>
      </c>
      <c r="AN141" s="416">
        <f>AM141 - (AL141/7)</f>
        <v>2.857142857</v>
      </c>
      <c r="AO141" s="416">
        <f>AN141 - (AL141/7)</f>
        <v>2.285714286</v>
      </c>
      <c r="AP141" s="416">
        <f>AO141 - (AL141/7)</f>
        <v>1.714285714</v>
      </c>
      <c r="AQ141" s="416">
        <f>AP141 - (AL141/7)</f>
        <v>1.142857143</v>
      </c>
      <c r="AR141" s="416">
        <f>AQ141 - (AL141/7)</f>
        <v>0.5714285714</v>
      </c>
      <c r="AS141" s="417">
        <f>AR141 - (AL141/7)</f>
        <v>0</v>
      </c>
      <c r="AT141" s="542"/>
      <c r="AU141" s="551" t="s">
        <v>147</v>
      </c>
      <c r="AV141" s="415">
        <f>SUM(J147)</f>
        <v>5</v>
      </c>
      <c r="AW141" s="416">
        <f>AV141 - (AV141/7)</f>
        <v>4.285714286</v>
      </c>
      <c r="AX141" s="416">
        <f>AW141 - (AV141/7)</f>
        <v>3.571428571</v>
      </c>
      <c r="AY141" s="416">
        <f>AX141 - (AV141/7)</f>
        <v>2.857142857</v>
      </c>
      <c r="AZ141" s="416">
        <f>AY141 - (AV141/7)</f>
        <v>2.142857143</v>
      </c>
      <c r="BA141" s="416">
        <f>AZ141 - (AV141/7)</f>
        <v>1.428571429</v>
      </c>
      <c r="BB141" s="416">
        <f>BA141 - (AV141/7)</f>
        <v>0.7142857143</v>
      </c>
      <c r="BC141" s="417">
        <f>BB141 - (AV141/7)</f>
        <v>0</v>
      </c>
      <c r="BD141" s="542"/>
      <c r="BE141" s="551" t="s">
        <v>147</v>
      </c>
      <c r="BF141" s="415">
        <f>SUM(J145)</f>
        <v>4</v>
      </c>
      <c r="BG141" s="416">
        <f>BF141 - (BF141/7)</f>
        <v>3.428571429</v>
      </c>
      <c r="BH141" s="416">
        <f>BG141 - (BF141/7)</f>
        <v>2.857142857</v>
      </c>
      <c r="BI141" s="416">
        <f>BH141 - (BF141/7)</f>
        <v>2.285714286</v>
      </c>
      <c r="BJ141" s="416">
        <f>BI141 - (BF141/7)</f>
        <v>1.714285714</v>
      </c>
      <c r="BK141" s="416">
        <f>BJ141 - (BF141/7)</f>
        <v>1.142857143</v>
      </c>
      <c r="BL141" s="416">
        <f>BK141 - (BF141/7)</f>
        <v>0.5714285714</v>
      </c>
      <c r="BM141" s="417">
        <f>BL141 - (BF141/7)</f>
        <v>0</v>
      </c>
      <c r="BN141" s="258"/>
      <c r="BO141" s="258"/>
      <c r="BP141" s="258"/>
      <c r="BQ141" s="258"/>
      <c r="BR141" s="258"/>
      <c r="BS141" s="258"/>
      <c r="BT141" s="258"/>
      <c r="BU141" s="258"/>
      <c r="BV141" s="258"/>
      <c r="BW141" s="258"/>
      <c r="BX141" s="258"/>
      <c r="BY141" s="258"/>
      <c r="BZ141" s="258"/>
      <c r="CA141" s="258"/>
      <c r="CB141" s="258"/>
      <c r="CC141" s="258"/>
      <c r="CD141" s="258"/>
      <c r="CE141" s="258"/>
      <c r="CF141" s="258"/>
      <c r="CG141" s="258"/>
      <c r="CH141" s="258"/>
      <c r="CI141" s="258"/>
      <c r="CJ141" s="258"/>
      <c r="CK141" s="258"/>
      <c r="CL141" s="258"/>
      <c r="CM141" s="258"/>
      <c r="CN141" s="258"/>
      <c r="CO141" s="258"/>
      <c r="CP141" s="258"/>
      <c r="CQ141" s="258"/>
      <c r="CR141" s="258"/>
      <c r="CS141" s="258"/>
      <c r="CT141" s="258"/>
      <c r="CU141" s="258"/>
      <c r="CV141" s="258"/>
      <c r="CW141" s="258"/>
      <c r="CX141" s="258"/>
      <c r="CY141" s="258"/>
      <c r="CZ141" s="258"/>
      <c r="DA141" s="258"/>
      <c r="DB141" s="258"/>
      <c r="DC141" s="258"/>
      <c r="DD141" s="258"/>
      <c r="DE141" s="258"/>
      <c r="DF141" s="258"/>
      <c r="DG141" s="258"/>
      <c r="DH141" s="258"/>
      <c r="DI141" s="258"/>
      <c r="DJ141" s="258"/>
      <c r="DK141" s="258"/>
      <c r="DL141" s="258"/>
      <c r="DM141" s="258"/>
      <c r="DN141" s="258"/>
      <c r="DO141" s="258"/>
      <c r="DP141" s="258"/>
      <c r="DQ141" s="258"/>
      <c r="DR141" s="258"/>
      <c r="DS141" s="258"/>
      <c r="DT141" s="258"/>
      <c r="DU141" s="258"/>
      <c r="DV141" s="258"/>
      <c r="DW141" s="258"/>
      <c r="DX141" s="258"/>
      <c r="DY141" s="258"/>
      <c r="DZ141" s="258"/>
      <c r="EA141" s="258"/>
      <c r="EB141" s="258"/>
      <c r="EC141" s="258"/>
      <c r="ED141" s="258"/>
      <c r="EE141" s="258"/>
      <c r="EF141" s="258"/>
      <c r="EG141" s="258"/>
      <c r="EH141" s="258"/>
      <c r="EI141" s="258"/>
      <c r="EJ141" s="258"/>
      <c r="EK141" s="258"/>
      <c r="EL141" s="258"/>
      <c r="EM141" s="258"/>
      <c r="EN141" s="258"/>
    </row>
    <row r="142" ht="19.5" customHeight="1">
      <c r="A142" s="14"/>
      <c r="B142" s="466">
        <v>4.4</v>
      </c>
      <c r="C142" s="467" t="s">
        <v>201</v>
      </c>
      <c r="D142" s="468">
        <v>44518.0</v>
      </c>
      <c r="E142" s="559" t="s">
        <v>202</v>
      </c>
      <c r="F142" s="560"/>
      <c r="G142" s="561"/>
      <c r="H142" s="471" t="s">
        <v>8</v>
      </c>
      <c r="I142" s="472" t="s">
        <v>5</v>
      </c>
      <c r="J142" s="290">
        <f t="shared" ref="J142:J147" si="78">SUM(K142:Q142)</f>
        <v>4</v>
      </c>
      <c r="K142" s="290">
        <v>0.0</v>
      </c>
      <c r="L142" s="290">
        <v>0.0</v>
      </c>
      <c r="M142" s="290">
        <v>1.0</v>
      </c>
      <c r="N142" s="290">
        <v>1.0</v>
      </c>
      <c r="O142" s="290">
        <v>1.5</v>
      </c>
      <c r="P142" s="290">
        <v>0.5</v>
      </c>
      <c r="Q142" s="291">
        <v>0.0</v>
      </c>
      <c r="R142" s="548"/>
      <c r="S142" s="474">
        <v>0.0</v>
      </c>
      <c r="T142" s="472">
        <v>0.0</v>
      </c>
      <c r="U142" s="472">
        <v>1.5</v>
      </c>
      <c r="V142" s="472">
        <v>1.5</v>
      </c>
      <c r="W142" s="472">
        <v>2.0</v>
      </c>
      <c r="X142" s="472">
        <v>1.0</v>
      </c>
      <c r="Y142" s="473">
        <v>0.0</v>
      </c>
      <c r="Z142" s="542"/>
      <c r="AA142" s="562" t="s">
        <v>5</v>
      </c>
      <c r="AB142" s="490">
        <v>1.0</v>
      </c>
      <c r="AC142" s="490">
        <v>1.0</v>
      </c>
      <c r="AD142" s="490">
        <v>0.0</v>
      </c>
      <c r="AE142" s="490">
        <v>0.0</v>
      </c>
      <c r="AF142" s="490">
        <v>1.0</v>
      </c>
      <c r="AG142" s="490">
        <v>1.5</v>
      </c>
      <c r="AH142" s="490">
        <v>2.0</v>
      </c>
      <c r="AI142" s="491">
        <f t="shared" ref="AI142:AI146" si="79">SUM(AB142:AH142)</f>
        <v>6.5</v>
      </c>
      <c r="AJ142" s="542"/>
      <c r="AK142" s="551" t="s">
        <v>151</v>
      </c>
      <c r="AL142" s="483">
        <f>SUM(J142)</f>
        <v>4</v>
      </c>
      <c r="AM142" s="484">
        <f t="shared" ref="AM142:AS142" si="75"> AL142 - K142</f>
        <v>4</v>
      </c>
      <c r="AN142" s="484">
        <f t="shared" si="75"/>
        <v>4</v>
      </c>
      <c r="AO142" s="484">
        <f t="shared" si="75"/>
        <v>3</v>
      </c>
      <c r="AP142" s="484">
        <f t="shared" si="75"/>
        <v>2</v>
      </c>
      <c r="AQ142" s="484">
        <f t="shared" si="75"/>
        <v>0.5</v>
      </c>
      <c r="AR142" s="484">
        <f t="shared" si="75"/>
        <v>0</v>
      </c>
      <c r="AS142" s="485">
        <f t="shared" si="75"/>
        <v>0</v>
      </c>
      <c r="AT142" s="542"/>
      <c r="AU142" s="551" t="s">
        <v>151</v>
      </c>
      <c r="AV142" s="483">
        <f>SUM(J147)</f>
        <v>5</v>
      </c>
      <c r="AW142" s="484">
        <f t="shared" ref="AW142:BC142" si="76">AV142 - (K147)</f>
        <v>4.5</v>
      </c>
      <c r="AX142" s="484">
        <f t="shared" si="76"/>
        <v>4</v>
      </c>
      <c r="AY142" s="484">
        <f t="shared" si="76"/>
        <v>4</v>
      </c>
      <c r="AZ142" s="484">
        <f t="shared" si="76"/>
        <v>4</v>
      </c>
      <c r="BA142" s="484">
        <f t="shared" si="76"/>
        <v>3.5</v>
      </c>
      <c r="BB142" s="484">
        <f t="shared" si="76"/>
        <v>2</v>
      </c>
      <c r="BC142" s="485">
        <f t="shared" si="76"/>
        <v>0</v>
      </c>
      <c r="BD142" s="542"/>
      <c r="BE142" s="551" t="s">
        <v>151</v>
      </c>
      <c r="BF142" s="483">
        <f>SUM(J145)</f>
        <v>4</v>
      </c>
      <c r="BG142" s="484">
        <f t="shared" ref="BG142:BM142" si="77">BF142 - (K145)</f>
        <v>3</v>
      </c>
      <c r="BH142" s="484">
        <f t="shared" si="77"/>
        <v>2</v>
      </c>
      <c r="BI142" s="484">
        <f t="shared" si="77"/>
        <v>2</v>
      </c>
      <c r="BJ142" s="484">
        <f t="shared" si="77"/>
        <v>2</v>
      </c>
      <c r="BK142" s="484">
        <f t="shared" si="77"/>
        <v>2</v>
      </c>
      <c r="BL142" s="484">
        <f t="shared" si="77"/>
        <v>1</v>
      </c>
      <c r="BM142" s="485">
        <f t="shared" si="77"/>
        <v>0</v>
      </c>
      <c r="BN142" s="258"/>
      <c r="BO142" s="258"/>
      <c r="BP142" s="258"/>
      <c r="BQ142" s="258"/>
      <c r="BR142" s="258"/>
      <c r="BS142" s="258"/>
      <c r="BT142" s="258"/>
      <c r="BU142" s="258"/>
      <c r="BV142" s="258"/>
      <c r="BW142" s="258"/>
      <c r="BX142" s="258"/>
      <c r="BY142" s="258"/>
      <c r="BZ142" s="258"/>
      <c r="CA142" s="258"/>
      <c r="CB142" s="258"/>
      <c r="CC142" s="258"/>
      <c r="CD142" s="258"/>
      <c r="CE142" s="258"/>
      <c r="CF142" s="258"/>
      <c r="CG142" s="258"/>
      <c r="CH142" s="258"/>
      <c r="CI142" s="258"/>
      <c r="CJ142" s="258"/>
      <c r="CK142" s="258"/>
      <c r="CL142" s="258"/>
      <c r="CM142" s="258"/>
      <c r="CN142" s="258"/>
      <c r="CO142" s="258"/>
      <c r="CP142" s="258"/>
      <c r="CQ142" s="258"/>
      <c r="CR142" s="258"/>
      <c r="CS142" s="258"/>
      <c r="CT142" s="258"/>
      <c r="CU142" s="258"/>
      <c r="CV142" s="258"/>
      <c r="CW142" s="258"/>
      <c r="CX142" s="258"/>
      <c r="CY142" s="258"/>
      <c r="CZ142" s="258"/>
      <c r="DA142" s="258"/>
      <c r="DB142" s="258"/>
      <c r="DC142" s="258"/>
      <c r="DD142" s="258"/>
      <c r="DE142" s="258"/>
      <c r="DF142" s="258"/>
      <c r="DG142" s="258"/>
      <c r="DH142" s="258"/>
      <c r="DI142" s="258"/>
      <c r="DJ142" s="258"/>
      <c r="DK142" s="258"/>
      <c r="DL142" s="258"/>
      <c r="DM142" s="258"/>
      <c r="DN142" s="258"/>
      <c r="DO142" s="258"/>
      <c r="DP142" s="258"/>
      <c r="DQ142" s="258"/>
      <c r="DR142" s="258"/>
      <c r="DS142" s="258"/>
      <c r="DT142" s="258"/>
      <c r="DU142" s="258"/>
      <c r="DV142" s="258"/>
      <c r="DW142" s="258"/>
      <c r="DX142" s="258"/>
      <c r="DY142" s="258"/>
      <c r="DZ142" s="258"/>
      <c r="EA142" s="258"/>
      <c r="EB142" s="258"/>
      <c r="EC142" s="258"/>
      <c r="ED142" s="258"/>
      <c r="EE142" s="258"/>
      <c r="EF142" s="258"/>
      <c r="EG142" s="258"/>
      <c r="EH142" s="258"/>
      <c r="EI142" s="258"/>
      <c r="EJ142" s="258"/>
      <c r="EK142" s="258"/>
      <c r="EL142" s="258"/>
      <c r="EM142" s="258"/>
      <c r="EN142" s="258"/>
    </row>
    <row r="143" ht="19.5" customHeight="1">
      <c r="A143" s="14"/>
      <c r="B143" s="486"/>
      <c r="C143" s="487"/>
      <c r="D143" s="487"/>
      <c r="E143" s="559" t="s">
        <v>203</v>
      </c>
      <c r="F143" s="560"/>
      <c r="G143" s="561"/>
      <c r="H143" s="489" t="s">
        <v>10</v>
      </c>
      <c r="I143" s="472" t="s">
        <v>5</v>
      </c>
      <c r="J143" s="290">
        <f t="shared" si="78"/>
        <v>5</v>
      </c>
      <c r="K143" s="290">
        <v>0.0</v>
      </c>
      <c r="L143" s="290">
        <v>1.0</v>
      </c>
      <c r="M143" s="290">
        <v>1.5</v>
      </c>
      <c r="N143" s="290">
        <v>1.5</v>
      </c>
      <c r="O143" s="290">
        <v>1.0</v>
      </c>
      <c r="P143" s="290">
        <v>0.0</v>
      </c>
      <c r="Q143" s="291">
        <v>0.0</v>
      </c>
      <c r="R143" s="548"/>
      <c r="S143" s="474">
        <v>0.0</v>
      </c>
      <c r="T143" s="472">
        <v>1.0</v>
      </c>
      <c r="U143" s="472">
        <v>1.0</v>
      </c>
      <c r="V143" s="472">
        <v>1.0</v>
      </c>
      <c r="W143" s="472">
        <v>1.0</v>
      </c>
      <c r="X143" s="472">
        <v>0.0</v>
      </c>
      <c r="Y143" s="473">
        <v>0.0</v>
      </c>
      <c r="Z143" s="542"/>
      <c r="AA143" s="562" t="s">
        <v>8</v>
      </c>
      <c r="AB143" s="475">
        <v>0.0</v>
      </c>
      <c r="AC143" s="475">
        <v>0.0</v>
      </c>
      <c r="AD143" s="475">
        <v>2.0</v>
      </c>
      <c r="AE143" s="475">
        <v>2.0</v>
      </c>
      <c r="AF143" s="475">
        <v>2.0</v>
      </c>
      <c r="AG143" s="475">
        <v>2.0</v>
      </c>
      <c r="AH143" s="475">
        <v>0.0</v>
      </c>
      <c r="AI143" s="476">
        <f t="shared" si="79"/>
        <v>8</v>
      </c>
      <c r="AJ143" s="445"/>
      <c r="AK143" s="449"/>
      <c r="AL143" s="449"/>
      <c r="AM143" s="449"/>
      <c r="AN143" s="449"/>
      <c r="AO143" s="449"/>
      <c r="AP143" s="449"/>
      <c r="AQ143" s="449"/>
      <c r="AR143" s="449"/>
      <c r="AS143" s="449"/>
      <c r="AT143" s="445"/>
      <c r="AU143" s="449"/>
      <c r="AV143" s="449"/>
      <c r="AW143" s="449"/>
      <c r="AX143" s="449"/>
      <c r="AY143" s="449"/>
      <c r="AZ143" s="449"/>
      <c r="BA143" s="449"/>
      <c r="BB143" s="449"/>
      <c r="BC143" s="449"/>
      <c r="BD143" s="445"/>
      <c r="BE143" s="445"/>
      <c r="BF143" s="445"/>
      <c r="BG143" s="445"/>
      <c r="BH143" s="445"/>
      <c r="BI143" s="445"/>
      <c r="BJ143" s="445"/>
      <c r="BK143" s="445"/>
      <c r="BL143" s="445"/>
      <c r="BM143" s="445"/>
      <c r="BN143" s="258"/>
      <c r="BO143" s="258"/>
      <c r="BP143" s="258"/>
      <c r="BQ143" s="258"/>
      <c r="BR143" s="258"/>
      <c r="BS143" s="258"/>
      <c r="BT143" s="258"/>
      <c r="BU143" s="258"/>
      <c r="BV143" s="258"/>
      <c r="BW143" s="258"/>
      <c r="BX143" s="258"/>
      <c r="BY143" s="258"/>
      <c r="BZ143" s="258"/>
      <c r="CA143" s="258"/>
      <c r="CB143" s="258"/>
      <c r="CC143" s="258"/>
      <c r="CD143" s="258"/>
      <c r="CE143" s="258"/>
      <c r="CF143" s="258"/>
      <c r="CG143" s="258"/>
      <c r="CH143" s="258"/>
      <c r="CI143" s="258"/>
      <c r="CJ143" s="258"/>
      <c r="CK143" s="258"/>
      <c r="CL143" s="258"/>
      <c r="CM143" s="258"/>
      <c r="CN143" s="258"/>
      <c r="CO143" s="258"/>
      <c r="CP143" s="258"/>
      <c r="CQ143" s="258"/>
      <c r="CR143" s="258"/>
      <c r="CS143" s="258"/>
      <c r="CT143" s="258"/>
      <c r="CU143" s="258"/>
      <c r="CV143" s="258"/>
      <c r="CW143" s="258"/>
      <c r="CX143" s="258"/>
      <c r="CY143" s="258"/>
      <c r="CZ143" s="258"/>
      <c r="DA143" s="258"/>
      <c r="DB143" s="258"/>
      <c r="DC143" s="258"/>
      <c r="DD143" s="258"/>
      <c r="DE143" s="258"/>
      <c r="DF143" s="258"/>
      <c r="DG143" s="258"/>
      <c r="DH143" s="258"/>
      <c r="DI143" s="258"/>
      <c r="DJ143" s="258"/>
      <c r="DK143" s="258"/>
      <c r="DL143" s="258"/>
      <c r="DM143" s="258"/>
      <c r="DN143" s="258"/>
      <c r="DO143" s="258"/>
      <c r="DP143" s="258"/>
      <c r="DQ143" s="258"/>
      <c r="DR143" s="258"/>
      <c r="DS143" s="258"/>
      <c r="DT143" s="258"/>
      <c r="DU143" s="258"/>
      <c r="DV143" s="258"/>
      <c r="DW143" s="258"/>
      <c r="DX143" s="258"/>
      <c r="DY143" s="258"/>
      <c r="DZ143" s="258"/>
      <c r="EA143" s="258"/>
      <c r="EB143" s="258"/>
      <c r="EC143" s="258"/>
      <c r="ED143" s="258"/>
      <c r="EE143" s="258"/>
      <c r="EF143" s="258"/>
      <c r="EG143" s="258"/>
      <c r="EH143" s="258"/>
      <c r="EI143" s="258"/>
      <c r="EJ143" s="258"/>
      <c r="EK143" s="258"/>
      <c r="EL143" s="258"/>
      <c r="EM143" s="258"/>
      <c r="EN143" s="258"/>
    </row>
    <row r="144" ht="19.5" customHeight="1">
      <c r="A144" s="14"/>
      <c r="B144" s="486"/>
      <c r="C144" s="487"/>
      <c r="D144" s="487"/>
      <c r="E144" s="559" t="s">
        <v>204</v>
      </c>
      <c r="F144" s="560"/>
      <c r="G144" s="561"/>
      <c r="H144" s="489" t="s">
        <v>10</v>
      </c>
      <c r="I144" s="472" t="s">
        <v>5</v>
      </c>
      <c r="J144" s="290">
        <f t="shared" si="78"/>
        <v>5</v>
      </c>
      <c r="K144" s="290">
        <v>1.0</v>
      </c>
      <c r="L144" s="290">
        <v>1.5</v>
      </c>
      <c r="M144" s="290">
        <v>1.0</v>
      </c>
      <c r="N144" s="290">
        <v>1.5</v>
      </c>
      <c r="O144" s="290">
        <v>0.0</v>
      </c>
      <c r="P144" s="290">
        <v>0.0</v>
      </c>
      <c r="Q144" s="291">
        <v>0.0</v>
      </c>
      <c r="R144" s="548"/>
      <c r="S144" s="474">
        <v>1.0</v>
      </c>
      <c r="T144" s="472">
        <v>1.0</v>
      </c>
      <c r="U144" s="472">
        <v>1.0</v>
      </c>
      <c r="V144" s="472">
        <v>1.0</v>
      </c>
      <c r="W144" s="472">
        <v>0.0</v>
      </c>
      <c r="X144" s="472">
        <v>0.0</v>
      </c>
      <c r="Y144" s="473">
        <v>0.0</v>
      </c>
      <c r="Z144" s="542"/>
      <c r="AA144" s="562" t="s">
        <v>10</v>
      </c>
      <c r="AB144" s="490">
        <v>1.0</v>
      </c>
      <c r="AC144" s="490">
        <v>2.0</v>
      </c>
      <c r="AD144" s="490">
        <v>2.0</v>
      </c>
      <c r="AE144" s="490">
        <v>1.0</v>
      </c>
      <c r="AF144" s="490">
        <v>1.0</v>
      </c>
      <c r="AG144" s="490">
        <v>1.0</v>
      </c>
      <c r="AH144" s="490">
        <v>0.0</v>
      </c>
      <c r="AI144" s="491">
        <f t="shared" si="79"/>
        <v>8</v>
      </c>
      <c r="AJ144" s="542"/>
      <c r="AK144" s="551" t="s">
        <v>7</v>
      </c>
      <c r="AL144" s="552" t="s">
        <v>98</v>
      </c>
      <c r="AM144" s="553">
        <f t="shared" ref="AM144:AS144" si="80">K141</f>
        <v>44518</v>
      </c>
      <c r="AN144" s="553">
        <f t="shared" si="80"/>
        <v>44519</v>
      </c>
      <c r="AO144" s="553">
        <f t="shared" si="80"/>
        <v>44520</v>
      </c>
      <c r="AP144" s="553">
        <f t="shared" si="80"/>
        <v>44521</v>
      </c>
      <c r="AQ144" s="553">
        <f t="shared" si="80"/>
        <v>44522</v>
      </c>
      <c r="AR144" s="553">
        <f t="shared" si="80"/>
        <v>44523</v>
      </c>
      <c r="AS144" s="553">
        <f t="shared" si="80"/>
        <v>44524</v>
      </c>
      <c r="AT144" s="542"/>
      <c r="AU144" s="551" t="s">
        <v>10</v>
      </c>
      <c r="AV144" s="552" t="s">
        <v>98</v>
      </c>
      <c r="AW144" s="553">
        <f t="shared" ref="AW144:BC144" si="81">K141</f>
        <v>44518</v>
      </c>
      <c r="AX144" s="553">
        <f t="shared" si="81"/>
        <v>44519</v>
      </c>
      <c r="AY144" s="553">
        <f t="shared" si="81"/>
        <v>44520</v>
      </c>
      <c r="AZ144" s="553">
        <f t="shared" si="81"/>
        <v>44521</v>
      </c>
      <c r="BA144" s="553">
        <f t="shared" si="81"/>
        <v>44522</v>
      </c>
      <c r="BB144" s="553">
        <f t="shared" si="81"/>
        <v>44523</v>
      </c>
      <c r="BC144" s="553">
        <f t="shared" si="81"/>
        <v>44524</v>
      </c>
      <c r="BD144" s="445"/>
      <c r="BE144" s="445"/>
      <c r="BF144" s="445"/>
      <c r="BG144" s="445"/>
      <c r="BH144" s="445"/>
      <c r="BI144" s="445"/>
      <c r="BJ144" s="445"/>
      <c r="BK144" s="445"/>
      <c r="BL144" s="445"/>
      <c r="BM144" s="445"/>
      <c r="BN144" s="258"/>
      <c r="BO144" s="258"/>
      <c r="BP144" s="258"/>
      <c r="BQ144" s="258"/>
      <c r="BR144" s="258"/>
      <c r="BS144" s="258"/>
      <c r="BT144" s="258"/>
      <c r="BU144" s="258"/>
      <c r="BV144" s="258"/>
      <c r="BW144" s="258"/>
      <c r="BX144" s="258"/>
      <c r="BY144" s="258"/>
      <c r="BZ144" s="258"/>
      <c r="CA144" s="258"/>
      <c r="CB144" s="258"/>
      <c r="CC144" s="258"/>
      <c r="CD144" s="258"/>
      <c r="CE144" s="258"/>
      <c r="CF144" s="258"/>
      <c r="CG144" s="258"/>
      <c r="CH144" s="258"/>
      <c r="CI144" s="258"/>
      <c r="CJ144" s="258"/>
      <c r="CK144" s="258"/>
      <c r="CL144" s="258"/>
      <c r="CM144" s="258"/>
      <c r="CN144" s="258"/>
      <c r="CO144" s="258"/>
      <c r="CP144" s="258"/>
      <c r="CQ144" s="258"/>
      <c r="CR144" s="258"/>
      <c r="CS144" s="258"/>
      <c r="CT144" s="258"/>
      <c r="CU144" s="258"/>
      <c r="CV144" s="258"/>
      <c r="CW144" s="258"/>
      <c r="CX144" s="258"/>
      <c r="CY144" s="258"/>
      <c r="CZ144" s="258"/>
      <c r="DA144" s="258"/>
      <c r="DB144" s="258"/>
      <c r="DC144" s="258"/>
      <c r="DD144" s="258"/>
      <c r="DE144" s="258"/>
      <c r="DF144" s="258"/>
      <c r="DG144" s="258"/>
      <c r="DH144" s="258"/>
      <c r="DI144" s="258"/>
      <c r="DJ144" s="258"/>
      <c r="DK144" s="258"/>
      <c r="DL144" s="258"/>
      <c r="DM144" s="258"/>
      <c r="DN144" s="258"/>
      <c r="DO144" s="258"/>
      <c r="DP144" s="258"/>
      <c r="DQ144" s="258"/>
      <c r="DR144" s="258"/>
      <c r="DS144" s="258"/>
      <c r="DT144" s="258"/>
      <c r="DU144" s="258"/>
      <c r="DV144" s="258"/>
      <c r="DW144" s="258"/>
      <c r="DX144" s="258"/>
      <c r="DY144" s="258"/>
      <c r="DZ144" s="258"/>
      <c r="EA144" s="258"/>
      <c r="EB144" s="258"/>
      <c r="EC144" s="258"/>
      <c r="ED144" s="258"/>
      <c r="EE144" s="258"/>
      <c r="EF144" s="258"/>
      <c r="EG144" s="258"/>
      <c r="EH144" s="258"/>
      <c r="EI144" s="258"/>
      <c r="EJ144" s="258"/>
      <c r="EK144" s="258"/>
      <c r="EL144" s="258"/>
      <c r="EM144" s="258"/>
      <c r="EN144" s="258"/>
    </row>
    <row r="145" ht="19.5" customHeight="1">
      <c r="A145" s="14"/>
      <c r="B145" s="486"/>
      <c r="C145" s="487"/>
      <c r="D145" s="487"/>
      <c r="E145" s="559" t="s">
        <v>205</v>
      </c>
      <c r="F145" s="560"/>
      <c r="G145" s="561"/>
      <c r="H145" s="489" t="s">
        <v>12</v>
      </c>
      <c r="I145" s="472" t="s">
        <v>5</v>
      </c>
      <c r="J145" s="290">
        <f t="shared" si="78"/>
        <v>4</v>
      </c>
      <c r="K145" s="290">
        <v>1.0</v>
      </c>
      <c r="L145" s="290">
        <v>1.0</v>
      </c>
      <c r="M145" s="290">
        <v>0.0</v>
      </c>
      <c r="N145" s="290">
        <v>0.0</v>
      </c>
      <c r="O145" s="290">
        <v>0.0</v>
      </c>
      <c r="P145" s="290">
        <v>1.0</v>
      </c>
      <c r="Q145" s="291">
        <v>1.0</v>
      </c>
      <c r="R145" s="548"/>
      <c r="S145" s="474">
        <v>1.0</v>
      </c>
      <c r="T145" s="472">
        <v>1.0</v>
      </c>
      <c r="U145" s="472">
        <v>0.0</v>
      </c>
      <c r="V145" s="472">
        <v>0.0</v>
      </c>
      <c r="W145" s="472">
        <v>0.0</v>
      </c>
      <c r="X145" s="472">
        <v>0.5</v>
      </c>
      <c r="Y145" s="473">
        <v>0.5</v>
      </c>
      <c r="Z145" s="542"/>
      <c r="AA145" s="562" t="s">
        <v>12</v>
      </c>
      <c r="AB145" s="475">
        <v>1.0</v>
      </c>
      <c r="AC145" s="475">
        <v>1.0</v>
      </c>
      <c r="AD145" s="475">
        <v>1.0</v>
      </c>
      <c r="AE145" s="475">
        <v>1.0</v>
      </c>
      <c r="AF145" s="475">
        <v>0.0</v>
      </c>
      <c r="AG145" s="475">
        <v>0.0</v>
      </c>
      <c r="AH145" s="475">
        <v>0.0</v>
      </c>
      <c r="AI145" s="476">
        <f t="shared" si="79"/>
        <v>4</v>
      </c>
      <c r="AJ145" s="542"/>
      <c r="AK145" s="551" t="s">
        <v>147</v>
      </c>
      <c r="AL145" s="495">
        <f>SUM(J146)</f>
        <v>6</v>
      </c>
      <c r="AM145" s="416">
        <f>AL145 - (AL145/7)</f>
        <v>5.142857143</v>
      </c>
      <c r="AN145" s="416">
        <f>AM145 - (AL145/7)</f>
        <v>4.285714286</v>
      </c>
      <c r="AO145" s="416">
        <f>AN145 - (AL145/7)</f>
        <v>3.428571429</v>
      </c>
      <c r="AP145" s="416">
        <f>AO145 - (AL145/7)</f>
        <v>2.571428571</v>
      </c>
      <c r="AQ145" s="416">
        <f>AP145 - (AL145/7)</f>
        <v>1.714285714</v>
      </c>
      <c r="AR145" s="416">
        <f>AQ145 - (AL145/7)</f>
        <v>0.8571428571</v>
      </c>
      <c r="AS145" s="417">
        <f>AR145 - (AL145/7)</f>
        <v>0</v>
      </c>
      <c r="AT145" s="542"/>
      <c r="AU145" s="551" t="s">
        <v>147</v>
      </c>
      <c r="AV145" s="415">
        <f>SUM(J143,J144)</f>
        <v>10</v>
      </c>
      <c r="AW145" s="416">
        <f>AV145 - (AV145/7)</f>
        <v>8.571428571</v>
      </c>
      <c r="AX145" s="416">
        <f>AW145 - (AV145/7)</f>
        <v>7.142857143</v>
      </c>
      <c r="AY145" s="416">
        <f>AX145 - (AV145/7)</f>
        <v>5.714285714</v>
      </c>
      <c r="AZ145" s="416">
        <f>AY145 - (AV145/7)</f>
        <v>4.285714286</v>
      </c>
      <c r="BA145" s="416">
        <f>AZ145 - (AV145/7)</f>
        <v>2.857142857</v>
      </c>
      <c r="BB145" s="416">
        <f>BA145 - (AV145/7)</f>
        <v>1.428571429</v>
      </c>
      <c r="BC145" s="417">
        <f>BB145 - (AV145/7)</f>
        <v>0</v>
      </c>
      <c r="BD145" s="445"/>
      <c r="BE145" s="445"/>
      <c r="BF145" s="445"/>
      <c r="BG145" s="445"/>
      <c r="BH145" s="445"/>
      <c r="BI145" s="445"/>
      <c r="BJ145" s="445"/>
      <c r="BK145" s="445"/>
      <c r="BL145" s="445"/>
      <c r="BM145" s="445"/>
      <c r="BN145" s="258"/>
      <c r="BO145" s="258"/>
      <c r="BP145" s="258"/>
      <c r="BQ145" s="258"/>
      <c r="BR145" s="258"/>
      <c r="BS145" s="258"/>
      <c r="BT145" s="258"/>
      <c r="BU145" s="258"/>
      <c r="BV145" s="258"/>
      <c r="BW145" s="258"/>
      <c r="BX145" s="258"/>
      <c r="BY145" s="258"/>
      <c r="BZ145" s="258"/>
      <c r="CA145" s="258"/>
      <c r="CB145" s="258"/>
      <c r="CC145" s="258"/>
      <c r="CD145" s="258"/>
      <c r="CE145" s="258"/>
      <c r="CF145" s="258"/>
      <c r="CG145" s="258"/>
      <c r="CH145" s="258"/>
      <c r="CI145" s="258"/>
      <c r="CJ145" s="258"/>
      <c r="CK145" s="258"/>
      <c r="CL145" s="258"/>
      <c r="CM145" s="258"/>
      <c r="CN145" s="258"/>
      <c r="CO145" s="258"/>
      <c r="CP145" s="258"/>
      <c r="CQ145" s="258"/>
      <c r="CR145" s="258"/>
      <c r="CS145" s="258"/>
      <c r="CT145" s="258"/>
      <c r="CU145" s="258"/>
      <c r="CV145" s="258"/>
      <c r="CW145" s="258"/>
      <c r="CX145" s="258"/>
      <c r="CY145" s="258"/>
      <c r="CZ145" s="258"/>
      <c r="DA145" s="258"/>
      <c r="DB145" s="258"/>
      <c r="DC145" s="258"/>
      <c r="DD145" s="258"/>
      <c r="DE145" s="258"/>
      <c r="DF145" s="258"/>
      <c r="DG145" s="258"/>
      <c r="DH145" s="258"/>
      <c r="DI145" s="258"/>
      <c r="DJ145" s="258"/>
      <c r="DK145" s="258"/>
      <c r="DL145" s="258"/>
      <c r="DM145" s="258"/>
      <c r="DN145" s="258"/>
      <c r="DO145" s="258"/>
      <c r="DP145" s="258"/>
      <c r="DQ145" s="258"/>
      <c r="DR145" s="258"/>
      <c r="DS145" s="258"/>
      <c r="DT145" s="258"/>
      <c r="DU145" s="258"/>
      <c r="DV145" s="258"/>
      <c r="DW145" s="258"/>
      <c r="DX145" s="258"/>
      <c r="DY145" s="258"/>
      <c r="DZ145" s="258"/>
      <c r="EA145" s="258"/>
      <c r="EB145" s="258"/>
      <c r="EC145" s="258"/>
      <c r="ED145" s="258"/>
      <c r="EE145" s="258"/>
      <c r="EF145" s="258"/>
      <c r="EG145" s="258"/>
      <c r="EH145" s="258"/>
      <c r="EI145" s="258"/>
      <c r="EJ145" s="258"/>
      <c r="EK145" s="258"/>
      <c r="EL145" s="258"/>
      <c r="EM145" s="258"/>
      <c r="EN145" s="258"/>
    </row>
    <row r="146" ht="19.5" customHeight="1">
      <c r="A146" s="14"/>
      <c r="B146" s="486"/>
      <c r="C146" s="487"/>
      <c r="D146" s="487"/>
      <c r="E146" s="559" t="s">
        <v>206</v>
      </c>
      <c r="F146" s="560"/>
      <c r="G146" s="561"/>
      <c r="H146" s="471" t="s">
        <v>7</v>
      </c>
      <c r="I146" s="472" t="s">
        <v>5</v>
      </c>
      <c r="J146" s="290">
        <f t="shared" si="78"/>
        <v>6</v>
      </c>
      <c r="K146" s="290">
        <v>0.0</v>
      </c>
      <c r="L146" s="290">
        <v>1.0</v>
      </c>
      <c r="M146" s="290">
        <v>0.0</v>
      </c>
      <c r="N146" s="290">
        <v>2.0</v>
      </c>
      <c r="O146" s="290">
        <v>2.0</v>
      </c>
      <c r="P146" s="290">
        <v>0.5</v>
      </c>
      <c r="Q146" s="291">
        <v>0.5</v>
      </c>
      <c r="R146" s="548"/>
      <c r="S146" s="474">
        <v>0.0</v>
      </c>
      <c r="T146" s="472">
        <v>2.0</v>
      </c>
      <c r="U146" s="472">
        <v>0.0</v>
      </c>
      <c r="V146" s="472">
        <v>2.0</v>
      </c>
      <c r="W146" s="472">
        <v>2.0</v>
      </c>
      <c r="X146" s="472">
        <v>0.5</v>
      </c>
      <c r="Y146" s="473">
        <v>0.5</v>
      </c>
      <c r="Z146" s="542"/>
      <c r="AA146" s="562" t="s">
        <v>7</v>
      </c>
      <c r="AB146" s="563">
        <v>0.0</v>
      </c>
      <c r="AC146" s="563">
        <v>2.0</v>
      </c>
      <c r="AD146" s="563">
        <v>0.0</v>
      </c>
      <c r="AE146" s="563">
        <v>2.0</v>
      </c>
      <c r="AF146" s="563">
        <v>2.0</v>
      </c>
      <c r="AG146" s="563">
        <v>1.0</v>
      </c>
      <c r="AH146" s="563">
        <v>1.0</v>
      </c>
      <c r="AI146" s="564">
        <f t="shared" si="79"/>
        <v>8</v>
      </c>
      <c r="AJ146" s="542"/>
      <c r="AK146" s="551" t="s">
        <v>151</v>
      </c>
      <c r="AL146" s="499">
        <f>SUM(J146)</f>
        <v>6</v>
      </c>
      <c r="AM146" s="484">
        <f t="shared" ref="AM146:AS146" si="82">AL146 -K146</f>
        <v>6</v>
      </c>
      <c r="AN146" s="484">
        <f t="shared" si="82"/>
        <v>5</v>
      </c>
      <c r="AO146" s="484">
        <f t="shared" si="82"/>
        <v>5</v>
      </c>
      <c r="AP146" s="484">
        <f t="shared" si="82"/>
        <v>3</v>
      </c>
      <c r="AQ146" s="484">
        <f t="shared" si="82"/>
        <v>1</v>
      </c>
      <c r="AR146" s="484">
        <f t="shared" si="82"/>
        <v>0.5</v>
      </c>
      <c r="AS146" s="485">
        <f t="shared" si="82"/>
        <v>0</v>
      </c>
      <c r="AT146" s="542"/>
      <c r="AU146" s="551" t="s">
        <v>151</v>
      </c>
      <c r="AV146" s="483">
        <f>SUM(J143,J144)</f>
        <v>10</v>
      </c>
      <c r="AW146" s="484">
        <f t="shared" ref="AW146:BC146" si="83">AV146 - SUM(K143,K144)</f>
        <v>9</v>
      </c>
      <c r="AX146" s="484">
        <f t="shared" si="83"/>
        <v>6.5</v>
      </c>
      <c r="AY146" s="484">
        <f t="shared" si="83"/>
        <v>4</v>
      </c>
      <c r="AZ146" s="484">
        <f t="shared" si="83"/>
        <v>1</v>
      </c>
      <c r="BA146" s="484">
        <f t="shared" si="83"/>
        <v>0</v>
      </c>
      <c r="BB146" s="484">
        <f t="shared" si="83"/>
        <v>0</v>
      </c>
      <c r="BC146" s="485">
        <f t="shared" si="83"/>
        <v>0</v>
      </c>
      <c r="BD146" s="445"/>
      <c r="BE146" s="445"/>
      <c r="BF146" s="445"/>
      <c r="BG146" s="445"/>
      <c r="BH146" s="445"/>
      <c r="BI146" s="445"/>
      <c r="BJ146" s="445"/>
      <c r="BK146" s="445"/>
      <c r="BL146" s="445"/>
      <c r="BM146" s="445"/>
      <c r="BN146" s="258"/>
      <c r="BO146" s="258"/>
      <c r="BP146" s="258"/>
      <c r="BQ146" s="258"/>
      <c r="BR146" s="258"/>
      <c r="BS146" s="258"/>
      <c r="BT146" s="258"/>
      <c r="BU146" s="258"/>
      <c r="BV146" s="258"/>
      <c r="BW146" s="258"/>
      <c r="BX146" s="258"/>
      <c r="BY146" s="258"/>
      <c r="BZ146" s="258"/>
      <c r="CA146" s="258"/>
      <c r="CB146" s="258"/>
      <c r="CC146" s="258"/>
      <c r="CD146" s="258"/>
      <c r="CE146" s="258"/>
      <c r="CF146" s="258"/>
      <c r="CG146" s="258"/>
      <c r="CH146" s="258"/>
      <c r="CI146" s="258"/>
      <c r="CJ146" s="258"/>
      <c r="CK146" s="258"/>
      <c r="CL146" s="258"/>
      <c r="CM146" s="258"/>
      <c r="CN146" s="258"/>
      <c r="CO146" s="258"/>
      <c r="CP146" s="258"/>
      <c r="CQ146" s="258"/>
      <c r="CR146" s="258"/>
      <c r="CS146" s="258"/>
      <c r="CT146" s="258"/>
      <c r="CU146" s="258"/>
      <c r="CV146" s="258"/>
      <c r="CW146" s="258"/>
      <c r="CX146" s="258"/>
      <c r="CY146" s="258"/>
      <c r="CZ146" s="258"/>
      <c r="DA146" s="258"/>
      <c r="DB146" s="258"/>
      <c r="DC146" s="258"/>
      <c r="DD146" s="258"/>
      <c r="DE146" s="258"/>
      <c r="DF146" s="258"/>
      <c r="DG146" s="258"/>
      <c r="DH146" s="258"/>
      <c r="DI146" s="258"/>
      <c r="DJ146" s="258"/>
      <c r="DK146" s="258"/>
      <c r="DL146" s="258"/>
      <c r="DM146" s="258"/>
      <c r="DN146" s="258"/>
      <c r="DO146" s="258"/>
      <c r="DP146" s="258"/>
      <c r="DQ146" s="258"/>
      <c r="DR146" s="258"/>
      <c r="DS146" s="258"/>
      <c r="DT146" s="258"/>
      <c r="DU146" s="258"/>
      <c r="DV146" s="258"/>
      <c r="DW146" s="258"/>
      <c r="DX146" s="258"/>
      <c r="DY146" s="258"/>
      <c r="DZ146" s="258"/>
      <c r="EA146" s="258"/>
      <c r="EB146" s="258"/>
      <c r="EC146" s="258"/>
      <c r="ED146" s="258"/>
      <c r="EE146" s="258"/>
      <c r="EF146" s="258"/>
      <c r="EG146" s="258"/>
      <c r="EH146" s="258"/>
      <c r="EI146" s="258"/>
      <c r="EJ146" s="258"/>
      <c r="EK146" s="258"/>
      <c r="EL146" s="258"/>
      <c r="EM146" s="258"/>
      <c r="EN146" s="258"/>
    </row>
    <row r="147" ht="19.5" customHeight="1">
      <c r="A147" s="14"/>
      <c r="B147" s="503"/>
      <c r="C147" s="504"/>
      <c r="D147" s="504"/>
      <c r="E147" s="565" t="s">
        <v>207</v>
      </c>
      <c r="F147" s="566"/>
      <c r="G147" s="567"/>
      <c r="H147" s="507" t="s">
        <v>5</v>
      </c>
      <c r="I147" s="496" t="s">
        <v>5</v>
      </c>
      <c r="J147" s="325">
        <f t="shared" si="78"/>
        <v>5</v>
      </c>
      <c r="K147" s="325">
        <v>0.5</v>
      </c>
      <c r="L147" s="325">
        <v>0.5</v>
      </c>
      <c r="M147" s="325">
        <v>0.0</v>
      </c>
      <c r="N147" s="325">
        <v>0.0</v>
      </c>
      <c r="O147" s="325">
        <v>0.5</v>
      </c>
      <c r="P147" s="325">
        <v>1.5</v>
      </c>
      <c r="Q147" s="326">
        <v>2.0</v>
      </c>
      <c r="R147" s="568"/>
      <c r="S147" s="510">
        <v>1.0</v>
      </c>
      <c r="T147" s="496">
        <v>1.0</v>
      </c>
      <c r="U147" s="496">
        <v>0.0</v>
      </c>
      <c r="V147" s="496">
        <v>0.0</v>
      </c>
      <c r="W147" s="496">
        <v>1.0</v>
      </c>
      <c r="X147" s="496">
        <v>1.5</v>
      </c>
      <c r="Y147" s="535">
        <v>2.0</v>
      </c>
      <c r="Z147" s="445"/>
      <c r="AA147" s="445"/>
      <c r="AB147" s="445"/>
      <c r="AC147" s="445"/>
      <c r="AD147" s="445"/>
      <c r="AE147" s="445"/>
      <c r="AF147" s="445"/>
      <c r="AG147" s="445"/>
      <c r="AH147" s="445"/>
      <c r="AI147" s="569">
        <f>SUM(AI141:AI146)</f>
        <v>34.5</v>
      </c>
      <c r="AJ147" s="445"/>
      <c r="AK147" s="445"/>
      <c r="AL147" s="445"/>
      <c r="AM147" s="445"/>
      <c r="AN147" s="445"/>
      <c r="AO147" s="445"/>
      <c r="AP147" s="445"/>
      <c r="AQ147" s="445"/>
      <c r="AR147" s="445"/>
      <c r="AS147" s="445"/>
      <c r="AT147" s="445"/>
      <c r="AU147" s="445"/>
      <c r="AV147" s="445"/>
      <c r="AW147" s="445"/>
      <c r="AX147" s="445"/>
      <c r="AY147" s="445"/>
      <c r="AZ147" s="445"/>
      <c r="BA147" s="445"/>
      <c r="BB147" s="445"/>
      <c r="BC147" s="445"/>
      <c r="BD147" s="445"/>
      <c r="BE147" s="445"/>
      <c r="BF147" s="445"/>
      <c r="BG147" s="445"/>
      <c r="BH147" s="445"/>
      <c r="BI147" s="445"/>
      <c r="BJ147" s="445"/>
      <c r="BK147" s="445"/>
      <c r="BL147" s="445"/>
      <c r="BM147" s="445"/>
      <c r="BN147" s="258"/>
      <c r="BO147" s="258"/>
      <c r="BP147" s="258"/>
      <c r="BQ147" s="258"/>
      <c r="BR147" s="258"/>
      <c r="BS147" s="258"/>
      <c r="BT147" s="258"/>
      <c r="BU147" s="258"/>
      <c r="BV147" s="258"/>
      <c r="BW147" s="258"/>
      <c r="BX147" s="258"/>
      <c r="BY147" s="258"/>
      <c r="BZ147" s="258"/>
      <c r="CA147" s="258"/>
      <c r="CB147" s="258"/>
      <c r="CC147" s="258"/>
      <c r="CD147" s="258"/>
      <c r="CE147" s="258"/>
      <c r="CF147" s="258"/>
      <c r="CG147" s="258"/>
      <c r="CH147" s="258"/>
      <c r="CI147" s="258"/>
      <c r="CJ147" s="258"/>
      <c r="CK147" s="258"/>
      <c r="CL147" s="258"/>
      <c r="CM147" s="258"/>
      <c r="CN147" s="258"/>
      <c r="CO147" s="258"/>
      <c r="CP147" s="258"/>
      <c r="CQ147" s="258"/>
      <c r="CR147" s="258"/>
      <c r="CS147" s="258"/>
      <c r="CT147" s="258"/>
      <c r="CU147" s="258"/>
      <c r="CV147" s="258"/>
      <c r="CW147" s="258"/>
      <c r="CX147" s="258"/>
      <c r="CY147" s="258"/>
      <c r="CZ147" s="258"/>
      <c r="DA147" s="258"/>
      <c r="DB147" s="258"/>
      <c r="DC147" s="258"/>
      <c r="DD147" s="258"/>
      <c r="DE147" s="258"/>
      <c r="DF147" s="258"/>
      <c r="DG147" s="258"/>
      <c r="DH147" s="258"/>
      <c r="DI147" s="258"/>
      <c r="DJ147" s="258"/>
      <c r="DK147" s="258"/>
      <c r="DL147" s="258"/>
      <c r="DM147" s="258"/>
      <c r="DN147" s="258"/>
      <c r="DO147" s="258"/>
      <c r="DP147" s="258"/>
      <c r="DQ147" s="258"/>
      <c r="DR147" s="258"/>
      <c r="DS147" s="258"/>
      <c r="DT147" s="258"/>
      <c r="DU147" s="258"/>
      <c r="DV147" s="258"/>
      <c r="DW147" s="258"/>
      <c r="DX147" s="258"/>
      <c r="DY147" s="258"/>
      <c r="DZ147" s="258"/>
      <c r="EA147" s="258"/>
      <c r="EB147" s="258"/>
      <c r="EC147" s="258"/>
      <c r="ED147" s="258"/>
      <c r="EE147" s="258"/>
      <c r="EF147" s="258"/>
      <c r="EG147" s="258"/>
      <c r="EH147" s="258"/>
      <c r="EI147" s="258"/>
      <c r="EJ147" s="258"/>
      <c r="EK147" s="258"/>
      <c r="EL147" s="258"/>
      <c r="EM147" s="258"/>
      <c r="EN147" s="258"/>
    </row>
    <row r="148" ht="19.5" customHeight="1">
      <c r="A148" s="14"/>
      <c r="B148" s="570"/>
      <c r="C148" s="570"/>
      <c r="D148" s="571"/>
      <c r="E148" s="572"/>
      <c r="F148" s="536"/>
      <c r="G148" s="537"/>
      <c r="H148" s="573"/>
      <c r="I148" s="574" t="s">
        <v>147</v>
      </c>
      <c r="J148" s="575">
        <f>SUM(J141:J147)</f>
        <v>29</v>
      </c>
      <c r="K148" s="576">
        <f> J148 - (J148 / 7)</f>
        <v>24.85714286</v>
      </c>
      <c r="L148" s="576">
        <f> K148 - (J148 / 7)</f>
        <v>20.71428571</v>
      </c>
      <c r="M148" s="576">
        <f> L148 - (J148 / 7)</f>
        <v>16.57142857</v>
      </c>
      <c r="N148" s="576">
        <f> M148 - (J148 / 7)</f>
        <v>12.42857143</v>
      </c>
      <c r="O148" s="576">
        <f> N148 - (J148 / 7)</f>
        <v>8.285714286</v>
      </c>
      <c r="P148" s="576">
        <f> O148 - (J148 / 7)</f>
        <v>4.142857143</v>
      </c>
      <c r="Q148" s="576">
        <f> P148 - (J148 / 7)</f>
        <v>0</v>
      </c>
      <c r="R148" s="441"/>
      <c r="S148" s="444"/>
      <c r="T148" s="444"/>
      <c r="U148" s="444"/>
      <c r="V148" s="444"/>
      <c r="W148" s="444"/>
      <c r="X148" s="444"/>
      <c r="Y148" s="577">
        <f>SUM(S142:Y147)</f>
        <v>30.5</v>
      </c>
      <c r="Z148" s="445"/>
      <c r="AA148" s="445"/>
      <c r="AB148" s="578"/>
      <c r="AC148" s="445"/>
      <c r="AD148" s="445"/>
      <c r="AE148" s="445"/>
      <c r="AF148" s="445"/>
      <c r="AG148" s="445"/>
      <c r="AH148" s="445"/>
      <c r="AI148" s="445"/>
      <c r="AJ148" s="445"/>
      <c r="AK148" s="445"/>
      <c r="AL148" s="445"/>
      <c r="AM148" s="445"/>
      <c r="AN148" s="445"/>
      <c r="AO148" s="445"/>
      <c r="AP148" s="445"/>
      <c r="AQ148" s="445"/>
      <c r="AR148" s="445"/>
      <c r="AS148" s="445"/>
      <c r="AT148" s="445"/>
      <c r="AU148" s="445"/>
      <c r="AV148" s="445"/>
      <c r="AW148" s="445"/>
      <c r="AX148" s="445"/>
      <c r="AY148" s="445"/>
      <c r="AZ148" s="445"/>
      <c r="BA148" s="445"/>
      <c r="BB148" s="445"/>
      <c r="BC148" s="445"/>
      <c r="BD148" s="445"/>
      <c r="BE148" s="445"/>
      <c r="BF148" s="445"/>
      <c r="BG148" s="445"/>
      <c r="BH148" s="445"/>
      <c r="BI148" s="445"/>
      <c r="BJ148" s="445"/>
      <c r="BK148" s="445"/>
      <c r="BL148" s="445"/>
      <c r="BM148" s="445"/>
      <c r="BN148" s="258"/>
      <c r="BO148" s="258"/>
      <c r="BP148" s="258"/>
      <c r="BQ148" s="258"/>
      <c r="BR148" s="258"/>
      <c r="BS148" s="258"/>
      <c r="BT148" s="258"/>
      <c r="BU148" s="258"/>
      <c r="BV148" s="258"/>
      <c r="BW148" s="258"/>
      <c r="BX148" s="258"/>
      <c r="BY148" s="258"/>
      <c r="BZ148" s="258"/>
      <c r="CA148" s="258"/>
      <c r="CB148" s="258"/>
      <c r="CC148" s="258"/>
      <c r="CD148" s="258"/>
      <c r="CE148" s="258"/>
      <c r="CF148" s="258"/>
      <c r="CG148" s="258"/>
      <c r="CH148" s="258"/>
      <c r="CI148" s="258"/>
      <c r="CJ148" s="258"/>
      <c r="CK148" s="258"/>
      <c r="CL148" s="258"/>
      <c r="CM148" s="258"/>
      <c r="CN148" s="258"/>
      <c r="CO148" s="258"/>
      <c r="CP148" s="258"/>
      <c r="CQ148" s="258"/>
      <c r="CR148" s="258"/>
      <c r="CS148" s="258"/>
      <c r="CT148" s="258"/>
      <c r="CU148" s="258"/>
      <c r="CV148" s="258"/>
      <c r="CW148" s="258"/>
      <c r="CX148" s="258"/>
      <c r="CY148" s="258"/>
      <c r="CZ148" s="258"/>
      <c r="DA148" s="258"/>
      <c r="DB148" s="258"/>
      <c r="DC148" s="258"/>
      <c r="DD148" s="258"/>
      <c r="DE148" s="258"/>
      <c r="DF148" s="258"/>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258"/>
      <c r="EC148" s="258"/>
      <c r="ED148" s="258"/>
      <c r="EE148" s="258"/>
      <c r="EF148" s="258"/>
      <c r="EG148" s="258"/>
      <c r="EH148" s="258"/>
      <c r="EI148" s="258"/>
      <c r="EJ148" s="258"/>
      <c r="EK148" s="258"/>
      <c r="EL148" s="258"/>
      <c r="EM148" s="258"/>
      <c r="EN148" s="258"/>
    </row>
    <row r="149" ht="19.5" customHeight="1">
      <c r="A149" s="14"/>
      <c r="B149" s="14"/>
      <c r="C149" s="14"/>
      <c r="D149" s="106"/>
      <c r="E149" s="536"/>
      <c r="F149" s="536"/>
      <c r="G149" s="537"/>
      <c r="H149" s="537"/>
      <c r="I149" s="517" t="s">
        <v>155</v>
      </c>
      <c r="J149" s="518">
        <f>SUM(J142:J147)</f>
        <v>29</v>
      </c>
      <c r="K149" s="516">
        <f t="shared" ref="K149:Q149" si="84"> J149 - SUM(K142:K147)</f>
        <v>26.5</v>
      </c>
      <c r="L149" s="516">
        <f t="shared" si="84"/>
        <v>21.5</v>
      </c>
      <c r="M149" s="516">
        <f t="shared" si="84"/>
        <v>18</v>
      </c>
      <c r="N149" s="516">
        <f t="shared" si="84"/>
        <v>12</v>
      </c>
      <c r="O149" s="516">
        <f t="shared" si="84"/>
        <v>7</v>
      </c>
      <c r="P149" s="516">
        <f t="shared" si="84"/>
        <v>3.5</v>
      </c>
      <c r="Q149" s="516">
        <f t="shared" si="84"/>
        <v>0</v>
      </c>
      <c r="R149" s="537"/>
      <c r="S149" s="445"/>
      <c r="T149" s="444"/>
      <c r="U149" s="444"/>
      <c r="V149" s="444"/>
      <c r="W149" s="444"/>
      <c r="X149" s="444"/>
      <c r="Z149" s="444"/>
      <c r="AA149" s="444"/>
      <c r="AB149" s="444"/>
      <c r="AC149" s="444"/>
      <c r="AD149" s="444"/>
      <c r="AE149" s="444"/>
      <c r="AF149" s="444"/>
      <c r="AG149" s="444"/>
      <c r="AH149" s="444"/>
      <c r="AI149" s="444"/>
      <c r="AJ149" s="444"/>
      <c r="AK149" s="444"/>
      <c r="AL149" s="444"/>
      <c r="AM149" s="444"/>
      <c r="AN149" s="444"/>
      <c r="AO149" s="444"/>
      <c r="AP149" s="444"/>
      <c r="AQ149" s="444"/>
      <c r="AR149" s="444"/>
      <c r="AS149" s="444"/>
      <c r="AT149" s="444"/>
      <c r="AU149" s="444"/>
      <c r="AV149" s="444"/>
      <c r="AW149" s="444"/>
      <c r="AX149" s="444"/>
      <c r="AY149" s="444"/>
      <c r="AZ149" s="444"/>
      <c r="BA149" s="444"/>
      <c r="BB149" s="444"/>
      <c r="BC149" s="444"/>
      <c r="BD149" s="444"/>
      <c r="BE149" s="444"/>
      <c r="BF149" s="444"/>
      <c r="BG149" s="444"/>
      <c r="BH149" s="444"/>
      <c r="BI149" s="444"/>
      <c r="BJ149" s="444"/>
      <c r="BK149" s="444"/>
      <c r="BL149" s="444"/>
      <c r="BM149" s="444"/>
      <c r="BN149" s="258"/>
      <c r="BO149" s="258"/>
      <c r="BP149" s="258"/>
      <c r="BQ149" s="258"/>
      <c r="BR149" s="258"/>
      <c r="BS149" s="258"/>
      <c r="BT149" s="258"/>
      <c r="BU149" s="258"/>
      <c r="BV149" s="258"/>
      <c r="BW149" s="258"/>
      <c r="BX149" s="258"/>
      <c r="BY149" s="258"/>
      <c r="BZ149" s="258"/>
      <c r="CA149" s="258"/>
      <c r="CB149" s="258"/>
      <c r="CC149" s="258"/>
      <c r="CD149" s="258"/>
      <c r="CE149" s="258"/>
      <c r="CF149" s="258"/>
      <c r="CG149" s="258"/>
      <c r="CH149" s="258"/>
      <c r="CI149" s="258"/>
      <c r="CJ149" s="258"/>
      <c r="CK149" s="258"/>
      <c r="CL149" s="258"/>
      <c r="CM149" s="258"/>
      <c r="CN149" s="258"/>
      <c r="CO149" s="258"/>
      <c r="CP149" s="258"/>
      <c r="CQ149" s="258"/>
      <c r="CR149" s="258"/>
      <c r="CS149" s="258"/>
      <c r="CT149" s="258"/>
      <c r="CU149" s="258"/>
      <c r="CV149" s="258"/>
      <c r="CW149" s="258"/>
      <c r="CX149" s="258"/>
      <c r="CY149" s="258"/>
      <c r="CZ149" s="258"/>
      <c r="DA149" s="258"/>
      <c r="DB149" s="258"/>
      <c r="DC149" s="258"/>
      <c r="DD149" s="258"/>
      <c r="DE149" s="258"/>
      <c r="DF149" s="258"/>
      <c r="DG149" s="258"/>
      <c r="DH149" s="258"/>
      <c r="DI149" s="258"/>
      <c r="DJ149" s="258"/>
      <c r="DK149" s="258"/>
      <c r="DL149" s="258"/>
      <c r="DM149" s="258"/>
      <c r="DN149" s="258"/>
      <c r="DO149" s="258"/>
      <c r="DP149" s="258"/>
      <c r="DQ149" s="258"/>
      <c r="DR149" s="258"/>
      <c r="DS149" s="258"/>
      <c r="DT149" s="258"/>
      <c r="DU149" s="258"/>
      <c r="DV149" s="258"/>
      <c r="DW149" s="258"/>
      <c r="DX149" s="258"/>
      <c r="DY149" s="258"/>
      <c r="DZ149" s="258"/>
      <c r="EA149" s="258"/>
      <c r="EB149" s="258"/>
      <c r="EC149" s="258"/>
      <c r="ED149" s="258"/>
      <c r="EE149" s="258"/>
      <c r="EF149" s="258"/>
      <c r="EG149" s="258"/>
      <c r="EH149" s="258"/>
      <c r="EI149" s="258"/>
      <c r="EJ149" s="258"/>
      <c r="EK149" s="258"/>
      <c r="EL149" s="258"/>
      <c r="EM149" s="258"/>
      <c r="EN149" s="258"/>
    </row>
    <row r="150" ht="19.5" customHeight="1">
      <c r="A150" s="14"/>
      <c r="B150" s="399"/>
      <c r="C150" s="399"/>
      <c r="D150" s="536"/>
      <c r="E150" s="106"/>
      <c r="F150" s="14"/>
      <c r="G150" s="107"/>
      <c r="H150" s="107"/>
      <c r="I150" s="107"/>
      <c r="J150" s="107"/>
      <c r="K150" s="107"/>
      <c r="L150" s="107"/>
      <c r="M150" s="107"/>
      <c r="N150" s="107"/>
      <c r="O150" s="14"/>
      <c r="P150" s="14"/>
      <c r="Q150" s="14"/>
      <c r="R150" s="14"/>
      <c r="S150" s="252"/>
      <c r="T150" s="252"/>
      <c r="U150" s="252"/>
      <c r="V150" s="252"/>
      <c r="W150" s="252"/>
      <c r="X150" s="252"/>
      <c r="Y150" s="252"/>
      <c r="Z150" s="252"/>
      <c r="AA150" s="252"/>
      <c r="AB150" s="252"/>
      <c r="AC150" s="252"/>
      <c r="AD150" s="252"/>
      <c r="AE150" s="252"/>
      <c r="AF150" s="252"/>
      <c r="AG150" s="252"/>
      <c r="AH150" s="252"/>
      <c r="AI150" s="252"/>
      <c r="AJ150" s="252"/>
      <c r="AK150" s="252"/>
      <c r="AL150" s="252"/>
      <c r="AM150" s="252"/>
      <c r="AN150" s="252"/>
      <c r="AO150" s="252"/>
      <c r="AP150" s="252"/>
      <c r="AQ150" s="252"/>
      <c r="AR150" s="252"/>
      <c r="AS150" s="252"/>
      <c r="AT150" s="252"/>
      <c r="AU150" s="252"/>
      <c r="AV150" s="252"/>
      <c r="AW150" s="252"/>
      <c r="AX150" s="252"/>
      <c r="AY150" s="252"/>
      <c r="AZ150" s="252"/>
      <c r="BA150" s="252"/>
      <c r="BB150" s="252"/>
      <c r="BC150" s="252"/>
      <c r="BD150" s="252"/>
      <c r="BE150" s="252"/>
      <c r="BF150" s="252"/>
      <c r="BG150" s="252"/>
      <c r="BH150" s="252"/>
      <c r="BI150" s="252"/>
      <c r="BJ150" s="252"/>
      <c r="BK150" s="252"/>
      <c r="BL150" s="252"/>
      <c r="BM150" s="252"/>
      <c r="BN150" s="258"/>
      <c r="BO150" s="258"/>
      <c r="BP150" s="258"/>
      <c r="BQ150" s="258"/>
      <c r="BR150" s="258"/>
      <c r="BS150" s="258"/>
      <c r="BT150" s="258"/>
      <c r="BU150" s="258"/>
      <c r="BV150" s="258"/>
      <c r="BW150" s="258"/>
      <c r="BX150" s="258"/>
      <c r="BY150" s="258"/>
      <c r="BZ150" s="258"/>
      <c r="CA150" s="258"/>
      <c r="CB150" s="258"/>
      <c r="CC150" s="258"/>
      <c r="CD150" s="258"/>
      <c r="CE150" s="258"/>
      <c r="CF150" s="258"/>
      <c r="CG150" s="258"/>
      <c r="CH150" s="258"/>
      <c r="CI150" s="258"/>
      <c r="CJ150" s="258"/>
      <c r="CK150" s="258"/>
      <c r="CL150" s="258"/>
      <c r="CM150" s="258"/>
      <c r="CN150" s="258"/>
      <c r="CO150" s="258"/>
      <c r="CP150" s="258"/>
      <c r="CQ150" s="258"/>
      <c r="CR150" s="258"/>
      <c r="CS150" s="258"/>
      <c r="CT150" s="258"/>
      <c r="CU150" s="258"/>
      <c r="CV150" s="258"/>
      <c r="CW150" s="258"/>
      <c r="CX150" s="258"/>
      <c r="CY150" s="258"/>
      <c r="CZ150" s="258"/>
      <c r="DA150" s="258"/>
      <c r="DB150" s="258"/>
      <c r="DC150" s="258"/>
      <c r="DD150" s="258"/>
      <c r="DE150" s="258"/>
      <c r="DF150" s="258"/>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258"/>
      <c r="EC150" s="258"/>
      <c r="ED150" s="258"/>
      <c r="EE150" s="258"/>
      <c r="EF150" s="258"/>
      <c r="EG150" s="258"/>
      <c r="EH150" s="258"/>
      <c r="EI150" s="258"/>
      <c r="EJ150" s="258"/>
      <c r="EK150" s="258"/>
      <c r="EL150" s="258"/>
      <c r="EM150" s="258"/>
      <c r="EN150" s="258"/>
    </row>
    <row r="151" ht="19.5" customHeight="1">
      <c r="A151" s="14"/>
      <c r="E151" s="536"/>
      <c r="F151" s="536"/>
      <c r="G151" s="537"/>
      <c r="H151" s="537"/>
      <c r="I151" s="537"/>
      <c r="J151" s="538"/>
      <c r="K151" s="539" t="s">
        <v>143</v>
      </c>
      <c r="L151" s="255"/>
      <c r="M151" s="255"/>
      <c r="N151" s="255"/>
      <c r="O151" s="255"/>
      <c r="P151" s="255"/>
      <c r="Q151" s="5"/>
      <c r="R151" s="540"/>
      <c r="S151" s="541" t="s">
        <v>144</v>
      </c>
      <c r="T151" s="255"/>
      <c r="U151" s="255"/>
      <c r="V151" s="255"/>
      <c r="W151" s="255"/>
      <c r="X151" s="255"/>
      <c r="Y151" s="5"/>
      <c r="Z151" s="445"/>
      <c r="AA151" s="542"/>
      <c r="AB151" s="539" t="s">
        <v>145</v>
      </c>
      <c r="AC151" s="579"/>
      <c r="AD151" s="579"/>
      <c r="AE151" s="579"/>
      <c r="AF151" s="579"/>
      <c r="AG151" s="579"/>
      <c r="AH151" s="579"/>
      <c r="AI151" s="580"/>
      <c r="AJ151" s="445"/>
      <c r="AK151" s="449"/>
      <c r="AL151" s="449"/>
      <c r="AM151" s="449"/>
      <c r="AN151" s="449"/>
      <c r="AO151" s="449"/>
      <c r="AP151" s="449"/>
      <c r="AQ151" s="449"/>
      <c r="AR151" s="449"/>
      <c r="AS151" s="449"/>
      <c r="AT151" s="445"/>
      <c r="AU151" s="449"/>
      <c r="AV151" s="449"/>
      <c r="AW151" s="449"/>
      <c r="AX151" s="449"/>
      <c r="AY151" s="449"/>
      <c r="AZ151" s="449"/>
      <c r="BA151" s="449"/>
      <c r="BB151" s="449"/>
      <c r="BC151" s="449"/>
      <c r="BD151" s="445"/>
      <c r="BE151" s="449"/>
      <c r="BF151" s="449"/>
      <c r="BG151" s="449"/>
      <c r="BH151" s="449"/>
      <c r="BI151" s="449"/>
      <c r="BJ151" s="449"/>
      <c r="BK151" s="449"/>
      <c r="BL151" s="449"/>
      <c r="BM151" s="449"/>
      <c r="BN151" s="258"/>
      <c r="BO151" s="258"/>
      <c r="BP151" s="258"/>
      <c r="BQ151" s="258"/>
      <c r="BR151" s="258"/>
      <c r="BS151" s="258"/>
      <c r="BT151" s="258"/>
      <c r="BU151" s="258"/>
      <c r="BV151" s="258"/>
      <c r="BW151" s="258"/>
      <c r="BX151" s="258"/>
      <c r="BY151" s="258"/>
      <c r="BZ151" s="258"/>
      <c r="CA151" s="258"/>
      <c r="CB151" s="258"/>
      <c r="CC151" s="258"/>
      <c r="CD151" s="258"/>
      <c r="CE151" s="258"/>
      <c r="CF151" s="258"/>
      <c r="CG151" s="258"/>
      <c r="CH151" s="258"/>
      <c r="CI151" s="258"/>
      <c r="CJ151" s="258"/>
      <c r="CK151" s="258"/>
      <c r="CL151" s="258"/>
      <c r="CM151" s="258"/>
      <c r="CN151" s="258"/>
      <c r="CO151" s="258"/>
      <c r="CP151" s="258"/>
      <c r="CQ151" s="258"/>
      <c r="CR151" s="258"/>
      <c r="CS151" s="258"/>
      <c r="CT151" s="258"/>
      <c r="CU151" s="258"/>
      <c r="CV151" s="258"/>
      <c r="CW151" s="258"/>
      <c r="CX151" s="258"/>
      <c r="CY151" s="258"/>
      <c r="CZ151" s="258"/>
      <c r="DA151" s="258"/>
      <c r="DB151" s="258"/>
      <c r="DC151" s="258"/>
      <c r="DD151" s="258"/>
      <c r="DE151" s="258"/>
      <c r="DF151" s="258"/>
      <c r="DG151" s="258"/>
      <c r="DH151" s="258"/>
      <c r="DI151" s="258"/>
      <c r="DJ151" s="258"/>
      <c r="DK151" s="258"/>
      <c r="DL151" s="258"/>
      <c r="DM151" s="258"/>
      <c r="DN151" s="258"/>
      <c r="DO151" s="258"/>
      <c r="DP151" s="258"/>
      <c r="DQ151" s="258"/>
      <c r="DR151" s="258"/>
      <c r="DS151" s="258"/>
      <c r="DT151" s="258"/>
      <c r="DU151" s="258"/>
      <c r="DV151" s="258"/>
      <c r="DW151" s="258"/>
      <c r="DX151" s="258"/>
      <c r="DY151" s="258"/>
      <c r="DZ151" s="258"/>
      <c r="EA151" s="258"/>
      <c r="EB151" s="258"/>
      <c r="EC151" s="258"/>
      <c r="ED151" s="258"/>
      <c r="EE151" s="258"/>
      <c r="EF151" s="258"/>
      <c r="EG151" s="258"/>
      <c r="EH151" s="258"/>
      <c r="EI151" s="258"/>
      <c r="EJ151" s="258"/>
      <c r="EK151" s="258"/>
      <c r="EL151" s="258"/>
      <c r="EM151" s="258"/>
      <c r="EN151" s="258"/>
    </row>
    <row r="152" ht="19.5" customHeight="1">
      <c r="A152" s="14"/>
      <c r="B152" s="543" t="s">
        <v>200</v>
      </c>
      <c r="C152" s="403"/>
      <c r="D152" s="544"/>
      <c r="E152" s="544"/>
      <c r="F152" s="544"/>
      <c r="G152" s="545"/>
      <c r="H152" s="545"/>
      <c r="I152" s="545"/>
      <c r="J152" s="546"/>
      <c r="K152" s="547" t="s">
        <v>90</v>
      </c>
      <c r="L152" s="547" t="s">
        <v>91</v>
      </c>
      <c r="M152" s="547" t="s">
        <v>85</v>
      </c>
      <c r="N152" s="547" t="s">
        <v>86</v>
      </c>
      <c r="O152" s="547" t="s">
        <v>87</v>
      </c>
      <c r="P152" s="547" t="s">
        <v>88</v>
      </c>
      <c r="Q152" s="547" t="s">
        <v>89</v>
      </c>
      <c r="R152" s="581"/>
      <c r="S152" s="549" t="s">
        <v>90</v>
      </c>
      <c r="T152" s="452" t="s">
        <v>91</v>
      </c>
      <c r="U152" s="452" t="s">
        <v>85</v>
      </c>
      <c r="V152" s="452" t="s">
        <v>86</v>
      </c>
      <c r="W152" s="452" t="s">
        <v>87</v>
      </c>
      <c r="X152" s="452" t="s">
        <v>88</v>
      </c>
      <c r="Y152" s="452" t="s">
        <v>89</v>
      </c>
      <c r="Z152" s="445"/>
      <c r="AA152" s="542"/>
      <c r="AB152" s="452" t="s">
        <v>90</v>
      </c>
      <c r="AC152" s="452" t="s">
        <v>91</v>
      </c>
      <c r="AD152" s="452" t="s">
        <v>85</v>
      </c>
      <c r="AE152" s="452" t="s">
        <v>86</v>
      </c>
      <c r="AF152" s="452" t="s">
        <v>87</v>
      </c>
      <c r="AG152" s="452" t="s">
        <v>88</v>
      </c>
      <c r="AH152" s="452" t="s">
        <v>89</v>
      </c>
      <c r="AI152" s="550" t="s">
        <v>146</v>
      </c>
      <c r="AJ152" s="542"/>
      <c r="AK152" s="551" t="s">
        <v>8</v>
      </c>
      <c r="AL152" s="552" t="s">
        <v>98</v>
      </c>
      <c r="AM152" s="553">
        <f t="shared" ref="AM152:AS152" si="85">K153</f>
        <v>44525</v>
      </c>
      <c r="AN152" s="553">
        <f t="shared" si="85"/>
        <v>44526</v>
      </c>
      <c r="AO152" s="553">
        <f t="shared" si="85"/>
        <v>44527</v>
      </c>
      <c r="AP152" s="553">
        <f t="shared" si="85"/>
        <v>44528</v>
      </c>
      <c r="AQ152" s="553">
        <f t="shared" si="85"/>
        <v>44529</v>
      </c>
      <c r="AR152" s="553">
        <f t="shared" si="85"/>
        <v>44530</v>
      </c>
      <c r="AS152" s="553">
        <f t="shared" si="85"/>
        <v>44531</v>
      </c>
      <c r="AT152" s="542"/>
      <c r="AU152" s="551" t="s">
        <v>5</v>
      </c>
      <c r="AV152" s="552" t="s">
        <v>98</v>
      </c>
      <c r="AW152" s="553">
        <f t="shared" ref="AW152:BC152" si="86">K153</f>
        <v>44525</v>
      </c>
      <c r="AX152" s="553">
        <f t="shared" si="86"/>
        <v>44526</v>
      </c>
      <c r="AY152" s="553">
        <f t="shared" si="86"/>
        <v>44527</v>
      </c>
      <c r="AZ152" s="553">
        <f t="shared" si="86"/>
        <v>44528</v>
      </c>
      <c r="BA152" s="553">
        <f t="shared" si="86"/>
        <v>44529</v>
      </c>
      <c r="BB152" s="553">
        <f t="shared" si="86"/>
        <v>44530</v>
      </c>
      <c r="BC152" s="553">
        <f t="shared" si="86"/>
        <v>44531</v>
      </c>
      <c r="BD152" s="542"/>
      <c r="BE152" s="551" t="s">
        <v>12</v>
      </c>
      <c r="BF152" s="552" t="s">
        <v>98</v>
      </c>
      <c r="BG152" s="553">
        <f t="shared" ref="BG152:BM152" si="87">K153</f>
        <v>44525</v>
      </c>
      <c r="BH152" s="553">
        <f t="shared" si="87"/>
        <v>44526</v>
      </c>
      <c r="BI152" s="553">
        <f t="shared" si="87"/>
        <v>44527</v>
      </c>
      <c r="BJ152" s="553">
        <f t="shared" si="87"/>
        <v>44528</v>
      </c>
      <c r="BK152" s="553">
        <f t="shared" si="87"/>
        <v>44529</v>
      </c>
      <c r="BL152" s="553">
        <f t="shared" si="87"/>
        <v>44530</v>
      </c>
      <c r="BM152" s="553">
        <f t="shared" si="87"/>
        <v>44531</v>
      </c>
      <c r="BN152" s="258"/>
      <c r="BO152" s="258"/>
      <c r="BP152" s="258"/>
      <c r="BQ152" s="258"/>
      <c r="BR152" s="258"/>
      <c r="BS152" s="258"/>
      <c r="BT152" s="258"/>
      <c r="BU152" s="258"/>
      <c r="BV152" s="258"/>
      <c r="BW152" s="258"/>
      <c r="BX152" s="258"/>
      <c r="BY152" s="258"/>
      <c r="BZ152" s="258"/>
      <c r="CA152" s="258"/>
      <c r="CB152" s="258"/>
      <c r="CC152" s="258"/>
      <c r="CD152" s="258"/>
      <c r="CE152" s="258"/>
      <c r="CF152" s="258"/>
      <c r="CG152" s="258"/>
      <c r="CH152" s="258"/>
      <c r="CI152" s="258"/>
      <c r="CJ152" s="258"/>
      <c r="CK152" s="258"/>
      <c r="CL152" s="258"/>
      <c r="CM152" s="258"/>
      <c r="CN152" s="258"/>
      <c r="CO152" s="258"/>
      <c r="CP152" s="258"/>
      <c r="CQ152" s="258"/>
      <c r="CR152" s="258"/>
      <c r="CS152" s="258"/>
      <c r="CT152" s="258"/>
      <c r="CU152" s="258"/>
      <c r="CV152" s="258"/>
      <c r="CW152" s="258"/>
      <c r="CX152" s="258"/>
      <c r="CY152" s="258"/>
      <c r="CZ152" s="258"/>
      <c r="DA152" s="258"/>
      <c r="DB152" s="258"/>
      <c r="DC152" s="258"/>
      <c r="DD152" s="258"/>
      <c r="DE152" s="258"/>
      <c r="DF152" s="258"/>
      <c r="DG152" s="258"/>
      <c r="DH152" s="258"/>
      <c r="DI152" s="258"/>
      <c r="DJ152" s="258"/>
      <c r="DK152" s="258"/>
      <c r="DL152" s="258"/>
      <c r="DM152" s="258"/>
      <c r="DN152" s="258"/>
      <c r="DO152" s="258"/>
      <c r="DP152" s="258"/>
      <c r="DQ152" s="258"/>
      <c r="DR152" s="258"/>
      <c r="DS152" s="258"/>
      <c r="DT152" s="258"/>
      <c r="DU152" s="258"/>
      <c r="DV152" s="258"/>
      <c r="DW152" s="258"/>
      <c r="DX152" s="258"/>
      <c r="DY152" s="258"/>
      <c r="DZ152" s="258"/>
      <c r="EA152" s="258"/>
      <c r="EB152" s="258"/>
      <c r="EC152" s="258"/>
      <c r="ED152" s="258"/>
      <c r="EE152" s="258"/>
      <c r="EF152" s="258"/>
      <c r="EG152" s="258"/>
      <c r="EH152" s="258"/>
      <c r="EI152" s="258"/>
      <c r="EJ152" s="258"/>
      <c r="EK152" s="258"/>
      <c r="EL152" s="258"/>
      <c r="EM152" s="258"/>
      <c r="EN152" s="258"/>
    </row>
    <row r="153" ht="19.5" customHeight="1">
      <c r="A153" s="14"/>
      <c r="B153" s="554" t="s">
        <v>92</v>
      </c>
      <c r="C153" s="555" t="s">
        <v>93</v>
      </c>
      <c r="D153" s="555" t="s">
        <v>94</v>
      </c>
      <c r="E153" s="555" t="s">
        <v>95</v>
      </c>
      <c r="F153" s="555" t="s">
        <v>17</v>
      </c>
      <c r="G153" s="556" t="s">
        <v>96</v>
      </c>
      <c r="H153" s="556" t="s">
        <v>97</v>
      </c>
      <c r="I153" s="462" t="s">
        <v>20</v>
      </c>
      <c r="J153" s="462" t="s">
        <v>98</v>
      </c>
      <c r="K153" s="463">
        <v>44525.0</v>
      </c>
      <c r="L153" s="463">
        <v>44526.0</v>
      </c>
      <c r="M153" s="463">
        <v>44527.0</v>
      </c>
      <c r="N153" s="463">
        <v>44528.0</v>
      </c>
      <c r="O153" s="463">
        <v>44529.0</v>
      </c>
      <c r="P153" s="463">
        <v>44530.0</v>
      </c>
      <c r="Q153" s="463">
        <v>44531.0</v>
      </c>
      <c r="R153" s="548"/>
      <c r="S153" s="557">
        <f t="shared" ref="S153:Y153" si="88">K153</f>
        <v>44525</v>
      </c>
      <c r="T153" s="553">
        <f t="shared" si="88"/>
        <v>44526</v>
      </c>
      <c r="U153" s="553">
        <f t="shared" si="88"/>
        <v>44527</v>
      </c>
      <c r="V153" s="553">
        <f t="shared" si="88"/>
        <v>44528</v>
      </c>
      <c r="W153" s="553">
        <f t="shared" si="88"/>
        <v>44529</v>
      </c>
      <c r="X153" s="553">
        <f t="shared" si="88"/>
        <v>44530</v>
      </c>
      <c r="Y153" s="553">
        <f t="shared" si="88"/>
        <v>44531</v>
      </c>
      <c r="Z153" s="445"/>
      <c r="AA153" s="558"/>
      <c r="AB153" s="553">
        <f t="shared" ref="AB153:AH153" si="89">K153</f>
        <v>44525</v>
      </c>
      <c r="AC153" s="553">
        <f t="shared" si="89"/>
        <v>44526</v>
      </c>
      <c r="AD153" s="553">
        <f t="shared" si="89"/>
        <v>44527</v>
      </c>
      <c r="AE153" s="553">
        <f t="shared" si="89"/>
        <v>44528</v>
      </c>
      <c r="AF153" s="553">
        <f t="shared" si="89"/>
        <v>44529</v>
      </c>
      <c r="AG153" s="553">
        <f t="shared" si="89"/>
        <v>44530</v>
      </c>
      <c r="AH153" s="553">
        <f t="shared" si="89"/>
        <v>44531</v>
      </c>
      <c r="AI153" s="582"/>
      <c r="AJ153" s="542"/>
      <c r="AK153" s="551" t="s">
        <v>147</v>
      </c>
      <c r="AL153" s="415">
        <f>SUM(J157)</f>
        <v>3</v>
      </c>
      <c r="AM153" s="416">
        <f>AL153 - (AL153/7)</f>
        <v>2.571428571</v>
      </c>
      <c r="AN153" s="416">
        <f>AM153 - (AL153/7)</f>
        <v>2.142857143</v>
      </c>
      <c r="AO153" s="416">
        <f>AN153 - (AL153/7)</f>
        <v>1.714285714</v>
      </c>
      <c r="AP153" s="416">
        <f>AO153 - (AL153/7)</f>
        <v>1.285714286</v>
      </c>
      <c r="AQ153" s="416">
        <f>AP153 - (AL153/7)</f>
        <v>0.8571428571</v>
      </c>
      <c r="AR153" s="416">
        <f>AQ153 - (AL153/7)</f>
        <v>0.4285714286</v>
      </c>
      <c r="AS153" s="417">
        <f>AR153 - (AL153/7)</f>
        <v>0</v>
      </c>
      <c r="AT153" s="542"/>
      <c r="AU153" s="551" t="s">
        <v>147</v>
      </c>
      <c r="AV153" s="415">
        <f>SUM(J154)</f>
        <v>3</v>
      </c>
      <c r="AW153" s="416">
        <f>AV153 - (AV153/7)</f>
        <v>2.571428571</v>
      </c>
      <c r="AX153" s="416">
        <f>AW153 - (AV153/7)</f>
        <v>2.142857143</v>
      </c>
      <c r="AY153" s="416">
        <f>AX153 - (AV153/7)</f>
        <v>1.714285714</v>
      </c>
      <c r="AZ153" s="416">
        <f>AY153 - (AV153/7)</f>
        <v>1.285714286</v>
      </c>
      <c r="BA153" s="416">
        <f>AZ153 - (AV153/7)</f>
        <v>0.8571428571</v>
      </c>
      <c r="BB153" s="416">
        <f>BA153 - (AV153/7)</f>
        <v>0.4285714286</v>
      </c>
      <c r="BC153" s="417">
        <f>BB153 - (AV153/7)</f>
        <v>0</v>
      </c>
      <c r="BD153" s="542"/>
      <c r="BE153" s="551" t="s">
        <v>147</v>
      </c>
      <c r="BF153" s="415">
        <f>SUM(J156)</f>
        <v>4.5</v>
      </c>
      <c r="BG153" s="416">
        <f>BF153 - (BF153/7)</f>
        <v>3.857142857</v>
      </c>
      <c r="BH153" s="416">
        <f>BG153 - (BF153/7)</f>
        <v>3.214285714</v>
      </c>
      <c r="BI153" s="416">
        <f>BH153 - (BF153/7)</f>
        <v>2.571428571</v>
      </c>
      <c r="BJ153" s="416">
        <f>BI153 - (BF153/7)</f>
        <v>1.928571429</v>
      </c>
      <c r="BK153" s="416">
        <f>BJ153 - (BF153/7)</f>
        <v>1.285714286</v>
      </c>
      <c r="BL153" s="416">
        <f>BK153 - (BF153/7)</f>
        <v>0.6428571429</v>
      </c>
      <c r="BM153" s="417">
        <f>BL153 - (BF153/7)</f>
        <v>0</v>
      </c>
      <c r="BN153" s="258"/>
      <c r="BO153" s="258"/>
      <c r="BP153" s="258"/>
      <c r="BQ153" s="258"/>
      <c r="BR153" s="258"/>
      <c r="BS153" s="258"/>
      <c r="BT153" s="258"/>
      <c r="BU153" s="258"/>
      <c r="BV153" s="258"/>
      <c r="BW153" s="258"/>
      <c r="BX153" s="258"/>
      <c r="BY153" s="258"/>
      <c r="BZ153" s="258"/>
      <c r="CA153" s="258"/>
      <c r="CB153" s="258"/>
      <c r="CC153" s="258"/>
      <c r="CD153" s="258"/>
      <c r="CE153" s="258"/>
      <c r="CF153" s="258"/>
      <c r="CG153" s="258"/>
      <c r="CH153" s="258"/>
      <c r="CI153" s="258"/>
      <c r="CJ153" s="258"/>
      <c r="CK153" s="258"/>
      <c r="CL153" s="258"/>
      <c r="CM153" s="258"/>
      <c r="CN153" s="258"/>
      <c r="CO153" s="258"/>
      <c r="CP153" s="258"/>
      <c r="CQ153" s="258"/>
      <c r="CR153" s="258"/>
      <c r="CS153" s="258"/>
      <c r="CT153" s="258"/>
      <c r="CU153" s="258"/>
      <c r="CV153" s="258"/>
      <c r="CW153" s="258"/>
      <c r="CX153" s="258"/>
      <c r="CY153" s="258"/>
      <c r="CZ153" s="258"/>
      <c r="DA153" s="258"/>
      <c r="DB153" s="258"/>
      <c r="DC153" s="258"/>
      <c r="DD153" s="258"/>
      <c r="DE153" s="258"/>
      <c r="DF153" s="258"/>
      <c r="DG153" s="258"/>
      <c r="DH153" s="258"/>
      <c r="DI153" s="258"/>
      <c r="DJ153" s="258"/>
      <c r="DK153" s="258"/>
      <c r="DL153" s="258"/>
      <c r="DM153" s="258"/>
      <c r="DN153" s="258"/>
      <c r="DO153" s="258"/>
      <c r="DP153" s="258"/>
      <c r="DQ153" s="258"/>
      <c r="DR153" s="258"/>
      <c r="DS153" s="258"/>
      <c r="DT153" s="258"/>
      <c r="DU153" s="258"/>
      <c r="DV153" s="258"/>
      <c r="DW153" s="258"/>
      <c r="DX153" s="258"/>
      <c r="DY153" s="258"/>
      <c r="DZ153" s="258"/>
      <c r="EA153" s="258"/>
      <c r="EB153" s="258"/>
      <c r="EC153" s="258"/>
      <c r="ED153" s="258"/>
      <c r="EE153" s="258"/>
      <c r="EF153" s="258"/>
      <c r="EG153" s="258"/>
      <c r="EH153" s="258"/>
      <c r="EI153" s="258"/>
      <c r="EJ153" s="258"/>
      <c r="EK153" s="258"/>
      <c r="EL153" s="258"/>
      <c r="EM153" s="258"/>
      <c r="EN153" s="258"/>
    </row>
    <row r="154" ht="19.5" customHeight="1">
      <c r="A154" s="14"/>
      <c r="B154" s="466">
        <v>4.5</v>
      </c>
      <c r="C154" s="467" t="s">
        <v>208</v>
      </c>
      <c r="D154" s="468">
        <v>44525.0</v>
      </c>
      <c r="E154" s="559" t="s">
        <v>209</v>
      </c>
      <c r="F154" s="560"/>
      <c r="G154" s="561"/>
      <c r="H154" s="471" t="s">
        <v>5</v>
      </c>
      <c r="I154" s="472" t="s">
        <v>5</v>
      </c>
      <c r="J154" s="290">
        <f t="shared" ref="J154:J158" si="93">SUM(K154:Q154)</f>
        <v>3</v>
      </c>
      <c r="K154" s="290">
        <v>1.0</v>
      </c>
      <c r="L154" s="290">
        <v>1.0</v>
      </c>
      <c r="M154" s="290">
        <v>0.0</v>
      </c>
      <c r="N154" s="290">
        <v>0.0</v>
      </c>
      <c r="O154" s="290">
        <v>0.0</v>
      </c>
      <c r="P154" s="290">
        <v>1.0</v>
      </c>
      <c r="Q154" s="291">
        <v>0.0</v>
      </c>
      <c r="R154" s="548"/>
      <c r="S154" s="474">
        <v>1.5</v>
      </c>
      <c r="T154" s="472">
        <v>1.0</v>
      </c>
      <c r="U154" s="472">
        <v>0.0</v>
      </c>
      <c r="V154" s="472">
        <v>0.0</v>
      </c>
      <c r="W154" s="472">
        <v>0.0</v>
      </c>
      <c r="X154" s="472">
        <v>1.0</v>
      </c>
      <c r="Y154" s="473">
        <v>0.0</v>
      </c>
      <c r="Z154" s="542"/>
      <c r="AA154" s="562" t="s">
        <v>5</v>
      </c>
      <c r="AB154" s="490">
        <v>1.5</v>
      </c>
      <c r="AC154" s="490">
        <v>1.5</v>
      </c>
      <c r="AD154" s="490">
        <v>0.0</v>
      </c>
      <c r="AE154" s="490">
        <v>0.0</v>
      </c>
      <c r="AF154" s="490">
        <v>0.0</v>
      </c>
      <c r="AG154" s="490">
        <v>1.5</v>
      </c>
      <c r="AH154" s="490">
        <v>0.0</v>
      </c>
      <c r="AI154" s="491">
        <f t="shared" ref="AI154:AI158" si="94">SUM(AB154:AH154)</f>
        <v>4.5</v>
      </c>
      <c r="AJ154" s="542"/>
      <c r="AK154" s="551" t="s">
        <v>151</v>
      </c>
      <c r="AL154" s="483">
        <f>SUM(J157)</f>
        <v>3</v>
      </c>
      <c r="AM154" s="484">
        <f t="shared" ref="AM154:AS154" si="90"> AL154 - K157</f>
        <v>3</v>
      </c>
      <c r="AN154" s="484">
        <f t="shared" si="90"/>
        <v>3</v>
      </c>
      <c r="AO154" s="484">
        <f t="shared" si="90"/>
        <v>2</v>
      </c>
      <c r="AP154" s="484">
        <f t="shared" si="90"/>
        <v>1</v>
      </c>
      <c r="AQ154" s="484">
        <f t="shared" si="90"/>
        <v>0</v>
      </c>
      <c r="AR154" s="484">
        <f t="shared" si="90"/>
        <v>0</v>
      </c>
      <c r="AS154" s="485">
        <f t="shared" si="90"/>
        <v>0</v>
      </c>
      <c r="AT154" s="542"/>
      <c r="AU154" s="551" t="s">
        <v>151</v>
      </c>
      <c r="AV154" s="483">
        <f>SUM(J154)</f>
        <v>3</v>
      </c>
      <c r="AW154" s="484">
        <f t="shared" ref="AW154:BC154" si="91">AV154 - (K154)</f>
        <v>2</v>
      </c>
      <c r="AX154" s="484">
        <f t="shared" si="91"/>
        <v>1</v>
      </c>
      <c r="AY154" s="484">
        <f t="shared" si="91"/>
        <v>1</v>
      </c>
      <c r="AZ154" s="484">
        <f t="shared" si="91"/>
        <v>1</v>
      </c>
      <c r="BA154" s="484">
        <f t="shared" si="91"/>
        <v>1</v>
      </c>
      <c r="BB154" s="484">
        <f t="shared" si="91"/>
        <v>0</v>
      </c>
      <c r="BC154" s="485">
        <f t="shared" si="91"/>
        <v>0</v>
      </c>
      <c r="BD154" s="542"/>
      <c r="BE154" s="551" t="s">
        <v>151</v>
      </c>
      <c r="BF154" s="483">
        <f>SUM(J156)</f>
        <v>4.5</v>
      </c>
      <c r="BG154" s="484">
        <f t="shared" ref="BG154:BM154" si="92">BF154 - (K156)</f>
        <v>4</v>
      </c>
      <c r="BH154" s="484">
        <f t="shared" si="92"/>
        <v>3</v>
      </c>
      <c r="BI154" s="484">
        <f t="shared" si="92"/>
        <v>1</v>
      </c>
      <c r="BJ154" s="484">
        <f t="shared" si="92"/>
        <v>0</v>
      </c>
      <c r="BK154" s="484">
        <f t="shared" si="92"/>
        <v>0</v>
      </c>
      <c r="BL154" s="484">
        <f t="shared" si="92"/>
        <v>0</v>
      </c>
      <c r="BM154" s="485">
        <f t="shared" si="92"/>
        <v>0</v>
      </c>
      <c r="BN154" s="258"/>
      <c r="BO154" s="258"/>
      <c r="BP154" s="258"/>
      <c r="BQ154" s="258"/>
      <c r="BR154" s="258"/>
      <c r="BS154" s="258"/>
      <c r="BT154" s="258"/>
      <c r="BU154" s="258"/>
      <c r="BV154" s="258"/>
      <c r="BW154" s="258"/>
      <c r="BX154" s="258"/>
      <c r="BY154" s="258"/>
      <c r="BZ154" s="258"/>
      <c r="CA154" s="258"/>
      <c r="CB154" s="258"/>
      <c r="CC154" s="258"/>
      <c r="CD154" s="258"/>
      <c r="CE154" s="258"/>
      <c r="CF154" s="258"/>
      <c r="CG154" s="258"/>
      <c r="CH154" s="258"/>
      <c r="CI154" s="258"/>
      <c r="CJ154" s="258"/>
      <c r="CK154" s="258"/>
      <c r="CL154" s="258"/>
      <c r="CM154" s="258"/>
      <c r="CN154" s="258"/>
      <c r="CO154" s="258"/>
      <c r="CP154" s="258"/>
      <c r="CQ154" s="258"/>
      <c r="CR154" s="258"/>
      <c r="CS154" s="258"/>
      <c r="CT154" s="258"/>
      <c r="CU154" s="258"/>
      <c r="CV154" s="258"/>
      <c r="CW154" s="258"/>
      <c r="CX154" s="258"/>
      <c r="CY154" s="258"/>
      <c r="CZ154" s="258"/>
      <c r="DA154" s="258"/>
      <c r="DB154" s="258"/>
      <c r="DC154" s="258"/>
      <c r="DD154" s="258"/>
      <c r="DE154" s="258"/>
      <c r="DF154" s="258"/>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258"/>
      <c r="EC154" s="258"/>
      <c r="ED154" s="258"/>
      <c r="EE154" s="258"/>
      <c r="EF154" s="258"/>
      <c r="EG154" s="258"/>
      <c r="EH154" s="258"/>
      <c r="EI154" s="258"/>
      <c r="EJ154" s="258"/>
      <c r="EK154" s="258"/>
      <c r="EL154" s="258"/>
      <c r="EM154" s="258"/>
      <c r="EN154" s="258"/>
    </row>
    <row r="155" ht="19.5" customHeight="1">
      <c r="A155" s="14"/>
      <c r="B155" s="486"/>
      <c r="C155" s="487"/>
      <c r="D155" s="487"/>
      <c r="E155" s="559" t="s">
        <v>210</v>
      </c>
      <c r="F155" s="560"/>
      <c r="G155" s="561"/>
      <c r="H155" s="489" t="s">
        <v>10</v>
      </c>
      <c r="I155" s="472" t="s">
        <v>5</v>
      </c>
      <c r="J155" s="290">
        <f t="shared" si="93"/>
        <v>5</v>
      </c>
      <c r="K155" s="290">
        <v>0.5</v>
      </c>
      <c r="L155" s="290">
        <v>0.5</v>
      </c>
      <c r="M155" s="290">
        <v>1.0</v>
      </c>
      <c r="N155" s="290">
        <v>1.0</v>
      </c>
      <c r="O155" s="290">
        <v>0.0</v>
      </c>
      <c r="P155" s="290">
        <v>2.0</v>
      </c>
      <c r="Q155" s="291">
        <v>0.0</v>
      </c>
      <c r="R155" s="548"/>
      <c r="S155" s="474">
        <v>1.0</v>
      </c>
      <c r="T155" s="472">
        <v>1.0</v>
      </c>
      <c r="U155" s="472">
        <v>1.0</v>
      </c>
      <c r="V155" s="472">
        <v>1.0</v>
      </c>
      <c r="W155" s="472">
        <v>0.0</v>
      </c>
      <c r="X155" s="472">
        <v>1.0</v>
      </c>
      <c r="Y155" s="473">
        <v>0.0</v>
      </c>
      <c r="Z155" s="542"/>
      <c r="AA155" s="562" t="s">
        <v>8</v>
      </c>
      <c r="AB155" s="475">
        <v>0.0</v>
      </c>
      <c r="AC155" s="475">
        <v>0.0</v>
      </c>
      <c r="AD155" s="475">
        <v>1.5</v>
      </c>
      <c r="AE155" s="475">
        <v>1.5</v>
      </c>
      <c r="AF155" s="475">
        <v>1.5</v>
      </c>
      <c r="AG155" s="475">
        <v>0.0</v>
      </c>
      <c r="AH155" s="475">
        <v>0.0</v>
      </c>
      <c r="AI155" s="476">
        <f t="shared" si="94"/>
        <v>4.5</v>
      </c>
      <c r="AJ155" s="445"/>
      <c r="AK155" s="449"/>
      <c r="AL155" s="449"/>
      <c r="AM155" s="449"/>
      <c r="AN155" s="449"/>
      <c r="AO155" s="449"/>
      <c r="AP155" s="449"/>
      <c r="AQ155" s="449"/>
      <c r="AR155" s="449"/>
      <c r="AS155" s="449"/>
      <c r="AT155" s="445"/>
      <c r="AU155" s="449"/>
      <c r="AV155" s="449"/>
      <c r="AW155" s="449"/>
      <c r="AX155" s="449"/>
      <c r="AY155" s="449"/>
      <c r="AZ155" s="449"/>
      <c r="BA155" s="449"/>
      <c r="BB155" s="449"/>
      <c r="BC155" s="449"/>
      <c r="BD155" s="445"/>
      <c r="BE155" s="445"/>
      <c r="BF155" s="445"/>
      <c r="BG155" s="445"/>
      <c r="BH155" s="445"/>
      <c r="BI155" s="445"/>
      <c r="BJ155" s="445"/>
      <c r="BK155" s="445"/>
      <c r="BL155" s="445"/>
      <c r="BM155" s="445"/>
      <c r="BN155" s="258"/>
      <c r="BO155" s="258"/>
      <c r="BP155" s="258"/>
      <c r="BQ155" s="258"/>
      <c r="BR155" s="258"/>
      <c r="BS155" s="258"/>
      <c r="BT155" s="258"/>
      <c r="BU155" s="258"/>
      <c r="BV155" s="258"/>
      <c r="BW155" s="258"/>
      <c r="BX155" s="258"/>
      <c r="BY155" s="258"/>
      <c r="BZ155" s="258"/>
      <c r="CA155" s="258"/>
      <c r="CB155" s="258"/>
      <c r="CC155" s="258"/>
      <c r="CD155" s="258"/>
      <c r="CE155" s="258"/>
      <c r="CF155" s="258"/>
      <c r="CG155" s="258"/>
      <c r="CH155" s="258"/>
      <c r="CI155" s="258"/>
      <c r="CJ155" s="258"/>
      <c r="CK155" s="258"/>
      <c r="CL155" s="258"/>
      <c r="CM155" s="258"/>
      <c r="CN155" s="258"/>
      <c r="CO155" s="258"/>
      <c r="CP155" s="258"/>
      <c r="CQ155" s="258"/>
      <c r="CR155" s="258"/>
      <c r="CS155" s="258"/>
      <c r="CT155" s="258"/>
      <c r="CU155" s="258"/>
      <c r="CV155" s="258"/>
      <c r="CW155" s="258"/>
      <c r="CX155" s="258"/>
      <c r="CY155" s="258"/>
      <c r="CZ155" s="258"/>
      <c r="DA155" s="258"/>
      <c r="DB155" s="258"/>
      <c r="DC155" s="258"/>
      <c r="DD155" s="258"/>
      <c r="DE155" s="258"/>
      <c r="DF155" s="258"/>
      <c r="DG155" s="258"/>
      <c r="DH155" s="258"/>
      <c r="DI155" s="258"/>
      <c r="DJ155" s="258"/>
      <c r="DK155" s="258"/>
      <c r="DL155" s="258"/>
      <c r="DM155" s="258"/>
      <c r="DN155" s="258"/>
      <c r="DO155" s="258"/>
      <c r="DP155" s="258"/>
      <c r="DQ155" s="258"/>
      <c r="DR155" s="258"/>
      <c r="DS155" s="258"/>
      <c r="DT155" s="258"/>
      <c r="DU155" s="258"/>
      <c r="DV155" s="258"/>
      <c r="DW155" s="258"/>
      <c r="DX155" s="258"/>
      <c r="DY155" s="258"/>
      <c r="DZ155" s="258"/>
      <c r="EA155" s="258"/>
      <c r="EB155" s="258"/>
      <c r="EC155" s="258"/>
      <c r="ED155" s="258"/>
      <c r="EE155" s="258"/>
      <c r="EF155" s="258"/>
      <c r="EG155" s="258"/>
      <c r="EH155" s="258"/>
      <c r="EI155" s="258"/>
      <c r="EJ155" s="258"/>
      <c r="EK155" s="258"/>
      <c r="EL155" s="258"/>
      <c r="EM155" s="258"/>
      <c r="EN155" s="258"/>
    </row>
    <row r="156" ht="19.5" customHeight="1">
      <c r="A156" s="14"/>
      <c r="B156" s="486"/>
      <c r="C156" s="487"/>
      <c r="D156" s="487"/>
      <c r="E156" s="559" t="s">
        <v>210</v>
      </c>
      <c r="F156" s="560"/>
      <c r="G156" s="561"/>
      <c r="H156" s="489" t="s">
        <v>12</v>
      </c>
      <c r="I156" s="472" t="s">
        <v>5</v>
      </c>
      <c r="J156" s="290">
        <f t="shared" si="93"/>
        <v>4.5</v>
      </c>
      <c r="K156" s="290">
        <v>0.5</v>
      </c>
      <c r="L156" s="290">
        <v>1.0</v>
      </c>
      <c r="M156" s="290">
        <v>2.0</v>
      </c>
      <c r="N156" s="290">
        <v>1.0</v>
      </c>
      <c r="O156" s="290">
        <v>0.0</v>
      </c>
      <c r="P156" s="290">
        <v>0.0</v>
      </c>
      <c r="Q156" s="291">
        <v>0.0</v>
      </c>
      <c r="R156" s="548"/>
      <c r="S156" s="474">
        <v>0.5</v>
      </c>
      <c r="T156" s="472">
        <v>0.5</v>
      </c>
      <c r="U156" s="472">
        <v>1.0</v>
      </c>
      <c r="V156" s="472">
        <v>1.0</v>
      </c>
      <c r="W156" s="472">
        <v>0.0</v>
      </c>
      <c r="X156" s="472">
        <v>0.0</v>
      </c>
      <c r="Y156" s="473">
        <v>0.0</v>
      </c>
      <c r="Z156" s="542"/>
      <c r="AA156" s="562" t="s">
        <v>10</v>
      </c>
      <c r="AB156" s="490">
        <v>1.0</v>
      </c>
      <c r="AC156" s="490">
        <v>1.0</v>
      </c>
      <c r="AD156" s="490">
        <v>1.0</v>
      </c>
      <c r="AE156" s="490">
        <v>1.0</v>
      </c>
      <c r="AF156" s="490">
        <v>0.0</v>
      </c>
      <c r="AG156" s="490">
        <v>1.0</v>
      </c>
      <c r="AH156" s="490">
        <v>0.0</v>
      </c>
      <c r="AI156" s="491">
        <f t="shared" si="94"/>
        <v>5</v>
      </c>
      <c r="AJ156" s="542"/>
      <c r="AK156" s="551" t="s">
        <v>7</v>
      </c>
      <c r="AL156" s="552" t="s">
        <v>98</v>
      </c>
      <c r="AM156" s="553">
        <f t="shared" ref="AM156:AS156" si="95">K153</f>
        <v>44525</v>
      </c>
      <c r="AN156" s="553">
        <f t="shared" si="95"/>
        <v>44526</v>
      </c>
      <c r="AO156" s="553">
        <f t="shared" si="95"/>
        <v>44527</v>
      </c>
      <c r="AP156" s="553">
        <f t="shared" si="95"/>
        <v>44528</v>
      </c>
      <c r="AQ156" s="553">
        <f t="shared" si="95"/>
        <v>44529</v>
      </c>
      <c r="AR156" s="553">
        <f t="shared" si="95"/>
        <v>44530</v>
      </c>
      <c r="AS156" s="553">
        <f t="shared" si="95"/>
        <v>44531</v>
      </c>
      <c r="AT156" s="542"/>
      <c r="AU156" s="551" t="s">
        <v>10</v>
      </c>
      <c r="AV156" s="552" t="s">
        <v>98</v>
      </c>
      <c r="AW156" s="553">
        <f t="shared" ref="AW156:BC156" si="96">K153</f>
        <v>44525</v>
      </c>
      <c r="AX156" s="553">
        <f t="shared" si="96"/>
        <v>44526</v>
      </c>
      <c r="AY156" s="553">
        <f t="shared" si="96"/>
        <v>44527</v>
      </c>
      <c r="AZ156" s="553">
        <f t="shared" si="96"/>
        <v>44528</v>
      </c>
      <c r="BA156" s="553">
        <f t="shared" si="96"/>
        <v>44529</v>
      </c>
      <c r="BB156" s="553">
        <f t="shared" si="96"/>
        <v>44530</v>
      </c>
      <c r="BC156" s="553">
        <f t="shared" si="96"/>
        <v>44531</v>
      </c>
      <c r="BD156" s="445"/>
      <c r="BE156" s="445"/>
      <c r="BF156" s="445"/>
      <c r="BG156" s="445"/>
      <c r="BH156" s="445"/>
      <c r="BI156" s="445"/>
      <c r="BJ156" s="445"/>
      <c r="BK156" s="445"/>
      <c r="BL156" s="445"/>
      <c r="BM156" s="445"/>
      <c r="BN156" s="258"/>
      <c r="BO156" s="258"/>
      <c r="BP156" s="258"/>
      <c r="BQ156" s="258"/>
      <c r="BR156" s="258"/>
      <c r="BS156" s="258"/>
      <c r="BT156" s="258"/>
      <c r="BU156" s="258"/>
      <c r="BV156" s="258"/>
      <c r="BW156" s="258"/>
      <c r="BX156" s="258"/>
      <c r="BY156" s="258"/>
      <c r="BZ156" s="258"/>
      <c r="CA156" s="258"/>
      <c r="CB156" s="258"/>
      <c r="CC156" s="258"/>
      <c r="CD156" s="258"/>
      <c r="CE156" s="258"/>
      <c r="CF156" s="258"/>
      <c r="CG156" s="258"/>
      <c r="CH156" s="258"/>
      <c r="CI156" s="258"/>
      <c r="CJ156" s="258"/>
      <c r="CK156" s="258"/>
      <c r="CL156" s="258"/>
      <c r="CM156" s="258"/>
      <c r="CN156" s="258"/>
      <c r="CO156" s="258"/>
      <c r="CP156" s="258"/>
      <c r="CQ156" s="258"/>
      <c r="CR156" s="258"/>
      <c r="CS156" s="258"/>
      <c r="CT156" s="258"/>
      <c r="CU156" s="258"/>
      <c r="CV156" s="258"/>
      <c r="CW156" s="258"/>
      <c r="CX156" s="258"/>
      <c r="CY156" s="258"/>
      <c r="CZ156" s="258"/>
      <c r="DA156" s="258"/>
      <c r="DB156" s="258"/>
      <c r="DC156" s="258"/>
      <c r="DD156" s="258"/>
      <c r="DE156" s="258"/>
      <c r="DF156" s="258"/>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258"/>
      <c r="EC156" s="258"/>
      <c r="ED156" s="258"/>
      <c r="EE156" s="258"/>
      <c r="EF156" s="258"/>
      <c r="EG156" s="258"/>
      <c r="EH156" s="258"/>
      <c r="EI156" s="258"/>
      <c r="EJ156" s="258"/>
      <c r="EK156" s="258"/>
      <c r="EL156" s="258"/>
      <c r="EM156" s="258"/>
      <c r="EN156" s="258"/>
    </row>
    <row r="157" ht="19.5" customHeight="1">
      <c r="A157" s="14"/>
      <c r="B157" s="486"/>
      <c r="C157" s="487"/>
      <c r="D157" s="487"/>
      <c r="E157" s="559" t="s">
        <v>211</v>
      </c>
      <c r="F157" s="560"/>
      <c r="G157" s="561"/>
      <c r="H157" s="489" t="s">
        <v>8</v>
      </c>
      <c r="I157" s="472" t="s">
        <v>5</v>
      </c>
      <c r="J157" s="290">
        <f t="shared" si="93"/>
        <v>3</v>
      </c>
      <c r="K157" s="290">
        <v>0.0</v>
      </c>
      <c r="L157" s="290">
        <v>0.0</v>
      </c>
      <c r="M157" s="290">
        <v>1.0</v>
      </c>
      <c r="N157" s="290">
        <v>1.0</v>
      </c>
      <c r="O157" s="290">
        <v>1.0</v>
      </c>
      <c r="P157" s="290">
        <v>0.0</v>
      </c>
      <c r="Q157" s="291">
        <v>0.0</v>
      </c>
      <c r="R157" s="568"/>
      <c r="S157" s="474">
        <v>0.0</v>
      </c>
      <c r="T157" s="472">
        <v>0.0</v>
      </c>
      <c r="U157" s="472">
        <v>1.5</v>
      </c>
      <c r="V157" s="472">
        <v>1.5</v>
      </c>
      <c r="W157" s="472">
        <v>1.5</v>
      </c>
      <c r="X157" s="472">
        <v>0.0</v>
      </c>
      <c r="Y157" s="473">
        <v>0.0</v>
      </c>
      <c r="Z157" s="542"/>
      <c r="AA157" s="562" t="s">
        <v>12</v>
      </c>
      <c r="AB157" s="475">
        <v>0.0</v>
      </c>
      <c r="AC157" s="475">
        <v>0.0</v>
      </c>
      <c r="AD157" s="475">
        <v>0.0</v>
      </c>
      <c r="AE157" s="475">
        <v>2.0</v>
      </c>
      <c r="AF157" s="475">
        <v>1.0</v>
      </c>
      <c r="AG157" s="475">
        <v>1.0</v>
      </c>
      <c r="AH157" s="475">
        <v>1.0</v>
      </c>
      <c r="AI157" s="476">
        <f t="shared" si="94"/>
        <v>5</v>
      </c>
      <c r="AJ157" s="542"/>
      <c r="AK157" s="551" t="s">
        <v>147</v>
      </c>
      <c r="AL157" s="415">
        <f>J158</f>
        <v>5</v>
      </c>
      <c r="AM157" s="416">
        <f>AL157 - (AL157/7)</f>
        <v>4.285714286</v>
      </c>
      <c r="AN157" s="416">
        <f>AM157 - (AL157/7)</f>
        <v>3.571428571</v>
      </c>
      <c r="AO157" s="416">
        <f>AN157 - (AL157/7)</f>
        <v>2.857142857</v>
      </c>
      <c r="AP157" s="416">
        <f>AO157 - (AL157/7)</f>
        <v>2.142857143</v>
      </c>
      <c r="AQ157" s="416">
        <f>AP157 - (AL157/7)</f>
        <v>1.428571429</v>
      </c>
      <c r="AR157" s="416">
        <f>AQ157 - (AL157/7)</f>
        <v>0.7142857143</v>
      </c>
      <c r="AS157" s="417">
        <f>AR157 - (AL157/7)</f>
        <v>0</v>
      </c>
      <c r="AT157" s="542"/>
      <c r="AU157" s="551" t="s">
        <v>147</v>
      </c>
      <c r="AV157" s="415">
        <f>SUM(J155)</f>
        <v>5</v>
      </c>
      <c r="AW157" s="416">
        <f>AV157 - (AV157/7)</f>
        <v>4.285714286</v>
      </c>
      <c r="AX157" s="416">
        <f>AW157 - (AV157/7)</f>
        <v>3.571428571</v>
      </c>
      <c r="AY157" s="416">
        <f>AX157 - (AV157/7)</f>
        <v>2.857142857</v>
      </c>
      <c r="AZ157" s="416">
        <f>AY157 - (AV157/7)</f>
        <v>2.142857143</v>
      </c>
      <c r="BA157" s="416">
        <f>AZ157 - (AV157/7)</f>
        <v>1.428571429</v>
      </c>
      <c r="BB157" s="416">
        <f>BA157 - (AV157/7)</f>
        <v>0.7142857143</v>
      </c>
      <c r="BC157" s="417">
        <f>BB157 - (AV157/7)</f>
        <v>0</v>
      </c>
      <c r="BD157" s="445"/>
      <c r="BE157" s="445"/>
      <c r="BF157" s="445"/>
      <c r="BG157" s="445"/>
      <c r="BH157" s="445"/>
      <c r="BI157" s="445"/>
      <c r="BJ157" s="445"/>
      <c r="BK157" s="445"/>
      <c r="BL157" s="445"/>
      <c r="BM157" s="445"/>
      <c r="BN157" s="258"/>
      <c r="BO157" s="258"/>
      <c r="BP157" s="258"/>
      <c r="BQ157" s="258"/>
      <c r="BR157" s="258"/>
      <c r="BS157" s="258"/>
      <c r="BT157" s="258"/>
      <c r="BU157" s="258"/>
      <c r="BV157" s="258"/>
      <c r="BW157" s="258"/>
      <c r="BX157" s="258"/>
      <c r="BY157" s="258"/>
      <c r="BZ157" s="258"/>
      <c r="CA157" s="258"/>
      <c r="CB157" s="258"/>
      <c r="CC157" s="258"/>
      <c r="CD157" s="258"/>
      <c r="CE157" s="258"/>
      <c r="CF157" s="258"/>
      <c r="CG157" s="258"/>
      <c r="CH157" s="258"/>
      <c r="CI157" s="258"/>
      <c r="CJ157" s="258"/>
      <c r="CK157" s="258"/>
      <c r="CL157" s="258"/>
      <c r="CM157" s="258"/>
      <c r="CN157" s="258"/>
      <c r="CO157" s="258"/>
      <c r="CP157" s="258"/>
      <c r="CQ157" s="258"/>
      <c r="CR157" s="258"/>
      <c r="CS157" s="258"/>
      <c r="CT157" s="258"/>
      <c r="CU157" s="258"/>
      <c r="CV157" s="258"/>
      <c r="CW157" s="258"/>
      <c r="CX157" s="258"/>
      <c r="CY157" s="258"/>
      <c r="CZ157" s="258"/>
      <c r="DA157" s="258"/>
      <c r="DB157" s="258"/>
      <c r="DC157" s="258"/>
      <c r="DD157" s="258"/>
      <c r="DE157" s="258"/>
      <c r="DF157" s="258"/>
      <c r="DG157" s="258"/>
      <c r="DH157" s="258"/>
      <c r="DI157" s="258"/>
      <c r="DJ157" s="258"/>
      <c r="DK157" s="258"/>
      <c r="DL157" s="258"/>
      <c r="DM157" s="258"/>
      <c r="DN157" s="258"/>
      <c r="DO157" s="258"/>
      <c r="DP157" s="258"/>
      <c r="DQ157" s="258"/>
      <c r="DR157" s="258"/>
      <c r="DS157" s="258"/>
      <c r="DT157" s="258"/>
      <c r="DU157" s="258"/>
      <c r="DV157" s="258"/>
      <c r="DW157" s="258"/>
      <c r="DX157" s="258"/>
      <c r="DY157" s="258"/>
      <c r="DZ157" s="258"/>
      <c r="EA157" s="258"/>
      <c r="EB157" s="258"/>
      <c r="EC157" s="258"/>
      <c r="ED157" s="258"/>
      <c r="EE157" s="258"/>
      <c r="EF157" s="258"/>
      <c r="EG157" s="258"/>
      <c r="EH157" s="258"/>
      <c r="EI157" s="258"/>
      <c r="EJ157" s="258"/>
      <c r="EK157" s="258"/>
      <c r="EL157" s="258"/>
      <c r="EM157" s="258"/>
      <c r="EN157" s="258"/>
    </row>
    <row r="158" ht="19.5" customHeight="1">
      <c r="A158" s="14"/>
      <c r="B158" s="503"/>
      <c r="C158" s="504"/>
      <c r="D158" s="504"/>
      <c r="E158" s="565" t="s">
        <v>212</v>
      </c>
      <c r="F158" s="566"/>
      <c r="G158" s="567"/>
      <c r="H158" s="583" t="s">
        <v>7</v>
      </c>
      <c r="I158" s="496" t="s">
        <v>5</v>
      </c>
      <c r="J158" s="325">
        <f t="shared" si="93"/>
        <v>5</v>
      </c>
      <c r="K158" s="325">
        <v>1.5</v>
      </c>
      <c r="L158" s="325">
        <v>1.5</v>
      </c>
      <c r="M158" s="325">
        <v>1.0</v>
      </c>
      <c r="N158" s="325">
        <v>1.0</v>
      </c>
      <c r="O158" s="325">
        <v>0.0</v>
      </c>
      <c r="P158" s="325">
        <v>0.0</v>
      </c>
      <c r="Q158" s="326">
        <v>0.0</v>
      </c>
      <c r="R158" s="584"/>
      <c r="S158" s="510">
        <v>1.5</v>
      </c>
      <c r="T158" s="496">
        <v>1.5</v>
      </c>
      <c r="U158" s="496">
        <v>1.0</v>
      </c>
      <c r="V158" s="496">
        <v>1.0</v>
      </c>
      <c r="W158" s="496">
        <v>0.0</v>
      </c>
      <c r="X158" s="496">
        <v>0.0</v>
      </c>
      <c r="Y158" s="535">
        <v>0.0</v>
      </c>
      <c r="Z158" s="542"/>
      <c r="AA158" s="562" t="s">
        <v>7</v>
      </c>
      <c r="AB158" s="563">
        <v>2.0</v>
      </c>
      <c r="AC158" s="563">
        <v>2.0</v>
      </c>
      <c r="AD158" s="563">
        <v>1.0</v>
      </c>
      <c r="AE158" s="563">
        <v>1.0</v>
      </c>
      <c r="AF158" s="563">
        <v>0.0</v>
      </c>
      <c r="AG158" s="563">
        <v>0.0</v>
      </c>
      <c r="AH158" s="563">
        <v>0.0</v>
      </c>
      <c r="AI158" s="564">
        <f t="shared" si="94"/>
        <v>6</v>
      </c>
      <c r="AJ158" s="542"/>
      <c r="AK158" s="551" t="s">
        <v>151</v>
      </c>
      <c r="AL158" s="483">
        <f>J158</f>
        <v>5</v>
      </c>
      <c r="AM158" s="484">
        <f t="shared" ref="AM158:AS158" si="97">AL158 -K158</f>
        <v>3.5</v>
      </c>
      <c r="AN158" s="484">
        <f t="shared" si="97"/>
        <v>2</v>
      </c>
      <c r="AO158" s="484">
        <f t="shared" si="97"/>
        <v>1</v>
      </c>
      <c r="AP158" s="484">
        <f t="shared" si="97"/>
        <v>0</v>
      </c>
      <c r="AQ158" s="484">
        <f t="shared" si="97"/>
        <v>0</v>
      </c>
      <c r="AR158" s="484">
        <f t="shared" si="97"/>
        <v>0</v>
      </c>
      <c r="AS158" s="485">
        <f t="shared" si="97"/>
        <v>0</v>
      </c>
      <c r="AT158" s="542"/>
      <c r="AU158" s="551" t="s">
        <v>151</v>
      </c>
      <c r="AV158" s="483">
        <f>SUM(J155)</f>
        <v>5</v>
      </c>
      <c r="AW158" s="484">
        <f t="shared" ref="AW158:BC158" si="98">AV158 - K155</f>
        <v>4.5</v>
      </c>
      <c r="AX158" s="484">
        <f t="shared" si="98"/>
        <v>4</v>
      </c>
      <c r="AY158" s="484">
        <f t="shared" si="98"/>
        <v>3</v>
      </c>
      <c r="AZ158" s="484">
        <f t="shared" si="98"/>
        <v>2</v>
      </c>
      <c r="BA158" s="484">
        <f t="shared" si="98"/>
        <v>2</v>
      </c>
      <c r="BB158" s="484">
        <f t="shared" si="98"/>
        <v>0</v>
      </c>
      <c r="BC158" s="485">
        <f t="shared" si="98"/>
        <v>0</v>
      </c>
      <c r="BD158" s="445"/>
      <c r="BE158" s="445"/>
      <c r="BF158" s="445"/>
      <c r="BG158" s="445"/>
      <c r="BH158" s="445"/>
      <c r="BI158" s="445"/>
      <c r="BJ158" s="445"/>
      <c r="BK158" s="445"/>
      <c r="BL158" s="445"/>
      <c r="BM158" s="445"/>
      <c r="BN158" s="258"/>
      <c r="BO158" s="258"/>
      <c r="BP158" s="258"/>
      <c r="BQ158" s="258"/>
      <c r="BR158" s="258"/>
      <c r="BS158" s="258"/>
      <c r="BT158" s="258"/>
      <c r="BU158" s="258"/>
      <c r="BV158" s="258"/>
      <c r="BW158" s="258"/>
      <c r="BX158" s="258"/>
      <c r="BY158" s="258"/>
      <c r="BZ158" s="258"/>
      <c r="CA158" s="258"/>
      <c r="CB158" s="258"/>
      <c r="CC158" s="258"/>
      <c r="CD158" s="258"/>
      <c r="CE158" s="258"/>
      <c r="CF158" s="258"/>
      <c r="CG158" s="258"/>
      <c r="CH158" s="258"/>
      <c r="CI158" s="258"/>
      <c r="CJ158" s="258"/>
      <c r="CK158" s="258"/>
      <c r="CL158" s="258"/>
      <c r="CM158" s="258"/>
      <c r="CN158" s="258"/>
      <c r="CO158" s="258"/>
      <c r="CP158" s="258"/>
      <c r="CQ158" s="258"/>
      <c r="CR158" s="258"/>
      <c r="CS158" s="258"/>
      <c r="CT158" s="258"/>
      <c r="CU158" s="258"/>
      <c r="CV158" s="258"/>
      <c r="CW158" s="258"/>
      <c r="CX158" s="258"/>
      <c r="CY158" s="258"/>
      <c r="CZ158" s="258"/>
      <c r="DA158" s="258"/>
      <c r="DB158" s="258"/>
      <c r="DC158" s="258"/>
      <c r="DD158" s="258"/>
      <c r="DE158" s="258"/>
      <c r="DF158" s="258"/>
      <c r="DG158" s="258"/>
      <c r="DH158" s="258"/>
      <c r="DI158" s="258"/>
      <c r="DJ158" s="258"/>
      <c r="DK158" s="258"/>
      <c r="DL158" s="258"/>
      <c r="DM158" s="258"/>
      <c r="DN158" s="258"/>
      <c r="DO158" s="258"/>
      <c r="DP158" s="258"/>
      <c r="DQ158" s="258"/>
      <c r="DR158" s="258"/>
      <c r="DS158" s="258"/>
      <c r="DT158" s="258"/>
      <c r="DU158" s="258"/>
      <c r="DV158" s="258"/>
      <c r="DW158" s="258"/>
      <c r="DX158" s="258"/>
      <c r="DY158" s="258"/>
      <c r="DZ158" s="258"/>
      <c r="EA158" s="258"/>
      <c r="EB158" s="258"/>
      <c r="EC158" s="258"/>
      <c r="ED158" s="258"/>
      <c r="EE158" s="258"/>
      <c r="EF158" s="258"/>
      <c r="EG158" s="258"/>
      <c r="EH158" s="258"/>
      <c r="EI158" s="258"/>
      <c r="EJ158" s="258"/>
      <c r="EK158" s="258"/>
      <c r="EL158" s="258"/>
      <c r="EM158" s="258"/>
      <c r="EN158" s="258"/>
    </row>
    <row r="159" ht="19.5" customHeight="1">
      <c r="A159" s="14"/>
      <c r="B159" s="570"/>
      <c r="C159" s="570"/>
      <c r="D159" s="571"/>
      <c r="E159" s="536"/>
      <c r="F159" s="536"/>
      <c r="G159" s="537"/>
      <c r="H159" s="585"/>
      <c r="I159" s="574" t="s">
        <v>147</v>
      </c>
      <c r="J159" s="575">
        <f>SUM(J152:J158)</f>
        <v>20.5</v>
      </c>
      <c r="K159" s="576">
        <f> J159 - (J159 / 7)</f>
        <v>17.57142857</v>
      </c>
      <c r="L159" s="576">
        <f> K159 - (J159 / 7)</f>
        <v>14.64285714</v>
      </c>
      <c r="M159" s="576">
        <f> L159 - (J159 / 7)</f>
        <v>11.71428571</v>
      </c>
      <c r="N159" s="576">
        <f> M159 - (J159 / 7)</f>
        <v>8.785714286</v>
      </c>
      <c r="O159" s="576">
        <f> N159 - (J159 / 7)</f>
        <v>5.857142857</v>
      </c>
      <c r="P159" s="576">
        <f> O159 - (J159 / 7)</f>
        <v>2.928571429</v>
      </c>
      <c r="Q159" s="576">
        <f> P159 - (J159 / 7)</f>
        <v>0</v>
      </c>
      <c r="R159" s="586"/>
      <c r="S159" s="444"/>
      <c r="T159" s="444"/>
      <c r="U159" s="444"/>
      <c r="V159" s="444"/>
      <c r="W159" s="444"/>
      <c r="X159" s="444"/>
      <c r="Y159" s="577">
        <f>SUM(S154:Y158)</f>
        <v>21</v>
      </c>
      <c r="Z159" s="445"/>
      <c r="AA159" s="445"/>
      <c r="AB159" s="445"/>
      <c r="AC159" s="445"/>
      <c r="AD159" s="445"/>
      <c r="AE159" s="445"/>
      <c r="AF159" s="445"/>
      <c r="AG159" s="445"/>
      <c r="AH159" s="445"/>
      <c r="AI159" s="569">
        <f>SUM(AI153:AI158)</f>
        <v>25</v>
      </c>
      <c r="AJ159" s="445"/>
      <c r="AK159" s="445"/>
      <c r="AL159" s="445"/>
      <c r="AM159" s="445"/>
      <c r="AN159" s="445"/>
      <c r="AO159" s="445"/>
      <c r="AP159" s="445"/>
      <c r="AQ159" s="445"/>
      <c r="AR159" s="445"/>
      <c r="AS159" s="445"/>
      <c r="AT159" s="445"/>
      <c r="AU159" s="445"/>
      <c r="AV159" s="445"/>
      <c r="AW159" s="445"/>
      <c r="AX159" s="445"/>
      <c r="AY159" s="445"/>
      <c r="AZ159" s="445"/>
      <c r="BA159" s="445"/>
      <c r="BB159" s="445"/>
      <c r="BC159" s="445"/>
      <c r="BD159" s="445"/>
      <c r="BE159" s="445"/>
      <c r="BF159" s="445"/>
      <c r="BG159" s="445"/>
      <c r="BH159" s="445"/>
      <c r="BI159" s="445"/>
      <c r="BJ159" s="445"/>
      <c r="BK159" s="445"/>
      <c r="BL159" s="445"/>
      <c r="BM159" s="445"/>
      <c r="BN159" s="258"/>
      <c r="BO159" s="258"/>
      <c r="BP159" s="258"/>
      <c r="BQ159" s="258"/>
      <c r="BR159" s="258"/>
      <c r="BS159" s="258"/>
      <c r="BT159" s="258"/>
      <c r="BU159" s="258"/>
      <c r="BV159" s="258"/>
      <c r="BW159" s="258"/>
      <c r="BX159" s="258"/>
      <c r="BY159" s="258"/>
      <c r="BZ159" s="258"/>
      <c r="CA159" s="258"/>
      <c r="CB159" s="258"/>
      <c r="CC159" s="258"/>
      <c r="CD159" s="258"/>
      <c r="CE159" s="258"/>
      <c r="CF159" s="258"/>
      <c r="CG159" s="258"/>
      <c r="CH159" s="258"/>
      <c r="CI159" s="258"/>
      <c r="CJ159" s="258"/>
      <c r="CK159" s="258"/>
      <c r="CL159" s="258"/>
      <c r="CM159" s="258"/>
      <c r="CN159" s="258"/>
      <c r="CO159" s="258"/>
      <c r="CP159" s="258"/>
      <c r="CQ159" s="258"/>
      <c r="CR159" s="258"/>
      <c r="CS159" s="258"/>
      <c r="CT159" s="258"/>
      <c r="CU159" s="258"/>
      <c r="CV159" s="258"/>
      <c r="CW159" s="258"/>
      <c r="CX159" s="258"/>
      <c r="CY159" s="258"/>
      <c r="CZ159" s="258"/>
      <c r="DA159" s="258"/>
      <c r="DB159" s="258"/>
      <c r="DC159" s="258"/>
      <c r="DD159" s="258"/>
      <c r="DE159" s="258"/>
      <c r="DF159" s="258"/>
      <c r="DG159" s="258"/>
      <c r="DH159" s="258"/>
      <c r="DI159" s="258"/>
      <c r="DJ159" s="258"/>
      <c r="DK159" s="258"/>
      <c r="DL159" s="258"/>
      <c r="DM159" s="258"/>
      <c r="DN159" s="258"/>
      <c r="DO159" s="258"/>
      <c r="DP159" s="258"/>
      <c r="DQ159" s="258"/>
      <c r="DR159" s="258"/>
      <c r="DS159" s="258"/>
      <c r="DT159" s="258"/>
      <c r="DU159" s="258"/>
      <c r="DV159" s="258"/>
      <c r="DW159" s="258"/>
      <c r="DX159" s="258"/>
      <c r="DY159" s="258"/>
      <c r="DZ159" s="258"/>
      <c r="EA159" s="258"/>
      <c r="EB159" s="258"/>
      <c r="EC159" s="258"/>
      <c r="ED159" s="258"/>
      <c r="EE159" s="258"/>
      <c r="EF159" s="258"/>
      <c r="EG159" s="258"/>
      <c r="EH159" s="258"/>
      <c r="EI159" s="258"/>
      <c r="EJ159" s="258"/>
      <c r="EK159" s="258"/>
      <c r="EL159" s="258"/>
      <c r="EM159" s="258"/>
      <c r="EN159" s="258"/>
    </row>
    <row r="160" ht="19.5" customHeight="1">
      <c r="A160" s="14"/>
      <c r="B160" s="570"/>
      <c r="C160" s="570"/>
      <c r="D160" s="571"/>
      <c r="E160" s="536"/>
      <c r="F160" s="536"/>
      <c r="G160" s="537"/>
      <c r="H160" s="585"/>
      <c r="I160" s="517" t="s">
        <v>155</v>
      </c>
      <c r="J160" s="518">
        <f>SUM(J154:J158)</f>
        <v>20.5</v>
      </c>
      <c r="K160" s="516">
        <f t="shared" ref="K160:Q160" si="99"> J160 - SUM(K154:K158)</f>
        <v>17</v>
      </c>
      <c r="L160" s="516">
        <f t="shared" si="99"/>
        <v>13</v>
      </c>
      <c r="M160" s="516">
        <f t="shared" si="99"/>
        <v>8</v>
      </c>
      <c r="N160" s="516">
        <f t="shared" si="99"/>
        <v>4</v>
      </c>
      <c r="O160" s="516">
        <f t="shared" si="99"/>
        <v>3</v>
      </c>
      <c r="P160" s="516">
        <f t="shared" si="99"/>
        <v>0</v>
      </c>
      <c r="Q160" s="516">
        <f t="shared" si="99"/>
        <v>0</v>
      </c>
      <c r="R160" s="587"/>
      <c r="S160" s="444"/>
      <c r="T160" s="444"/>
      <c r="U160" s="444"/>
      <c r="V160" s="444"/>
      <c r="W160" s="444"/>
      <c r="X160" s="444"/>
      <c r="Y160" s="444"/>
      <c r="Z160" s="445"/>
      <c r="AA160" s="445"/>
      <c r="AB160" s="445"/>
      <c r="AC160" s="445"/>
      <c r="AD160" s="445"/>
      <c r="AE160" s="445"/>
      <c r="AF160" s="445"/>
      <c r="AG160" s="445"/>
      <c r="AH160" s="445"/>
      <c r="AI160" s="445"/>
      <c r="AJ160" s="445"/>
      <c r="AK160" s="445"/>
      <c r="AL160" s="445"/>
      <c r="AM160" s="445"/>
      <c r="AN160" s="445"/>
      <c r="AO160" s="445"/>
      <c r="AP160" s="445"/>
      <c r="AQ160" s="445"/>
      <c r="AR160" s="445"/>
      <c r="AS160" s="445"/>
      <c r="AT160" s="445"/>
      <c r="AU160" s="445"/>
      <c r="AV160" s="445"/>
      <c r="AW160" s="445"/>
      <c r="AX160" s="445"/>
      <c r="AY160" s="445"/>
      <c r="AZ160" s="445"/>
      <c r="BA160" s="445"/>
      <c r="BB160" s="445"/>
      <c r="BC160" s="445"/>
      <c r="BD160" s="445"/>
      <c r="BE160" s="445"/>
      <c r="BF160" s="445"/>
      <c r="BG160" s="445"/>
      <c r="BH160" s="445"/>
      <c r="BI160" s="445"/>
      <c r="BJ160" s="445"/>
      <c r="BK160" s="445"/>
      <c r="BL160" s="445"/>
      <c r="BM160" s="445"/>
      <c r="BN160" s="258"/>
      <c r="BO160" s="258"/>
      <c r="BP160" s="258"/>
      <c r="BQ160" s="258"/>
      <c r="BR160" s="258"/>
      <c r="BS160" s="258"/>
      <c r="BT160" s="258"/>
      <c r="BU160" s="258"/>
      <c r="BV160" s="258"/>
      <c r="BW160" s="258"/>
      <c r="BX160" s="258"/>
      <c r="BY160" s="258"/>
      <c r="BZ160" s="258"/>
      <c r="CA160" s="258"/>
      <c r="CB160" s="258"/>
      <c r="CC160" s="258"/>
      <c r="CD160" s="258"/>
      <c r="CE160" s="258"/>
      <c r="CF160" s="258"/>
      <c r="CG160" s="258"/>
      <c r="CH160" s="258"/>
      <c r="CI160" s="258"/>
      <c r="CJ160" s="258"/>
      <c r="CK160" s="258"/>
      <c r="CL160" s="258"/>
      <c r="CM160" s="258"/>
      <c r="CN160" s="258"/>
      <c r="CO160" s="258"/>
      <c r="CP160" s="258"/>
      <c r="CQ160" s="258"/>
      <c r="CR160" s="258"/>
      <c r="CS160" s="258"/>
      <c r="CT160" s="258"/>
      <c r="CU160" s="258"/>
      <c r="CV160" s="258"/>
      <c r="CW160" s="258"/>
      <c r="CX160" s="258"/>
      <c r="CY160" s="258"/>
      <c r="CZ160" s="258"/>
      <c r="DA160" s="258"/>
      <c r="DB160" s="258"/>
      <c r="DC160" s="258"/>
      <c r="DD160" s="258"/>
      <c r="DE160" s="258"/>
      <c r="DF160" s="258"/>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258"/>
      <c r="EC160" s="258"/>
      <c r="ED160" s="258"/>
      <c r="EE160" s="258"/>
      <c r="EF160" s="258"/>
      <c r="EG160" s="258"/>
      <c r="EH160" s="258"/>
      <c r="EI160" s="258"/>
      <c r="EJ160" s="258"/>
      <c r="EK160" s="258"/>
      <c r="EL160" s="258"/>
      <c r="EM160" s="258"/>
      <c r="EN160" s="258"/>
    </row>
    <row r="161" ht="19.5" customHeight="1">
      <c r="A161" s="14"/>
      <c r="B161" s="588"/>
      <c r="C161" s="588"/>
      <c r="D161" s="588"/>
      <c r="E161" s="536"/>
      <c r="F161" s="536"/>
      <c r="G161" s="537"/>
      <c r="H161" s="537"/>
      <c r="I161" s="589"/>
      <c r="J161" s="590"/>
      <c r="K161" s="591"/>
      <c r="L161" s="591"/>
      <c r="M161" s="591"/>
      <c r="N161" s="591"/>
      <c r="O161" s="591"/>
      <c r="P161" s="591"/>
      <c r="Q161" s="591"/>
      <c r="R161" s="537"/>
      <c r="S161" s="445"/>
      <c r="T161" s="444"/>
      <c r="U161" s="444"/>
      <c r="V161" s="444"/>
      <c r="W161" s="444"/>
      <c r="X161" s="444"/>
      <c r="Z161" s="444"/>
      <c r="AA161" s="444"/>
      <c r="AB161" s="444"/>
      <c r="AC161" s="444"/>
      <c r="AD161" s="444"/>
      <c r="AE161" s="444"/>
      <c r="AF161" s="444"/>
      <c r="AG161" s="444"/>
      <c r="AH161" s="444"/>
      <c r="AI161" s="444"/>
      <c r="AJ161" s="444"/>
      <c r="AK161" s="444"/>
      <c r="AL161" s="444"/>
      <c r="AM161" s="444"/>
      <c r="AN161" s="444"/>
      <c r="AO161" s="444"/>
      <c r="AP161" s="444"/>
      <c r="AQ161" s="444"/>
      <c r="AR161" s="444"/>
      <c r="AS161" s="444"/>
      <c r="AT161" s="444"/>
      <c r="AU161" s="444"/>
      <c r="AV161" s="444"/>
      <c r="AW161" s="444"/>
      <c r="AX161" s="444"/>
      <c r="AY161" s="444"/>
      <c r="AZ161" s="444"/>
      <c r="BA161" s="444"/>
      <c r="BB161" s="444"/>
      <c r="BC161" s="444"/>
      <c r="BD161" s="444"/>
      <c r="BE161" s="444"/>
      <c r="BF161" s="444"/>
      <c r="BG161" s="444"/>
      <c r="BH161" s="444"/>
      <c r="BI161" s="444"/>
      <c r="BJ161" s="444"/>
      <c r="BK161" s="444"/>
      <c r="BL161" s="444"/>
      <c r="BM161" s="444"/>
      <c r="BN161" s="258"/>
      <c r="BO161" s="258"/>
      <c r="BP161" s="258"/>
      <c r="BQ161" s="258"/>
      <c r="BR161" s="258"/>
      <c r="BS161" s="258"/>
      <c r="BT161" s="258"/>
      <c r="BU161" s="258"/>
      <c r="BV161" s="258"/>
      <c r="BW161" s="258"/>
      <c r="BX161" s="258"/>
      <c r="BY161" s="258"/>
      <c r="BZ161" s="258"/>
      <c r="CA161" s="258"/>
      <c r="CB161" s="258"/>
      <c r="CC161" s="258"/>
      <c r="CD161" s="258"/>
      <c r="CE161" s="258"/>
      <c r="CF161" s="258"/>
      <c r="CG161" s="258"/>
      <c r="CH161" s="258"/>
      <c r="CI161" s="258"/>
      <c r="CJ161" s="258"/>
      <c r="CK161" s="258"/>
      <c r="CL161" s="258"/>
      <c r="CM161" s="258"/>
      <c r="CN161" s="258"/>
      <c r="CO161" s="258"/>
      <c r="CP161" s="258"/>
      <c r="CQ161" s="258"/>
      <c r="CR161" s="258"/>
      <c r="CS161" s="258"/>
      <c r="CT161" s="258"/>
      <c r="CU161" s="258"/>
      <c r="CV161" s="258"/>
      <c r="CW161" s="258"/>
      <c r="CX161" s="258"/>
      <c r="CY161" s="258"/>
      <c r="CZ161" s="258"/>
      <c r="DA161" s="258"/>
      <c r="DB161" s="258"/>
      <c r="DC161" s="258"/>
      <c r="DD161" s="258"/>
      <c r="DE161" s="258"/>
      <c r="DF161" s="258"/>
      <c r="DG161" s="258"/>
      <c r="DH161" s="258"/>
      <c r="DI161" s="258"/>
      <c r="DJ161" s="258"/>
      <c r="DK161" s="258"/>
      <c r="DL161" s="258"/>
      <c r="DM161" s="258"/>
      <c r="DN161" s="258"/>
      <c r="DO161" s="258"/>
      <c r="DP161" s="258"/>
      <c r="DQ161" s="258"/>
      <c r="DR161" s="258"/>
      <c r="DS161" s="258"/>
      <c r="DT161" s="258"/>
      <c r="DU161" s="258"/>
      <c r="DV161" s="258"/>
      <c r="DW161" s="258"/>
      <c r="DX161" s="258"/>
      <c r="DY161" s="258"/>
      <c r="DZ161" s="258"/>
      <c r="EA161" s="258"/>
      <c r="EB161" s="258"/>
      <c r="EC161" s="258"/>
      <c r="ED161" s="258"/>
      <c r="EE161" s="258"/>
      <c r="EF161" s="258"/>
      <c r="EG161" s="258"/>
      <c r="EH161" s="258"/>
      <c r="EI161" s="258"/>
      <c r="EJ161" s="258"/>
      <c r="EK161" s="258"/>
      <c r="EL161" s="258"/>
      <c r="EM161" s="258"/>
      <c r="EN161" s="258"/>
    </row>
    <row r="162" ht="19.5" customHeight="1">
      <c r="A162" s="14"/>
      <c r="B162" s="14"/>
      <c r="C162" s="14"/>
      <c r="D162" s="106"/>
      <c r="E162" s="106"/>
      <c r="F162" s="14"/>
      <c r="G162" s="107"/>
      <c r="H162" s="107"/>
      <c r="I162" s="107"/>
      <c r="J162" s="107"/>
      <c r="K162" s="107"/>
      <c r="L162" s="107"/>
      <c r="M162" s="107"/>
      <c r="N162" s="107"/>
      <c r="O162" s="14"/>
      <c r="P162" s="14"/>
      <c r="Q162" s="14"/>
      <c r="R162" s="14"/>
      <c r="S162" s="252"/>
      <c r="T162" s="252"/>
      <c r="U162" s="252"/>
      <c r="V162" s="252"/>
      <c r="W162" s="252"/>
      <c r="X162" s="252"/>
      <c r="Y162" s="252"/>
      <c r="Z162" s="252"/>
      <c r="AA162" s="252"/>
      <c r="AB162" s="252"/>
      <c r="AC162" s="252"/>
      <c r="AD162" s="252"/>
      <c r="AE162" s="252"/>
      <c r="AF162" s="252"/>
      <c r="AG162" s="252"/>
      <c r="AH162" s="252"/>
      <c r="AI162" s="252"/>
      <c r="AJ162" s="252"/>
      <c r="AK162" s="252"/>
      <c r="AL162" s="252"/>
      <c r="AM162" s="252"/>
      <c r="AN162" s="252"/>
      <c r="AO162" s="252"/>
      <c r="AP162" s="252"/>
      <c r="AQ162" s="252"/>
      <c r="AR162" s="252"/>
      <c r="AS162" s="252"/>
      <c r="AT162" s="252"/>
      <c r="AU162" s="252"/>
      <c r="AV162" s="252"/>
      <c r="AW162" s="252"/>
      <c r="AX162" s="252"/>
      <c r="AY162" s="252"/>
      <c r="AZ162" s="252"/>
      <c r="BA162" s="252"/>
      <c r="BB162" s="252"/>
      <c r="BC162" s="252"/>
      <c r="BD162" s="252"/>
      <c r="BE162" s="252"/>
      <c r="BF162" s="252"/>
      <c r="BG162" s="252"/>
      <c r="BH162" s="252"/>
      <c r="BI162" s="252"/>
      <c r="BJ162" s="252"/>
      <c r="BK162" s="252"/>
      <c r="BL162" s="252"/>
      <c r="BM162" s="252"/>
      <c r="BN162" s="258"/>
      <c r="BO162" s="258"/>
      <c r="BP162" s="258"/>
      <c r="BQ162" s="258"/>
      <c r="BR162" s="258"/>
      <c r="BS162" s="258"/>
      <c r="BT162" s="258"/>
      <c r="BU162" s="258"/>
      <c r="BV162" s="258"/>
      <c r="BW162" s="258"/>
      <c r="BX162" s="258"/>
      <c r="BY162" s="258"/>
      <c r="BZ162" s="258"/>
      <c r="CA162" s="258"/>
      <c r="CB162" s="258"/>
      <c r="CC162" s="258"/>
      <c r="CD162" s="258"/>
      <c r="CE162" s="258"/>
      <c r="CF162" s="258"/>
      <c r="CG162" s="258"/>
      <c r="CH162" s="258"/>
      <c r="CI162" s="258"/>
      <c r="CJ162" s="258"/>
      <c r="CK162" s="258"/>
      <c r="CL162" s="258"/>
      <c r="CM162" s="258"/>
      <c r="CN162" s="258"/>
      <c r="CO162" s="258"/>
      <c r="CP162" s="258"/>
      <c r="CQ162" s="258"/>
      <c r="CR162" s="258"/>
      <c r="CS162" s="258"/>
      <c r="CT162" s="258"/>
      <c r="CU162" s="258"/>
      <c r="CV162" s="258"/>
      <c r="CW162" s="258"/>
      <c r="CX162" s="258"/>
      <c r="CY162" s="258"/>
      <c r="CZ162" s="258"/>
      <c r="DA162" s="258"/>
      <c r="DB162" s="258"/>
      <c r="DC162" s="258"/>
      <c r="DD162" s="258"/>
      <c r="DE162" s="258"/>
      <c r="DF162" s="258"/>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258"/>
      <c r="EC162" s="258"/>
      <c r="ED162" s="258"/>
      <c r="EE162" s="258"/>
      <c r="EF162" s="258"/>
      <c r="EG162" s="258"/>
      <c r="EH162" s="258"/>
      <c r="EI162" s="258"/>
      <c r="EJ162" s="258"/>
      <c r="EK162" s="258"/>
      <c r="EL162" s="258"/>
      <c r="EM162" s="258"/>
      <c r="EN162" s="258"/>
    </row>
    <row r="163" ht="19.5" customHeight="1">
      <c r="A163" s="14"/>
      <c r="B163" s="399"/>
      <c r="C163" s="399"/>
      <c r="D163" s="536"/>
      <c r="E163" s="536"/>
      <c r="F163" s="536"/>
      <c r="G163" s="537"/>
      <c r="H163" s="537"/>
      <c r="I163" s="537"/>
      <c r="J163" s="538"/>
      <c r="K163" s="539" t="s">
        <v>143</v>
      </c>
      <c r="L163" s="255"/>
      <c r="M163" s="255"/>
      <c r="N163" s="255"/>
      <c r="O163" s="255"/>
      <c r="P163" s="255"/>
      <c r="Q163" s="5"/>
      <c r="R163" s="540"/>
      <c r="S163" s="541" t="s">
        <v>144</v>
      </c>
      <c r="T163" s="255"/>
      <c r="U163" s="255"/>
      <c r="V163" s="255"/>
      <c r="W163" s="255"/>
      <c r="X163" s="255"/>
      <c r="Y163" s="5"/>
      <c r="Z163" s="445"/>
      <c r="AA163" s="542"/>
      <c r="AB163" s="539" t="s">
        <v>145</v>
      </c>
      <c r="AC163" s="579"/>
      <c r="AD163" s="579"/>
      <c r="AE163" s="579"/>
      <c r="AF163" s="579"/>
      <c r="AG163" s="579"/>
      <c r="AH163" s="579"/>
      <c r="AI163" s="580"/>
      <c r="AJ163" s="445"/>
      <c r="AK163" s="449"/>
      <c r="AL163" s="449"/>
      <c r="AM163" s="449"/>
      <c r="AN163" s="449"/>
      <c r="AO163" s="449"/>
      <c r="AP163" s="449"/>
      <c r="AQ163" s="449"/>
      <c r="AR163" s="449"/>
      <c r="AS163" s="449"/>
      <c r="AT163" s="445"/>
      <c r="AU163" s="449"/>
      <c r="AV163" s="449"/>
      <c r="AW163" s="449"/>
      <c r="AX163" s="449"/>
      <c r="AY163" s="449"/>
      <c r="AZ163" s="449"/>
      <c r="BA163" s="449"/>
      <c r="BB163" s="449"/>
      <c r="BC163" s="449"/>
      <c r="BD163" s="445"/>
      <c r="BE163" s="449"/>
      <c r="BF163" s="449"/>
      <c r="BG163" s="449"/>
      <c r="BH163" s="449"/>
      <c r="BI163" s="449"/>
      <c r="BJ163" s="449"/>
      <c r="BK163" s="449"/>
      <c r="BL163" s="449"/>
      <c r="BM163" s="449"/>
      <c r="BN163" s="258"/>
      <c r="BO163" s="258"/>
      <c r="BP163" s="258"/>
      <c r="BQ163" s="258"/>
      <c r="BR163" s="258"/>
      <c r="BS163" s="258"/>
      <c r="BT163" s="258"/>
      <c r="BU163" s="258"/>
      <c r="BV163" s="258"/>
      <c r="BW163" s="258"/>
      <c r="BX163" s="258"/>
      <c r="BY163" s="258"/>
      <c r="BZ163" s="258"/>
      <c r="CA163" s="258"/>
      <c r="CB163" s="258"/>
      <c r="CC163" s="258"/>
      <c r="CD163" s="258"/>
      <c r="CE163" s="258"/>
      <c r="CF163" s="258"/>
      <c r="CG163" s="258"/>
      <c r="CH163" s="258"/>
      <c r="CI163" s="258"/>
      <c r="CJ163" s="258"/>
      <c r="CK163" s="258"/>
      <c r="CL163" s="258"/>
      <c r="CM163" s="258"/>
      <c r="CN163" s="258"/>
      <c r="CO163" s="258"/>
      <c r="CP163" s="258"/>
      <c r="CQ163" s="258"/>
      <c r="CR163" s="258"/>
      <c r="CS163" s="258"/>
      <c r="CT163" s="258"/>
      <c r="CU163" s="258"/>
      <c r="CV163" s="258"/>
      <c r="CW163" s="258"/>
      <c r="CX163" s="258"/>
      <c r="CY163" s="258"/>
      <c r="CZ163" s="258"/>
      <c r="DA163" s="258"/>
      <c r="DB163" s="258"/>
      <c r="DC163" s="258"/>
      <c r="DD163" s="258"/>
      <c r="DE163" s="258"/>
      <c r="DF163" s="258"/>
      <c r="DG163" s="258"/>
      <c r="DH163" s="258"/>
      <c r="DI163" s="258"/>
      <c r="DJ163" s="258"/>
      <c r="DK163" s="258"/>
      <c r="DL163" s="258"/>
      <c r="DM163" s="258"/>
      <c r="DN163" s="258"/>
      <c r="DO163" s="258"/>
      <c r="DP163" s="258"/>
      <c r="DQ163" s="258"/>
      <c r="DR163" s="258"/>
      <c r="DS163" s="258"/>
      <c r="DT163" s="258"/>
      <c r="DU163" s="258"/>
      <c r="DV163" s="258"/>
      <c r="DW163" s="258"/>
      <c r="DX163" s="258"/>
      <c r="DY163" s="258"/>
      <c r="DZ163" s="258"/>
      <c r="EA163" s="258"/>
      <c r="EB163" s="258"/>
      <c r="EC163" s="258"/>
      <c r="ED163" s="258"/>
      <c r="EE163" s="258"/>
      <c r="EF163" s="258"/>
      <c r="EG163" s="258"/>
      <c r="EH163" s="258"/>
      <c r="EI163" s="258"/>
      <c r="EJ163" s="258"/>
      <c r="EK163" s="258"/>
      <c r="EL163" s="258"/>
      <c r="EM163" s="258"/>
      <c r="EN163" s="258"/>
    </row>
    <row r="164" ht="19.5" customHeight="1">
      <c r="A164" s="14"/>
      <c r="B164" s="403"/>
      <c r="C164" s="403"/>
      <c r="D164" s="544"/>
      <c r="E164" s="544"/>
      <c r="F164" s="544"/>
      <c r="G164" s="545"/>
      <c r="H164" s="545"/>
      <c r="I164" s="545"/>
      <c r="J164" s="546"/>
      <c r="K164" s="547" t="s">
        <v>90</v>
      </c>
      <c r="L164" s="547" t="s">
        <v>91</v>
      </c>
      <c r="M164" s="547" t="s">
        <v>85</v>
      </c>
      <c r="N164" s="547" t="s">
        <v>86</v>
      </c>
      <c r="O164" s="547" t="s">
        <v>87</v>
      </c>
      <c r="P164" s="547" t="s">
        <v>88</v>
      </c>
      <c r="Q164" s="547" t="s">
        <v>89</v>
      </c>
      <c r="R164" s="548"/>
      <c r="S164" s="549" t="s">
        <v>90</v>
      </c>
      <c r="T164" s="452" t="s">
        <v>91</v>
      </c>
      <c r="U164" s="452" t="s">
        <v>85</v>
      </c>
      <c r="V164" s="452" t="s">
        <v>86</v>
      </c>
      <c r="W164" s="452" t="s">
        <v>87</v>
      </c>
      <c r="X164" s="452" t="s">
        <v>88</v>
      </c>
      <c r="Y164" s="452" t="s">
        <v>89</v>
      </c>
      <c r="Z164" s="445"/>
      <c r="AA164" s="542"/>
      <c r="AB164" s="452" t="s">
        <v>90</v>
      </c>
      <c r="AC164" s="452" t="s">
        <v>91</v>
      </c>
      <c r="AD164" s="452" t="s">
        <v>85</v>
      </c>
      <c r="AE164" s="452" t="s">
        <v>86</v>
      </c>
      <c r="AF164" s="452" t="s">
        <v>87</v>
      </c>
      <c r="AG164" s="452" t="s">
        <v>88</v>
      </c>
      <c r="AH164" s="452" t="s">
        <v>89</v>
      </c>
      <c r="AI164" s="550" t="s">
        <v>146</v>
      </c>
      <c r="AJ164" s="542"/>
      <c r="AK164" s="551" t="s">
        <v>8</v>
      </c>
      <c r="AL164" s="552" t="s">
        <v>98</v>
      </c>
      <c r="AM164" s="553">
        <f t="shared" ref="AM164:AS164" si="100">K165</f>
        <v>44532</v>
      </c>
      <c r="AN164" s="553">
        <f t="shared" si="100"/>
        <v>44533</v>
      </c>
      <c r="AO164" s="553">
        <f t="shared" si="100"/>
        <v>44534</v>
      </c>
      <c r="AP164" s="553">
        <f t="shared" si="100"/>
        <v>44535</v>
      </c>
      <c r="AQ164" s="553">
        <f t="shared" si="100"/>
        <v>44536</v>
      </c>
      <c r="AR164" s="553">
        <f t="shared" si="100"/>
        <v>44537</v>
      </c>
      <c r="AS164" s="553">
        <f t="shared" si="100"/>
        <v>44538</v>
      </c>
      <c r="AT164" s="542"/>
      <c r="AU164" s="551" t="s">
        <v>5</v>
      </c>
      <c r="AV164" s="552" t="s">
        <v>98</v>
      </c>
      <c r="AW164" s="553">
        <f t="shared" ref="AW164:BC164" si="101">K165</f>
        <v>44532</v>
      </c>
      <c r="AX164" s="553">
        <f t="shared" si="101"/>
        <v>44533</v>
      </c>
      <c r="AY164" s="553">
        <f t="shared" si="101"/>
        <v>44534</v>
      </c>
      <c r="AZ164" s="553">
        <f t="shared" si="101"/>
        <v>44535</v>
      </c>
      <c r="BA164" s="553">
        <f t="shared" si="101"/>
        <v>44536</v>
      </c>
      <c r="BB164" s="553">
        <f t="shared" si="101"/>
        <v>44537</v>
      </c>
      <c r="BC164" s="553">
        <f t="shared" si="101"/>
        <v>44538</v>
      </c>
      <c r="BD164" s="542"/>
      <c r="BE164" s="551" t="s">
        <v>12</v>
      </c>
      <c r="BF164" s="552" t="s">
        <v>98</v>
      </c>
      <c r="BG164" s="553">
        <f t="shared" ref="BG164:BM164" si="102">K165</f>
        <v>44532</v>
      </c>
      <c r="BH164" s="553">
        <f t="shared" si="102"/>
        <v>44533</v>
      </c>
      <c r="BI164" s="553">
        <f t="shared" si="102"/>
        <v>44534</v>
      </c>
      <c r="BJ164" s="553">
        <f t="shared" si="102"/>
        <v>44535</v>
      </c>
      <c r="BK164" s="553">
        <f t="shared" si="102"/>
        <v>44536</v>
      </c>
      <c r="BL164" s="553">
        <f t="shared" si="102"/>
        <v>44537</v>
      </c>
      <c r="BM164" s="553">
        <f t="shared" si="102"/>
        <v>44538</v>
      </c>
      <c r="BN164" s="258"/>
      <c r="BO164" s="258"/>
      <c r="BP164" s="258"/>
      <c r="BQ164" s="258"/>
      <c r="BR164" s="258"/>
      <c r="BS164" s="258"/>
      <c r="BT164" s="258"/>
      <c r="BU164" s="258"/>
      <c r="BV164" s="258"/>
      <c r="BW164" s="258"/>
      <c r="BX164" s="258"/>
      <c r="BY164" s="258"/>
      <c r="BZ164" s="258"/>
      <c r="CA164" s="258"/>
      <c r="CB164" s="258"/>
      <c r="CC164" s="258"/>
      <c r="CD164" s="258"/>
      <c r="CE164" s="258"/>
      <c r="CF164" s="258"/>
      <c r="CG164" s="258"/>
      <c r="CH164" s="258"/>
      <c r="CI164" s="258"/>
      <c r="CJ164" s="258"/>
      <c r="CK164" s="258"/>
      <c r="CL164" s="258"/>
      <c r="CM164" s="258"/>
      <c r="CN164" s="258"/>
      <c r="CO164" s="258"/>
      <c r="CP164" s="258"/>
      <c r="CQ164" s="258"/>
      <c r="CR164" s="258"/>
      <c r="CS164" s="258"/>
      <c r="CT164" s="258"/>
      <c r="CU164" s="258"/>
      <c r="CV164" s="258"/>
      <c r="CW164" s="258"/>
      <c r="CX164" s="258"/>
      <c r="CY164" s="258"/>
      <c r="CZ164" s="258"/>
      <c r="DA164" s="258"/>
      <c r="DB164" s="258"/>
      <c r="DC164" s="258"/>
      <c r="DD164" s="258"/>
      <c r="DE164" s="258"/>
      <c r="DF164" s="258"/>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258"/>
      <c r="EC164" s="258"/>
      <c r="ED164" s="258"/>
      <c r="EE164" s="258"/>
      <c r="EF164" s="258"/>
      <c r="EG164" s="258"/>
      <c r="EH164" s="258"/>
      <c r="EI164" s="258"/>
      <c r="EJ164" s="258"/>
      <c r="EK164" s="258"/>
      <c r="EL164" s="258"/>
      <c r="EM164" s="258"/>
      <c r="EN164" s="258"/>
    </row>
    <row r="165" ht="19.5" customHeight="1">
      <c r="A165" s="14"/>
      <c r="B165" s="554" t="s">
        <v>92</v>
      </c>
      <c r="C165" s="555" t="s">
        <v>93</v>
      </c>
      <c r="D165" s="555" t="s">
        <v>94</v>
      </c>
      <c r="E165" s="555" t="s">
        <v>95</v>
      </c>
      <c r="F165" s="555" t="s">
        <v>17</v>
      </c>
      <c r="G165" s="556" t="s">
        <v>96</v>
      </c>
      <c r="H165" s="556" t="s">
        <v>97</v>
      </c>
      <c r="I165" s="462" t="s">
        <v>20</v>
      </c>
      <c r="J165" s="462" t="s">
        <v>98</v>
      </c>
      <c r="K165" s="463">
        <v>44532.0</v>
      </c>
      <c r="L165" s="463">
        <v>44533.0</v>
      </c>
      <c r="M165" s="463">
        <v>44534.0</v>
      </c>
      <c r="N165" s="463">
        <v>44535.0</v>
      </c>
      <c r="O165" s="463">
        <v>44536.0</v>
      </c>
      <c r="P165" s="463">
        <v>44537.0</v>
      </c>
      <c r="Q165" s="463">
        <v>44538.0</v>
      </c>
      <c r="R165" s="548"/>
      <c r="S165" s="557">
        <f t="shared" ref="S165:V165" si="103">K165</f>
        <v>44532</v>
      </c>
      <c r="T165" s="553">
        <f t="shared" si="103"/>
        <v>44533</v>
      </c>
      <c r="U165" s="553">
        <f t="shared" si="103"/>
        <v>44534</v>
      </c>
      <c r="V165" s="553">
        <f t="shared" si="103"/>
        <v>44535</v>
      </c>
      <c r="W165" s="463">
        <v>44536.0</v>
      </c>
      <c r="X165" s="553">
        <f t="shared" ref="X165:Y165" si="104">P165</f>
        <v>44537</v>
      </c>
      <c r="Y165" s="553">
        <f t="shared" si="104"/>
        <v>44538</v>
      </c>
      <c r="Z165" s="445"/>
      <c r="AA165" s="558"/>
      <c r="AB165" s="553">
        <f t="shared" ref="AB165:AH165" si="105">K165</f>
        <v>44532</v>
      </c>
      <c r="AC165" s="553">
        <f t="shared" si="105"/>
        <v>44533</v>
      </c>
      <c r="AD165" s="553">
        <f t="shared" si="105"/>
        <v>44534</v>
      </c>
      <c r="AE165" s="553">
        <f t="shared" si="105"/>
        <v>44535</v>
      </c>
      <c r="AF165" s="553">
        <f t="shared" si="105"/>
        <v>44536</v>
      </c>
      <c r="AG165" s="553">
        <f t="shared" si="105"/>
        <v>44537</v>
      </c>
      <c r="AH165" s="553">
        <f t="shared" si="105"/>
        <v>44538</v>
      </c>
      <c r="AI165" s="582"/>
      <c r="AJ165" s="542"/>
      <c r="AK165" s="551" t="s">
        <v>147</v>
      </c>
      <c r="AL165" s="415">
        <f>SUM(J167,J172)</f>
        <v>4</v>
      </c>
      <c r="AM165" s="416">
        <f>AL165 - (AL165/7)</f>
        <v>3.428571429</v>
      </c>
      <c r="AN165" s="416">
        <f>AM165 - (AL165/7)</f>
        <v>2.857142857</v>
      </c>
      <c r="AO165" s="416">
        <f>AN165 - (AL165/7)</f>
        <v>2.285714286</v>
      </c>
      <c r="AP165" s="416">
        <f>AO165 - (AL165/7)</f>
        <v>1.714285714</v>
      </c>
      <c r="AQ165" s="416">
        <f>AP165 - (AL165/7)</f>
        <v>1.142857143</v>
      </c>
      <c r="AR165" s="416">
        <f>AQ165 - (AL165/7)</f>
        <v>0.5714285714</v>
      </c>
      <c r="AS165" s="417">
        <f>AR165 - (AL165/7)</f>
        <v>0</v>
      </c>
      <c r="AT165" s="542"/>
      <c r="AU165" s="551" t="s">
        <v>147</v>
      </c>
      <c r="AV165" s="415">
        <f>SUM(J170,J174)</f>
        <v>5</v>
      </c>
      <c r="AW165" s="416">
        <f>AV165 - (AV165/7)</f>
        <v>4.285714286</v>
      </c>
      <c r="AX165" s="416">
        <f>AW165 - (AV165/7)</f>
        <v>3.571428571</v>
      </c>
      <c r="AY165" s="416">
        <f>AX165 - (AV165/7)</f>
        <v>2.857142857</v>
      </c>
      <c r="AZ165" s="416">
        <f>AY165 - (AV165/7)</f>
        <v>2.142857143</v>
      </c>
      <c r="BA165" s="416">
        <f>AZ165 - (AV165/7)</f>
        <v>1.428571429</v>
      </c>
      <c r="BB165" s="416">
        <f>BA165 - (AV165/7)</f>
        <v>0.7142857143</v>
      </c>
      <c r="BC165" s="417">
        <f>BB165 - (AV165/7)</f>
        <v>0</v>
      </c>
      <c r="BD165" s="542"/>
      <c r="BE165" s="551" t="s">
        <v>147</v>
      </c>
      <c r="BF165" s="415">
        <f>SUM(J176,J166)</f>
        <v>9</v>
      </c>
      <c r="BG165" s="416">
        <f>BF165 - (BF165/7)</f>
        <v>7.714285714</v>
      </c>
      <c r="BH165" s="416">
        <f>BG165 - (BF165/7)</f>
        <v>6.428571429</v>
      </c>
      <c r="BI165" s="416">
        <f>BH165 - (BF165/7)</f>
        <v>5.142857143</v>
      </c>
      <c r="BJ165" s="416">
        <f>BI165 - (BF165/7)</f>
        <v>3.857142857</v>
      </c>
      <c r="BK165" s="416">
        <f>BJ165 - (BF165/7)</f>
        <v>2.571428571</v>
      </c>
      <c r="BL165" s="416">
        <f>BK165 - (BF165/7)</f>
        <v>1.285714286</v>
      </c>
      <c r="BM165" s="417">
        <f>BL165 - (BF165/7)</f>
        <v>0</v>
      </c>
      <c r="BN165" s="258"/>
      <c r="BO165" s="258"/>
      <c r="BP165" s="258"/>
      <c r="BQ165" s="258"/>
      <c r="BR165" s="258"/>
      <c r="BS165" s="258"/>
      <c r="BT165" s="258"/>
      <c r="BU165" s="258"/>
      <c r="BV165" s="258"/>
      <c r="BW165" s="258"/>
      <c r="BX165" s="258"/>
      <c r="BY165" s="258"/>
      <c r="BZ165" s="258"/>
      <c r="CA165" s="258"/>
      <c r="CB165" s="258"/>
      <c r="CC165" s="258"/>
      <c r="CD165" s="258"/>
      <c r="CE165" s="258"/>
      <c r="CF165" s="258"/>
      <c r="CG165" s="258"/>
      <c r="CH165" s="258"/>
      <c r="CI165" s="258"/>
      <c r="CJ165" s="258"/>
      <c r="CK165" s="258"/>
      <c r="CL165" s="258"/>
      <c r="CM165" s="258"/>
      <c r="CN165" s="258"/>
      <c r="CO165" s="258"/>
      <c r="CP165" s="258"/>
      <c r="CQ165" s="258"/>
      <c r="CR165" s="258"/>
      <c r="CS165" s="258"/>
      <c r="CT165" s="258"/>
      <c r="CU165" s="258"/>
      <c r="CV165" s="258"/>
      <c r="CW165" s="258"/>
      <c r="CX165" s="258"/>
      <c r="CY165" s="258"/>
      <c r="CZ165" s="258"/>
      <c r="DA165" s="258"/>
      <c r="DB165" s="258"/>
      <c r="DC165" s="258"/>
      <c r="DD165" s="258"/>
      <c r="DE165" s="258"/>
      <c r="DF165" s="258"/>
      <c r="DG165" s="258"/>
      <c r="DH165" s="258"/>
      <c r="DI165" s="258"/>
      <c r="DJ165" s="258"/>
      <c r="DK165" s="258"/>
      <c r="DL165" s="258"/>
      <c r="DM165" s="258"/>
      <c r="DN165" s="258"/>
      <c r="DO165" s="258"/>
      <c r="DP165" s="258"/>
      <c r="DQ165" s="258"/>
      <c r="DR165" s="258"/>
      <c r="DS165" s="258"/>
      <c r="DT165" s="258"/>
      <c r="DU165" s="258"/>
      <c r="DV165" s="258"/>
      <c r="DW165" s="258"/>
      <c r="DX165" s="258"/>
      <c r="DY165" s="258"/>
      <c r="DZ165" s="258"/>
      <c r="EA165" s="258"/>
      <c r="EB165" s="258"/>
      <c r="EC165" s="258"/>
      <c r="ED165" s="258"/>
      <c r="EE165" s="258"/>
      <c r="EF165" s="258"/>
      <c r="EG165" s="258"/>
      <c r="EH165" s="258"/>
      <c r="EI165" s="258"/>
      <c r="EJ165" s="258"/>
      <c r="EK165" s="258"/>
      <c r="EL165" s="258"/>
      <c r="EM165" s="258"/>
      <c r="EN165" s="258"/>
    </row>
    <row r="166" ht="19.5" customHeight="1">
      <c r="A166" s="14"/>
      <c r="B166" s="466">
        <v>4.6</v>
      </c>
      <c r="C166" s="467" t="s">
        <v>213</v>
      </c>
      <c r="D166" s="468">
        <v>44532.0</v>
      </c>
      <c r="E166" s="559" t="s">
        <v>214</v>
      </c>
      <c r="F166" s="560"/>
      <c r="G166" s="561"/>
      <c r="H166" s="471" t="s">
        <v>12</v>
      </c>
      <c r="I166" s="472" t="s">
        <v>5</v>
      </c>
      <c r="J166" s="290">
        <f t="shared" ref="J166:J176" si="109">SUM(K166:Q166)</f>
        <v>2</v>
      </c>
      <c r="K166" s="290">
        <v>1.0</v>
      </c>
      <c r="L166" s="290">
        <v>1.0</v>
      </c>
      <c r="M166" s="290">
        <v>0.0</v>
      </c>
      <c r="N166" s="290">
        <v>0.0</v>
      </c>
      <c r="O166" s="290">
        <v>0.0</v>
      </c>
      <c r="P166" s="290">
        <v>0.0</v>
      </c>
      <c r="Q166" s="291">
        <v>0.0</v>
      </c>
      <c r="R166" s="548"/>
      <c r="S166" s="474">
        <v>0.5</v>
      </c>
      <c r="T166" s="472">
        <v>0.5</v>
      </c>
      <c r="U166" s="472">
        <v>0.0</v>
      </c>
      <c r="V166" s="472">
        <v>0.0</v>
      </c>
      <c r="W166" s="472">
        <v>0.0</v>
      </c>
      <c r="X166" s="472">
        <v>0.0</v>
      </c>
      <c r="Y166" s="473">
        <v>0.0</v>
      </c>
      <c r="Z166" s="542"/>
      <c r="AA166" s="562" t="s">
        <v>5</v>
      </c>
      <c r="AB166" s="490">
        <v>2.0</v>
      </c>
      <c r="AC166" s="490">
        <v>2.0</v>
      </c>
      <c r="AD166" s="490">
        <v>0.0</v>
      </c>
      <c r="AE166" s="490">
        <v>0.0</v>
      </c>
      <c r="AF166" s="490">
        <v>1.5</v>
      </c>
      <c r="AG166" s="490">
        <v>0.5</v>
      </c>
      <c r="AH166" s="490">
        <v>0.5</v>
      </c>
      <c r="AI166" s="491">
        <f t="shared" ref="AI166:AI170" si="110">SUM(AB166:AH166)</f>
        <v>6.5</v>
      </c>
      <c r="AJ166" s="542"/>
      <c r="AK166" s="551" t="s">
        <v>151</v>
      </c>
      <c r="AL166" s="483">
        <f>SUM(J167,J172)</f>
        <v>4</v>
      </c>
      <c r="AM166" s="484">
        <f t="shared" ref="AM166:AS166" si="106"> AL166 - SUM(K167,K172)</f>
        <v>4</v>
      </c>
      <c r="AN166" s="484">
        <f t="shared" si="106"/>
        <v>4</v>
      </c>
      <c r="AO166" s="484">
        <f t="shared" si="106"/>
        <v>2.5</v>
      </c>
      <c r="AP166" s="484">
        <f t="shared" si="106"/>
        <v>1</v>
      </c>
      <c r="AQ166" s="484">
        <f t="shared" si="106"/>
        <v>0</v>
      </c>
      <c r="AR166" s="484">
        <f t="shared" si="106"/>
        <v>0</v>
      </c>
      <c r="AS166" s="485">
        <f t="shared" si="106"/>
        <v>0</v>
      </c>
      <c r="AT166" s="542"/>
      <c r="AU166" s="551" t="s">
        <v>151</v>
      </c>
      <c r="AV166" s="483">
        <f>SUM(J170,J174)</f>
        <v>5</v>
      </c>
      <c r="AW166" s="484">
        <f t="shared" ref="AW166:BC166" si="107">AV166 - SUM(K170,K174)</f>
        <v>4</v>
      </c>
      <c r="AX166" s="484">
        <f t="shared" si="107"/>
        <v>2.5</v>
      </c>
      <c r="AY166" s="484">
        <f t="shared" si="107"/>
        <v>2.5</v>
      </c>
      <c r="AZ166" s="484">
        <f t="shared" si="107"/>
        <v>2.5</v>
      </c>
      <c r="BA166" s="484">
        <f t="shared" si="107"/>
        <v>2.5</v>
      </c>
      <c r="BB166" s="484">
        <f t="shared" si="107"/>
        <v>0.5</v>
      </c>
      <c r="BC166" s="485">
        <f t="shared" si="107"/>
        <v>0</v>
      </c>
      <c r="BD166" s="542"/>
      <c r="BE166" s="551" t="s">
        <v>151</v>
      </c>
      <c r="BF166" s="483">
        <f>SUM(J176,J166)</f>
        <v>9</v>
      </c>
      <c r="BG166" s="484">
        <f t="shared" ref="BG166:BM166" si="108">BF166 - (K166 + K176)</f>
        <v>8</v>
      </c>
      <c r="BH166" s="484">
        <f t="shared" si="108"/>
        <v>7</v>
      </c>
      <c r="BI166" s="484">
        <f t="shared" si="108"/>
        <v>7</v>
      </c>
      <c r="BJ166" s="484">
        <f t="shared" si="108"/>
        <v>7</v>
      </c>
      <c r="BK166" s="484">
        <f t="shared" si="108"/>
        <v>4.5</v>
      </c>
      <c r="BL166" s="484">
        <f t="shared" si="108"/>
        <v>2</v>
      </c>
      <c r="BM166" s="485">
        <f t="shared" si="108"/>
        <v>0</v>
      </c>
      <c r="BN166" s="258"/>
      <c r="BO166" s="258"/>
      <c r="BP166" s="258"/>
      <c r="BQ166" s="258"/>
      <c r="BR166" s="258"/>
      <c r="BS166" s="258"/>
      <c r="BT166" s="258"/>
      <c r="BU166" s="258"/>
      <c r="BV166" s="258"/>
      <c r="BW166" s="258"/>
      <c r="BX166" s="258"/>
      <c r="BY166" s="258"/>
      <c r="BZ166" s="258"/>
      <c r="CA166" s="258"/>
      <c r="CB166" s="258"/>
      <c r="CC166" s="258"/>
      <c r="CD166" s="258"/>
      <c r="CE166" s="258"/>
      <c r="CF166" s="258"/>
      <c r="CG166" s="258"/>
      <c r="CH166" s="258"/>
      <c r="CI166" s="258"/>
      <c r="CJ166" s="258"/>
      <c r="CK166" s="258"/>
      <c r="CL166" s="258"/>
      <c r="CM166" s="258"/>
      <c r="CN166" s="258"/>
      <c r="CO166" s="258"/>
      <c r="CP166" s="258"/>
      <c r="CQ166" s="258"/>
      <c r="CR166" s="258"/>
      <c r="CS166" s="258"/>
      <c r="CT166" s="258"/>
      <c r="CU166" s="258"/>
      <c r="CV166" s="258"/>
      <c r="CW166" s="258"/>
      <c r="CX166" s="258"/>
      <c r="CY166" s="258"/>
      <c r="CZ166" s="258"/>
      <c r="DA166" s="258"/>
      <c r="DB166" s="258"/>
      <c r="DC166" s="258"/>
      <c r="DD166" s="258"/>
      <c r="DE166" s="258"/>
      <c r="DF166" s="258"/>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258"/>
      <c r="EC166" s="258"/>
      <c r="ED166" s="258"/>
      <c r="EE166" s="258"/>
      <c r="EF166" s="258"/>
      <c r="EG166" s="258"/>
      <c r="EH166" s="258"/>
      <c r="EI166" s="258"/>
      <c r="EJ166" s="258"/>
      <c r="EK166" s="258"/>
      <c r="EL166" s="258"/>
      <c r="EM166" s="258"/>
      <c r="EN166" s="258"/>
    </row>
    <row r="167" ht="19.5" customHeight="1">
      <c r="A167" s="14"/>
      <c r="B167" s="486"/>
      <c r="C167" s="487"/>
      <c r="D167" s="487"/>
      <c r="E167" s="559" t="s">
        <v>215</v>
      </c>
      <c r="F167" s="560"/>
      <c r="G167" s="561"/>
      <c r="H167" s="489" t="s">
        <v>8</v>
      </c>
      <c r="I167" s="472" t="s">
        <v>5</v>
      </c>
      <c r="J167" s="290">
        <f t="shared" si="109"/>
        <v>2.5</v>
      </c>
      <c r="K167" s="290">
        <v>0.0</v>
      </c>
      <c r="L167" s="290">
        <v>0.0</v>
      </c>
      <c r="M167" s="290">
        <v>1.0</v>
      </c>
      <c r="N167" s="290">
        <v>1.0</v>
      </c>
      <c r="O167" s="290">
        <v>0.5</v>
      </c>
      <c r="P167" s="290">
        <v>0.0</v>
      </c>
      <c r="Q167" s="291">
        <v>0.0</v>
      </c>
      <c r="R167" s="548"/>
      <c r="S167" s="474">
        <v>0.0</v>
      </c>
      <c r="T167" s="472">
        <v>0.0</v>
      </c>
      <c r="U167" s="472">
        <v>2.0</v>
      </c>
      <c r="V167" s="472">
        <v>1.5</v>
      </c>
      <c r="W167" s="472">
        <v>1.0</v>
      </c>
      <c r="X167" s="472">
        <v>0.0</v>
      </c>
      <c r="Y167" s="473">
        <v>0.0</v>
      </c>
      <c r="Z167" s="542"/>
      <c r="AA167" s="562" t="s">
        <v>8</v>
      </c>
      <c r="AB167" s="475">
        <v>0.0</v>
      </c>
      <c r="AC167" s="475">
        <v>0.0</v>
      </c>
      <c r="AD167" s="475">
        <v>3.0</v>
      </c>
      <c r="AE167" s="475">
        <v>3.0</v>
      </c>
      <c r="AF167" s="475">
        <v>2.0</v>
      </c>
      <c r="AG167" s="475">
        <v>0.0</v>
      </c>
      <c r="AH167" s="475">
        <v>0.0</v>
      </c>
      <c r="AI167" s="476">
        <f t="shared" si="110"/>
        <v>8</v>
      </c>
      <c r="AJ167" s="445"/>
      <c r="AK167" s="449"/>
      <c r="AL167" s="449"/>
      <c r="AM167" s="449"/>
      <c r="AN167" s="449"/>
      <c r="AO167" s="449"/>
      <c r="AP167" s="449"/>
      <c r="AQ167" s="449"/>
      <c r="AR167" s="449"/>
      <c r="AS167" s="449"/>
      <c r="AT167" s="445"/>
      <c r="AU167" s="449"/>
      <c r="AV167" s="449"/>
      <c r="AW167" s="449"/>
      <c r="AX167" s="449"/>
      <c r="AY167" s="449"/>
      <c r="AZ167" s="449"/>
      <c r="BA167" s="449"/>
      <c r="BB167" s="449"/>
      <c r="BC167" s="449"/>
      <c r="BD167" s="445"/>
      <c r="BE167" s="445"/>
      <c r="BF167" s="445"/>
      <c r="BG167" s="445"/>
      <c r="BH167" s="445"/>
      <c r="BI167" s="445"/>
      <c r="BJ167" s="445"/>
      <c r="BK167" s="445"/>
      <c r="BL167" s="445"/>
      <c r="BM167" s="445"/>
      <c r="BN167" s="258"/>
      <c r="BO167" s="258"/>
      <c r="BP167" s="258"/>
      <c r="BQ167" s="258"/>
      <c r="BR167" s="258"/>
      <c r="BS167" s="258"/>
      <c r="BT167" s="258"/>
      <c r="BU167" s="258"/>
      <c r="BV167" s="258"/>
      <c r="BW167" s="258"/>
      <c r="BX167" s="258"/>
      <c r="BY167" s="258"/>
      <c r="BZ167" s="258"/>
      <c r="CA167" s="258"/>
      <c r="CB167" s="258"/>
      <c r="CC167" s="258"/>
      <c r="CD167" s="258"/>
      <c r="CE167" s="258"/>
      <c r="CF167" s="258"/>
      <c r="CG167" s="258"/>
      <c r="CH167" s="258"/>
      <c r="CI167" s="258"/>
      <c r="CJ167" s="258"/>
      <c r="CK167" s="258"/>
      <c r="CL167" s="258"/>
      <c r="CM167" s="258"/>
      <c r="CN167" s="258"/>
      <c r="CO167" s="258"/>
      <c r="CP167" s="258"/>
      <c r="CQ167" s="258"/>
      <c r="CR167" s="258"/>
      <c r="CS167" s="258"/>
      <c r="CT167" s="258"/>
      <c r="CU167" s="258"/>
      <c r="CV167" s="258"/>
      <c r="CW167" s="258"/>
      <c r="CX167" s="258"/>
      <c r="CY167" s="258"/>
      <c r="CZ167" s="258"/>
      <c r="DA167" s="258"/>
      <c r="DB167" s="258"/>
      <c r="DC167" s="258"/>
      <c r="DD167" s="258"/>
      <c r="DE167" s="258"/>
      <c r="DF167" s="258"/>
      <c r="DG167" s="258"/>
      <c r="DH167" s="258"/>
      <c r="DI167" s="258"/>
      <c r="DJ167" s="258"/>
      <c r="DK167" s="258"/>
      <c r="DL167" s="258"/>
      <c r="DM167" s="258"/>
      <c r="DN167" s="258"/>
      <c r="DO167" s="258"/>
      <c r="DP167" s="258"/>
      <c r="DQ167" s="258"/>
      <c r="DR167" s="258"/>
      <c r="DS167" s="258"/>
      <c r="DT167" s="258"/>
      <c r="DU167" s="258"/>
      <c r="DV167" s="258"/>
      <c r="DW167" s="258"/>
      <c r="DX167" s="258"/>
      <c r="DY167" s="258"/>
      <c r="DZ167" s="258"/>
      <c r="EA167" s="258"/>
      <c r="EB167" s="258"/>
      <c r="EC167" s="258"/>
      <c r="ED167" s="258"/>
      <c r="EE167" s="258"/>
      <c r="EF167" s="258"/>
      <c r="EG167" s="258"/>
      <c r="EH167" s="258"/>
      <c r="EI167" s="258"/>
      <c r="EJ167" s="258"/>
      <c r="EK167" s="258"/>
      <c r="EL167" s="258"/>
      <c r="EM167" s="258"/>
      <c r="EN167" s="258"/>
    </row>
    <row r="168" ht="19.5" customHeight="1">
      <c r="A168" s="14"/>
      <c r="B168" s="486"/>
      <c r="C168" s="487"/>
      <c r="D168" s="487"/>
      <c r="E168" s="559" t="s">
        <v>216</v>
      </c>
      <c r="F168" s="560"/>
      <c r="G168" s="561"/>
      <c r="H168" s="489" t="s">
        <v>7</v>
      </c>
      <c r="I168" s="472" t="s">
        <v>5</v>
      </c>
      <c r="J168" s="290">
        <f t="shared" si="109"/>
        <v>3</v>
      </c>
      <c r="K168" s="290">
        <v>1.0</v>
      </c>
      <c r="L168" s="290">
        <v>2.0</v>
      </c>
      <c r="M168" s="290">
        <v>0.0</v>
      </c>
      <c r="N168" s="290">
        <v>0.0</v>
      </c>
      <c r="O168" s="290">
        <v>0.0</v>
      </c>
      <c r="P168" s="290">
        <v>0.0</v>
      </c>
      <c r="Q168" s="291">
        <v>0.0</v>
      </c>
      <c r="R168" s="548"/>
      <c r="S168" s="474">
        <v>1.0</v>
      </c>
      <c r="T168" s="472">
        <v>2.0</v>
      </c>
      <c r="U168" s="472">
        <v>0.0</v>
      </c>
      <c r="V168" s="472">
        <v>0.0</v>
      </c>
      <c r="W168" s="472">
        <v>0.0</v>
      </c>
      <c r="X168" s="472">
        <v>0.0</v>
      </c>
      <c r="Y168" s="473">
        <v>0.0</v>
      </c>
      <c r="Z168" s="542"/>
      <c r="AA168" s="562" t="s">
        <v>10</v>
      </c>
      <c r="AB168" s="490">
        <v>1.0</v>
      </c>
      <c r="AC168" s="490">
        <v>2.0</v>
      </c>
      <c r="AD168" s="490">
        <v>1.0</v>
      </c>
      <c r="AE168" s="490">
        <v>1.0</v>
      </c>
      <c r="AF168" s="490">
        <v>1.0</v>
      </c>
      <c r="AG168" s="490">
        <v>0.0</v>
      </c>
      <c r="AH168" s="490">
        <v>0.0</v>
      </c>
      <c r="AI168" s="491">
        <f t="shared" si="110"/>
        <v>6</v>
      </c>
      <c r="AJ168" s="542"/>
      <c r="AK168" s="551" t="s">
        <v>7</v>
      </c>
      <c r="AL168" s="552" t="s">
        <v>98</v>
      </c>
      <c r="AM168" s="553">
        <f t="shared" ref="AM168:AS168" si="111">K165</f>
        <v>44532</v>
      </c>
      <c r="AN168" s="553">
        <f t="shared" si="111"/>
        <v>44533</v>
      </c>
      <c r="AO168" s="553">
        <f t="shared" si="111"/>
        <v>44534</v>
      </c>
      <c r="AP168" s="553">
        <f t="shared" si="111"/>
        <v>44535</v>
      </c>
      <c r="AQ168" s="553">
        <f t="shared" si="111"/>
        <v>44536</v>
      </c>
      <c r="AR168" s="553">
        <f t="shared" si="111"/>
        <v>44537</v>
      </c>
      <c r="AS168" s="553">
        <f t="shared" si="111"/>
        <v>44538</v>
      </c>
      <c r="AT168" s="542"/>
      <c r="AU168" s="551" t="s">
        <v>10</v>
      </c>
      <c r="AV168" s="552" t="s">
        <v>98</v>
      </c>
      <c r="AW168" s="553">
        <f t="shared" ref="AW168:BC168" si="112">K165</f>
        <v>44532</v>
      </c>
      <c r="AX168" s="553">
        <f t="shared" si="112"/>
        <v>44533</v>
      </c>
      <c r="AY168" s="553">
        <f t="shared" si="112"/>
        <v>44534</v>
      </c>
      <c r="AZ168" s="553">
        <f t="shared" si="112"/>
        <v>44535</v>
      </c>
      <c r="BA168" s="553">
        <f t="shared" si="112"/>
        <v>44536</v>
      </c>
      <c r="BB168" s="553">
        <f t="shared" si="112"/>
        <v>44537</v>
      </c>
      <c r="BC168" s="553">
        <f t="shared" si="112"/>
        <v>44538</v>
      </c>
      <c r="BD168" s="445"/>
      <c r="BE168" s="445"/>
      <c r="BF168" s="445"/>
      <c r="BG168" s="445"/>
      <c r="BH168" s="445"/>
      <c r="BI168" s="445"/>
      <c r="BJ168" s="445"/>
      <c r="BK168" s="445"/>
      <c r="BL168" s="445"/>
      <c r="BM168" s="445"/>
      <c r="BN168" s="258"/>
      <c r="BO168" s="258"/>
      <c r="BP168" s="258"/>
      <c r="BQ168" s="258"/>
      <c r="BR168" s="258"/>
      <c r="BS168" s="258"/>
      <c r="BT168" s="258"/>
      <c r="BU168" s="258"/>
      <c r="BV168" s="258"/>
      <c r="BW168" s="258"/>
      <c r="BX168" s="258"/>
      <c r="BY168" s="258"/>
      <c r="BZ168" s="258"/>
      <c r="CA168" s="258"/>
      <c r="CB168" s="258"/>
      <c r="CC168" s="258"/>
      <c r="CD168" s="258"/>
      <c r="CE168" s="258"/>
      <c r="CF168" s="258"/>
      <c r="CG168" s="258"/>
      <c r="CH168" s="258"/>
      <c r="CI168" s="258"/>
      <c r="CJ168" s="258"/>
      <c r="CK168" s="258"/>
      <c r="CL168" s="258"/>
      <c r="CM168" s="258"/>
      <c r="CN168" s="258"/>
      <c r="CO168" s="258"/>
      <c r="CP168" s="258"/>
      <c r="CQ168" s="258"/>
      <c r="CR168" s="258"/>
      <c r="CS168" s="258"/>
      <c r="CT168" s="258"/>
      <c r="CU168" s="258"/>
      <c r="CV168" s="258"/>
      <c r="CW168" s="258"/>
      <c r="CX168" s="258"/>
      <c r="CY168" s="258"/>
      <c r="CZ168" s="258"/>
      <c r="DA168" s="258"/>
      <c r="DB168" s="258"/>
      <c r="DC168" s="258"/>
      <c r="DD168" s="258"/>
      <c r="DE168" s="258"/>
      <c r="DF168" s="258"/>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258"/>
      <c r="EC168" s="258"/>
      <c r="ED168" s="258"/>
      <c r="EE168" s="258"/>
      <c r="EF168" s="258"/>
      <c r="EG168" s="258"/>
      <c r="EH168" s="258"/>
      <c r="EI168" s="258"/>
      <c r="EJ168" s="258"/>
      <c r="EK168" s="258"/>
      <c r="EL168" s="258"/>
      <c r="EM168" s="258"/>
      <c r="EN168" s="258"/>
    </row>
    <row r="169" ht="19.5" customHeight="1">
      <c r="A169" s="14"/>
      <c r="B169" s="486"/>
      <c r="C169" s="487"/>
      <c r="D169" s="487"/>
      <c r="E169" s="559" t="s">
        <v>217</v>
      </c>
      <c r="F169" s="560"/>
      <c r="G169" s="561"/>
      <c r="H169" s="489" t="s">
        <v>10</v>
      </c>
      <c r="I169" s="472" t="s">
        <v>5</v>
      </c>
      <c r="J169" s="290">
        <f t="shared" si="109"/>
        <v>3</v>
      </c>
      <c r="K169" s="290">
        <v>0.25</v>
      </c>
      <c r="L169" s="290">
        <v>0.25</v>
      </c>
      <c r="M169" s="290">
        <v>1.0</v>
      </c>
      <c r="N169" s="290">
        <v>1.5</v>
      </c>
      <c r="O169" s="290">
        <v>0.0</v>
      </c>
      <c r="P169" s="290">
        <v>0.0</v>
      </c>
      <c r="Q169" s="291">
        <v>0.0</v>
      </c>
      <c r="R169" s="548"/>
      <c r="S169" s="474">
        <v>1.0</v>
      </c>
      <c r="T169" s="472">
        <v>0.5</v>
      </c>
      <c r="U169" s="472">
        <v>1.0</v>
      </c>
      <c r="V169" s="472">
        <v>1.0</v>
      </c>
      <c r="W169" s="472">
        <v>0.0</v>
      </c>
      <c r="X169" s="472">
        <v>0.0</v>
      </c>
      <c r="Y169" s="473">
        <v>0.0</v>
      </c>
      <c r="Z169" s="542"/>
      <c r="AA169" s="562" t="s">
        <v>12</v>
      </c>
      <c r="AB169" s="475">
        <v>1.0</v>
      </c>
      <c r="AC169" s="475">
        <v>2.0</v>
      </c>
      <c r="AD169" s="475">
        <v>0.0</v>
      </c>
      <c r="AE169" s="475">
        <v>0.0</v>
      </c>
      <c r="AF169" s="475">
        <v>1.0</v>
      </c>
      <c r="AG169" s="475">
        <v>2.0</v>
      </c>
      <c r="AH169" s="475">
        <v>1.0</v>
      </c>
      <c r="AI169" s="476">
        <f t="shared" si="110"/>
        <v>7</v>
      </c>
      <c r="AJ169" s="542"/>
      <c r="AK169" s="551" t="s">
        <v>147</v>
      </c>
      <c r="AL169" s="415">
        <f>SUM(J168,J171,J173)</f>
        <v>12</v>
      </c>
      <c r="AM169" s="416">
        <f>AL169 - (AL169/7)</f>
        <v>10.28571429</v>
      </c>
      <c r="AN169" s="416">
        <f>AM169 - (AL169/7)</f>
        <v>8.571428571</v>
      </c>
      <c r="AO169" s="416">
        <f>AN169 - (AL169/7)</f>
        <v>6.857142857</v>
      </c>
      <c r="AP169" s="416">
        <f>AO169 - (AL169/7)</f>
        <v>5.142857143</v>
      </c>
      <c r="AQ169" s="416">
        <f>AP169 - (AL169/7)</f>
        <v>3.428571429</v>
      </c>
      <c r="AR169" s="416">
        <f>AQ169 - (AL169/7)</f>
        <v>1.714285714</v>
      </c>
      <c r="AS169" s="417">
        <f>AR169 - (AL169/7)</f>
        <v>0</v>
      </c>
      <c r="AT169" s="542"/>
      <c r="AU169" s="551" t="s">
        <v>147</v>
      </c>
      <c r="AV169" s="415">
        <f>SUM(J169,J175)</f>
        <v>6</v>
      </c>
      <c r="AW169" s="416">
        <f>AV169 - (AV169/7)</f>
        <v>5.142857143</v>
      </c>
      <c r="AX169" s="416">
        <f>AW169 - (AV169/7)</f>
        <v>4.285714286</v>
      </c>
      <c r="AY169" s="416">
        <f>AX169 - (AV169/7)</f>
        <v>3.428571429</v>
      </c>
      <c r="AZ169" s="416">
        <f>AY169 - (AV169/7)</f>
        <v>2.571428571</v>
      </c>
      <c r="BA169" s="416">
        <f>AZ169 - (AV169/7)</f>
        <v>1.714285714</v>
      </c>
      <c r="BB169" s="416">
        <f>BA169 - (AV169/7)</f>
        <v>0.8571428571</v>
      </c>
      <c r="BC169" s="417">
        <f>BB169 - (AV169/7)</f>
        <v>0</v>
      </c>
      <c r="BD169" s="445"/>
      <c r="BE169" s="445"/>
      <c r="BF169" s="445"/>
      <c r="BG169" s="445"/>
      <c r="BH169" s="445"/>
      <c r="BI169" s="445"/>
      <c r="BJ169" s="445"/>
      <c r="BK169" s="445"/>
      <c r="BL169" s="445"/>
      <c r="BM169" s="445"/>
      <c r="BN169" s="258"/>
      <c r="BO169" s="258"/>
      <c r="BP169" s="258"/>
      <c r="BQ169" s="258"/>
      <c r="BR169" s="258"/>
      <c r="BS169" s="258"/>
      <c r="BT169" s="258"/>
      <c r="BU169" s="258"/>
      <c r="BV169" s="258"/>
      <c r="BW169" s="258"/>
      <c r="BX169" s="258"/>
      <c r="BY169" s="258"/>
      <c r="BZ169" s="258"/>
      <c r="CA169" s="258"/>
      <c r="CB169" s="258"/>
      <c r="CC169" s="258"/>
      <c r="CD169" s="258"/>
      <c r="CE169" s="258"/>
      <c r="CF169" s="258"/>
      <c r="CG169" s="258"/>
      <c r="CH169" s="258"/>
      <c r="CI169" s="258"/>
      <c r="CJ169" s="258"/>
      <c r="CK169" s="258"/>
      <c r="CL169" s="258"/>
      <c r="CM169" s="258"/>
      <c r="CN169" s="258"/>
      <c r="CO169" s="258"/>
      <c r="CP169" s="258"/>
      <c r="CQ169" s="258"/>
      <c r="CR169" s="258"/>
      <c r="CS169" s="258"/>
      <c r="CT169" s="258"/>
      <c r="CU169" s="258"/>
      <c r="CV169" s="258"/>
      <c r="CW169" s="258"/>
      <c r="CX169" s="258"/>
      <c r="CY169" s="258"/>
      <c r="CZ169" s="258"/>
      <c r="DA169" s="258"/>
      <c r="DB169" s="258"/>
      <c r="DC169" s="258"/>
      <c r="DD169" s="258"/>
      <c r="DE169" s="258"/>
      <c r="DF169" s="258"/>
      <c r="DG169" s="258"/>
      <c r="DH169" s="258"/>
      <c r="DI169" s="258"/>
      <c r="DJ169" s="258"/>
      <c r="DK169" s="258"/>
      <c r="DL169" s="258"/>
      <c r="DM169" s="258"/>
      <c r="DN169" s="258"/>
      <c r="DO169" s="258"/>
      <c r="DP169" s="258"/>
      <c r="DQ169" s="258"/>
      <c r="DR169" s="258"/>
      <c r="DS169" s="258"/>
      <c r="DT169" s="258"/>
      <c r="DU169" s="258"/>
      <c r="DV169" s="258"/>
      <c r="DW169" s="258"/>
      <c r="DX169" s="258"/>
      <c r="DY169" s="258"/>
      <c r="DZ169" s="258"/>
      <c r="EA169" s="258"/>
      <c r="EB169" s="258"/>
      <c r="EC169" s="258"/>
      <c r="ED169" s="258"/>
      <c r="EE169" s="258"/>
      <c r="EF169" s="258"/>
      <c r="EG169" s="258"/>
      <c r="EH169" s="258"/>
      <c r="EI169" s="258"/>
      <c r="EJ169" s="258"/>
      <c r="EK169" s="258"/>
      <c r="EL169" s="258"/>
      <c r="EM169" s="258"/>
      <c r="EN169" s="258"/>
    </row>
    <row r="170" ht="19.5" customHeight="1">
      <c r="A170" s="14"/>
      <c r="B170" s="486"/>
      <c r="C170" s="487"/>
      <c r="D170" s="487"/>
      <c r="E170" s="559" t="s">
        <v>218</v>
      </c>
      <c r="F170" s="560"/>
      <c r="G170" s="561"/>
      <c r="H170" s="471" t="s">
        <v>5</v>
      </c>
      <c r="I170" s="472" t="s">
        <v>5</v>
      </c>
      <c r="J170" s="290">
        <f t="shared" si="109"/>
        <v>2</v>
      </c>
      <c r="K170" s="290">
        <v>0.5</v>
      </c>
      <c r="L170" s="290">
        <v>0.5</v>
      </c>
      <c r="M170" s="290">
        <v>0.0</v>
      </c>
      <c r="N170" s="290">
        <v>0.0</v>
      </c>
      <c r="O170" s="290">
        <v>0.0</v>
      </c>
      <c r="P170" s="290">
        <v>0.5</v>
      </c>
      <c r="Q170" s="291">
        <v>0.5</v>
      </c>
      <c r="R170" s="548"/>
      <c r="S170" s="474">
        <v>1.0</v>
      </c>
      <c r="T170" s="472">
        <v>1.0</v>
      </c>
      <c r="U170" s="472">
        <v>0.0</v>
      </c>
      <c r="V170" s="472">
        <v>0.0</v>
      </c>
      <c r="W170" s="472">
        <v>0.0</v>
      </c>
      <c r="X170" s="472">
        <v>0.5</v>
      </c>
      <c r="Y170" s="473">
        <v>0.5</v>
      </c>
      <c r="Z170" s="542"/>
      <c r="AA170" s="562" t="s">
        <v>7</v>
      </c>
      <c r="AB170" s="563">
        <v>2.0</v>
      </c>
      <c r="AC170" s="563">
        <v>2.0</v>
      </c>
      <c r="AD170" s="563">
        <v>0.0</v>
      </c>
      <c r="AE170" s="563">
        <v>0.0</v>
      </c>
      <c r="AF170" s="563">
        <v>2.0</v>
      </c>
      <c r="AG170" s="563">
        <v>2.0</v>
      </c>
      <c r="AH170" s="563">
        <v>2.0</v>
      </c>
      <c r="AI170" s="564">
        <f t="shared" si="110"/>
        <v>10</v>
      </c>
      <c r="AJ170" s="542"/>
      <c r="AK170" s="551" t="s">
        <v>151</v>
      </c>
      <c r="AL170" s="483">
        <f>SUM(J168,J171,J173)</f>
        <v>12</v>
      </c>
      <c r="AM170" s="484">
        <f t="shared" ref="AM170:AR170" si="113">AL170 - SUM(K168,K171,K173)</f>
        <v>11</v>
      </c>
      <c r="AN170" s="484">
        <f t="shared" si="113"/>
        <v>8</v>
      </c>
      <c r="AO170" s="484">
        <f t="shared" si="113"/>
        <v>7</v>
      </c>
      <c r="AP170" s="484">
        <f t="shared" si="113"/>
        <v>7</v>
      </c>
      <c r="AQ170" s="484">
        <f t="shared" si="113"/>
        <v>5</v>
      </c>
      <c r="AR170" s="484">
        <f t="shared" si="113"/>
        <v>3</v>
      </c>
      <c r="AS170" s="485">
        <f>AR170 - SUM(Q168,Q171,Q176)</f>
        <v>1</v>
      </c>
      <c r="AT170" s="542"/>
      <c r="AU170" s="551" t="s">
        <v>151</v>
      </c>
      <c r="AV170" s="483">
        <f>SUM(J169,J175)</f>
        <v>6</v>
      </c>
      <c r="AW170" s="484">
        <f t="shared" ref="AW170:BC170" si="114">AV170 - SUM(K169,K175)</f>
        <v>5.25</v>
      </c>
      <c r="AX170" s="484">
        <f t="shared" si="114"/>
        <v>5</v>
      </c>
      <c r="AY170" s="484">
        <f t="shared" si="114"/>
        <v>3</v>
      </c>
      <c r="AZ170" s="484">
        <f t="shared" si="114"/>
        <v>1.5</v>
      </c>
      <c r="BA170" s="484">
        <f t="shared" si="114"/>
        <v>0</v>
      </c>
      <c r="BB170" s="484">
        <f t="shared" si="114"/>
        <v>0</v>
      </c>
      <c r="BC170" s="485">
        <f t="shared" si="114"/>
        <v>0</v>
      </c>
      <c r="BD170" s="445"/>
      <c r="BE170" s="445"/>
      <c r="BF170" s="445"/>
      <c r="BG170" s="445"/>
      <c r="BH170" s="445"/>
      <c r="BI170" s="445"/>
      <c r="BJ170" s="445"/>
      <c r="BK170" s="445"/>
      <c r="BL170" s="445"/>
      <c r="BM170" s="445"/>
      <c r="BN170" s="258"/>
      <c r="BO170" s="258"/>
      <c r="BP170" s="258"/>
      <c r="BQ170" s="258"/>
      <c r="BR170" s="258"/>
      <c r="BS170" s="258"/>
      <c r="BT170" s="258"/>
      <c r="BU170" s="258"/>
      <c r="BV170" s="258"/>
      <c r="BW170" s="258"/>
      <c r="BX170" s="258"/>
      <c r="BY170" s="258"/>
      <c r="BZ170" s="258"/>
      <c r="CA170" s="258"/>
      <c r="CB170" s="258"/>
      <c r="CC170" s="258"/>
      <c r="CD170" s="258"/>
      <c r="CE170" s="258"/>
      <c r="CF170" s="258"/>
      <c r="CG170" s="258"/>
      <c r="CH170" s="258"/>
      <c r="CI170" s="258"/>
      <c r="CJ170" s="258"/>
      <c r="CK170" s="258"/>
      <c r="CL170" s="258"/>
      <c r="CM170" s="258"/>
      <c r="CN170" s="258"/>
      <c r="CO170" s="258"/>
      <c r="CP170" s="258"/>
      <c r="CQ170" s="258"/>
      <c r="CR170" s="258"/>
      <c r="CS170" s="258"/>
      <c r="CT170" s="258"/>
      <c r="CU170" s="258"/>
      <c r="CV170" s="258"/>
      <c r="CW170" s="258"/>
      <c r="CX170" s="258"/>
      <c r="CY170" s="258"/>
      <c r="CZ170" s="258"/>
      <c r="DA170" s="258"/>
      <c r="DB170" s="258"/>
      <c r="DC170" s="258"/>
      <c r="DD170" s="258"/>
      <c r="DE170" s="258"/>
      <c r="DF170" s="258"/>
      <c r="DG170" s="258"/>
      <c r="DH170" s="258"/>
      <c r="DI170" s="258"/>
      <c r="DJ170" s="258"/>
      <c r="DK170" s="258"/>
      <c r="DL170" s="258"/>
      <c r="DM170" s="258"/>
      <c r="DN170" s="258"/>
      <c r="DO170" s="258"/>
      <c r="DP170" s="258"/>
      <c r="DQ170" s="258"/>
      <c r="DR170" s="258"/>
      <c r="DS170" s="258"/>
      <c r="DT170" s="258"/>
      <c r="DU170" s="258"/>
      <c r="DV170" s="258"/>
      <c r="DW170" s="258"/>
      <c r="DX170" s="258"/>
      <c r="DY170" s="258"/>
      <c r="DZ170" s="258"/>
      <c r="EA170" s="258"/>
      <c r="EB170" s="258"/>
      <c r="EC170" s="258"/>
      <c r="ED170" s="258"/>
      <c r="EE170" s="258"/>
      <c r="EF170" s="258"/>
      <c r="EG170" s="258"/>
      <c r="EH170" s="258"/>
      <c r="EI170" s="258"/>
      <c r="EJ170" s="258"/>
      <c r="EK170" s="258"/>
      <c r="EL170" s="258"/>
      <c r="EM170" s="258"/>
      <c r="EN170" s="258"/>
    </row>
    <row r="171" ht="19.5" customHeight="1">
      <c r="A171" s="14"/>
      <c r="B171" s="486"/>
      <c r="C171" s="487"/>
      <c r="D171" s="487"/>
      <c r="E171" s="559" t="s">
        <v>219</v>
      </c>
      <c r="F171" s="560"/>
      <c r="G171" s="561"/>
      <c r="H171" s="471" t="s">
        <v>7</v>
      </c>
      <c r="I171" s="472" t="s">
        <v>5</v>
      </c>
      <c r="J171" s="290">
        <f t="shared" si="109"/>
        <v>4</v>
      </c>
      <c r="K171" s="290">
        <v>0.0</v>
      </c>
      <c r="L171" s="290">
        <v>1.0</v>
      </c>
      <c r="M171" s="290">
        <v>1.0</v>
      </c>
      <c r="N171" s="290">
        <v>0.0</v>
      </c>
      <c r="O171" s="290">
        <v>2.0</v>
      </c>
      <c r="P171" s="290">
        <v>0.0</v>
      </c>
      <c r="Q171" s="291">
        <v>0.0</v>
      </c>
      <c r="R171" s="548"/>
      <c r="S171" s="474">
        <v>0.0</v>
      </c>
      <c r="T171" s="472">
        <v>2.0</v>
      </c>
      <c r="U171" s="472">
        <v>1.0</v>
      </c>
      <c r="V171" s="472">
        <v>0.0</v>
      </c>
      <c r="W171" s="472">
        <v>2.0</v>
      </c>
      <c r="X171" s="472">
        <v>0.0</v>
      </c>
      <c r="Y171" s="473">
        <v>0.0</v>
      </c>
      <c r="Z171" s="445"/>
      <c r="AA171" s="445"/>
      <c r="AB171" s="445"/>
      <c r="AC171" s="445"/>
      <c r="AD171" s="445"/>
      <c r="AE171" s="445"/>
      <c r="AF171" s="445"/>
      <c r="AG171" s="445"/>
      <c r="AH171" s="445"/>
      <c r="AI171" s="569">
        <f>SUM(AI165:AI170)</f>
        <v>37.5</v>
      </c>
      <c r="AJ171" s="445"/>
      <c r="AK171" s="445"/>
      <c r="AL171" s="445"/>
      <c r="AM171" s="445"/>
      <c r="AN171" s="445"/>
      <c r="AO171" s="445"/>
      <c r="AP171" s="445"/>
      <c r="AQ171" s="445"/>
      <c r="AR171" s="445"/>
      <c r="AS171" s="445"/>
      <c r="AT171" s="445"/>
      <c r="AU171" s="445"/>
      <c r="AV171" s="445"/>
      <c r="AW171" s="445"/>
      <c r="AX171" s="445"/>
      <c r="AY171" s="445"/>
      <c r="AZ171" s="445"/>
      <c r="BA171" s="445"/>
      <c r="BB171" s="445"/>
      <c r="BC171" s="445"/>
      <c r="BD171" s="445"/>
      <c r="BE171" s="445"/>
      <c r="BF171" s="445"/>
      <c r="BG171" s="445"/>
      <c r="BH171" s="445"/>
      <c r="BI171" s="445"/>
      <c r="BJ171" s="445"/>
      <c r="BK171" s="445"/>
      <c r="BL171" s="445"/>
      <c r="BM171" s="445"/>
      <c r="BN171" s="258"/>
      <c r="BO171" s="258"/>
      <c r="BP171" s="258"/>
      <c r="BQ171" s="258"/>
      <c r="BR171" s="258"/>
      <c r="BS171" s="258"/>
      <c r="BT171" s="258"/>
      <c r="BU171" s="258"/>
      <c r="BV171" s="258"/>
      <c r="BW171" s="258"/>
      <c r="BX171" s="258"/>
      <c r="BY171" s="258"/>
      <c r="BZ171" s="258"/>
      <c r="CA171" s="258"/>
      <c r="CB171" s="258"/>
      <c r="CC171" s="258"/>
      <c r="CD171" s="258"/>
      <c r="CE171" s="258"/>
      <c r="CF171" s="258"/>
      <c r="CG171" s="258"/>
      <c r="CH171" s="258"/>
      <c r="CI171" s="258"/>
      <c r="CJ171" s="258"/>
      <c r="CK171" s="258"/>
      <c r="CL171" s="258"/>
      <c r="CM171" s="258"/>
      <c r="CN171" s="258"/>
      <c r="CO171" s="258"/>
      <c r="CP171" s="258"/>
      <c r="CQ171" s="258"/>
      <c r="CR171" s="258"/>
      <c r="CS171" s="258"/>
      <c r="CT171" s="258"/>
      <c r="CU171" s="258"/>
      <c r="CV171" s="258"/>
      <c r="CW171" s="258"/>
      <c r="CX171" s="258"/>
      <c r="CY171" s="258"/>
      <c r="CZ171" s="258"/>
      <c r="DA171" s="258"/>
      <c r="DB171" s="258"/>
      <c r="DC171" s="258"/>
      <c r="DD171" s="258"/>
      <c r="DE171" s="258"/>
      <c r="DF171" s="258"/>
      <c r="DG171" s="258"/>
      <c r="DH171" s="258"/>
      <c r="DI171" s="258"/>
      <c r="DJ171" s="258"/>
      <c r="DK171" s="258"/>
      <c r="DL171" s="258"/>
      <c r="DM171" s="258"/>
      <c r="DN171" s="258"/>
      <c r="DO171" s="258"/>
      <c r="DP171" s="258"/>
      <c r="DQ171" s="258"/>
      <c r="DR171" s="258"/>
      <c r="DS171" s="258"/>
      <c r="DT171" s="258"/>
      <c r="DU171" s="258"/>
      <c r="DV171" s="258"/>
      <c r="DW171" s="258"/>
      <c r="DX171" s="258"/>
      <c r="DY171" s="258"/>
      <c r="DZ171" s="258"/>
      <c r="EA171" s="258"/>
      <c r="EB171" s="258"/>
      <c r="EC171" s="258"/>
      <c r="ED171" s="258"/>
      <c r="EE171" s="258"/>
      <c r="EF171" s="258"/>
      <c r="EG171" s="258"/>
      <c r="EH171" s="258"/>
      <c r="EI171" s="258"/>
      <c r="EJ171" s="258"/>
      <c r="EK171" s="258"/>
      <c r="EL171" s="258"/>
      <c r="EM171" s="258"/>
      <c r="EN171" s="258"/>
    </row>
    <row r="172" ht="19.5" customHeight="1">
      <c r="A172" s="14"/>
      <c r="B172" s="486"/>
      <c r="C172" s="487"/>
      <c r="D172" s="487"/>
      <c r="E172" s="559" t="s">
        <v>220</v>
      </c>
      <c r="F172" s="560"/>
      <c r="G172" s="561"/>
      <c r="H172" s="471" t="s">
        <v>8</v>
      </c>
      <c r="I172" s="472" t="s">
        <v>5</v>
      </c>
      <c r="J172" s="290">
        <f t="shared" si="109"/>
        <v>1.5</v>
      </c>
      <c r="K172" s="290">
        <v>0.0</v>
      </c>
      <c r="L172" s="290">
        <v>0.0</v>
      </c>
      <c r="M172" s="290">
        <v>0.5</v>
      </c>
      <c r="N172" s="290">
        <v>0.5</v>
      </c>
      <c r="O172" s="290">
        <v>0.5</v>
      </c>
      <c r="P172" s="290">
        <v>0.0</v>
      </c>
      <c r="Q172" s="291">
        <v>0.0</v>
      </c>
      <c r="R172" s="548"/>
      <c r="S172" s="474">
        <v>0.0</v>
      </c>
      <c r="T172" s="472">
        <v>0.0</v>
      </c>
      <c r="U172" s="472">
        <v>0.5</v>
      </c>
      <c r="V172" s="472">
        <v>0.5</v>
      </c>
      <c r="W172" s="472">
        <v>0.5</v>
      </c>
      <c r="X172" s="472">
        <v>0.0</v>
      </c>
      <c r="Y172" s="473">
        <v>0.0</v>
      </c>
      <c r="Z172" s="445"/>
      <c r="AA172" s="445"/>
      <c r="AB172" s="445"/>
      <c r="AC172" s="445"/>
      <c r="AD172" s="445"/>
      <c r="AE172" s="445"/>
      <c r="AF172" s="445"/>
      <c r="AG172" s="445"/>
      <c r="AH172" s="445"/>
      <c r="AI172" s="445"/>
      <c r="AJ172" s="445"/>
      <c r="AK172" s="445"/>
      <c r="AL172" s="445"/>
      <c r="AM172" s="445"/>
      <c r="AN172" s="445"/>
      <c r="AO172" s="445"/>
      <c r="AP172" s="445"/>
      <c r="AQ172" s="445"/>
      <c r="AR172" s="445"/>
      <c r="AS172" s="445"/>
      <c r="AT172" s="445"/>
      <c r="AU172" s="445"/>
      <c r="AV172" s="445"/>
      <c r="AW172" s="445"/>
      <c r="AX172" s="445"/>
      <c r="AY172" s="445"/>
      <c r="AZ172" s="445"/>
      <c r="BA172" s="445"/>
      <c r="BB172" s="445"/>
      <c r="BC172" s="445"/>
      <c r="BD172" s="445"/>
      <c r="BE172" s="445"/>
      <c r="BF172" s="445"/>
      <c r="BG172" s="445"/>
      <c r="BH172" s="445"/>
      <c r="BI172" s="445"/>
      <c r="BJ172" s="445"/>
      <c r="BK172" s="445"/>
      <c r="BL172" s="445"/>
      <c r="BM172" s="445"/>
      <c r="BN172" s="258"/>
      <c r="BO172" s="258"/>
      <c r="BP172" s="258"/>
      <c r="BQ172" s="258"/>
      <c r="BR172" s="258"/>
      <c r="BS172" s="258"/>
      <c r="BT172" s="258"/>
      <c r="BU172" s="258"/>
      <c r="BV172" s="258"/>
      <c r="BW172" s="258"/>
      <c r="BX172" s="258"/>
      <c r="BY172" s="258"/>
      <c r="BZ172" s="258"/>
      <c r="CA172" s="258"/>
      <c r="CB172" s="258"/>
      <c r="CC172" s="258"/>
      <c r="CD172" s="258"/>
      <c r="CE172" s="258"/>
      <c r="CF172" s="258"/>
      <c r="CG172" s="258"/>
      <c r="CH172" s="258"/>
      <c r="CI172" s="258"/>
      <c r="CJ172" s="258"/>
      <c r="CK172" s="258"/>
      <c r="CL172" s="258"/>
      <c r="CM172" s="258"/>
      <c r="CN172" s="258"/>
      <c r="CO172" s="258"/>
      <c r="CP172" s="258"/>
      <c r="CQ172" s="258"/>
      <c r="CR172" s="258"/>
      <c r="CS172" s="258"/>
      <c r="CT172" s="258"/>
      <c r="CU172" s="258"/>
      <c r="CV172" s="258"/>
      <c r="CW172" s="258"/>
      <c r="CX172" s="258"/>
      <c r="CY172" s="258"/>
      <c r="CZ172" s="258"/>
      <c r="DA172" s="258"/>
      <c r="DB172" s="258"/>
      <c r="DC172" s="258"/>
      <c r="DD172" s="258"/>
      <c r="DE172" s="258"/>
      <c r="DF172" s="258"/>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258"/>
      <c r="EC172" s="258"/>
      <c r="ED172" s="258"/>
      <c r="EE172" s="258"/>
      <c r="EF172" s="258"/>
      <c r="EG172" s="258"/>
      <c r="EH172" s="258"/>
      <c r="EI172" s="258"/>
      <c r="EJ172" s="258"/>
      <c r="EK172" s="258"/>
      <c r="EL172" s="258"/>
      <c r="EM172" s="258"/>
      <c r="EN172" s="258"/>
    </row>
    <row r="173" ht="19.5" customHeight="1">
      <c r="A173" s="14"/>
      <c r="B173" s="486"/>
      <c r="C173" s="487"/>
      <c r="D173" s="487"/>
      <c r="E173" s="559" t="s">
        <v>220</v>
      </c>
      <c r="F173" s="560"/>
      <c r="G173" s="561"/>
      <c r="H173" s="471" t="s">
        <v>7</v>
      </c>
      <c r="I173" s="472" t="s">
        <v>5</v>
      </c>
      <c r="J173" s="290">
        <f t="shared" si="109"/>
        <v>5</v>
      </c>
      <c r="K173" s="290">
        <v>0.0</v>
      </c>
      <c r="L173" s="290">
        <v>0.0</v>
      </c>
      <c r="M173" s="290">
        <v>0.0</v>
      </c>
      <c r="N173" s="290">
        <v>0.0</v>
      </c>
      <c r="O173" s="290">
        <v>0.0</v>
      </c>
      <c r="P173" s="290">
        <v>2.0</v>
      </c>
      <c r="Q173" s="291">
        <v>3.0</v>
      </c>
      <c r="R173" s="548"/>
      <c r="S173" s="474">
        <v>0.0</v>
      </c>
      <c r="T173" s="472">
        <v>0.0</v>
      </c>
      <c r="U173" s="472">
        <v>0.0</v>
      </c>
      <c r="V173" s="472">
        <v>0.0</v>
      </c>
      <c r="W173" s="472">
        <v>0.0</v>
      </c>
      <c r="X173" s="472">
        <v>1.0</v>
      </c>
      <c r="Y173" s="473">
        <v>2.0</v>
      </c>
      <c r="Z173" s="444"/>
      <c r="AA173" s="444"/>
      <c r="AB173" s="444"/>
      <c r="AC173" s="444"/>
      <c r="AD173" s="444"/>
      <c r="AE173" s="444"/>
      <c r="AF173" s="444"/>
      <c r="AG173" s="444"/>
      <c r="AH173" s="444"/>
      <c r="AI173" s="444"/>
      <c r="AJ173" s="444"/>
      <c r="AK173" s="444"/>
      <c r="AL173" s="444"/>
      <c r="AM173" s="444"/>
      <c r="AN173" s="444"/>
      <c r="AO173" s="444"/>
      <c r="AP173" s="444"/>
      <c r="AQ173" s="444"/>
      <c r="AR173" s="444"/>
      <c r="AS173" s="444"/>
      <c r="AT173" s="444"/>
      <c r="AU173" s="444"/>
      <c r="AV173" s="444"/>
      <c r="AW173" s="444"/>
      <c r="AX173" s="444"/>
      <c r="AY173" s="444"/>
      <c r="AZ173" s="444"/>
      <c r="BA173" s="444"/>
      <c r="BB173" s="444"/>
      <c r="BC173" s="444"/>
      <c r="BD173" s="444"/>
      <c r="BE173" s="444"/>
      <c r="BF173" s="444"/>
      <c r="BG173" s="444"/>
      <c r="BH173" s="444"/>
      <c r="BI173" s="444"/>
      <c r="BJ173" s="444"/>
      <c r="BK173" s="444"/>
      <c r="BL173" s="444"/>
      <c r="BM173" s="444"/>
      <c r="BN173" s="258"/>
      <c r="BO173" s="258"/>
      <c r="BP173" s="258"/>
      <c r="BQ173" s="258"/>
      <c r="BR173" s="258"/>
      <c r="BS173" s="258"/>
      <c r="BT173" s="258"/>
      <c r="BU173" s="258"/>
      <c r="BV173" s="258"/>
      <c r="BW173" s="258"/>
      <c r="BX173" s="258"/>
      <c r="BY173" s="258"/>
      <c r="BZ173" s="258"/>
      <c r="CA173" s="258"/>
      <c r="CB173" s="258"/>
      <c r="CC173" s="258"/>
      <c r="CD173" s="258"/>
      <c r="CE173" s="258"/>
      <c r="CF173" s="258"/>
      <c r="CG173" s="258"/>
      <c r="CH173" s="258"/>
      <c r="CI173" s="258"/>
      <c r="CJ173" s="258"/>
      <c r="CK173" s="258"/>
      <c r="CL173" s="258"/>
      <c r="CM173" s="258"/>
      <c r="CN173" s="258"/>
      <c r="CO173" s="258"/>
      <c r="CP173" s="258"/>
      <c r="CQ173" s="258"/>
      <c r="CR173" s="258"/>
      <c r="CS173" s="258"/>
      <c r="CT173" s="258"/>
      <c r="CU173" s="258"/>
      <c r="CV173" s="258"/>
      <c r="CW173" s="258"/>
      <c r="CX173" s="258"/>
      <c r="CY173" s="258"/>
      <c r="CZ173" s="258"/>
      <c r="DA173" s="258"/>
      <c r="DB173" s="258"/>
      <c r="DC173" s="258"/>
      <c r="DD173" s="258"/>
      <c r="DE173" s="258"/>
      <c r="DF173" s="258"/>
      <c r="DG173" s="258"/>
      <c r="DH173" s="258"/>
      <c r="DI173" s="258"/>
      <c r="DJ173" s="258"/>
      <c r="DK173" s="258"/>
      <c r="DL173" s="258"/>
      <c r="DM173" s="258"/>
      <c r="DN173" s="258"/>
      <c r="DO173" s="258"/>
      <c r="DP173" s="258"/>
      <c r="DQ173" s="258"/>
      <c r="DR173" s="258"/>
      <c r="DS173" s="258"/>
      <c r="DT173" s="258"/>
      <c r="DU173" s="258"/>
      <c r="DV173" s="258"/>
      <c r="DW173" s="258"/>
      <c r="DX173" s="258"/>
      <c r="DY173" s="258"/>
      <c r="DZ173" s="258"/>
      <c r="EA173" s="258"/>
      <c r="EB173" s="258"/>
      <c r="EC173" s="258"/>
      <c r="ED173" s="258"/>
      <c r="EE173" s="258"/>
      <c r="EF173" s="258"/>
      <c r="EG173" s="258"/>
      <c r="EH173" s="258"/>
      <c r="EI173" s="258"/>
      <c r="EJ173" s="258"/>
      <c r="EK173" s="258"/>
      <c r="EL173" s="258"/>
      <c r="EM173" s="258"/>
      <c r="EN173" s="258"/>
    </row>
    <row r="174" ht="19.5" customHeight="1">
      <c r="A174" s="14"/>
      <c r="B174" s="486"/>
      <c r="C174" s="487"/>
      <c r="D174" s="487"/>
      <c r="E174" s="559" t="s">
        <v>220</v>
      </c>
      <c r="F174" s="560"/>
      <c r="G174" s="561"/>
      <c r="H174" s="471" t="s">
        <v>5</v>
      </c>
      <c r="I174" s="472" t="s">
        <v>5</v>
      </c>
      <c r="J174" s="290">
        <f t="shared" si="109"/>
        <v>3</v>
      </c>
      <c r="K174" s="290">
        <v>0.5</v>
      </c>
      <c r="L174" s="290">
        <v>1.0</v>
      </c>
      <c r="M174" s="290">
        <v>0.0</v>
      </c>
      <c r="N174" s="290">
        <v>0.0</v>
      </c>
      <c r="O174" s="290">
        <v>0.0</v>
      </c>
      <c r="P174" s="290">
        <v>1.5</v>
      </c>
      <c r="Q174" s="291">
        <v>0.0</v>
      </c>
      <c r="R174" s="548"/>
      <c r="S174" s="474">
        <v>1.0</v>
      </c>
      <c r="T174" s="472">
        <v>1.0</v>
      </c>
      <c r="U174" s="472">
        <v>0.0</v>
      </c>
      <c r="V174" s="472">
        <v>0.0</v>
      </c>
      <c r="W174" s="472">
        <v>0.0</v>
      </c>
      <c r="X174" s="472">
        <v>1.0</v>
      </c>
      <c r="Y174" s="473">
        <v>0.0</v>
      </c>
      <c r="Z174" s="252"/>
      <c r="AA174" s="252"/>
      <c r="AB174" s="252"/>
      <c r="AC174" s="252"/>
      <c r="AD174" s="252"/>
      <c r="AE174" s="252"/>
      <c r="AF174" s="252"/>
      <c r="AG174" s="252"/>
      <c r="AH174" s="252"/>
      <c r="AI174" s="252"/>
      <c r="AJ174" s="252"/>
      <c r="AK174" s="252"/>
      <c r="AL174" s="252"/>
      <c r="AM174" s="252"/>
      <c r="AN174" s="252"/>
      <c r="AO174" s="252"/>
      <c r="AP174" s="252"/>
      <c r="AQ174" s="252"/>
      <c r="AR174" s="252"/>
      <c r="AS174" s="252"/>
      <c r="AT174" s="252"/>
      <c r="AU174" s="252"/>
      <c r="AV174" s="252"/>
      <c r="AW174" s="252"/>
      <c r="AX174" s="252"/>
      <c r="AY174" s="252"/>
      <c r="AZ174" s="252"/>
      <c r="BA174" s="252"/>
      <c r="BB174" s="252"/>
      <c r="BC174" s="252"/>
      <c r="BD174" s="252"/>
      <c r="BE174" s="252"/>
      <c r="BF174" s="252"/>
      <c r="BG174" s="252"/>
      <c r="BH174" s="252"/>
      <c r="BI174" s="252"/>
      <c r="BJ174" s="252"/>
      <c r="BK174" s="252"/>
      <c r="BL174" s="252"/>
      <c r="BM174" s="252"/>
      <c r="BN174" s="258"/>
      <c r="BO174" s="258"/>
      <c r="BP174" s="258"/>
      <c r="BQ174" s="258"/>
      <c r="BR174" s="258"/>
      <c r="BS174" s="258"/>
      <c r="BT174" s="258"/>
      <c r="BU174" s="258"/>
      <c r="BV174" s="258"/>
      <c r="BW174" s="258"/>
      <c r="BX174" s="258"/>
      <c r="BY174" s="258"/>
      <c r="BZ174" s="258"/>
      <c r="CA174" s="258"/>
      <c r="CB174" s="258"/>
      <c r="CC174" s="258"/>
      <c r="CD174" s="258"/>
      <c r="CE174" s="258"/>
      <c r="CF174" s="258"/>
      <c r="CG174" s="258"/>
      <c r="CH174" s="258"/>
      <c r="CI174" s="258"/>
      <c r="CJ174" s="258"/>
      <c r="CK174" s="258"/>
      <c r="CL174" s="258"/>
      <c r="CM174" s="258"/>
      <c r="CN174" s="258"/>
      <c r="CO174" s="258"/>
      <c r="CP174" s="258"/>
      <c r="CQ174" s="258"/>
      <c r="CR174" s="258"/>
      <c r="CS174" s="258"/>
      <c r="CT174" s="258"/>
      <c r="CU174" s="258"/>
      <c r="CV174" s="258"/>
      <c r="CW174" s="258"/>
      <c r="CX174" s="258"/>
      <c r="CY174" s="258"/>
      <c r="CZ174" s="258"/>
      <c r="DA174" s="258"/>
      <c r="DB174" s="258"/>
      <c r="DC174" s="258"/>
      <c r="DD174" s="258"/>
      <c r="DE174" s="258"/>
      <c r="DF174" s="258"/>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258"/>
      <c r="EC174" s="258"/>
      <c r="ED174" s="258"/>
      <c r="EE174" s="258"/>
      <c r="EF174" s="258"/>
      <c r="EG174" s="258"/>
      <c r="EH174" s="258"/>
      <c r="EI174" s="258"/>
      <c r="EJ174" s="258"/>
      <c r="EK174" s="258"/>
      <c r="EL174" s="258"/>
      <c r="EM174" s="258"/>
      <c r="EN174" s="258"/>
    </row>
    <row r="175" ht="19.5" customHeight="1">
      <c r="A175" s="14"/>
      <c r="B175" s="486"/>
      <c r="C175" s="487"/>
      <c r="D175" s="487"/>
      <c r="E175" s="559" t="s">
        <v>220</v>
      </c>
      <c r="F175" s="560"/>
      <c r="G175" s="561"/>
      <c r="H175" s="471" t="s">
        <v>10</v>
      </c>
      <c r="I175" s="472" t="s">
        <v>5</v>
      </c>
      <c r="J175" s="290">
        <f t="shared" si="109"/>
        <v>3</v>
      </c>
      <c r="K175" s="290">
        <v>0.5</v>
      </c>
      <c r="L175" s="290">
        <v>0.0</v>
      </c>
      <c r="M175" s="290">
        <v>1.0</v>
      </c>
      <c r="N175" s="290">
        <v>0.0</v>
      </c>
      <c r="O175" s="290">
        <v>1.5</v>
      </c>
      <c r="P175" s="290">
        <v>0.0</v>
      </c>
      <c r="Q175" s="291">
        <v>0.0</v>
      </c>
      <c r="R175" s="548"/>
      <c r="S175" s="474">
        <v>0.5</v>
      </c>
      <c r="T175" s="472">
        <v>0.0</v>
      </c>
      <c r="U175" s="472">
        <v>1.0</v>
      </c>
      <c r="V175" s="472">
        <v>0.0</v>
      </c>
      <c r="W175" s="472">
        <v>1.5</v>
      </c>
      <c r="X175" s="472">
        <v>0.0</v>
      </c>
      <c r="Y175" s="473">
        <v>0.0</v>
      </c>
      <c r="Z175" s="258"/>
      <c r="AA175" s="258"/>
      <c r="AB175" s="258"/>
      <c r="AC175" s="258"/>
      <c r="AD175" s="258"/>
      <c r="AE175" s="258"/>
      <c r="AF175" s="258"/>
      <c r="AG175" s="258"/>
      <c r="AH175" s="258"/>
      <c r="AI175" s="258"/>
      <c r="AJ175" s="258"/>
      <c r="AK175" s="258"/>
      <c r="AL175" s="258"/>
      <c r="AM175" s="258"/>
      <c r="AN175" s="258"/>
      <c r="AO175" s="258"/>
      <c r="AP175" s="258"/>
      <c r="AQ175" s="258"/>
      <c r="AR175" s="258"/>
      <c r="AS175" s="258"/>
      <c r="AT175" s="258"/>
      <c r="AU175" s="258"/>
      <c r="AV175" s="258"/>
      <c r="AW175" s="258"/>
      <c r="AX175" s="258"/>
      <c r="AY175" s="258"/>
      <c r="AZ175" s="258"/>
      <c r="BA175" s="258"/>
      <c r="BB175" s="258"/>
      <c r="BC175" s="258"/>
      <c r="BD175" s="258"/>
      <c r="BE175" s="258"/>
      <c r="BF175" s="258"/>
      <c r="BG175" s="258"/>
      <c r="BH175" s="258"/>
      <c r="BI175" s="258"/>
      <c r="BJ175" s="258"/>
      <c r="BK175" s="258"/>
      <c r="BL175" s="258"/>
      <c r="BM175" s="258"/>
      <c r="BN175" s="258"/>
      <c r="BO175" s="258"/>
      <c r="BP175" s="258"/>
      <c r="BQ175" s="258"/>
      <c r="BR175" s="258"/>
      <c r="BS175" s="258"/>
      <c r="BT175" s="258"/>
      <c r="BU175" s="258"/>
      <c r="BV175" s="258"/>
      <c r="BW175" s="258"/>
      <c r="BX175" s="258"/>
      <c r="BY175" s="258"/>
      <c r="BZ175" s="258"/>
      <c r="CA175" s="258"/>
      <c r="CB175" s="258"/>
      <c r="CC175" s="258"/>
      <c r="CD175" s="258"/>
      <c r="CE175" s="258"/>
      <c r="CF175" s="258"/>
      <c r="CG175" s="258"/>
      <c r="CH175" s="258"/>
      <c r="CI175" s="258"/>
      <c r="CJ175" s="258"/>
      <c r="CK175" s="258"/>
      <c r="CL175" s="258"/>
      <c r="CM175" s="258"/>
      <c r="CN175" s="258"/>
      <c r="CO175" s="258"/>
      <c r="CP175" s="258"/>
      <c r="CQ175" s="258"/>
      <c r="CR175" s="258"/>
      <c r="CS175" s="258"/>
      <c r="CT175" s="258"/>
      <c r="CU175" s="258"/>
      <c r="CV175" s="258"/>
      <c r="CW175" s="258"/>
      <c r="CX175" s="258"/>
      <c r="CY175" s="258"/>
      <c r="CZ175" s="258"/>
      <c r="DA175" s="258"/>
      <c r="DB175" s="258"/>
      <c r="DC175" s="258"/>
      <c r="DD175" s="258"/>
      <c r="DE175" s="258"/>
      <c r="DF175" s="258"/>
      <c r="DG175" s="258"/>
      <c r="DH175" s="258"/>
      <c r="DI175" s="258"/>
      <c r="DJ175" s="258"/>
      <c r="DK175" s="258"/>
      <c r="DL175" s="258"/>
      <c r="DM175" s="258"/>
      <c r="DN175" s="258"/>
      <c r="DO175" s="258"/>
      <c r="DP175" s="258"/>
      <c r="DQ175" s="258"/>
      <c r="DR175" s="258"/>
      <c r="DS175" s="258"/>
      <c r="DT175" s="258"/>
      <c r="DU175" s="258"/>
      <c r="DV175" s="258"/>
      <c r="DW175" s="258"/>
      <c r="DX175" s="258"/>
      <c r="DY175" s="258"/>
      <c r="DZ175" s="258"/>
      <c r="EA175" s="258"/>
      <c r="EB175" s="258"/>
      <c r="EC175" s="258"/>
      <c r="ED175" s="258"/>
      <c r="EE175" s="258"/>
      <c r="EF175" s="258"/>
      <c r="EG175" s="258"/>
      <c r="EH175" s="258"/>
      <c r="EI175" s="258"/>
      <c r="EJ175" s="258"/>
      <c r="EK175" s="258"/>
      <c r="EL175" s="258"/>
      <c r="EM175" s="258"/>
      <c r="EN175" s="258"/>
    </row>
    <row r="176" ht="19.5" customHeight="1">
      <c r="B176" s="503"/>
      <c r="C176" s="504"/>
      <c r="D176" s="504"/>
      <c r="E176" s="565" t="s">
        <v>220</v>
      </c>
      <c r="F176" s="566"/>
      <c r="G176" s="567"/>
      <c r="H176" s="507" t="s">
        <v>12</v>
      </c>
      <c r="I176" s="508" t="s">
        <v>5</v>
      </c>
      <c r="J176" s="592">
        <f t="shared" si="109"/>
        <v>7</v>
      </c>
      <c r="K176" s="325">
        <v>0.0</v>
      </c>
      <c r="L176" s="325">
        <v>0.0</v>
      </c>
      <c r="M176" s="325">
        <v>0.0</v>
      </c>
      <c r="N176" s="325">
        <v>0.0</v>
      </c>
      <c r="O176" s="325">
        <v>2.5</v>
      </c>
      <c r="P176" s="325">
        <v>2.5</v>
      </c>
      <c r="Q176" s="326">
        <v>2.0</v>
      </c>
      <c r="R176" s="548"/>
      <c r="S176" s="510">
        <v>0.0</v>
      </c>
      <c r="T176" s="496">
        <v>0.0</v>
      </c>
      <c r="U176" s="496">
        <v>0.0</v>
      </c>
      <c r="V176" s="496">
        <v>0.0</v>
      </c>
      <c r="W176" s="496">
        <v>2.0</v>
      </c>
      <c r="X176" s="496">
        <v>2.0</v>
      </c>
      <c r="Y176" s="535">
        <v>1.0</v>
      </c>
      <c r="Z176" s="258"/>
      <c r="AA176" s="258"/>
      <c r="AB176" s="258"/>
      <c r="AC176" s="258"/>
      <c r="AD176" s="258"/>
      <c r="AE176" s="258"/>
      <c r="AF176" s="258"/>
      <c r="AG176" s="258"/>
      <c r="AH176" s="258"/>
      <c r="AI176" s="258"/>
      <c r="AJ176" s="258"/>
      <c r="AK176" s="258"/>
      <c r="AL176" s="258"/>
      <c r="AM176" s="258"/>
      <c r="AN176" s="258"/>
      <c r="AO176" s="258"/>
      <c r="AP176" s="258"/>
      <c r="AQ176" s="258"/>
      <c r="AR176" s="258"/>
      <c r="AS176" s="258"/>
      <c r="AT176" s="258"/>
      <c r="AU176" s="258"/>
      <c r="AV176" s="258"/>
      <c r="AW176" s="258"/>
      <c r="AX176" s="258"/>
      <c r="AY176" s="258"/>
      <c r="AZ176" s="258"/>
      <c r="BA176" s="258"/>
      <c r="BB176" s="258"/>
      <c r="BC176" s="258"/>
      <c r="BD176" s="258"/>
      <c r="BE176" s="258"/>
      <c r="BF176" s="258"/>
      <c r="BG176" s="258"/>
      <c r="BH176" s="258"/>
      <c r="BI176" s="258"/>
      <c r="BJ176" s="258"/>
      <c r="BK176" s="258"/>
      <c r="BL176" s="258"/>
      <c r="BM176" s="258"/>
      <c r="BN176" s="258"/>
      <c r="BO176" s="258"/>
      <c r="BP176" s="258"/>
      <c r="BQ176" s="258"/>
      <c r="BR176" s="258"/>
      <c r="BS176" s="258"/>
      <c r="BT176" s="258"/>
      <c r="BU176" s="258"/>
      <c r="BV176" s="258"/>
      <c r="BW176" s="258"/>
      <c r="BX176" s="258"/>
      <c r="BY176" s="258"/>
      <c r="BZ176" s="258"/>
      <c r="CA176" s="258"/>
      <c r="CB176" s="258"/>
      <c r="CC176" s="258"/>
      <c r="CD176" s="258"/>
      <c r="CE176" s="258"/>
      <c r="CF176" s="258"/>
      <c r="CG176" s="258"/>
      <c r="CH176" s="258"/>
      <c r="CI176" s="258"/>
      <c r="CJ176" s="258"/>
      <c r="CK176" s="258"/>
      <c r="CL176" s="258"/>
      <c r="CM176" s="258"/>
      <c r="CN176" s="258"/>
      <c r="CO176" s="258"/>
      <c r="CP176" s="258"/>
      <c r="CQ176" s="258"/>
      <c r="CR176" s="258"/>
      <c r="CS176" s="258"/>
      <c r="CT176" s="258"/>
      <c r="CU176" s="258"/>
      <c r="CV176" s="258"/>
      <c r="CW176" s="258"/>
      <c r="CX176" s="258"/>
      <c r="CY176" s="258"/>
      <c r="CZ176" s="258"/>
      <c r="DA176" s="258"/>
      <c r="DB176" s="258"/>
      <c r="DC176" s="258"/>
      <c r="DD176" s="258"/>
      <c r="DE176" s="258"/>
      <c r="DF176" s="258"/>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258"/>
      <c r="EC176" s="258"/>
      <c r="ED176" s="258"/>
      <c r="EE176" s="258"/>
      <c r="EF176" s="258"/>
      <c r="EG176" s="258"/>
      <c r="EH176" s="258"/>
      <c r="EI176" s="258"/>
      <c r="EJ176" s="258"/>
      <c r="EK176" s="258"/>
      <c r="EL176" s="258"/>
      <c r="EM176" s="258"/>
      <c r="EN176" s="258"/>
    </row>
    <row r="177" ht="19.5" customHeight="1">
      <c r="E177" s="536"/>
      <c r="F177" s="536"/>
      <c r="G177" s="537"/>
      <c r="H177" s="538"/>
      <c r="I177" s="574" t="s">
        <v>147</v>
      </c>
      <c r="J177" s="575">
        <f>SUM(J166:J176)</f>
        <v>36</v>
      </c>
      <c r="K177" s="576">
        <f> J177 - (J177 / 7)</f>
        <v>30.85714286</v>
      </c>
      <c r="L177" s="576">
        <f> K177 - (J177 / 7)</f>
        <v>25.71428571</v>
      </c>
      <c r="M177" s="576">
        <f> L177 - (J177 / 7)</f>
        <v>20.57142857</v>
      </c>
      <c r="N177" s="576">
        <f> M177 - (J177 / 7)</f>
        <v>15.42857143</v>
      </c>
      <c r="O177" s="576">
        <f> N177 - (J177 / 7)</f>
        <v>10.28571429</v>
      </c>
      <c r="P177" s="576">
        <f> O177 - (J177 / 7)</f>
        <v>5.142857143</v>
      </c>
      <c r="Q177" s="576">
        <f> P177 - (J177 / 7)</f>
        <v>0</v>
      </c>
      <c r="R177" s="537"/>
      <c r="S177" s="445"/>
      <c r="T177" s="444"/>
      <c r="U177" s="444"/>
      <c r="V177" s="444"/>
      <c r="W177" s="444"/>
      <c r="X177" s="444"/>
      <c r="Y177" s="577">
        <f>SUM(S166:Y176)</f>
        <v>35.5</v>
      </c>
      <c r="Z177" s="258"/>
      <c r="AA177" s="258"/>
      <c r="AB177" s="258"/>
      <c r="AC177" s="258"/>
      <c r="AD177" s="258"/>
      <c r="AE177" s="258"/>
      <c r="AF177" s="258"/>
      <c r="AG177" s="258"/>
      <c r="AH177" s="258"/>
      <c r="AI177" s="258"/>
      <c r="AJ177" s="258"/>
      <c r="AK177" s="258"/>
      <c r="AL177" s="258"/>
      <c r="AM177" s="258"/>
      <c r="AN177" s="258"/>
      <c r="AO177" s="258"/>
      <c r="AP177" s="258"/>
      <c r="AQ177" s="258"/>
      <c r="AR177" s="258"/>
      <c r="AS177" s="258"/>
      <c r="AT177" s="258"/>
      <c r="AU177" s="258"/>
      <c r="AV177" s="258"/>
      <c r="AW177" s="258"/>
      <c r="AX177" s="258"/>
      <c r="AY177" s="258"/>
      <c r="AZ177" s="258"/>
      <c r="BA177" s="258"/>
      <c r="BB177" s="258"/>
      <c r="BC177" s="258"/>
      <c r="BD177" s="258"/>
      <c r="BE177" s="258"/>
      <c r="BF177" s="258"/>
      <c r="BG177" s="258"/>
      <c r="BH177" s="258"/>
      <c r="BI177" s="258"/>
      <c r="BJ177" s="258"/>
      <c r="BK177" s="258"/>
      <c r="BL177" s="258"/>
      <c r="BM177" s="258"/>
      <c r="BN177" s="258"/>
      <c r="BO177" s="258"/>
      <c r="BP177" s="258"/>
      <c r="BQ177" s="258"/>
      <c r="BR177" s="258"/>
      <c r="BS177" s="258"/>
      <c r="BT177" s="258"/>
      <c r="BU177" s="258"/>
      <c r="BV177" s="258"/>
      <c r="BW177" s="258"/>
      <c r="BX177" s="258"/>
      <c r="BY177" s="258"/>
      <c r="BZ177" s="258"/>
      <c r="CA177" s="258"/>
      <c r="CB177" s="258"/>
      <c r="CC177" s="258"/>
      <c r="CD177" s="258"/>
      <c r="CE177" s="258"/>
      <c r="CF177" s="258"/>
      <c r="CG177" s="258"/>
      <c r="CH177" s="258"/>
      <c r="CI177" s="258"/>
      <c r="CJ177" s="258"/>
      <c r="CK177" s="258"/>
      <c r="CL177" s="258"/>
      <c r="CM177" s="258"/>
      <c r="CN177" s="258"/>
      <c r="CO177" s="258"/>
      <c r="CP177" s="258"/>
      <c r="CQ177" s="258"/>
      <c r="CR177" s="258"/>
      <c r="CS177" s="258"/>
      <c r="CT177" s="258"/>
      <c r="CU177" s="258"/>
      <c r="CV177" s="258"/>
      <c r="CW177" s="258"/>
      <c r="CX177" s="258"/>
      <c r="CY177" s="258"/>
      <c r="CZ177" s="258"/>
      <c r="DA177" s="258"/>
      <c r="DB177" s="258"/>
      <c r="DC177" s="258"/>
      <c r="DD177" s="258"/>
      <c r="DE177" s="258"/>
      <c r="DF177" s="258"/>
      <c r="DG177" s="258"/>
      <c r="DH177" s="258"/>
      <c r="DI177" s="258"/>
      <c r="DJ177" s="258"/>
      <c r="DK177" s="258"/>
      <c r="DL177" s="258"/>
      <c r="DM177" s="258"/>
      <c r="DN177" s="258"/>
      <c r="DO177" s="258"/>
      <c r="DP177" s="258"/>
      <c r="DQ177" s="258"/>
      <c r="DR177" s="258"/>
      <c r="DS177" s="258"/>
      <c r="DT177" s="258"/>
      <c r="DU177" s="258"/>
      <c r="DV177" s="258"/>
      <c r="DW177" s="258"/>
      <c r="DX177" s="258"/>
      <c r="DY177" s="258"/>
      <c r="DZ177" s="258"/>
      <c r="EA177" s="258"/>
      <c r="EB177" s="258"/>
      <c r="EC177" s="258"/>
      <c r="ED177" s="258"/>
      <c r="EE177" s="258"/>
      <c r="EF177" s="258"/>
      <c r="EG177" s="258"/>
      <c r="EH177" s="258"/>
      <c r="EI177" s="258"/>
      <c r="EJ177" s="258"/>
      <c r="EK177" s="258"/>
      <c r="EL177" s="258"/>
      <c r="EM177" s="258"/>
      <c r="EN177" s="258"/>
    </row>
    <row r="178" ht="19.5" customHeight="1">
      <c r="E178" s="106"/>
      <c r="F178" s="14"/>
      <c r="G178" s="107"/>
      <c r="H178" s="107"/>
      <c r="I178" s="517" t="s">
        <v>155</v>
      </c>
      <c r="J178" s="518">
        <f>SUM(J166:J176)</f>
        <v>36</v>
      </c>
      <c r="K178" s="516">
        <f t="shared" ref="K178:Q178" si="115"> J178 - SUM(K166:K176)</f>
        <v>32.25</v>
      </c>
      <c r="L178" s="516">
        <f t="shared" si="115"/>
        <v>26.5</v>
      </c>
      <c r="M178" s="516">
        <f t="shared" si="115"/>
        <v>22</v>
      </c>
      <c r="N178" s="516">
        <f t="shared" si="115"/>
        <v>19</v>
      </c>
      <c r="O178" s="516">
        <f t="shared" si="115"/>
        <v>12</v>
      </c>
      <c r="P178" s="516">
        <f t="shared" si="115"/>
        <v>5.5</v>
      </c>
      <c r="Q178" s="516">
        <f t="shared" si="115"/>
        <v>0</v>
      </c>
      <c r="R178" s="14"/>
      <c r="S178" s="252"/>
      <c r="T178" s="252"/>
      <c r="U178" s="252"/>
      <c r="V178" s="252"/>
      <c r="W178" s="252"/>
      <c r="X178" s="252"/>
      <c r="Y178" s="252"/>
      <c r="Z178" s="258"/>
      <c r="AA178" s="258"/>
      <c r="AB178" s="258"/>
      <c r="AC178" s="258"/>
      <c r="AD178" s="258"/>
      <c r="AE178" s="258"/>
      <c r="AF178" s="258"/>
      <c r="AG178" s="258"/>
      <c r="AH178" s="258"/>
      <c r="AI178" s="258"/>
      <c r="AJ178" s="258"/>
      <c r="AK178" s="258"/>
      <c r="AL178" s="258"/>
      <c r="AM178" s="258"/>
      <c r="AN178" s="258"/>
      <c r="AO178" s="258"/>
      <c r="AP178" s="258"/>
      <c r="AQ178" s="258"/>
      <c r="AR178" s="258"/>
      <c r="AS178" s="258"/>
      <c r="AT178" s="258"/>
      <c r="AU178" s="258"/>
      <c r="AV178" s="258"/>
      <c r="AW178" s="258"/>
      <c r="AX178" s="258"/>
      <c r="AY178" s="258"/>
      <c r="AZ178" s="258"/>
      <c r="BA178" s="258"/>
      <c r="BB178" s="258"/>
      <c r="BC178" s="258"/>
      <c r="BD178" s="258"/>
      <c r="BE178" s="258"/>
      <c r="BF178" s="258"/>
      <c r="BG178" s="258"/>
      <c r="BH178" s="258"/>
      <c r="BI178" s="258"/>
      <c r="BJ178" s="258"/>
      <c r="BK178" s="258"/>
      <c r="BL178" s="258"/>
      <c r="BM178" s="258"/>
      <c r="BN178" s="258"/>
      <c r="BO178" s="258"/>
      <c r="BP178" s="258"/>
      <c r="BQ178" s="258"/>
      <c r="BR178" s="258"/>
      <c r="BS178" s="258"/>
      <c r="BT178" s="258"/>
      <c r="BU178" s="258"/>
      <c r="BV178" s="258"/>
      <c r="BW178" s="258"/>
      <c r="BX178" s="258"/>
      <c r="BY178" s="258"/>
      <c r="BZ178" s="258"/>
      <c r="CA178" s="258"/>
      <c r="CB178" s="258"/>
      <c r="CC178" s="258"/>
      <c r="CD178" s="258"/>
      <c r="CE178" s="258"/>
      <c r="CF178" s="258"/>
      <c r="CG178" s="258"/>
      <c r="CH178" s="258"/>
      <c r="CI178" s="258"/>
      <c r="CJ178" s="258"/>
      <c r="CK178" s="258"/>
      <c r="CL178" s="258"/>
      <c r="CM178" s="258"/>
      <c r="CN178" s="258"/>
      <c r="CO178" s="258"/>
      <c r="CP178" s="258"/>
      <c r="CQ178" s="258"/>
      <c r="CR178" s="258"/>
      <c r="CS178" s="258"/>
      <c r="CT178" s="258"/>
      <c r="CU178" s="258"/>
      <c r="CV178" s="258"/>
      <c r="CW178" s="258"/>
      <c r="CX178" s="258"/>
      <c r="CY178" s="258"/>
      <c r="CZ178" s="258"/>
      <c r="DA178" s="258"/>
      <c r="DB178" s="258"/>
      <c r="DC178" s="258"/>
      <c r="DD178" s="258"/>
      <c r="DE178" s="258"/>
      <c r="DF178" s="258"/>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258"/>
      <c r="EC178" s="258"/>
      <c r="ED178" s="258"/>
      <c r="EE178" s="258"/>
      <c r="EF178" s="258"/>
      <c r="EG178" s="258"/>
      <c r="EH178" s="258"/>
      <c r="EI178" s="258"/>
      <c r="EJ178" s="258"/>
      <c r="EK178" s="258"/>
      <c r="EL178" s="258"/>
      <c r="EM178" s="258"/>
      <c r="EN178" s="258"/>
    </row>
    <row r="179" ht="19.5" customHeight="1">
      <c r="E179" s="536"/>
      <c r="F179" s="536"/>
      <c r="G179" s="537"/>
      <c r="H179" s="537"/>
      <c r="I179" s="537"/>
      <c r="J179" s="538"/>
      <c r="K179" s="539" t="s">
        <v>143</v>
      </c>
      <c r="L179" s="255"/>
      <c r="M179" s="255"/>
      <c r="N179" s="255"/>
      <c r="O179" s="255"/>
      <c r="P179" s="255"/>
      <c r="Q179" s="5"/>
      <c r="R179" s="540"/>
      <c r="S179" s="541" t="s">
        <v>144</v>
      </c>
      <c r="T179" s="255"/>
      <c r="U179" s="255"/>
      <c r="V179" s="255"/>
      <c r="W179" s="255"/>
      <c r="X179" s="255"/>
      <c r="Y179" s="5"/>
      <c r="Z179" s="445"/>
      <c r="AA179" s="542"/>
      <c r="AB179" s="539" t="s">
        <v>145</v>
      </c>
      <c r="AC179" s="593"/>
      <c r="AD179" s="593"/>
      <c r="AE179" s="593"/>
      <c r="AF179" s="593"/>
      <c r="AG179" s="593"/>
      <c r="AH179" s="593"/>
      <c r="AI179" s="594"/>
      <c r="AJ179" s="445"/>
      <c r="AK179" s="449"/>
      <c r="AL179" s="449"/>
      <c r="AM179" s="449"/>
      <c r="AN179" s="449"/>
      <c r="AO179" s="449"/>
      <c r="AP179" s="449"/>
      <c r="AQ179" s="449"/>
      <c r="AR179" s="449"/>
      <c r="AS179" s="449"/>
      <c r="AT179" s="445"/>
      <c r="AU179" s="449"/>
      <c r="AV179" s="449"/>
      <c r="AW179" s="449"/>
      <c r="AX179" s="449"/>
      <c r="AY179" s="449"/>
      <c r="AZ179" s="449"/>
      <c r="BA179" s="449"/>
      <c r="BB179" s="449"/>
      <c r="BC179" s="449"/>
      <c r="BD179" s="445"/>
      <c r="BE179" s="449"/>
      <c r="BF179" s="449"/>
      <c r="BG179" s="449"/>
      <c r="BH179" s="449"/>
      <c r="BI179" s="449"/>
      <c r="BJ179" s="449"/>
      <c r="BK179" s="449"/>
      <c r="BL179" s="449"/>
      <c r="BM179" s="449"/>
      <c r="BN179" s="258"/>
      <c r="BO179" s="258"/>
      <c r="BP179" s="258"/>
      <c r="BQ179" s="258"/>
      <c r="BR179" s="258"/>
      <c r="BS179" s="258"/>
      <c r="BT179" s="258"/>
      <c r="BU179" s="258"/>
      <c r="BV179" s="258"/>
      <c r="BW179" s="258"/>
      <c r="BX179" s="258"/>
      <c r="BY179" s="258"/>
      <c r="BZ179" s="258"/>
      <c r="CA179" s="258"/>
      <c r="CB179" s="258"/>
      <c r="CC179" s="258"/>
      <c r="CD179" s="258"/>
      <c r="CE179" s="258"/>
      <c r="CF179" s="258"/>
      <c r="CG179" s="258"/>
      <c r="CH179" s="258"/>
      <c r="CI179" s="258"/>
      <c r="CJ179" s="258"/>
      <c r="CK179" s="258"/>
      <c r="CL179" s="258"/>
      <c r="CM179" s="258"/>
      <c r="CN179" s="258"/>
      <c r="CO179" s="258"/>
      <c r="CP179" s="258"/>
      <c r="CQ179" s="258"/>
      <c r="CR179" s="258"/>
      <c r="CS179" s="258"/>
      <c r="CT179" s="258"/>
      <c r="CU179" s="258"/>
      <c r="CV179" s="258"/>
      <c r="CW179" s="258"/>
      <c r="CX179" s="258"/>
      <c r="CY179" s="258"/>
      <c r="CZ179" s="258"/>
      <c r="DA179" s="258"/>
      <c r="DB179" s="258"/>
      <c r="DC179" s="258"/>
      <c r="DD179" s="258"/>
      <c r="DE179" s="258"/>
      <c r="DF179" s="258"/>
      <c r="DG179" s="258"/>
      <c r="DH179" s="258"/>
      <c r="DI179" s="258"/>
      <c r="DJ179" s="258"/>
      <c r="DK179" s="258"/>
      <c r="DL179" s="258"/>
      <c r="DM179" s="258"/>
      <c r="DN179" s="258"/>
      <c r="DO179" s="258"/>
      <c r="DP179" s="258"/>
      <c r="DQ179" s="258"/>
      <c r="DR179" s="258"/>
      <c r="DS179" s="258"/>
      <c r="DT179" s="258"/>
      <c r="DU179" s="258"/>
      <c r="DV179" s="258"/>
      <c r="DW179" s="258"/>
      <c r="DX179" s="258"/>
      <c r="DY179" s="258"/>
      <c r="DZ179" s="258"/>
      <c r="EA179" s="258"/>
      <c r="EB179" s="258"/>
      <c r="EC179" s="258"/>
      <c r="ED179" s="258"/>
      <c r="EE179" s="258"/>
      <c r="EF179" s="258"/>
      <c r="EG179" s="258"/>
      <c r="EH179" s="258"/>
      <c r="EI179" s="258"/>
      <c r="EJ179" s="258"/>
      <c r="EK179" s="258"/>
      <c r="EL179" s="258"/>
      <c r="EM179" s="258"/>
      <c r="EN179" s="258"/>
    </row>
    <row r="180" ht="19.5" customHeight="1">
      <c r="A180" s="14"/>
      <c r="B180" s="403"/>
      <c r="C180" s="403"/>
      <c r="D180" s="544"/>
      <c r="E180" s="544"/>
      <c r="F180" s="544"/>
      <c r="G180" s="545"/>
      <c r="H180" s="545"/>
      <c r="I180" s="545"/>
      <c r="J180" s="546"/>
      <c r="K180" s="547" t="s">
        <v>90</v>
      </c>
      <c r="L180" s="547" t="s">
        <v>91</v>
      </c>
      <c r="M180" s="547" t="s">
        <v>85</v>
      </c>
      <c r="N180" s="547" t="s">
        <v>86</v>
      </c>
      <c r="O180" s="547" t="s">
        <v>87</v>
      </c>
      <c r="P180" s="547" t="s">
        <v>88</v>
      </c>
      <c r="Q180" s="547" t="s">
        <v>89</v>
      </c>
      <c r="R180" s="548"/>
      <c r="S180" s="549" t="s">
        <v>90</v>
      </c>
      <c r="T180" s="452" t="s">
        <v>91</v>
      </c>
      <c r="U180" s="452" t="s">
        <v>85</v>
      </c>
      <c r="V180" s="452" t="s">
        <v>86</v>
      </c>
      <c r="W180" s="452" t="s">
        <v>87</v>
      </c>
      <c r="X180" s="452" t="s">
        <v>88</v>
      </c>
      <c r="Y180" s="452" t="s">
        <v>89</v>
      </c>
      <c r="Z180" s="445"/>
      <c r="AA180" s="542"/>
      <c r="AB180" s="452" t="s">
        <v>90</v>
      </c>
      <c r="AC180" s="452" t="s">
        <v>91</v>
      </c>
      <c r="AD180" s="452" t="s">
        <v>85</v>
      </c>
      <c r="AE180" s="452" t="s">
        <v>86</v>
      </c>
      <c r="AF180" s="452" t="s">
        <v>87</v>
      </c>
      <c r="AG180" s="452" t="s">
        <v>88</v>
      </c>
      <c r="AH180" s="452" t="s">
        <v>89</v>
      </c>
      <c r="AI180" s="550" t="s">
        <v>146</v>
      </c>
      <c r="AJ180" s="542"/>
      <c r="AK180" s="551" t="s">
        <v>8</v>
      </c>
      <c r="AL180" s="552" t="s">
        <v>98</v>
      </c>
      <c r="AM180" s="553">
        <f t="shared" ref="AM180:AS180" si="116">K181</f>
        <v>44539</v>
      </c>
      <c r="AN180" s="553">
        <f t="shared" si="116"/>
        <v>44540</v>
      </c>
      <c r="AO180" s="553">
        <f t="shared" si="116"/>
        <v>44541</v>
      </c>
      <c r="AP180" s="553">
        <f t="shared" si="116"/>
        <v>44542</v>
      </c>
      <c r="AQ180" s="553">
        <f t="shared" si="116"/>
        <v>44543</v>
      </c>
      <c r="AR180" s="553">
        <f t="shared" si="116"/>
        <v>44544</v>
      </c>
      <c r="AS180" s="553">
        <f t="shared" si="116"/>
        <v>44545</v>
      </c>
      <c r="AT180" s="542"/>
      <c r="AU180" s="551" t="s">
        <v>5</v>
      </c>
      <c r="AV180" s="552" t="s">
        <v>98</v>
      </c>
      <c r="AW180" s="553">
        <f t="shared" ref="AW180:BC180" si="117">K181</f>
        <v>44539</v>
      </c>
      <c r="AX180" s="553">
        <f t="shared" si="117"/>
        <v>44540</v>
      </c>
      <c r="AY180" s="553">
        <f t="shared" si="117"/>
        <v>44541</v>
      </c>
      <c r="AZ180" s="553">
        <f t="shared" si="117"/>
        <v>44542</v>
      </c>
      <c r="BA180" s="553">
        <f t="shared" si="117"/>
        <v>44543</v>
      </c>
      <c r="BB180" s="553">
        <f t="shared" si="117"/>
        <v>44544</v>
      </c>
      <c r="BC180" s="553">
        <f t="shared" si="117"/>
        <v>44545</v>
      </c>
      <c r="BD180" s="542"/>
      <c r="BE180" s="551" t="s">
        <v>12</v>
      </c>
      <c r="BF180" s="552" t="s">
        <v>98</v>
      </c>
      <c r="BG180" s="553">
        <f t="shared" ref="BG180:BM180" si="118">K181</f>
        <v>44539</v>
      </c>
      <c r="BH180" s="553">
        <f t="shared" si="118"/>
        <v>44540</v>
      </c>
      <c r="BI180" s="553">
        <f t="shared" si="118"/>
        <v>44541</v>
      </c>
      <c r="BJ180" s="553">
        <f t="shared" si="118"/>
        <v>44542</v>
      </c>
      <c r="BK180" s="553">
        <f t="shared" si="118"/>
        <v>44543</v>
      </c>
      <c r="BL180" s="553">
        <f t="shared" si="118"/>
        <v>44544</v>
      </c>
      <c r="BM180" s="553">
        <f t="shared" si="118"/>
        <v>44545</v>
      </c>
      <c r="BN180" s="258"/>
      <c r="BO180" s="258"/>
      <c r="BP180" s="258"/>
      <c r="BQ180" s="258"/>
      <c r="BR180" s="258"/>
      <c r="BS180" s="258"/>
      <c r="BT180" s="258"/>
      <c r="BU180" s="258"/>
      <c r="BV180" s="258"/>
      <c r="BW180" s="258"/>
      <c r="BX180" s="258"/>
      <c r="BY180" s="258"/>
      <c r="BZ180" s="258"/>
      <c r="CA180" s="258"/>
      <c r="CB180" s="258"/>
      <c r="CC180" s="258"/>
      <c r="CD180" s="258"/>
      <c r="CE180" s="258"/>
      <c r="CF180" s="258"/>
      <c r="CG180" s="258"/>
      <c r="CH180" s="258"/>
      <c r="CI180" s="258"/>
      <c r="CJ180" s="258"/>
      <c r="CK180" s="258"/>
      <c r="CL180" s="258"/>
      <c r="CM180" s="258"/>
      <c r="CN180" s="258"/>
      <c r="CO180" s="258"/>
      <c r="CP180" s="258"/>
      <c r="CQ180" s="258"/>
      <c r="CR180" s="258"/>
      <c r="CS180" s="258"/>
      <c r="CT180" s="258"/>
      <c r="CU180" s="258"/>
      <c r="CV180" s="258"/>
      <c r="CW180" s="258"/>
      <c r="CX180" s="258"/>
      <c r="CY180" s="258"/>
      <c r="CZ180" s="258"/>
      <c r="DA180" s="258"/>
      <c r="DB180" s="258"/>
      <c r="DC180" s="258"/>
      <c r="DD180" s="258"/>
      <c r="DE180" s="258"/>
      <c r="DF180" s="258"/>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258"/>
      <c r="EC180" s="258"/>
      <c r="ED180" s="258"/>
      <c r="EE180" s="258"/>
      <c r="EF180" s="258"/>
      <c r="EG180" s="258"/>
      <c r="EH180" s="258"/>
      <c r="EI180" s="258"/>
      <c r="EJ180" s="258"/>
      <c r="EK180" s="258"/>
      <c r="EL180" s="258"/>
      <c r="EM180" s="258"/>
      <c r="EN180" s="258"/>
    </row>
    <row r="181" ht="19.5" customHeight="1">
      <c r="A181" s="14"/>
      <c r="B181" s="595" t="s">
        <v>92</v>
      </c>
      <c r="C181" s="596" t="s">
        <v>93</v>
      </c>
      <c r="D181" s="596" t="s">
        <v>94</v>
      </c>
      <c r="E181" s="596" t="s">
        <v>95</v>
      </c>
      <c r="F181" s="596" t="s">
        <v>17</v>
      </c>
      <c r="G181" s="597" t="s">
        <v>96</v>
      </c>
      <c r="H181" s="597" t="s">
        <v>97</v>
      </c>
      <c r="I181" s="598" t="s">
        <v>20</v>
      </c>
      <c r="J181" s="598" t="s">
        <v>98</v>
      </c>
      <c r="K181" s="493">
        <v>44539.0</v>
      </c>
      <c r="L181" s="493">
        <v>44540.0</v>
      </c>
      <c r="M181" s="493">
        <v>44541.0</v>
      </c>
      <c r="N181" s="493">
        <v>44542.0</v>
      </c>
      <c r="O181" s="493">
        <v>44543.0</v>
      </c>
      <c r="P181" s="493">
        <v>44544.0</v>
      </c>
      <c r="Q181" s="493">
        <v>44545.0</v>
      </c>
      <c r="R181" s="548"/>
      <c r="S181" s="557">
        <f t="shared" ref="S181:Y181" si="119">K181</f>
        <v>44539</v>
      </c>
      <c r="T181" s="553">
        <f t="shared" si="119"/>
        <v>44540</v>
      </c>
      <c r="U181" s="553">
        <f t="shared" si="119"/>
        <v>44541</v>
      </c>
      <c r="V181" s="553">
        <f t="shared" si="119"/>
        <v>44542</v>
      </c>
      <c r="W181" s="553">
        <f t="shared" si="119"/>
        <v>44543</v>
      </c>
      <c r="X181" s="553">
        <f t="shared" si="119"/>
        <v>44544</v>
      </c>
      <c r="Y181" s="553">
        <f t="shared" si="119"/>
        <v>44545</v>
      </c>
      <c r="Z181" s="445"/>
      <c r="AA181" s="558"/>
      <c r="AB181" s="553">
        <f t="shared" ref="AB181:AH181" si="120">K181</f>
        <v>44539</v>
      </c>
      <c r="AC181" s="553">
        <f t="shared" si="120"/>
        <v>44540</v>
      </c>
      <c r="AD181" s="553">
        <f t="shared" si="120"/>
        <v>44541</v>
      </c>
      <c r="AE181" s="553">
        <f t="shared" si="120"/>
        <v>44542</v>
      </c>
      <c r="AF181" s="553">
        <f t="shared" si="120"/>
        <v>44543</v>
      </c>
      <c r="AG181" s="553">
        <f t="shared" si="120"/>
        <v>44544</v>
      </c>
      <c r="AH181" s="553">
        <f t="shared" si="120"/>
        <v>44545</v>
      </c>
      <c r="AI181" s="599"/>
      <c r="AJ181" s="542"/>
      <c r="AK181" s="551" t="s">
        <v>147</v>
      </c>
      <c r="AL181" s="415">
        <f>SUM(J189,J190)</f>
        <v>25</v>
      </c>
      <c r="AM181" s="416">
        <f>AL181 - (AL181/7)</f>
        <v>21.42857143</v>
      </c>
      <c r="AN181" s="416">
        <f>AM181 - (AL181/7)</f>
        <v>17.85714286</v>
      </c>
      <c r="AO181" s="416">
        <f>AN181 - (AL181/7)</f>
        <v>14.28571429</v>
      </c>
      <c r="AP181" s="416">
        <f>AO181 - (AL181/7)</f>
        <v>10.71428571</v>
      </c>
      <c r="AQ181" s="416">
        <f>AP181 - (AL181/7)</f>
        <v>7.142857143</v>
      </c>
      <c r="AR181" s="416">
        <f>AQ181 - (AL181/7)</f>
        <v>3.571428571</v>
      </c>
      <c r="AS181" s="417">
        <f>AR181 - (AL181/7)</f>
        <v>0</v>
      </c>
      <c r="AT181" s="542"/>
      <c r="AU181" s="551" t="s">
        <v>147</v>
      </c>
      <c r="AV181" s="415">
        <f>SUM(J187,J188)</f>
        <v>15</v>
      </c>
      <c r="AW181" s="416">
        <f>AV181 - (AV181/7)</f>
        <v>12.85714286</v>
      </c>
      <c r="AX181" s="416">
        <f>AW181 - (AV181/7)</f>
        <v>10.71428571</v>
      </c>
      <c r="AY181" s="416">
        <f>AX181 - (AV181/7)</f>
        <v>8.571428571</v>
      </c>
      <c r="AZ181" s="416">
        <f>AY181 - (AV181/7)</f>
        <v>6.428571429</v>
      </c>
      <c r="BA181" s="416">
        <f>AZ181 - (AV181/7)</f>
        <v>4.285714286</v>
      </c>
      <c r="BB181" s="416">
        <f>BA181 - (AV181/7)</f>
        <v>2.142857143</v>
      </c>
      <c r="BC181" s="417">
        <f>BB181 - (AV181/7)</f>
        <v>0</v>
      </c>
      <c r="BD181" s="542"/>
      <c r="BE181" s="551" t="s">
        <v>147</v>
      </c>
      <c r="BF181" s="415">
        <f>SUM(J183,J184)</f>
        <v>32</v>
      </c>
      <c r="BG181" s="416">
        <f>BF181 - (BF181/7)</f>
        <v>27.42857143</v>
      </c>
      <c r="BH181" s="416">
        <f>BG181 - (BF181/7)</f>
        <v>22.85714286</v>
      </c>
      <c r="BI181" s="416">
        <f>BH181 - (BF181/7)</f>
        <v>18.28571429</v>
      </c>
      <c r="BJ181" s="416">
        <f>BI181 - (BF181/7)</f>
        <v>13.71428571</v>
      </c>
      <c r="BK181" s="416">
        <f>BJ181 - (BF181/7)</f>
        <v>9.142857143</v>
      </c>
      <c r="BL181" s="416">
        <f>BK181 - (BF181/7)</f>
        <v>4.571428571</v>
      </c>
      <c r="BM181" s="417">
        <f>BL181 - (BF181/7)</f>
        <v>0</v>
      </c>
      <c r="BN181" s="258"/>
      <c r="BO181" s="258"/>
      <c r="BP181" s="258"/>
      <c r="BQ181" s="258"/>
      <c r="BR181" s="258"/>
      <c r="BS181" s="258"/>
      <c r="BT181" s="258"/>
      <c r="BU181" s="258"/>
      <c r="BV181" s="258"/>
      <c r="BW181" s="258"/>
      <c r="BX181" s="258"/>
      <c r="BY181" s="258"/>
      <c r="BZ181" s="258"/>
      <c r="CA181" s="258"/>
      <c r="CB181" s="258"/>
      <c r="CC181" s="258"/>
      <c r="CD181" s="258"/>
      <c r="CE181" s="258"/>
      <c r="CF181" s="258"/>
      <c r="CG181" s="258"/>
      <c r="CH181" s="258"/>
      <c r="CI181" s="258"/>
      <c r="CJ181" s="258"/>
      <c r="CK181" s="258"/>
      <c r="CL181" s="258"/>
      <c r="CM181" s="258"/>
      <c r="CN181" s="258"/>
      <c r="CO181" s="258"/>
      <c r="CP181" s="258"/>
      <c r="CQ181" s="258"/>
      <c r="CR181" s="258"/>
      <c r="CS181" s="258"/>
      <c r="CT181" s="258"/>
      <c r="CU181" s="258"/>
      <c r="CV181" s="258"/>
      <c r="CW181" s="258"/>
      <c r="CX181" s="258"/>
      <c r="CY181" s="258"/>
      <c r="CZ181" s="258"/>
      <c r="DA181" s="258"/>
      <c r="DB181" s="258"/>
      <c r="DC181" s="258"/>
      <c r="DD181" s="258"/>
      <c r="DE181" s="258"/>
      <c r="DF181" s="258"/>
      <c r="DG181" s="258"/>
      <c r="DH181" s="258"/>
      <c r="DI181" s="258"/>
      <c r="DJ181" s="258"/>
      <c r="DK181" s="258"/>
      <c r="DL181" s="258"/>
      <c r="DM181" s="258"/>
      <c r="DN181" s="258"/>
      <c r="DO181" s="258"/>
      <c r="DP181" s="258"/>
      <c r="DQ181" s="258"/>
      <c r="DR181" s="258"/>
      <c r="DS181" s="258"/>
      <c r="DT181" s="258"/>
      <c r="DU181" s="258"/>
      <c r="DV181" s="258"/>
      <c r="DW181" s="258"/>
      <c r="DX181" s="258"/>
      <c r="DY181" s="258"/>
      <c r="DZ181" s="258"/>
      <c r="EA181" s="258"/>
      <c r="EB181" s="258"/>
      <c r="EC181" s="258"/>
      <c r="ED181" s="258"/>
      <c r="EE181" s="258"/>
      <c r="EF181" s="258"/>
      <c r="EG181" s="258"/>
      <c r="EH181" s="258"/>
      <c r="EI181" s="258"/>
      <c r="EJ181" s="258"/>
      <c r="EK181" s="258"/>
      <c r="EL181" s="258"/>
      <c r="EM181" s="258"/>
      <c r="EN181" s="258"/>
    </row>
    <row r="182" ht="19.5" customHeight="1">
      <c r="A182" s="14"/>
      <c r="B182" s="466">
        <v>4.7</v>
      </c>
      <c r="C182" s="467" t="s">
        <v>221</v>
      </c>
      <c r="D182" s="468">
        <v>44539.0</v>
      </c>
      <c r="E182" s="559" t="s">
        <v>222</v>
      </c>
      <c r="F182" s="560"/>
      <c r="G182" s="561"/>
      <c r="H182" s="471" t="s">
        <v>10</v>
      </c>
      <c r="I182" s="472" t="s">
        <v>5</v>
      </c>
      <c r="J182" s="290">
        <f t="shared" ref="J182:J191" si="124">SUM(K182:Q182)</f>
        <v>30</v>
      </c>
      <c r="K182" s="290">
        <v>1.0</v>
      </c>
      <c r="L182" s="290">
        <v>3.0</v>
      </c>
      <c r="M182" s="290">
        <v>6.0</v>
      </c>
      <c r="N182" s="290">
        <v>6.0</v>
      </c>
      <c r="O182" s="290">
        <v>6.0</v>
      </c>
      <c r="P182" s="290">
        <v>6.0</v>
      </c>
      <c r="Q182" s="291">
        <v>2.0</v>
      </c>
      <c r="R182" s="548"/>
      <c r="S182" s="474">
        <v>2.0</v>
      </c>
      <c r="T182" s="472">
        <v>3.0</v>
      </c>
      <c r="U182" s="472">
        <v>6.0</v>
      </c>
      <c r="V182" s="472">
        <v>5.0</v>
      </c>
      <c r="W182" s="472">
        <v>5.0</v>
      </c>
      <c r="X182" s="472">
        <v>5.0</v>
      </c>
      <c r="Y182" s="473">
        <v>2.0</v>
      </c>
      <c r="Z182" s="542"/>
      <c r="AA182" s="562" t="s">
        <v>5</v>
      </c>
      <c r="AB182" s="490">
        <v>4.0</v>
      </c>
      <c r="AC182" s="490">
        <v>4.0</v>
      </c>
      <c r="AD182" s="490">
        <v>0.0</v>
      </c>
      <c r="AE182" s="490">
        <v>0.0</v>
      </c>
      <c r="AF182" s="490">
        <v>4.0</v>
      </c>
      <c r="AG182" s="490">
        <v>5.0</v>
      </c>
      <c r="AH182" s="490">
        <v>2.0</v>
      </c>
      <c r="AI182" s="491">
        <f t="shared" ref="AI182:AI186" si="125">SUM(AB182:AH182)</f>
        <v>19</v>
      </c>
      <c r="AJ182" s="542"/>
      <c r="AK182" s="551" t="s">
        <v>151</v>
      </c>
      <c r="AL182" s="483">
        <f>SUM(J189,J190)</f>
        <v>25</v>
      </c>
      <c r="AM182" s="484">
        <f t="shared" ref="AM182:AS182" si="121"> AL182 - SUM(K189,K190)</f>
        <v>22</v>
      </c>
      <c r="AN182" s="484">
        <f t="shared" si="121"/>
        <v>19</v>
      </c>
      <c r="AO182" s="484">
        <f t="shared" si="121"/>
        <v>14</v>
      </c>
      <c r="AP182" s="484">
        <f t="shared" si="121"/>
        <v>10</v>
      </c>
      <c r="AQ182" s="484">
        <f t="shared" si="121"/>
        <v>6</v>
      </c>
      <c r="AR182" s="484">
        <f t="shared" si="121"/>
        <v>2</v>
      </c>
      <c r="AS182" s="485">
        <f t="shared" si="121"/>
        <v>0</v>
      </c>
      <c r="AT182" s="542"/>
      <c r="AU182" s="551" t="s">
        <v>151</v>
      </c>
      <c r="AV182" s="483">
        <f>SUM(J187,J188)</f>
        <v>15</v>
      </c>
      <c r="AW182" s="484">
        <f t="shared" ref="AW182:BC182" si="122">AV182 - SUM(K187,K188)</f>
        <v>12</v>
      </c>
      <c r="AX182" s="484">
        <f t="shared" si="122"/>
        <v>9</v>
      </c>
      <c r="AY182" s="484">
        <f t="shared" si="122"/>
        <v>9</v>
      </c>
      <c r="AZ182" s="484">
        <f t="shared" si="122"/>
        <v>9</v>
      </c>
      <c r="BA182" s="484">
        <f t="shared" si="122"/>
        <v>5</v>
      </c>
      <c r="BB182" s="484">
        <f t="shared" si="122"/>
        <v>1</v>
      </c>
      <c r="BC182" s="485">
        <f t="shared" si="122"/>
        <v>0</v>
      </c>
      <c r="BD182" s="542"/>
      <c r="BE182" s="551" t="s">
        <v>151</v>
      </c>
      <c r="BF182" s="483">
        <f>SUM(J183,J184)</f>
        <v>32</v>
      </c>
      <c r="BG182" s="484">
        <f t="shared" ref="BG182:BM182" si="123">BF182 - (K183 + K184)</f>
        <v>30</v>
      </c>
      <c r="BH182" s="484">
        <f t="shared" si="123"/>
        <v>26</v>
      </c>
      <c r="BI182" s="484">
        <f t="shared" si="123"/>
        <v>21</v>
      </c>
      <c r="BJ182" s="484">
        <f t="shared" si="123"/>
        <v>15</v>
      </c>
      <c r="BK182" s="484">
        <f t="shared" si="123"/>
        <v>9</v>
      </c>
      <c r="BL182" s="484">
        <f t="shared" si="123"/>
        <v>3</v>
      </c>
      <c r="BM182" s="485">
        <f t="shared" si="123"/>
        <v>0</v>
      </c>
      <c r="BN182" s="258"/>
      <c r="BO182" s="258"/>
      <c r="BP182" s="258"/>
      <c r="BQ182" s="258"/>
      <c r="BR182" s="258"/>
      <c r="BS182" s="258"/>
      <c r="BT182" s="258"/>
      <c r="BU182" s="258"/>
      <c r="BV182" s="258"/>
      <c r="BW182" s="258"/>
      <c r="BX182" s="258"/>
      <c r="BY182" s="258"/>
      <c r="BZ182" s="258"/>
      <c r="CA182" s="258"/>
      <c r="CB182" s="258"/>
      <c r="CC182" s="258"/>
      <c r="CD182" s="258"/>
      <c r="CE182" s="258"/>
      <c r="CF182" s="258"/>
      <c r="CG182" s="258"/>
      <c r="CH182" s="258"/>
      <c r="CI182" s="258"/>
      <c r="CJ182" s="258"/>
      <c r="CK182" s="258"/>
      <c r="CL182" s="258"/>
      <c r="CM182" s="258"/>
      <c r="CN182" s="258"/>
      <c r="CO182" s="258"/>
      <c r="CP182" s="258"/>
      <c r="CQ182" s="258"/>
      <c r="CR182" s="258"/>
      <c r="CS182" s="258"/>
      <c r="CT182" s="258"/>
      <c r="CU182" s="258"/>
      <c r="CV182" s="258"/>
      <c r="CW182" s="258"/>
      <c r="CX182" s="258"/>
      <c r="CY182" s="258"/>
      <c r="CZ182" s="258"/>
      <c r="DA182" s="258"/>
      <c r="DB182" s="258"/>
      <c r="DC182" s="258"/>
      <c r="DD182" s="258"/>
      <c r="DE182" s="258"/>
      <c r="DF182" s="258"/>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258"/>
      <c r="EC182" s="258"/>
      <c r="ED182" s="258"/>
      <c r="EE182" s="258"/>
      <c r="EF182" s="258"/>
      <c r="EG182" s="258"/>
      <c r="EH182" s="258"/>
      <c r="EI182" s="258"/>
      <c r="EJ182" s="258"/>
      <c r="EK182" s="258"/>
      <c r="EL182" s="258"/>
      <c r="EM182" s="258"/>
      <c r="EN182" s="258"/>
    </row>
    <row r="183" ht="19.5" customHeight="1">
      <c r="A183" s="14"/>
      <c r="B183" s="486"/>
      <c r="C183" s="487"/>
      <c r="D183" s="487"/>
      <c r="E183" s="559" t="s">
        <v>223</v>
      </c>
      <c r="F183" s="560"/>
      <c r="G183" s="561"/>
      <c r="H183" s="489" t="s">
        <v>12</v>
      </c>
      <c r="I183" s="472" t="s">
        <v>5</v>
      </c>
      <c r="J183" s="290">
        <f t="shared" si="124"/>
        <v>16</v>
      </c>
      <c r="K183" s="290">
        <v>1.0</v>
      </c>
      <c r="L183" s="290">
        <v>2.0</v>
      </c>
      <c r="M183" s="290">
        <v>2.5</v>
      </c>
      <c r="N183" s="290">
        <v>3.0</v>
      </c>
      <c r="O183" s="290">
        <v>3.0</v>
      </c>
      <c r="P183" s="290">
        <v>3.0</v>
      </c>
      <c r="Q183" s="291">
        <v>1.5</v>
      </c>
      <c r="R183" s="548"/>
      <c r="S183" s="474">
        <v>2.0</v>
      </c>
      <c r="T183" s="472">
        <v>3.0</v>
      </c>
      <c r="U183" s="472">
        <v>3.0</v>
      </c>
      <c r="V183" s="472">
        <v>3.0</v>
      </c>
      <c r="W183" s="472">
        <v>3.0</v>
      </c>
      <c r="X183" s="472">
        <v>3.0</v>
      </c>
      <c r="Y183" s="473">
        <v>2.0</v>
      </c>
      <c r="Z183" s="542"/>
      <c r="AA183" s="562" t="s">
        <v>8</v>
      </c>
      <c r="AB183" s="475">
        <v>5.0</v>
      </c>
      <c r="AC183" s="475">
        <v>5.0</v>
      </c>
      <c r="AD183" s="475">
        <v>5.0</v>
      </c>
      <c r="AE183" s="475">
        <v>5.0</v>
      </c>
      <c r="AF183" s="475">
        <v>5.0</v>
      </c>
      <c r="AG183" s="475">
        <v>5.0</v>
      </c>
      <c r="AH183" s="475">
        <v>0.0</v>
      </c>
      <c r="AI183" s="476">
        <f t="shared" si="125"/>
        <v>30</v>
      </c>
      <c r="AJ183" s="445"/>
      <c r="AK183" s="449"/>
      <c r="AL183" s="449"/>
      <c r="AM183" s="449"/>
      <c r="AN183" s="449"/>
      <c r="AO183" s="449"/>
      <c r="AP183" s="449"/>
      <c r="AQ183" s="449"/>
      <c r="AR183" s="449"/>
      <c r="AS183" s="449"/>
      <c r="AT183" s="445"/>
      <c r="AU183" s="449"/>
      <c r="AV183" s="449"/>
      <c r="AW183" s="449"/>
      <c r="AX183" s="449"/>
      <c r="AY183" s="449"/>
      <c r="AZ183" s="449"/>
      <c r="BA183" s="449"/>
      <c r="BB183" s="449"/>
      <c r="BC183" s="449"/>
      <c r="BD183" s="445"/>
      <c r="BE183" s="445"/>
      <c r="BF183" s="445"/>
      <c r="BG183" s="445"/>
      <c r="BH183" s="445"/>
      <c r="BI183" s="445"/>
      <c r="BJ183" s="445"/>
      <c r="BK183" s="445"/>
      <c r="BL183" s="445"/>
      <c r="BM183" s="445"/>
      <c r="BN183" s="258"/>
      <c r="BO183" s="258"/>
      <c r="BP183" s="258"/>
      <c r="BQ183" s="258"/>
      <c r="BR183" s="258"/>
      <c r="BS183" s="258"/>
      <c r="BT183" s="258"/>
      <c r="BU183" s="258"/>
      <c r="BV183" s="258"/>
      <c r="BW183" s="258"/>
      <c r="BX183" s="258"/>
      <c r="BY183" s="258"/>
      <c r="BZ183" s="258"/>
      <c r="CA183" s="258"/>
      <c r="CB183" s="258"/>
      <c r="CC183" s="258"/>
      <c r="CD183" s="258"/>
      <c r="CE183" s="258"/>
      <c r="CF183" s="258"/>
      <c r="CG183" s="258"/>
      <c r="CH183" s="258"/>
      <c r="CI183" s="258"/>
      <c r="CJ183" s="258"/>
      <c r="CK183" s="258"/>
      <c r="CL183" s="258"/>
      <c r="CM183" s="258"/>
      <c r="CN183" s="258"/>
      <c r="CO183" s="258"/>
      <c r="CP183" s="258"/>
      <c r="CQ183" s="258"/>
      <c r="CR183" s="258"/>
      <c r="CS183" s="258"/>
      <c r="CT183" s="258"/>
      <c r="CU183" s="258"/>
      <c r="CV183" s="258"/>
      <c r="CW183" s="258"/>
      <c r="CX183" s="258"/>
      <c r="CY183" s="258"/>
      <c r="CZ183" s="258"/>
      <c r="DA183" s="258"/>
      <c r="DB183" s="258"/>
      <c r="DC183" s="258"/>
      <c r="DD183" s="258"/>
      <c r="DE183" s="258"/>
      <c r="DF183" s="258"/>
      <c r="DG183" s="258"/>
      <c r="DH183" s="258"/>
      <c r="DI183" s="258"/>
      <c r="DJ183" s="258"/>
      <c r="DK183" s="258"/>
      <c r="DL183" s="258"/>
      <c r="DM183" s="258"/>
      <c r="DN183" s="258"/>
      <c r="DO183" s="258"/>
      <c r="DP183" s="258"/>
      <c r="DQ183" s="258"/>
      <c r="DR183" s="258"/>
      <c r="DS183" s="258"/>
      <c r="DT183" s="258"/>
      <c r="DU183" s="258"/>
      <c r="DV183" s="258"/>
      <c r="DW183" s="258"/>
      <c r="DX183" s="258"/>
      <c r="DY183" s="258"/>
      <c r="DZ183" s="258"/>
      <c r="EA183" s="258"/>
      <c r="EB183" s="258"/>
      <c r="EC183" s="258"/>
      <c r="ED183" s="258"/>
      <c r="EE183" s="258"/>
      <c r="EF183" s="258"/>
      <c r="EG183" s="258"/>
      <c r="EH183" s="258"/>
      <c r="EI183" s="258"/>
      <c r="EJ183" s="258"/>
      <c r="EK183" s="258"/>
      <c r="EL183" s="258"/>
      <c r="EM183" s="258"/>
      <c r="EN183" s="258"/>
    </row>
    <row r="184" ht="19.5" customHeight="1">
      <c r="A184" s="14"/>
      <c r="B184" s="486"/>
      <c r="C184" s="487"/>
      <c r="D184" s="487"/>
      <c r="E184" s="559" t="s">
        <v>224</v>
      </c>
      <c r="F184" s="560"/>
      <c r="G184" s="561"/>
      <c r="H184" s="489" t="s">
        <v>12</v>
      </c>
      <c r="I184" s="472" t="s">
        <v>5</v>
      </c>
      <c r="J184" s="290">
        <f t="shared" si="124"/>
        <v>16</v>
      </c>
      <c r="K184" s="290">
        <v>1.0</v>
      </c>
      <c r="L184" s="290">
        <v>2.0</v>
      </c>
      <c r="M184" s="290">
        <v>2.5</v>
      </c>
      <c r="N184" s="290">
        <v>3.0</v>
      </c>
      <c r="O184" s="290">
        <v>3.0</v>
      </c>
      <c r="P184" s="290">
        <v>3.0</v>
      </c>
      <c r="Q184" s="291">
        <v>1.5</v>
      </c>
      <c r="R184" s="548"/>
      <c r="S184" s="474">
        <v>2.0</v>
      </c>
      <c r="T184" s="472">
        <v>3.0</v>
      </c>
      <c r="U184" s="472">
        <v>3.0</v>
      </c>
      <c r="V184" s="472">
        <v>3.0</v>
      </c>
      <c r="W184" s="472">
        <v>3.0</v>
      </c>
      <c r="X184" s="472">
        <v>3.0</v>
      </c>
      <c r="Y184" s="473">
        <v>2.0</v>
      </c>
      <c r="Z184" s="542"/>
      <c r="AA184" s="562" t="s">
        <v>10</v>
      </c>
      <c r="AB184" s="490">
        <v>5.0</v>
      </c>
      <c r="AC184" s="490">
        <v>5.0</v>
      </c>
      <c r="AD184" s="490">
        <v>5.0</v>
      </c>
      <c r="AE184" s="490">
        <v>5.0</v>
      </c>
      <c r="AF184" s="490">
        <v>5.0</v>
      </c>
      <c r="AG184" s="490">
        <v>5.0</v>
      </c>
      <c r="AH184" s="490">
        <v>2.0</v>
      </c>
      <c r="AI184" s="491">
        <f t="shared" si="125"/>
        <v>32</v>
      </c>
      <c r="AJ184" s="542"/>
      <c r="AK184" s="551" t="s">
        <v>7</v>
      </c>
      <c r="AL184" s="552" t="s">
        <v>98</v>
      </c>
      <c r="AM184" s="553">
        <f t="shared" ref="AM184:AS184" si="126">K181</f>
        <v>44539</v>
      </c>
      <c r="AN184" s="553">
        <f t="shared" si="126"/>
        <v>44540</v>
      </c>
      <c r="AO184" s="553">
        <f t="shared" si="126"/>
        <v>44541</v>
      </c>
      <c r="AP184" s="553">
        <f t="shared" si="126"/>
        <v>44542</v>
      </c>
      <c r="AQ184" s="553">
        <f t="shared" si="126"/>
        <v>44543</v>
      </c>
      <c r="AR184" s="553">
        <f t="shared" si="126"/>
        <v>44544</v>
      </c>
      <c r="AS184" s="553">
        <f t="shared" si="126"/>
        <v>44545</v>
      </c>
      <c r="AT184" s="542"/>
      <c r="AU184" s="551" t="s">
        <v>10</v>
      </c>
      <c r="AV184" s="552" t="s">
        <v>98</v>
      </c>
      <c r="AW184" s="553">
        <f t="shared" ref="AW184:BC184" si="127">K181</f>
        <v>44539</v>
      </c>
      <c r="AX184" s="553">
        <f t="shared" si="127"/>
        <v>44540</v>
      </c>
      <c r="AY184" s="553">
        <f t="shared" si="127"/>
        <v>44541</v>
      </c>
      <c r="AZ184" s="553">
        <f t="shared" si="127"/>
        <v>44542</v>
      </c>
      <c r="BA184" s="553">
        <f t="shared" si="127"/>
        <v>44543</v>
      </c>
      <c r="BB184" s="553">
        <f t="shared" si="127"/>
        <v>44544</v>
      </c>
      <c r="BC184" s="553">
        <f t="shared" si="127"/>
        <v>44545</v>
      </c>
      <c r="BD184" s="445"/>
      <c r="BE184" s="445"/>
      <c r="BF184" s="445"/>
      <c r="BG184" s="445"/>
      <c r="BH184" s="445"/>
      <c r="BI184" s="445"/>
      <c r="BJ184" s="445"/>
      <c r="BK184" s="445"/>
      <c r="BL184" s="445"/>
      <c r="BM184" s="445"/>
      <c r="BN184" s="258"/>
      <c r="BO184" s="258"/>
      <c r="BP184" s="258"/>
      <c r="BQ184" s="258"/>
      <c r="BR184" s="258"/>
      <c r="BS184" s="258"/>
      <c r="BT184" s="258"/>
      <c r="BU184" s="258"/>
      <c r="BV184" s="258"/>
      <c r="BW184" s="258"/>
      <c r="BX184" s="258"/>
      <c r="BY184" s="258"/>
      <c r="BZ184" s="258"/>
      <c r="CA184" s="258"/>
      <c r="CB184" s="258"/>
      <c r="CC184" s="258"/>
      <c r="CD184" s="258"/>
      <c r="CE184" s="258"/>
      <c r="CF184" s="258"/>
      <c r="CG184" s="258"/>
      <c r="CH184" s="258"/>
      <c r="CI184" s="258"/>
      <c r="CJ184" s="258"/>
      <c r="CK184" s="258"/>
      <c r="CL184" s="258"/>
      <c r="CM184" s="258"/>
      <c r="CN184" s="258"/>
      <c r="CO184" s="258"/>
      <c r="CP184" s="258"/>
      <c r="CQ184" s="258"/>
      <c r="CR184" s="258"/>
      <c r="CS184" s="258"/>
      <c r="CT184" s="258"/>
      <c r="CU184" s="258"/>
      <c r="CV184" s="258"/>
      <c r="CW184" s="258"/>
      <c r="CX184" s="258"/>
      <c r="CY184" s="258"/>
      <c r="CZ184" s="258"/>
      <c r="DA184" s="258"/>
      <c r="DB184" s="258"/>
      <c r="DC184" s="258"/>
      <c r="DD184" s="258"/>
      <c r="DE184" s="258"/>
      <c r="DF184" s="258"/>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258"/>
      <c r="EC184" s="258"/>
      <c r="ED184" s="258"/>
      <c r="EE184" s="258"/>
      <c r="EF184" s="258"/>
      <c r="EG184" s="258"/>
      <c r="EH184" s="258"/>
      <c r="EI184" s="258"/>
      <c r="EJ184" s="258"/>
    </row>
    <row r="185" ht="19.5" customHeight="1">
      <c r="A185" s="14"/>
      <c r="B185" s="486"/>
      <c r="C185" s="487"/>
      <c r="D185" s="487"/>
      <c r="E185" s="559" t="s">
        <v>223</v>
      </c>
      <c r="F185" s="560"/>
      <c r="G185" s="561"/>
      <c r="H185" s="489" t="s">
        <v>7</v>
      </c>
      <c r="I185" s="472" t="s">
        <v>5</v>
      </c>
      <c r="J185" s="290">
        <f t="shared" si="124"/>
        <v>12</v>
      </c>
      <c r="K185" s="290">
        <v>0.0</v>
      </c>
      <c r="L185" s="290">
        <v>0.0</v>
      </c>
      <c r="M185" s="290">
        <v>0.0</v>
      </c>
      <c r="N185" s="290">
        <v>3.0</v>
      </c>
      <c r="O185" s="290">
        <v>3.0</v>
      </c>
      <c r="P185" s="290">
        <v>3.0</v>
      </c>
      <c r="Q185" s="291">
        <v>3.0</v>
      </c>
      <c r="R185" s="548"/>
      <c r="S185" s="474">
        <v>0.0</v>
      </c>
      <c r="T185" s="472">
        <v>0.0</v>
      </c>
      <c r="U185" s="472">
        <v>0.0</v>
      </c>
      <c r="V185" s="472">
        <v>3.0</v>
      </c>
      <c r="W185" s="472">
        <v>3.0</v>
      </c>
      <c r="X185" s="472">
        <v>3.0</v>
      </c>
      <c r="Y185" s="473">
        <v>3.0</v>
      </c>
      <c r="Z185" s="542"/>
      <c r="AA185" s="562" t="s">
        <v>12</v>
      </c>
      <c r="AB185" s="475">
        <v>2.0</v>
      </c>
      <c r="AC185" s="475">
        <v>5.0</v>
      </c>
      <c r="AD185" s="475">
        <v>5.0</v>
      </c>
      <c r="AE185" s="475">
        <v>5.0</v>
      </c>
      <c r="AF185" s="475">
        <v>5.0</v>
      </c>
      <c r="AG185" s="475">
        <v>5.0</v>
      </c>
      <c r="AH185" s="475">
        <v>2.0</v>
      </c>
      <c r="AI185" s="476">
        <f t="shared" si="125"/>
        <v>29</v>
      </c>
      <c r="AJ185" s="542"/>
      <c r="AK185" s="551" t="s">
        <v>147</v>
      </c>
      <c r="AL185" s="415">
        <f>SUM(J185,J186,J191)</f>
        <v>33</v>
      </c>
      <c r="AM185" s="416">
        <f>AL185 - (AL185/7)</f>
        <v>28.28571429</v>
      </c>
      <c r="AN185" s="416">
        <f>AM185 - (AL185/7)</f>
        <v>23.57142857</v>
      </c>
      <c r="AO185" s="416">
        <f>AN185 - (AL185/7)</f>
        <v>18.85714286</v>
      </c>
      <c r="AP185" s="416">
        <f>AO185 - (AL185/7)</f>
        <v>14.14285714</v>
      </c>
      <c r="AQ185" s="416">
        <f>AP185 - (AL185/7)</f>
        <v>9.428571429</v>
      </c>
      <c r="AR185" s="416">
        <f>AQ185 - (AL185/7)</f>
        <v>4.714285714</v>
      </c>
      <c r="AS185" s="417">
        <f>AR185 - (AL185/7)</f>
        <v>0</v>
      </c>
      <c r="AT185" s="542"/>
      <c r="AU185" s="551" t="s">
        <v>147</v>
      </c>
      <c r="AV185" s="415">
        <f>SUM(J182)</f>
        <v>30</v>
      </c>
      <c r="AW185" s="416">
        <f>AV185 - (AV185/7)</f>
        <v>25.71428571</v>
      </c>
      <c r="AX185" s="416">
        <f>AW185 - (AV185/7)</f>
        <v>21.42857143</v>
      </c>
      <c r="AY185" s="416">
        <f>AX185 - (AV185/7)</f>
        <v>17.14285714</v>
      </c>
      <c r="AZ185" s="416">
        <f>AY185 - (AV185/7)</f>
        <v>12.85714286</v>
      </c>
      <c r="BA185" s="416">
        <f>AZ185 - (AV185/7)</f>
        <v>8.571428571</v>
      </c>
      <c r="BB185" s="416">
        <f>BA185 - (AV185/7)</f>
        <v>4.285714286</v>
      </c>
      <c r="BC185" s="417">
        <f>BB185 - (AV185/7)</f>
        <v>0</v>
      </c>
      <c r="BD185" s="445"/>
      <c r="BE185" s="445"/>
      <c r="BF185" s="445"/>
      <c r="BG185" s="445"/>
      <c r="BH185" s="445"/>
      <c r="BI185" s="445"/>
      <c r="BJ185" s="445"/>
      <c r="BK185" s="445"/>
      <c r="BL185" s="445"/>
      <c r="BM185" s="445"/>
      <c r="BN185" s="444"/>
      <c r="BO185" s="444"/>
      <c r="BP185" s="444"/>
      <c r="BQ185" s="444"/>
      <c r="BR185" s="444"/>
      <c r="BS185" s="444"/>
      <c r="BT185" s="444"/>
      <c r="BU185" s="444"/>
      <c r="BV185" s="444"/>
      <c r="BW185" s="444"/>
      <c r="BX185" s="444"/>
      <c r="BY185" s="444"/>
      <c r="BZ185" s="444"/>
      <c r="CA185" s="444"/>
      <c r="CB185" s="444"/>
      <c r="CC185" s="444"/>
      <c r="CD185" s="444"/>
      <c r="CE185" s="444"/>
      <c r="CF185" s="444"/>
      <c r="CG185" s="444"/>
      <c r="CH185" s="444"/>
      <c r="CI185" s="444"/>
      <c r="CJ185" s="444"/>
      <c r="CK185" s="444"/>
      <c r="CL185" s="444"/>
      <c r="CM185" s="444"/>
      <c r="CN185" s="444"/>
      <c r="CO185" s="444"/>
      <c r="CP185" s="444"/>
      <c r="CQ185" s="444"/>
      <c r="CR185" s="444"/>
      <c r="CS185" s="444"/>
      <c r="CT185" s="444"/>
      <c r="CU185" s="444"/>
      <c r="CV185" s="444"/>
      <c r="CW185" s="444"/>
      <c r="CX185" s="444"/>
      <c r="CY185" s="444"/>
      <c r="CZ185" s="444"/>
      <c r="DA185" s="444"/>
      <c r="DB185" s="444"/>
      <c r="DC185" s="444"/>
      <c r="DD185" s="444"/>
      <c r="DE185" s="444"/>
      <c r="DF185" s="444"/>
      <c r="DG185" s="444"/>
      <c r="DH185" s="444"/>
      <c r="DI185" s="444"/>
      <c r="DJ185" s="444"/>
      <c r="DK185" s="444"/>
      <c r="DL185" s="444"/>
      <c r="DM185" s="444"/>
      <c r="DN185" s="444"/>
      <c r="DO185" s="444"/>
      <c r="DP185" s="444"/>
      <c r="DQ185" s="444"/>
      <c r="DR185" s="444"/>
      <c r="DS185" s="444"/>
      <c r="DT185" s="444"/>
      <c r="DU185" s="444"/>
      <c r="DV185" s="444"/>
      <c r="DW185" s="444"/>
      <c r="DX185" s="444"/>
      <c r="DY185" s="444"/>
      <c r="DZ185" s="444"/>
      <c r="EA185" s="444"/>
      <c r="EB185" s="444"/>
      <c r="EC185" s="444"/>
      <c r="ED185" s="444"/>
      <c r="EE185" s="444"/>
      <c r="EF185" s="444"/>
      <c r="EG185" s="444"/>
      <c r="EH185" s="444"/>
      <c r="EI185" s="444"/>
      <c r="EJ185" s="444"/>
      <c r="EK185" s="252"/>
      <c r="EL185" s="252"/>
      <c r="EM185" s="252"/>
      <c r="EN185" s="252"/>
    </row>
    <row r="186" ht="19.5" customHeight="1">
      <c r="A186" s="14"/>
      <c r="B186" s="486"/>
      <c r="C186" s="487"/>
      <c r="D186" s="487"/>
      <c r="E186" s="559" t="s">
        <v>224</v>
      </c>
      <c r="F186" s="560"/>
      <c r="G186" s="561"/>
      <c r="H186" s="489" t="s">
        <v>7</v>
      </c>
      <c r="I186" s="472" t="s">
        <v>5</v>
      </c>
      <c r="J186" s="290">
        <f t="shared" si="124"/>
        <v>12</v>
      </c>
      <c r="K186" s="290">
        <v>0.0</v>
      </c>
      <c r="L186" s="290">
        <v>0.0</v>
      </c>
      <c r="M186" s="290">
        <v>0.0</v>
      </c>
      <c r="N186" s="290">
        <v>3.0</v>
      </c>
      <c r="O186" s="290">
        <v>3.0</v>
      </c>
      <c r="P186" s="290">
        <v>3.0</v>
      </c>
      <c r="Q186" s="291">
        <v>3.0</v>
      </c>
      <c r="R186" s="548"/>
      <c r="S186" s="474">
        <v>0.0</v>
      </c>
      <c r="T186" s="472">
        <v>0.0</v>
      </c>
      <c r="U186" s="472">
        <v>0.0</v>
      </c>
      <c r="V186" s="472">
        <v>3.0</v>
      </c>
      <c r="W186" s="472">
        <v>3.0</v>
      </c>
      <c r="X186" s="472">
        <v>3.0</v>
      </c>
      <c r="Y186" s="473">
        <v>3.0</v>
      </c>
      <c r="Z186" s="542"/>
      <c r="AA186" s="562" t="s">
        <v>7</v>
      </c>
      <c r="AB186" s="563">
        <v>5.0</v>
      </c>
      <c r="AC186" s="563">
        <v>5.0</v>
      </c>
      <c r="AD186" s="563">
        <v>5.0</v>
      </c>
      <c r="AE186" s="563">
        <v>5.0</v>
      </c>
      <c r="AF186" s="563">
        <v>5.0</v>
      </c>
      <c r="AG186" s="563">
        <v>5.0</v>
      </c>
      <c r="AH186" s="563">
        <v>2.0</v>
      </c>
      <c r="AI186" s="564">
        <f t="shared" si="125"/>
        <v>32</v>
      </c>
      <c r="AJ186" s="542"/>
      <c r="AK186" s="551" t="s">
        <v>151</v>
      </c>
      <c r="AL186" s="483">
        <f>SUM(J185,J186,J191)</f>
        <v>33</v>
      </c>
      <c r="AM186" s="484">
        <f>AL186 -SUM(K185,K186,K191)</f>
        <v>30</v>
      </c>
      <c r="AN186" s="484">
        <f t="shared" ref="AN186:AS186" si="128">AM186 - SUM(L185,L186,L191)</f>
        <v>27</v>
      </c>
      <c r="AO186" s="484">
        <f t="shared" si="128"/>
        <v>24</v>
      </c>
      <c r="AP186" s="484">
        <f t="shared" si="128"/>
        <v>18</v>
      </c>
      <c r="AQ186" s="484">
        <f t="shared" si="128"/>
        <v>12</v>
      </c>
      <c r="AR186" s="484">
        <f t="shared" si="128"/>
        <v>6</v>
      </c>
      <c r="AS186" s="485">
        <f t="shared" si="128"/>
        <v>0</v>
      </c>
      <c r="AT186" s="542"/>
      <c r="AU186" s="551" t="s">
        <v>151</v>
      </c>
      <c r="AV186" s="483">
        <f>SUM(J182)</f>
        <v>30</v>
      </c>
      <c r="AW186" s="484">
        <f t="shared" ref="AW186:BC186" si="129">AV186 - K182</f>
        <v>29</v>
      </c>
      <c r="AX186" s="484">
        <f t="shared" si="129"/>
        <v>26</v>
      </c>
      <c r="AY186" s="484">
        <f t="shared" si="129"/>
        <v>20</v>
      </c>
      <c r="AZ186" s="484">
        <f t="shared" si="129"/>
        <v>14</v>
      </c>
      <c r="BA186" s="484">
        <f t="shared" si="129"/>
        <v>8</v>
      </c>
      <c r="BB186" s="484">
        <f t="shared" si="129"/>
        <v>2</v>
      </c>
      <c r="BC186" s="485">
        <f t="shared" si="129"/>
        <v>0</v>
      </c>
      <c r="BD186" s="445"/>
      <c r="BE186" s="445"/>
      <c r="BF186" s="445"/>
      <c r="BG186" s="445"/>
      <c r="BH186" s="445"/>
      <c r="BI186" s="445"/>
      <c r="BJ186" s="445"/>
      <c r="BK186" s="445"/>
      <c r="BL186" s="445"/>
      <c r="BM186" s="445"/>
      <c r="BN186" s="252"/>
      <c r="BO186" s="252"/>
      <c r="BP186" s="252"/>
      <c r="BQ186" s="252"/>
      <c r="BR186" s="252"/>
      <c r="BS186" s="252"/>
      <c r="BT186" s="252"/>
      <c r="BU186" s="252"/>
      <c r="BV186" s="252"/>
      <c r="BW186" s="252"/>
      <c r="BX186" s="252"/>
      <c r="BY186" s="252"/>
      <c r="BZ186" s="252"/>
      <c r="CA186" s="252"/>
      <c r="CB186" s="252"/>
      <c r="CC186" s="252"/>
      <c r="CD186" s="252"/>
      <c r="CE186" s="252"/>
      <c r="CF186" s="252"/>
      <c r="CG186" s="252"/>
      <c r="CH186" s="252"/>
      <c r="CI186" s="252"/>
      <c r="CJ186" s="252"/>
      <c r="CK186" s="252"/>
      <c r="CL186" s="252"/>
      <c r="CM186" s="252"/>
      <c r="CN186" s="252"/>
      <c r="CO186" s="252"/>
      <c r="CP186" s="252"/>
      <c r="CQ186" s="252"/>
      <c r="CR186" s="252"/>
      <c r="CS186" s="252"/>
      <c r="CT186" s="252"/>
      <c r="CU186" s="252"/>
      <c r="CV186" s="252"/>
      <c r="CW186" s="252"/>
      <c r="CX186" s="252"/>
      <c r="CY186" s="252"/>
      <c r="CZ186" s="252"/>
      <c r="DA186" s="252"/>
      <c r="DB186" s="252"/>
      <c r="DC186" s="252"/>
      <c r="DD186" s="252"/>
      <c r="DE186" s="252"/>
      <c r="DF186" s="252"/>
      <c r="DG186" s="252"/>
      <c r="DH186" s="252"/>
      <c r="DI186" s="252"/>
      <c r="DJ186" s="252"/>
      <c r="DK186" s="252"/>
      <c r="DL186" s="252"/>
      <c r="DM186" s="252"/>
      <c r="DN186" s="252"/>
      <c r="DO186" s="252"/>
      <c r="DP186" s="252"/>
      <c r="DQ186" s="252"/>
      <c r="DR186" s="252"/>
      <c r="DS186" s="252"/>
      <c r="DT186" s="252"/>
      <c r="DU186" s="252"/>
      <c r="DV186" s="252"/>
      <c r="DW186" s="252"/>
      <c r="DX186" s="252"/>
      <c r="DY186" s="252"/>
      <c r="DZ186" s="252"/>
      <c r="EA186" s="252"/>
      <c r="EB186" s="252"/>
      <c r="EC186" s="252"/>
      <c r="ED186" s="252"/>
      <c r="EE186" s="252"/>
      <c r="EF186" s="252"/>
      <c r="EG186" s="252"/>
      <c r="EH186" s="252"/>
      <c r="EI186" s="252"/>
      <c r="EJ186" s="252"/>
      <c r="EK186" s="252"/>
      <c r="EL186" s="252"/>
      <c r="EM186" s="252"/>
      <c r="EN186" s="252"/>
    </row>
    <row r="187" ht="19.5" customHeight="1">
      <c r="A187" s="14"/>
      <c r="B187" s="486"/>
      <c r="C187" s="487"/>
      <c r="D187" s="487"/>
      <c r="E187" s="559" t="s">
        <v>225</v>
      </c>
      <c r="F187" s="560"/>
      <c r="G187" s="561"/>
      <c r="H187" s="471" t="s">
        <v>5</v>
      </c>
      <c r="I187" s="472" t="s">
        <v>5</v>
      </c>
      <c r="J187" s="290">
        <f t="shared" si="124"/>
        <v>10</v>
      </c>
      <c r="K187" s="290">
        <v>3.0</v>
      </c>
      <c r="L187" s="290">
        <v>3.0</v>
      </c>
      <c r="M187" s="290">
        <v>0.0</v>
      </c>
      <c r="N187" s="290">
        <v>0.0</v>
      </c>
      <c r="O187" s="290">
        <v>4.0</v>
      </c>
      <c r="P187" s="290">
        <v>0.0</v>
      </c>
      <c r="Q187" s="291">
        <v>0.0</v>
      </c>
      <c r="R187" s="548"/>
      <c r="S187" s="474">
        <v>4.0</v>
      </c>
      <c r="T187" s="472">
        <v>4.0</v>
      </c>
      <c r="U187" s="472">
        <v>0.0</v>
      </c>
      <c r="V187" s="472">
        <v>0.0</v>
      </c>
      <c r="W187" s="472">
        <v>4.0</v>
      </c>
      <c r="X187" s="472">
        <v>0.0</v>
      </c>
      <c r="Y187" s="473">
        <v>0.0</v>
      </c>
      <c r="Z187" s="445"/>
      <c r="AA187" s="445"/>
      <c r="AB187" s="445"/>
      <c r="AC187" s="445"/>
      <c r="AD187" s="445"/>
      <c r="AE187" s="445"/>
      <c r="AF187" s="445"/>
      <c r="AG187" s="445"/>
      <c r="AH187" s="445"/>
      <c r="AI187" s="569">
        <f>SUM(AI181:AI186)</f>
        <v>142</v>
      </c>
      <c r="AJ187" s="445"/>
      <c r="AK187" s="445"/>
      <c r="AL187" s="445"/>
      <c r="AM187" s="445"/>
      <c r="AN187" s="445"/>
      <c r="AO187" s="445"/>
      <c r="AP187" s="445"/>
      <c r="AQ187" s="445"/>
      <c r="AR187" s="445"/>
      <c r="AS187" s="445"/>
      <c r="AT187" s="445"/>
      <c r="AU187" s="445"/>
      <c r="AV187" s="445"/>
      <c r="AW187" s="445"/>
      <c r="AX187" s="445"/>
      <c r="AY187" s="445"/>
      <c r="AZ187" s="445"/>
      <c r="BA187" s="445"/>
      <c r="BB187" s="445"/>
      <c r="BC187" s="445"/>
      <c r="BD187" s="445"/>
      <c r="BE187" s="445"/>
      <c r="BF187" s="445"/>
      <c r="BG187" s="445"/>
      <c r="BH187" s="445"/>
      <c r="BI187" s="445"/>
      <c r="BJ187" s="445"/>
      <c r="BK187" s="445"/>
      <c r="BL187" s="445"/>
      <c r="BM187" s="445"/>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252"/>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252"/>
      <c r="EC187" s="252"/>
      <c r="ED187" s="252"/>
      <c r="EE187" s="252"/>
      <c r="EF187" s="252"/>
      <c r="EG187" s="252"/>
      <c r="EH187" s="252"/>
      <c r="EI187" s="252"/>
      <c r="EJ187" s="252"/>
      <c r="EK187" s="252"/>
      <c r="EL187" s="252"/>
      <c r="EM187" s="252"/>
      <c r="EN187" s="252"/>
    </row>
    <row r="188" ht="19.5" customHeight="1">
      <c r="A188" s="14"/>
      <c r="B188" s="486"/>
      <c r="C188" s="487"/>
      <c r="D188" s="487"/>
      <c r="E188" s="559" t="s">
        <v>226</v>
      </c>
      <c r="F188" s="560"/>
      <c r="G188" s="561"/>
      <c r="H188" s="471" t="s">
        <v>5</v>
      </c>
      <c r="I188" s="472" t="s">
        <v>5</v>
      </c>
      <c r="J188" s="290">
        <f t="shared" si="124"/>
        <v>5</v>
      </c>
      <c r="K188" s="290">
        <v>0.0</v>
      </c>
      <c r="L188" s="290">
        <v>0.0</v>
      </c>
      <c r="M188" s="290">
        <v>0.0</v>
      </c>
      <c r="N188" s="290">
        <v>0.0</v>
      </c>
      <c r="O188" s="290">
        <v>0.0</v>
      </c>
      <c r="P188" s="290">
        <v>4.0</v>
      </c>
      <c r="Q188" s="291">
        <v>1.0</v>
      </c>
      <c r="R188" s="548"/>
      <c r="S188" s="474">
        <v>0.0</v>
      </c>
      <c r="T188" s="472">
        <v>0.0</v>
      </c>
      <c r="U188" s="472">
        <v>0.0</v>
      </c>
      <c r="V188" s="472">
        <v>0.0</v>
      </c>
      <c r="W188" s="472">
        <v>0.0</v>
      </c>
      <c r="X188" s="472">
        <v>5.0</v>
      </c>
      <c r="Y188" s="473">
        <v>2.0</v>
      </c>
      <c r="Z188" s="445"/>
      <c r="AA188" s="445"/>
      <c r="AB188" s="445"/>
      <c r="AC188" s="445"/>
      <c r="AD188" s="445"/>
      <c r="AE188" s="445"/>
      <c r="AF188" s="445"/>
      <c r="AG188" s="445"/>
      <c r="AH188" s="445"/>
      <c r="AI188" s="445"/>
      <c r="AJ188" s="445"/>
      <c r="AK188" s="445"/>
      <c r="AL188" s="445"/>
      <c r="AM188" s="445"/>
      <c r="AN188" s="445"/>
      <c r="AO188" s="445"/>
      <c r="AP188" s="445"/>
      <c r="AQ188" s="445"/>
      <c r="AR188" s="445"/>
      <c r="AS188" s="445"/>
      <c r="AT188" s="445"/>
      <c r="AU188" s="445"/>
      <c r="AV188" s="445"/>
      <c r="AW188" s="445"/>
      <c r="AX188" s="445"/>
      <c r="AY188" s="445"/>
      <c r="AZ188" s="445"/>
      <c r="BA188" s="445"/>
      <c r="BB188" s="445"/>
      <c r="BC188" s="445"/>
      <c r="BD188" s="445"/>
      <c r="BE188" s="445"/>
      <c r="BF188" s="445"/>
      <c r="BG188" s="445"/>
      <c r="BH188" s="445"/>
      <c r="BI188" s="445"/>
      <c r="BJ188" s="445"/>
      <c r="BK188" s="445"/>
      <c r="BL188" s="445"/>
      <c r="BM188" s="445"/>
      <c r="BN188" s="252"/>
      <c r="BO188" s="252"/>
      <c r="BP188" s="252"/>
      <c r="BQ188" s="252"/>
      <c r="BR188" s="252"/>
      <c r="BS188" s="252"/>
      <c r="BT188" s="252"/>
      <c r="BU188" s="252"/>
      <c r="BV188" s="252"/>
      <c r="BW188" s="252"/>
      <c r="BX188" s="252"/>
      <c r="BY188" s="252"/>
      <c r="BZ188" s="252"/>
      <c r="CA188" s="252"/>
      <c r="CB188" s="252"/>
      <c r="CC188" s="252"/>
      <c r="CD188" s="252"/>
      <c r="CE188" s="252"/>
      <c r="CF188" s="252"/>
      <c r="CG188" s="252"/>
      <c r="CH188" s="252"/>
      <c r="CI188" s="252"/>
      <c r="CJ188" s="252"/>
      <c r="CK188" s="252"/>
      <c r="CL188" s="252"/>
      <c r="CM188" s="252"/>
      <c r="CN188" s="252"/>
      <c r="CO188" s="252"/>
      <c r="CP188" s="252"/>
      <c r="CQ188" s="252"/>
      <c r="CR188" s="252"/>
      <c r="CS188" s="252"/>
      <c r="CT188" s="252"/>
      <c r="CU188" s="252"/>
      <c r="CV188" s="252"/>
      <c r="CW188" s="252"/>
      <c r="CX188" s="252"/>
      <c r="CY188" s="252"/>
      <c r="CZ188" s="252"/>
      <c r="DA188" s="252"/>
      <c r="DB188" s="252"/>
      <c r="DC188" s="252"/>
      <c r="DD188" s="252"/>
      <c r="DE188" s="252"/>
      <c r="DF188" s="252"/>
      <c r="DG188" s="252"/>
      <c r="DH188" s="252"/>
      <c r="DI188" s="252"/>
      <c r="DJ188" s="252"/>
      <c r="DK188" s="252"/>
      <c r="DL188" s="252"/>
      <c r="DM188" s="252"/>
      <c r="DN188" s="252"/>
      <c r="DO188" s="252"/>
      <c r="DP188" s="252"/>
      <c r="DQ188" s="252"/>
      <c r="DR188" s="252"/>
      <c r="DS188" s="252"/>
      <c r="DT188" s="252"/>
      <c r="DU188" s="252"/>
      <c r="DV188" s="252"/>
      <c r="DW188" s="252"/>
      <c r="DX188" s="252"/>
      <c r="DY188" s="252"/>
      <c r="DZ188" s="252"/>
      <c r="EA188" s="252"/>
      <c r="EB188" s="252"/>
      <c r="EC188" s="252"/>
      <c r="ED188" s="252"/>
      <c r="EE188" s="252"/>
      <c r="EF188" s="252"/>
      <c r="EG188" s="252"/>
      <c r="EH188" s="252"/>
      <c r="EI188" s="252"/>
      <c r="EJ188" s="252"/>
      <c r="EK188" s="252"/>
      <c r="EL188" s="252"/>
      <c r="EM188" s="252"/>
      <c r="EN188" s="252"/>
    </row>
    <row r="189" ht="19.5" customHeight="1">
      <c r="A189" s="14"/>
      <c r="B189" s="486"/>
      <c r="C189" s="487"/>
      <c r="D189" s="487"/>
      <c r="E189" s="559" t="s">
        <v>225</v>
      </c>
      <c r="F189" s="560"/>
      <c r="G189" s="561"/>
      <c r="H189" s="471" t="s">
        <v>8</v>
      </c>
      <c r="I189" s="472" t="s">
        <v>5</v>
      </c>
      <c r="J189" s="290">
        <f t="shared" si="124"/>
        <v>15</v>
      </c>
      <c r="K189" s="290">
        <v>3.0</v>
      </c>
      <c r="L189" s="290">
        <v>3.0</v>
      </c>
      <c r="M189" s="290">
        <v>3.0</v>
      </c>
      <c r="N189" s="290">
        <v>2.0</v>
      </c>
      <c r="O189" s="290">
        <v>2.0</v>
      </c>
      <c r="P189" s="290">
        <v>2.0</v>
      </c>
      <c r="Q189" s="291">
        <v>0.0</v>
      </c>
      <c r="R189" s="548"/>
      <c r="S189" s="474">
        <v>3.5</v>
      </c>
      <c r="T189" s="472">
        <v>3.5</v>
      </c>
      <c r="U189" s="472">
        <v>3.5</v>
      </c>
      <c r="V189" s="472">
        <v>2.5</v>
      </c>
      <c r="W189" s="472">
        <v>2.5</v>
      </c>
      <c r="X189" s="472">
        <v>2.5</v>
      </c>
      <c r="Y189" s="473">
        <v>0.0</v>
      </c>
      <c r="Z189" s="444"/>
      <c r="AB189" s="444"/>
      <c r="AC189" s="444"/>
      <c r="AD189" s="444"/>
      <c r="AE189" s="444"/>
      <c r="AF189" s="444"/>
      <c r="AG189" s="444"/>
      <c r="AH189" s="444"/>
      <c r="AI189" s="444"/>
      <c r="AJ189" s="444"/>
      <c r="AK189" s="444"/>
      <c r="AL189" s="444"/>
      <c r="AM189" s="444"/>
      <c r="AN189" s="444"/>
      <c r="AO189" s="444"/>
      <c r="AP189" s="444"/>
      <c r="AQ189" s="444"/>
      <c r="AR189" s="444"/>
      <c r="AS189" s="444"/>
      <c r="AT189" s="444"/>
      <c r="AU189" s="444"/>
      <c r="AV189" s="444"/>
      <c r="AW189" s="444"/>
      <c r="AX189" s="444"/>
      <c r="AY189" s="444"/>
      <c r="AZ189" s="444"/>
      <c r="BA189" s="444"/>
      <c r="BB189" s="444"/>
      <c r="BC189" s="444"/>
      <c r="BD189" s="444"/>
      <c r="BE189" s="444"/>
      <c r="BF189" s="444"/>
      <c r="BG189" s="444"/>
      <c r="BH189" s="444"/>
      <c r="BI189" s="444"/>
      <c r="BJ189" s="444"/>
      <c r="BK189" s="444"/>
      <c r="BL189" s="444"/>
      <c r="BM189" s="444"/>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252"/>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252"/>
      <c r="EC189" s="252"/>
      <c r="ED189" s="252"/>
      <c r="EE189" s="252"/>
      <c r="EF189" s="252"/>
      <c r="EG189" s="252"/>
      <c r="EH189" s="252"/>
      <c r="EI189" s="252"/>
      <c r="EJ189" s="252"/>
      <c r="EK189" s="252"/>
      <c r="EL189" s="252"/>
      <c r="EM189" s="252"/>
      <c r="EN189" s="252"/>
    </row>
    <row r="190" ht="19.5" customHeight="1">
      <c r="A190" s="14"/>
      <c r="B190" s="486"/>
      <c r="C190" s="487"/>
      <c r="D190" s="487"/>
      <c r="E190" s="559" t="s">
        <v>226</v>
      </c>
      <c r="F190" s="560"/>
      <c r="G190" s="561"/>
      <c r="H190" s="471" t="s">
        <v>8</v>
      </c>
      <c r="I190" s="472" t="s">
        <v>5</v>
      </c>
      <c r="J190" s="290">
        <f t="shared" si="124"/>
        <v>10</v>
      </c>
      <c r="K190" s="290">
        <v>0.0</v>
      </c>
      <c r="L190" s="290">
        <v>0.0</v>
      </c>
      <c r="M190" s="290">
        <v>2.0</v>
      </c>
      <c r="N190" s="290">
        <v>2.0</v>
      </c>
      <c r="O190" s="290">
        <v>2.0</v>
      </c>
      <c r="P190" s="290">
        <v>2.0</v>
      </c>
      <c r="Q190" s="291">
        <v>2.0</v>
      </c>
      <c r="R190" s="548"/>
      <c r="S190" s="474">
        <v>0.0</v>
      </c>
      <c r="T190" s="472">
        <v>0.0</v>
      </c>
      <c r="U190" s="472">
        <v>2.5</v>
      </c>
      <c r="V190" s="472">
        <v>2.5</v>
      </c>
      <c r="W190" s="472">
        <v>2.5</v>
      </c>
      <c r="X190" s="472">
        <v>2.5</v>
      </c>
      <c r="Y190" s="473">
        <v>2.5</v>
      </c>
      <c r="Z190" s="252"/>
      <c r="AA190" s="252"/>
      <c r="AB190" s="252"/>
      <c r="AC190" s="252"/>
      <c r="AD190" s="252"/>
      <c r="AE190" s="252"/>
      <c r="AF190" s="252"/>
      <c r="AG190" s="252"/>
      <c r="AH190" s="252"/>
      <c r="AI190" s="252"/>
      <c r="AJ190" s="252"/>
      <c r="AK190" s="252"/>
      <c r="AL190" s="252"/>
      <c r="AM190" s="252"/>
      <c r="AN190" s="252"/>
      <c r="AO190" s="252"/>
      <c r="AP190" s="252"/>
      <c r="AQ190" s="252"/>
      <c r="AR190" s="252"/>
      <c r="AS190" s="252"/>
      <c r="AT190" s="252"/>
      <c r="AU190" s="252"/>
      <c r="AV190" s="252"/>
      <c r="AW190" s="252"/>
      <c r="AX190" s="252"/>
      <c r="AY190" s="252"/>
      <c r="AZ190" s="252"/>
      <c r="BA190" s="252"/>
      <c r="BB190" s="252"/>
      <c r="BC190" s="252"/>
      <c r="BD190" s="252"/>
      <c r="BE190" s="252"/>
      <c r="BF190" s="252"/>
      <c r="BG190" s="252"/>
      <c r="BH190" s="252"/>
      <c r="BI190" s="252"/>
      <c r="BJ190" s="252"/>
      <c r="BK190" s="252"/>
      <c r="BL190" s="252"/>
      <c r="BM190" s="252"/>
      <c r="BN190" s="252"/>
      <c r="BO190" s="252"/>
      <c r="BP190" s="252"/>
      <c r="BQ190" s="252"/>
      <c r="BR190" s="252"/>
      <c r="BS190" s="252"/>
      <c r="BT190" s="252"/>
      <c r="BU190" s="252"/>
      <c r="BV190" s="252"/>
      <c r="BW190" s="252"/>
      <c r="BX190" s="252"/>
      <c r="BY190" s="252"/>
      <c r="BZ190" s="252"/>
      <c r="CA190" s="252"/>
      <c r="CB190" s="252"/>
      <c r="CC190" s="252"/>
      <c r="CD190" s="252"/>
      <c r="CE190" s="252"/>
      <c r="CF190" s="252"/>
      <c r="CG190" s="252"/>
      <c r="CH190" s="252"/>
      <c r="CI190" s="252"/>
      <c r="CJ190" s="252"/>
      <c r="CK190" s="252"/>
      <c r="CL190" s="252"/>
      <c r="CM190" s="252"/>
      <c r="CN190" s="252"/>
      <c r="CO190" s="252"/>
      <c r="CP190" s="252"/>
      <c r="CQ190" s="252"/>
      <c r="CR190" s="252"/>
      <c r="CS190" s="252"/>
      <c r="CT190" s="252"/>
      <c r="CU190" s="252"/>
      <c r="CV190" s="252"/>
      <c r="CW190" s="252"/>
      <c r="CX190" s="252"/>
      <c r="CY190" s="252"/>
      <c r="CZ190" s="252"/>
      <c r="DA190" s="252"/>
      <c r="DB190" s="252"/>
      <c r="DC190" s="252"/>
      <c r="DD190" s="252"/>
      <c r="DE190" s="252"/>
      <c r="DF190" s="252"/>
      <c r="DG190" s="252"/>
      <c r="DH190" s="252"/>
      <c r="DI190" s="252"/>
      <c r="DJ190" s="252"/>
      <c r="DK190" s="252"/>
      <c r="DL190" s="252"/>
      <c r="DM190" s="252"/>
      <c r="DN190" s="252"/>
      <c r="DO190" s="252"/>
      <c r="DP190" s="252"/>
      <c r="DQ190" s="252"/>
      <c r="DR190" s="252"/>
      <c r="DS190" s="252"/>
      <c r="DT190" s="252"/>
      <c r="DU190" s="252"/>
      <c r="DV190" s="252"/>
      <c r="DW190" s="252"/>
      <c r="DX190" s="252"/>
      <c r="DY190" s="252"/>
      <c r="DZ190" s="252"/>
      <c r="EA190" s="252"/>
      <c r="EB190" s="252"/>
      <c r="EC190" s="252"/>
      <c r="ED190" s="252"/>
      <c r="EE190" s="252"/>
      <c r="EF190" s="252"/>
      <c r="EG190" s="252"/>
      <c r="EH190" s="252"/>
      <c r="EI190" s="252"/>
      <c r="EJ190" s="252"/>
      <c r="EK190" s="252"/>
      <c r="EL190" s="252"/>
      <c r="EM190" s="252"/>
      <c r="EN190" s="252"/>
    </row>
    <row r="191" ht="19.5" customHeight="1">
      <c r="A191" s="14"/>
      <c r="B191" s="503"/>
      <c r="C191" s="504"/>
      <c r="D191" s="504"/>
      <c r="E191" s="565" t="s">
        <v>227</v>
      </c>
      <c r="F191" s="566"/>
      <c r="G191" s="567"/>
      <c r="H191" s="507" t="s">
        <v>7</v>
      </c>
      <c r="I191" s="496" t="s">
        <v>5</v>
      </c>
      <c r="J191" s="325">
        <f t="shared" si="124"/>
        <v>9</v>
      </c>
      <c r="K191" s="325">
        <v>3.0</v>
      </c>
      <c r="L191" s="325">
        <v>3.0</v>
      </c>
      <c r="M191" s="325">
        <v>3.0</v>
      </c>
      <c r="N191" s="325">
        <v>0.0</v>
      </c>
      <c r="O191" s="325">
        <v>0.0</v>
      </c>
      <c r="P191" s="325">
        <v>0.0</v>
      </c>
      <c r="Q191" s="326">
        <v>0.0</v>
      </c>
      <c r="R191" s="548"/>
      <c r="S191" s="510">
        <v>4.0</v>
      </c>
      <c r="T191" s="496">
        <v>4.0</v>
      </c>
      <c r="U191" s="496">
        <v>4.0</v>
      </c>
      <c r="V191" s="496">
        <v>0.0</v>
      </c>
      <c r="W191" s="496">
        <v>0.0</v>
      </c>
      <c r="X191" s="496">
        <v>0.0</v>
      </c>
      <c r="Y191" s="535">
        <v>0.0</v>
      </c>
      <c r="Z191" s="252"/>
      <c r="AA191" s="252"/>
      <c r="AB191" s="252"/>
      <c r="AC191" s="252"/>
      <c r="AD191" s="252"/>
      <c r="AE191" s="252"/>
      <c r="AF191" s="252"/>
      <c r="AG191" s="252"/>
      <c r="AH191" s="252"/>
      <c r="AI191" s="252"/>
      <c r="AJ191" s="252"/>
      <c r="AK191" s="252"/>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252"/>
      <c r="CT191" s="252"/>
      <c r="CU191" s="252"/>
      <c r="CV191" s="252"/>
      <c r="CW191" s="252"/>
      <c r="CX191" s="252"/>
      <c r="CY191" s="252"/>
      <c r="CZ191" s="252"/>
      <c r="DA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252"/>
      <c r="EC191" s="252"/>
      <c r="ED191" s="252"/>
      <c r="EE191" s="252"/>
      <c r="EF191" s="252"/>
      <c r="EG191" s="252"/>
      <c r="EH191" s="252"/>
      <c r="EI191" s="252"/>
      <c r="EJ191" s="252"/>
      <c r="EK191" s="252"/>
      <c r="EL191" s="252"/>
      <c r="EM191" s="252"/>
      <c r="EN191" s="252"/>
    </row>
    <row r="192" ht="19.5" customHeight="1">
      <c r="A192" s="14"/>
      <c r="B192" s="570"/>
      <c r="C192" s="570"/>
      <c r="D192" s="571"/>
      <c r="E192" s="536"/>
      <c r="F192" s="536"/>
      <c r="G192" s="537"/>
      <c r="H192" s="538"/>
      <c r="I192" s="574" t="s">
        <v>147</v>
      </c>
      <c r="J192" s="575">
        <f>SUM(J182:J191)</f>
        <v>135</v>
      </c>
      <c r="K192" s="576">
        <f> J192 - (J192 / 7)</f>
        <v>115.7142857</v>
      </c>
      <c r="L192" s="576">
        <f> K192 - (J192 / 7)</f>
        <v>96.42857143</v>
      </c>
      <c r="M192" s="576">
        <f> L192 - (J192 / 7)</f>
        <v>77.14285714</v>
      </c>
      <c r="N192" s="576">
        <f> M192 - (J192 / 7)</f>
        <v>57.85714286</v>
      </c>
      <c r="O192" s="576">
        <f> N192 - (J192 / 7)</f>
        <v>38.57142857</v>
      </c>
      <c r="P192" s="576">
        <f> O192 - (J192 / 7)</f>
        <v>19.28571429</v>
      </c>
      <c r="Q192" s="576">
        <f> P192 - (J192 / 7)</f>
        <v>0</v>
      </c>
      <c r="R192" s="537"/>
      <c r="S192" s="445"/>
      <c r="T192" s="444"/>
      <c r="U192" s="444"/>
      <c r="V192" s="444"/>
      <c r="W192" s="444"/>
      <c r="X192" s="444"/>
      <c r="Y192" s="577">
        <f>SUM(S182:Y191)</f>
        <v>151.5</v>
      </c>
      <c r="Z192" s="252"/>
      <c r="AA192" s="252"/>
      <c r="AB192" s="252"/>
      <c r="AC192" s="252"/>
      <c r="AD192" s="252"/>
      <c r="AE192" s="252"/>
      <c r="AF192" s="252"/>
      <c r="AG192" s="252"/>
      <c r="AH192" s="252"/>
      <c r="AI192" s="252"/>
      <c r="AJ192" s="252"/>
      <c r="AK192" s="252"/>
      <c r="AL192" s="252"/>
      <c r="AM192" s="252"/>
      <c r="AN192" s="252"/>
      <c r="AO192" s="252"/>
      <c r="AP192" s="252"/>
      <c r="AQ192" s="252"/>
      <c r="AR192" s="252"/>
      <c r="AS192" s="252"/>
      <c r="AT192" s="252"/>
      <c r="AU192" s="252"/>
      <c r="AV192" s="252"/>
      <c r="AW192" s="252"/>
      <c r="AX192" s="252"/>
      <c r="AY192" s="252"/>
      <c r="AZ192" s="252"/>
      <c r="BA192" s="252"/>
      <c r="BB192" s="252"/>
      <c r="BC192" s="252"/>
      <c r="BD192" s="252"/>
      <c r="BE192" s="252"/>
      <c r="BF192" s="252"/>
      <c r="BG192" s="252"/>
      <c r="BH192" s="252"/>
      <c r="BI192" s="252"/>
      <c r="BJ192" s="252"/>
      <c r="BK192" s="252"/>
      <c r="BL192" s="252"/>
      <c r="BM192" s="252"/>
      <c r="BN192" s="252"/>
      <c r="BO192" s="252"/>
      <c r="BP192" s="252"/>
      <c r="BQ192" s="252"/>
      <c r="BR192" s="252"/>
      <c r="BS192" s="252"/>
      <c r="BT192" s="252"/>
      <c r="BU192" s="252"/>
      <c r="BV192" s="252"/>
      <c r="BW192" s="252"/>
      <c r="BX192" s="252"/>
      <c r="BY192" s="252"/>
      <c r="BZ192" s="252"/>
      <c r="CA192" s="252"/>
      <c r="CB192" s="252"/>
      <c r="CC192" s="252"/>
      <c r="CD192" s="252"/>
      <c r="CE192" s="252"/>
      <c r="CF192" s="252"/>
      <c r="CG192" s="252"/>
      <c r="CH192" s="252"/>
      <c r="CI192" s="252"/>
      <c r="CJ192" s="252"/>
      <c r="CK192" s="252"/>
      <c r="CL192" s="252"/>
      <c r="CM192" s="252"/>
      <c r="CN192" s="252"/>
      <c r="CO192" s="252"/>
      <c r="CP192" s="252"/>
      <c r="CQ192" s="252"/>
      <c r="CR192" s="252"/>
      <c r="CS192" s="252"/>
      <c r="CT192" s="252"/>
      <c r="CU192" s="252"/>
      <c r="CV192" s="252"/>
      <c r="CW192" s="252"/>
      <c r="CX192" s="252"/>
      <c r="CY192" s="252"/>
      <c r="CZ192" s="252"/>
      <c r="DA192" s="252"/>
      <c r="DG192" s="252"/>
      <c r="DH192" s="252"/>
      <c r="DI192" s="252"/>
      <c r="DJ192" s="252"/>
      <c r="DK192" s="252"/>
      <c r="DL192" s="252"/>
      <c r="DM192" s="252"/>
      <c r="DN192" s="252"/>
      <c r="DO192" s="252"/>
      <c r="DP192" s="252"/>
      <c r="DQ192" s="252"/>
      <c r="DR192" s="252"/>
      <c r="DS192" s="252"/>
      <c r="DT192" s="252"/>
      <c r="DU192" s="252"/>
      <c r="DV192" s="252"/>
      <c r="DW192" s="252"/>
      <c r="DX192" s="252"/>
      <c r="DY192" s="252"/>
      <c r="DZ192" s="252"/>
      <c r="EA192" s="252"/>
      <c r="EB192" s="252"/>
      <c r="EC192" s="252"/>
      <c r="ED192" s="252"/>
      <c r="EE192" s="252"/>
      <c r="EF192" s="252"/>
      <c r="EG192" s="252"/>
      <c r="EH192" s="252"/>
      <c r="EI192" s="252"/>
      <c r="EJ192" s="252"/>
      <c r="EK192" s="252"/>
      <c r="EL192" s="252"/>
      <c r="EM192" s="252"/>
      <c r="EN192" s="252"/>
    </row>
    <row r="193" ht="19.5" customHeight="1">
      <c r="A193" s="14"/>
      <c r="B193" s="14"/>
      <c r="C193" s="14"/>
      <c r="D193" s="14"/>
      <c r="E193" s="14"/>
      <c r="F193" s="106"/>
      <c r="G193" s="106"/>
      <c r="H193" s="14"/>
      <c r="I193" s="517" t="s">
        <v>155</v>
      </c>
      <c r="J193" s="518">
        <f>SUM(J182:J191)</f>
        <v>135</v>
      </c>
      <c r="K193" s="516">
        <f t="shared" ref="K193:Q193" si="130"> J193 - SUM(K182:K191)</f>
        <v>123</v>
      </c>
      <c r="L193" s="516">
        <f t="shared" si="130"/>
        <v>107</v>
      </c>
      <c r="M193" s="516">
        <f t="shared" si="130"/>
        <v>88</v>
      </c>
      <c r="N193" s="516">
        <f t="shared" si="130"/>
        <v>66</v>
      </c>
      <c r="O193" s="516">
        <f t="shared" si="130"/>
        <v>40</v>
      </c>
      <c r="P193" s="516">
        <f t="shared" si="130"/>
        <v>14</v>
      </c>
      <c r="Q193" s="516">
        <f t="shared" si="130"/>
        <v>0</v>
      </c>
      <c r="R193" s="14"/>
      <c r="S193" s="14"/>
      <c r="T193" s="14"/>
      <c r="U193" s="252"/>
      <c r="V193" s="252"/>
      <c r="W193" s="252"/>
      <c r="X193" s="252"/>
      <c r="Y193" s="252"/>
      <c r="Z193" s="252"/>
      <c r="AA193" s="252"/>
      <c r="AB193" s="252"/>
      <c r="AC193" s="252"/>
      <c r="AD193" s="252"/>
      <c r="AE193" s="252"/>
      <c r="AF193" s="252"/>
      <c r="AG193" s="252"/>
      <c r="AH193" s="252"/>
      <c r="AI193" s="252"/>
      <c r="AJ193" s="252"/>
      <c r="AK193" s="252"/>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252"/>
      <c r="CT193" s="252"/>
      <c r="CU193" s="252"/>
      <c r="CV193" s="252"/>
      <c r="CW193" s="252"/>
      <c r="CX193" s="252"/>
      <c r="CZ193" s="252"/>
      <c r="DA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252"/>
      <c r="EC193" s="252"/>
      <c r="ED193" s="252"/>
      <c r="EE193" s="252"/>
      <c r="EF193" s="252"/>
      <c r="EG193" s="252"/>
      <c r="EH193" s="252"/>
      <c r="EI193" s="252"/>
      <c r="EJ193" s="252"/>
      <c r="EK193" s="252"/>
      <c r="EL193" s="252"/>
      <c r="EM193" s="252"/>
      <c r="EN193" s="252"/>
    </row>
    <row r="194" ht="19.5" customHeight="1">
      <c r="A194" s="14"/>
      <c r="B194" s="14"/>
      <c r="C194" s="14"/>
      <c r="D194" s="14"/>
      <c r="E194" s="14"/>
      <c r="F194" s="106"/>
      <c r="G194" s="106"/>
      <c r="H194" s="14"/>
      <c r="I194" s="107"/>
      <c r="J194" s="107"/>
      <c r="K194" s="107"/>
      <c r="L194" s="107"/>
      <c r="M194" s="107"/>
      <c r="N194" s="107"/>
      <c r="O194" s="107"/>
      <c r="P194" s="107"/>
      <c r="Q194" s="14"/>
      <c r="R194" s="14"/>
      <c r="S194" s="14"/>
      <c r="T194" s="14"/>
      <c r="U194" s="252"/>
      <c r="V194" s="252"/>
      <c r="W194" s="252"/>
      <c r="X194" s="252"/>
      <c r="Y194" s="252"/>
      <c r="Z194" s="252"/>
      <c r="AA194" s="252"/>
      <c r="AB194" s="252"/>
      <c r="AC194" s="252"/>
      <c r="AD194" s="252"/>
      <c r="AE194" s="252"/>
      <c r="AF194" s="252"/>
      <c r="AG194" s="252"/>
      <c r="AH194" s="252"/>
      <c r="AI194" s="252"/>
      <c r="AX194" s="252"/>
      <c r="AY194" s="252"/>
      <c r="AZ194" s="252"/>
      <c r="BA194" s="252"/>
      <c r="BB194" s="252"/>
      <c r="BC194" s="252"/>
      <c r="BD194" s="252"/>
      <c r="BE194" s="252"/>
      <c r="BF194" s="252"/>
      <c r="BG194" s="252"/>
      <c r="BH194" s="252"/>
      <c r="BI194" s="252"/>
      <c r="BJ194" s="252"/>
      <c r="BK194" s="252"/>
      <c r="BL194" s="252"/>
      <c r="BM194" s="252"/>
      <c r="BN194" s="252"/>
      <c r="BO194" s="252"/>
      <c r="BP194" s="252"/>
      <c r="BQ194" s="252"/>
      <c r="BR194" s="252"/>
      <c r="BS194" s="252"/>
      <c r="BT194" s="252"/>
      <c r="BU194" s="252"/>
      <c r="BV194" s="252"/>
      <c r="BW194" s="252"/>
      <c r="BX194" s="252"/>
      <c r="BY194" s="252"/>
      <c r="BZ194" s="252"/>
      <c r="CA194" s="252"/>
      <c r="CB194" s="252"/>
      <c r="CC194" s="252"/>
      <c r="CD194" s="252"/>
      <c r="CE194" s="252"/>
      <c r="CF194" s="252"/>
      <c r="CG194" s="252"/>
      <c r="CH194" s="252"/>
      <c r="CI194" s="252"/>
      <c r="CJ194" s="252"/>
      <c r="CK194" s="252"/>
      <c r="CL194" s="252"/>
      <c r="CM194" s="252"/>
      <c r="CN194" s="252"/>
      <c r="CO194" s="252"/>
      <c r="DI194" s="252"/>
      <c r="DJ194" s="252"/>
      <c r="DK194" s="252"/>
      <c r="DL194" s="252"/>
      <c r="DM194" s="252"/>
      <c r="DN194" s="252"/>
      <c r="DO194" s="252"/>
      <c r="DP194" s="252"/>
      <c r="DQ194" s="252"/>
      <c r="DR194" s="252"/>
      <c r="DS194" s="252"/>
      <c r="DT194" s="252"/>
      <c r="DU194" s="252"/>
      <c r="DV194" s="252"/>
      <c r="DW194" s="252"/>
      <c r="DX194" s="252"/>
      <c r="DY194" s="252"/>
      <c r="DZ194" s="252"/>
      <c r="EA194" s="252"/>
      <c r="EB194" s="252"/>
      <c r="EC194" s="252"/>
      <c r="ED194" s="252"/>
      <c r="EE194" s="252"/>
      <c r="EF194" s="252"/>
      <c r="EG194" s="252"/>
      <c r="EH194" s="252"/>
      <c r="EI194" s="252"/>
      <c r="EJ194" s="252"/>
      <c r="EK194" s="252"/>
      <c r="EL194" s="252"/>
      <c r="EM194" s="252"/>
      <c r="EN194" s="252"/>
    </row>
    <row r="195" ht="19.5" customHeight="1">
      <c r="A195" s="14"/>
      <c r="E195" s="536"/>
      <c r="F195" s="536"/>
      <c r="G195" s="537"/>
      <c r="H195" s="537"/>
      <c r="I195" s="537"/>
      <c r="J195" s="538"/>
      <c r="K195" s="539" t="s">
        <v>143</v>
      </c>
      <c r="L195" s="255"/>
      <c r="M195" s="255"/>
      <c r="N195" s="255"/>
      <c r="O195" s="255"/>
      <c r="P195" s="255"/>
      <c r="Q195" s="255"/>
      <c r="R195" s="255"/>
      <c r="S195" s="255"/>
      <c r="T195" s="255"/>
      <c r="U195" s="255"/>
      <c r="V195" s="255"/>
      <c r="W195" s="255"/>
      <c r="X195" s="255"/>
      <c r="Y195" s="5"/>
      <c r="AA195" s="541" t="s">
        <v>144</v>
      </c>
      <c r="AB195" s="255"/>
      <c r="AC195" s="255"/>
      <c r="AD195" s="255"/>
      <c r="AE195" s="255"/>
      <c r="AF195" s="255"/>
      <c r="AG195" s="255"/>
      <c r="AH195" s="255"/>
      <c r="AI195" s="255"/>
      <c r="AJ195" s="255"/>
      <c r="AK195" s="255"/>
      <c r="AL195" s="255"/>
      <c r="AM195" s="255"/>
      <c r="AN195" s="255"/>
      <c r="AO195" s="5"/>
      <c r="AU195" s="542"/>
      <c r="AV195" s="539" t="s">
        <v>145</v>
      </c>
      <c r="AW195" s="255"/>
      <c r="AX195" s="255"/>
      <c r="AY195" s="255"/>
      <c r="AZ195" s="255"/>
      <c r="BA195" s="255"/>
      <c r="BB195" s="255"/>
      <c r="BC195" s="255"/>
      <c r="BD195" s="593"/>
      <c r="BE195" s="593"/>
      <c r="BF195" s="593"/>
      <c r="BG195" s="593"/>
      <c r="BH195" s="593"/>
      <c r="BI195" s="593"/>
      <c r="BJ195" s="593"/>
      <c r="BK195" s="594"/>
      <c r="BL195" s="600"/>
      <c r="BM195" s="600"/>
      <c r="BN195" s="445"/>
      <c r="BO195" s="449"/>
      <c r="BP195" s="449"/>
      <c r="BQ195" s="449"/>
      <c r="BR195" s="449"/>
      <c r="BS195" s="449"/>
      <c r="BT195" s="449"/>
      <c r="BU195" s="449"/>
      <c r="BV195" s="449"/>
      <c r="BW195" s="544"/>
      <c r="BX195" s="600"/>
      <c r="BY195" s="600"/>
      <c r="BZ195" s="600"/>
      <c r="CA195" s="600"/>
      <c r="CB195" s="600"/>
      <c r="CC195" s="600"/>
      <c r="CD195" s="600"/>
      <c r="CE195" s="600"/>
      <c r="CF195" s="445"/>
      <c r="CG195" s="449"/>
      <c r="CH195" s="449"/>
      <c r="CI195" s="449"/>
      <c r="CJ195" s="449"/>
      <c r="CK195" s="449"/>
      <c r="CL195" s="449"/>
      <c r="CM195" s="449"/>
      <c r="CN195" s="449"/>
      <c r="CO195" s="449"/>
      <c r="CP195" s="600"/>
      <c r="CQ195" s="600"/>
      <c r="CR195" s="600"/>
      <c r="CS195" s="600"/>
      <c r="CT195" s="600"/>
      <c r="CU195" s="600"/>
      <c r="CV195" s="600"/>
      <c r="CW195" s="600"/>
      <c r="CX195" s="536"/>
      <c r="CY195" s="544"/>
      <c r="CZ195" s="544"/>
      <c r="DA195" s="544"/>
      <c r="DB195" s="544"/>
      <c r="DC195" s="544"/>
      <c r="DD195" s="544"/>
      <c r="DE195" s="544"/>
      <c r="DF195" s="544"/>
      <c r="DG195" s="544"/>
      <c r="DH195" s="3"/>
      <c r="DI195" s="3"/>
      <c r="DJ195" s="3"/>
      <c r="DK195" s="3"/>
      <c r="DL195" s="3"/>
      <c r="DM195" s="3"/>
      <c r="DN195" s="3"/>
      <c r="DO195" s="3"/>
      <c r="DP195" s="600"/>
      <c r="DQ195" s="600"/>
      <c r="DR195" s="600"/>
      <c r="DS195" s="600"/>
      <c r="DT195" s="600"/>
      <c r="ED195" s="252"/>
      <c r="EE195" s="252"/>
      <c r="EF195" s="252"/>
      <c r="EG195" s="252"/>
      <c r="EH195" s="252"/>
      <c r="EI195" s="252"/>
      <c r="EJ195" s="252"/>
      <c r="EK195" s="252"/>
      <c r="EL195" s="252"/>
      <c r="EM195" s="252"/>
      <c r="EN195" s="252"/>
    </row>
    <row r="196" ht="19.5" customHeight="1">
      <c r="A196" s="14"/>
      <c r="B196" s="403"/>
      <c r="C196" s="403"/>
      <c r="D196" s="544"/>
      <c r="E196" s="544"/>
      <c r="F196" s="544"/>
      <c r="G196" s="545"/>
      <c r="H196" s="545"/>
      <c r="I196" s="601" t="s">
        <v>228</v>
      </c>
      <c r="J196" s="409"/>
      <c r="K196" s="547" t="s">
        <v>90</v>
      </c>
      <c r="L196" s="547" t="s">
        <v>91</v>
      </c>
      <c r="M196" s="547" t="s">
        <v>85</v>
      </c>
      <c r="N196" s="547" t="s">
        <v>86</v>
      </c>
      <c r="O196" s="547" t="s">
        <v>87</v>
      </c>
      <c r="P196" s="547" t="s">
        <v>88</v>
      </c>
      <c r="Q196" s="547" t="s">
        <v>89</v>
      </c>
      <c r="R196" s="602"/>
      <c r="S196" s="547" t="s">
        <v>90</v>
      </c>
      <c r="T196" s="547" t="s">
        <v>91</v>
      </c>
      <c r="U196" s="547" t="s">
        <v>85</v>
      </c>
      <c r="V196" s="547" t="s">
        <v>86</v>
      </c>
      <c r="W196" s="547" t="s">
        <v>87</v>
      </c>
      <c r="X196" s="547" t="s">
        <v>88</v>
      </c>
      <c r="Y196" s="547" t="s">
        <v>89</v>
      </c>
      <c r="Z196" s="602"/>
      <c r="AA196" s="549" t="s">
        <v>90</v>
      </c>
      <c r="AB196" s="452" t="s">
        <v>91</v>
      </c>
      <c r="AC196" s="452" t="s">
        <v>85</v>
      </c>
      <c r="AD196" s="452" t="s">
        <v>86</v>
      </c>
      <c r="AE196" s="452" t="s">
        <v>87</v>
      </c>
      <c r="AF196" s="452" t="s">
        <v>88</v>
      </c>
      <c r="AG196" s="452" t="s">
        <v>89</v>
      </c>
      <c r="AH196" s="602"/>
      <c r="AI196" s="549" t="s">
        <v>90</v>
      </c>
      <c r="AJ196" s="452" t="s">
        <v>91</v>
      </c>
      <c r="AK196" s="452" t="s">
        <v>85</v>
      </c>
      <c r="AL196" s="452" t="s">
        <v>86</v>
      </c>
      <c r="AM196" s="452" t="s">
        <v>87</v>
      </c>
      <c r="AN196" s="452" t="s">
        <v>88</v>
      </c>
      <c r="AO196" s="452" t="s">
        <v>89</v>
      </c>
      <c r="AU196" s="542"/>
      <c r="AV196" s="452" t="s">
        <v>90</v>
      </c>
      <c r="AW196" s="452" t="s">
        <v>91</v>
      </c>
      <c r="AX196" s="452" t="s">
        <v>85</v>
      </c>
      <c r="AY196" s="452" t="s">
        <v>86</v>
      </c>
      <c r="AZ196" s="452" t="s">
        <v>87</v>
      </c>
      <c r="BA196" s="452" t="s">
        <v>88</v>
      </c>
      <c r="BB196" s="452" t="s">
        <v>89</v>
      </c>
      <c r="BC196" s="602"/>
      <c r="BD196" s="452" t="s">
        <v>90</v>
      </c>
      <c r="BE196" s="452" t="s">
        <v>91</v>
      </c>
      <c r="BF196" s="452" t="s">
        <v>85</v>
      </c>
      <c r="BG196" s="452" t="s">
        <v>86</v>
      </c>
      <c r="BH196" s="452" t="s">
        <v>87</v>
      </c>
      <c r="BI196" s="452" t="s">
        <v>88</v>
      </c>
      <c r="BJ196" s="452" t="s">
        <v>89</v>
      </c>
      <c r="BK196" s="550" t="s">
        <v>146</v>
      </c>
      <c r="BL196" s="600"/>
      <c r="BM196" s="600"/>
      <c r="BN196" s="542"/>
      <c r="BO196" s="551" t="s">
        <v>8</v>
      </c>
      <c r="BP196" s="603" t="s">
        <v>98</v>
      </c>
      <c r="BQ196" s="604">
        <f t="shared" ref="BQ196:BW196" si="131">K197</f>
        <v>44911</v>
      </c>
      <c r="BR196" s="604">
        <f t="shared" si="131"/>
        <v>44912</v>
      </c>
      <c r="BS196" s="604">
        <f t="shared" si="131"/>
        <v>44913</v>
      </c>
      <c r="BT196" s="604">
        <f t="shared" si="131"/>
        <v>44914</v>
      </c>
      <c r="BU196" s="604">
        <f t="shared" si="131"/>
        <v>44915</v>
      </c>
      <c r="BV196" s="604">
        <f t="shared" si="131"/>
        <v>44916</v>
      </c>
      <c r="BW196" s="604">
        <f t="shared" si="131"/>
        <v>44917</v>
      </c>
      <c r="BY196" s="604">
        <f t="shared" ref="BY196:CE196" si="132">S197</f>
        <v>44918</v>
      </c>
      <c r="BZ196" s="604">
        <f t="shared" si="132"/>
        <v>44919</v>
      </c>
      <c r="CA196" s="604">
        <f t="shared" si="132"/>
        <v>44920</v>
      </c>
      <c r="CB196" s="604">
        <f t="shared" si="132"/>
        <v>44921</v>
      </c>
      <c r="CC196" s="604">
        <f t="shared" si="132"/>
        <v>44922</v>
      </c>
      <c r="CD196" s="604">
        <f t="shared" si="132"/>
        <v>44923</v>
      </c>
      <c r="CE196" s="604">
        <f t="shared" si="132"/>
        <v>44924</v>
      </c>
      <c r="CF196" s="542"/>
      <c r="CG196" s="551" t="s">
        <v>5</v>
      </c>
      <c r="CH196" s="603" t="s">
        <v>98</v>
      </c>
      <c r="CI196" s="604">
        <f t="shared" ref="CI196:CO196" si="133">K197</f>
        <v>44911</v>
      </c>
      <c r="CJ196" s="604">
        <f t="shared" si="133"/>
        <v>44912</v>
      </c>
      <c r="CK196" s="604">
        <f t="shared" si="133"/>
        <v>44913</v>
      </c>
      <c r="CL196" s="604">
        <f t="shared" si="133"/>
        <v>44914</v>
      </c>
      <c r="CM196" s="604">
        <f t="shared" si="133"/>
        <v>44915</v>
      </c>
      <c r="CN196" s="604">
        <f t="shared" si="133"/>
        <v>44916</v>
      </c>
      <c r="CO196" s="604">
        <f t="shared" si="133"/>
        <v>44917</v>
      </c>
      <c r="CQ196" s="604">
        <f t="shared" ref="CQ196:CW196" si="134">S197</f>
        <v>44918</v>
      </c>
      <c r="CR196" s="604">
        <f t="shared" si="134"/>
        <v>44919</v>
      </c>
      <c r="CS196" s="604">
        <f t="shared" si="134"/>
        <v>44920</v>
      </c>
      <c r="CT196" s="604">
        <f t="shared" si="134"/>
        <v>44921</v>
      </c>
      <c r="CU196" s="604">
        <f t="shared" si="134"/>
        <v>44922</v>
      </c>
      <c r="CV196" s="604">
        <f t="shared" si="134"/>
        <v>44923</v>
      </c>
      <c r="CW196" s="604">
        <f t="shared" si="134"/>
        <v>44924</v>
      </c>
      <c r="CX196" s="542"/>
      <c r="CY196" s="551" t="s">
        <v>12</v>
      </c>
      <c r="CZ196" s="603" t="s">
        <v>98</v>
      </c>
      <c r="DA196" s="604">
        <f t="shared" ref="DA196:DG196" si="135">K197</f>
        <v>44911</v>
      </c>
      <c r="DB196" s="604">
        <f t="shared" si="135"/>
        <v>44912</v>
      </c>
      <c r="DC196" s="604">
        <f t="shared" si="135"/>
        <v>44913</v>
      </c>
      <c r="DD196" s="604">
        <f t="shared" si="135"/>
        <v>44914</v>
      </c>
      <c r="DE196" s="604">
        <f t="shared" si="135"/>
        <v>44915</v>
      </c>
      <c r="DF196" s="604">
        <f t="shared" si="135"/>
        <v>44916</v>
      </c>
      <c r="DG196" s="604">
        <f t="shared" si="135"/>
        <v>44917</v>
      </c>
      <c r="DH196" s="252"/>
      <c r="DI196" s="604">
        <f t="shared" ref="DI196:DO196" si="136">S197</f>
        <v>44918</v>
      </c>
      <c r="DJ196" s="604">
        <f t="shared" si="136"/>
        <v>44919</v>
      </c>
      <c r="DK196" s="604">
        <f t="shared" si="136"/>
        <v>44920</v>
      </c>
      <c r="DL196" s="604">
        <f t="shared" si="136"/>
        <v>44921</v>
      </c>
      <c r="DM196" s="604">
        <f t="shared" si="136"/>
        <v>44922</v>
      </c>
      <c r="DN196" s="604">
        <f t="shared" si="136"/>
        <v>44923</v>
      </c>
      <c r="DO196" s="604">
        <f t="shared" si="136"/>
        <v>44924</v>
      </c>
      <c r="DP196" s="252"/>
      <c r="ED196" s="252"/>
      <c r="EE196" s="252"/>
      <c r="EF196" s="252"/>
      <c r="EG196" s="252"/>
      <c r="EH196" s="252"/>
      <c r="EI196" s="252"/>
      <c r="EJ196" s="252"/>
      <c r="EK196" s="252"/>
      <c r="EL196" s="252"/>
      <c r="EM196" s="252"/>
      <c r="EN196" s="252"/>
    </row>
    <row r="197" ht="19.5" customHeight="1">
      <c r="A197" s="14"/>
      <c r="B197" s="605" t="s">
        <v>92</v>
      </c>
      <c r="C197" s="606" t="s">
        <v>93</v>
      </c>
      <c r="D197" s="606" t="s">
        <v>94</v>
      </c>
      <c r="E197" s="606" t="s">
        <v>95</v>
      </c>
      <c r="F197" s="606" t="s">
        <v>17</v>
      </c>
      <c r="G197" s="607" t="s">
        <v>96</v>
      </c>
      <c r="H197" s="607" t="s">
        <v>97</v>
      </c>
      <c r="I197" s="608" t="s">
        <v>20</v>
      </c>
      <c r="J197" s="608" t="s">
        <v>98</v>
      </c>
      <c r="K197" s="609">
        <v>44911.0</v>
      </c>
      <c r="L197" s="609">
        <v>44912.0</v>
      </c>
      <c r="M197" s="609">
        <v>44913.0</v>
      </c>
      <c r="N197" s="609">
        <v>44914.0</v>
      </c>
      <c r="O197" s="609">
        <v>44915.0</v>
      </c>
      <c r="P197" s="609">
        <v>44916.0</v>
      </c>
      <c r="Q197" s="609">
        <v>44917.0</v>
      </c>
      <c r="R197" s="602"/>
      <c r="S197" s="609">
        <v>44918.0</v>
      </c>
      <c r="T197" s="609">
        <v>44919.0</v>
      </c>
      <c r="U197" s="609">
        <v>44920.0</v>
      </c>
      <c r="V197" s="609">
        <v>44921.0</v>
      </c>
      <c r="W197" s="609">
        <v>44922.0</v>
      </c>
      <c r="X197" s="609">
        <v>44923.0</v>
      </c>
      <c r="Y197" s="609">
        <v>44924.0</v>
      </c>
      <c r="Z197" s="602"/>
      <c r="AA197" s="610">
        <f t="shared" ref="AA197:AG197" si="137">K197</f>
        <v>44911</v>
      </c>
      <c r="AB197" s="604">
        <f t="shared" si="137"/>
        <v>44912</v>
      </c>
      <c r="AC197" s="604">
        <f t="shared" si="137"/>
        <v>44913</v>
      </c>
      <c r="AD197" s="604">
        <f t="shared" si="137"/>
        <v>44914</v>
      </c>
      <c r="AE197" s="604">
        <f t="shared" si="137"/>
        <v>44915</v>
      </c>
      <c r="AF197" s="604">
        <f t="shared" si="137"/>
        <v>44916</v>
      </c>
      <c r="AG197" s="604">
        <f t="shared" si="137"/>
        <v>44917</v>
      </c>
      <c r="AH197" s="602"/>
      <c r="AI197" s="610">
        <f t="shared" ref="AI197:AO197" si="138">S197</f>
        <v>44918</v>
      </c>
      <c r="AJ197" s="604">
        <f t="shared" si="138"/>
        <v>44919</v>
      </c>
      <c r="AK197" s="604">
        <f t="shared" si="138"/>
        <v>44920</v>
      </c>
      <c r="AL197" s="604">
        <f t="shared" si="138"/>
        <v>44921</v>
      </c>
      <c r="AM197" s="604">
        <f t="shared" si="138"/>
        <v>44922</v>
      </c>
      <c r="AN197" s="604">
        <f t="shared" si="138"/>
        <v>44923</v>
      </c>
      <c r="AO197" s="604">
        <f t="shared" si="138"/>
        <v>44924</v>
      </c>
      <c r="AU197" s="558"/>
      <c r="AV197" s="604">
        <f t="shared" ref="AV197:BB197" si="139">K197</f>
        <v>44911</v>
      </c>
      <c r="AW197" s="604">
        <f t="shared" si="139"/>
        <v>44912</v>
      </c>
      <c r="AX197" s="604">
        <f t="shared" si="139"/>
        <v>44913</v>
      </c>
      <c r="AY197" s="604">
        <f t="shared" si="139"/>
        <v>44914</v>
      </c>
      <c r="AZ197" s="604">
        <f t="shared" si="139"/>
        <v>44915</v>
      </c>
      <c r="BA197" s="604">
        <f t="shared" si="139"/>
        <v>44916</v>
      </c>
      <c r="BB197" s="604">
        <f t="shared" si="139"/>
        <v>44917</v>
      </c>
      <c r="BC197" s="602"/>
      <c r="BD197" s="604">
        <f t="shared" ref="BD197:BJ197" si="140">S197</f>
        <v>44918</v>
      </c>
      <c r="BE197" s="604">
        <f t="shared" si="140"/>
        <v>44919</v>
      </c>
      <c r="BF197" s="604">
        <f t="shared" si="140"/>
        <v>44920</v>
      </c>
      <c r="BG197" s="604">
        <f t="shared" si="140"/>
        <v>44921</v>
      </c>
      <c r="BH197" s="604">
        <f t="shared" si="140"/>
        <v>44922</v>
      </c>
      <c r="BI197" s="604">
        <f t="shared" si="140"/>
        <v>44923</v>
      </c>
      <c r="BJ197" s="604">
        <f t="shared" si="140"/>
        <v>44924</v>
      </c>
      <c r="BK197" s="599"/>
      <c r="BL197" s="600"/>
      <c r="BM197" s="600"/>
      <c r="BN197" s="542"/>
      <c r="BO197" s="551" t="s">
        <v>147</v>
      </c>
      <c r="BP197" s="415">
        <f>SUM(J200, J205)</f>
        <v>30</v>
      </c>
      <c r="BQ197" s="416">
        <f>BP197 - (BP197/14)</f>
        <v>27.85714286</v>
      </c>
      <c r="BR197" s="416">
        <f>BQ197 - (BP197/14)</f>
        <v>25.71428571</v>
      </c>
      <c r="BS197" s="416">
        <f>BR197 - (BP197/14)</f>
        <v>23.57142857</v>
      </c>
      <c r="BT197" s="416">
        <f>BS197 - (BP197/14)</f>
        <v>21.42857143</v>
      </c>
      <c r="BU197" s="416">
        <f>BT197 - (BP197/14)</f>
        <v>19.28571429</v>
      </c>
      <c r="BV197" s="416">
        <f>BU197 - (BP197/14)</f>
        <v>17.14285714</v>
      </c>
      <c r="BW197" s="416">
        <f>BV197 - (BP197/14)</f>
        <v>15</v>
      </c>
      <c r="BX197" s="416"/>
      <c r="BY197" s="416">
        <f>BW197 - (BP197/14)</f>
        <v>12.85714286</v>
      </c>
      <c r="BZ197" s="416">
        <f>BY197 - (BP197/14)</f>
        <v>10.71428571</v>
      </c>
      <c r="CA197" s="416">
        <f>BZ197 - (BP197/14)</f>
        <v>8.571428571</v>
      </c>
      <c r="CB197" s="416">
        <f>CA197 - (BP197/14)</f>
        <v>6.428571429</v>
      </c>
      <c r="CC197" s="416">
        <f>CB197 - (BP197/14)</f>
        <v>4.285714286</v>
      </c>
      <c r="CD197" s="416">
        <f>CC197 - (BP197/14)</f>
        <v>2.142857143</v>
      </c>
      <c r="CE197" s="416">
        <f>CD197 - (BP197/14)</f>
        <v>0</v>
      </c>
      <c r="CF197" s="542"/>
      <c r="CG197" s="551" t="s">
        <v>147</v>
      </c>
      <c r="CH197" s="415">
        <f>SUM(J204)</f>
        <v>30</v>
      </c>
      <c r="CI197" s="416">
        <f>CH197 - (CH197/14)</f>
        <v>27.85714286</v>
      </c>
      <c r="CJ197" s="416">
        <f>CI197 - (CH197/14)</f>
        <v>25.71428571</v>
      </c>
      <c r="CK197" s="416">
        <f>CJ197 - (CH197/14)</f>
        <v>23.57142857</v>
      </c>
      <c r="CL197" s="416">
        <f>CK197 - (CH197/14)</f>
        <v>21.42857143</v>
      </c>
      <c r="CM197" s="416">
        <f>CL197 - (CH197/14)</f>
        <v>19.28571429</v>
      </c>
      <c r="CN197" s="416">
        <f>CM197 - (CH197/14)</f>
        <v>17.14285714</v>
      </c>
      <c r="CO197" s="416">
        <f>CN197 - (CH197/14)</f>
        <v>15</v>
      </c>
      <c r="CP197" s="416"/>
      <c r="CQ197" s="416">
        <f>CO197 - (CH197/14)</f>
        <v>12.85714286</v>
      </c>
      <c r="CR197" s="416">
        <f>CQ197 - (CH197/14)</f>
        <v>10.71428571</v>
      </c>
      <c r="CS197" s="416">
        <f>CR197 - (CH197/14)</f>
        <v>8.571428571</v>
      </c>
      <c r="CT197" s="416">
        <f>CS197 - (CH197/14)</f>
        <v>6.428571429</v>
      </c>
      <c r="CU197" s="416">
        <f>CT197 - (CH197/14)</f>
        <v>4.285714286</v>
      </c>
      <c r="CV197" s="416">
        <f>CU197 - (CH197/14)</f>
        <v>2.142857143</v>
      </c>
      <c r="CW197" s="416">
        <f>CV197 - (CH197/14)</f>
        <v>0</v>
      </c>
      <c r="CX197" s="542"/>
      <c r="CY197" s="551" t="s">
        <v>147</v>
      </c>
      <c r="CZ197" s="415">
        <f>SUM(J198, J202, J206, J207)</f>
        <v>30</v>
      </c>
      <c r="DA197" s="416">
        <f>CZ197 - (CZ197/14)</f>
        <v>27.85714286</v>
      </c>
      <c r="DB197" s="416">
        <f>DA197 - (CZ197/14)</f>
        <v>25.71428571</v>
      </c>
      <c r="DC197" s="416">
        <f>DB197 - (CZ197/14)</f>
        <v>23.57142857</v>
      </c>
      <c r="DD197" s="416">
        <f>DC197 - (CZ197/14)</f>
        <v>21.42857143</v>
      </c>
      <c r="DE197" s="416">
        <f>DD197 - (CZ197/14)</f>
        <v>19.28571429</v>
      </c>
      <c r="DF197" s="416">
        <f>DE197 - (CZ197/14)</f>
        <v>17.14285714</v>
      </c>
      <c r="DG197" s="416">
        <f>DF197 - (CZ197/14)</f>
        <v>15</v>
      </c>
      <c r="DH197" s="416"/>
      <c r="DI197" s="416">
        <f>DG197 - (CZ197/14)</f>
        <v>12.85714286</v>
      </c>
      <c r="DJ197" s="416">
        <f>DI197 - (CZ197/14)</f>
        <v>10.71428571</v>
      </c>
      <c r="DK197" s="416">
        <f>DJ197 - (CZ197/14)</f>
        <v>8.571428571</v>
      </c>
      <c r="DL197" s="416">
        <f>DK197 - (CZ197/14)</f>
        <v>6.428571429</v>
      </c>
      <c r="DM197" s="416">
        <f>DL197 - (CZ197/14)</f>
        <v>4.285714286</v>
      </c>
      <c r="DN197" s="416">
        <f>DM197 - (CZ197/14)</f>
        <v>2.142857143</v>
      </c>
      <c r="DO197" s="416">
        <f>DN197 - (CZ197/14)</f>
        <v>0</v>
      </c>
      <c r="DP197" s="252"/>
      <c r="DQ197" s="600"/>
      <c r="DR197" s="600"/>
      <c r="DS197" s="600"/>
      <c r="DT197" s="600"/>
      <c r="ED197" s="252"/>
      <c r="EE197" s="252"/>
      <c r="EF197" s="252"/>
      <c r="EG197" s="252"/>
      <c r="EH197" s="252"/>
      <c r="EI197" s="252"/>
      <c r="EJ197" s="252"/>
      <c r="EK197" s="252"/>
      <c r="EL197" s="252"/>
      <c r="EM197" s="252"/>
      <c r="EN197" s="252"/>
    </row>
    <row r="198" ht="19.5" customHeight="1">
      <c r="A198" s="14"/>
      <c r="B198" s="466">
        <v>5.1</v>
      </c>
      <c r="C198" s="467" t="s">
        <v>229</v>
      </c>
      <c r="D198" s="468">
        <v>44546.0</v>
      </c>
      <c r="E198" s="559" t="s">
        <v>230</v>
      </c>
      <c r="F198" s="560"/>
      <c r="G198" s="561"/>
      <c r="H198" s="471" t="s">
        <v>12</v>
      </c>
      <c r="I198" s="472" t="s">
        <v>5</v>
      </c>
      <c r="J198" s="290">
        <v>21.0</v>
      </c>
      <c r="K198" s="290">
        <v>0.0</v>
      </c>
      <c r="L198" s="290">
        <v>0.0</v>
      </c>
      <c r="M198" s="290">
        <v>2.0</v>
      </c>
      <c r="N198" s="290">
        <v>2.0</v>
      </c>
      <c r="O198" s="290">
        <v>2.0</v>
      </c>
      <c r="P198" s="290">
        <v>2.0</v>
      </c>
      <c r="Q198" s="291">
        <v>2.0</v>
      </c>
      <c r="R198" s="602"/>
      <c r="S198" s="290">
        <v>2.0</v>
      </c>
      <c r="T198" s="290">
        <v>0.0</v>
      </c>
      <c r="U198" s="290">
        <v>3.0</v>
      </c>
      <c r="V198" s="290">
        <v>3.0</v>
      </c>
      <c r="W198" s="290">
        <v>0.0</v>
      </c>
      <c r="X198" s="290">
        <v>0.0</v>
      </c>
      <c r="Y198" s="291">
        <v>3.0</v>
      </c>
      <c r="Z198" s="602"/>
      <c r="AA198" s="474">
        <v>0.0</v>
      </c>
      <c r="AB198" s="472">
        <v>0.0</v>
      </c>
      <c r="AC198" s="472">
        <v>3.0</v>
      </c>
      <c r="AD198" s="472">
        <v>3.0</v>
      </c>
      <c r="AE198" s="472">
        <v>2.0</v>
      </c>
      <c r="AF198" s="472">
        <v>2.0</v>
      </c>
      <c r="AG198" s="473">
        <v>2.0</v>
      </c>
      <c r="AH198" s="602"/>
      <c r="AI198" s="474">
        <v>2.0</v>
      </c>
      <c r="AJ198" s="472">
        <v>0.0</v>
      </c>
      <c r="AK198" s="472">
        <v>3.0</v>
      </c>
      <c r="AL198" s="472">
        <v>3.0</v>
      </c>
      <c r="AM198" s="472">
        <v>0.0</v>
      </c>
      <c r="AN198" s="472">
        <v>0.0</v>
      </c>
      <c r="AO198" s="473">
        <v>3.0</v>
      </c>
      <c r="AU198" s="562" t="s">
        <v>5</v>
      </c>
      <c r="AV198" s="490">
        <f t="shared" ref="AV198:BB198" si="141">SUM(AA204)</f>
        <v>3</v>
      </c>
      <c r="AW198" s="490">
        <f t="shared" si="141"/>
        <v>0</v>
      </c>
      <c r="AX198" s="490">
        <f t="shared" si="141"/>
        <v>0</v>
      </c>
      <c r="AY198" s="490">
        <f t="shared" si="141"/>
        <v>0</v>
      </c>
      <c r="AZ198" s="490">
        <f t="shared" si="141"/>
        <v>3</v>
      </c>
      <c r="BA198" s="490">
        <f t="shared" si="141"/>
        <v>3</v>
      </c>
      <c r="BB198" s="490">
        <f t="shared" si="141"/>
        <v>3</v>
      </c>
      <c r="BC198" s="602"/>
      <c r="BD198" s="490">
        <f t="shared" ref="BD198:BJ198" si="142">SUM(AI204)</f>
        <v>4</v>
      </c>
      <c r="BE198" s="490">
        <f t="shared" si="142"/>
        <v>4</v>
      </c>
      <c r="BF198" s="490">
        <f t="shared" si="142"/>
        <v>0</v>
      </c>
      <c r="BG198" s="490">
        <f t="shared" si="142"/>
        <v>0</v>
      </c>
      <c r="BH198" s="490">
        <f t="shared" si="142"/>
        <v>4</v>
      </c>
      <c r="BI198" s="490">
        <f t="shared" si="142"/>
        <v>3</v>
      </c>
      <c r="BJ198" s="490">
        <f t="shared" si="142"/>
        <v>3</v>
      </c>
      <c r="BK198" s="491">
        <f t="shared" ref="BK198:BK202" si="151">SUM(AV198:BJ198)</f>
        <v>30</v>
      </c>
      <c r="BL198" s="600"/>
      <c r="BM198" s="600"/>
      <c r="BN198" s="542"/>
      <c r="BO198" s="551" t="s">
        <v>151</v>
      </c>
      <c r="BP198" s="483">
        <f>SUM(J200, J205)</f>
        <v>30</v>
      </c>
      <c r="BQ198" s="484">
        <f t="shared" ref="BQ198:BW198" si="143"> BP198 - SUM(K200, K205)</f>
        <v>29</v>
      </c>
      <c r="BR198" s="484">
        <f t="shared" si="143"/>
        <v>28</v>
      </c>
      <c r="BS198" s="484">
        <f t="shared" si="143"/>
        <v>27</v>
      </c>
      <c r="BT198" s="484">
        <f t="shared" si="143"/>
        <v>26</v>
      </c>
      <c r="BU198" s="484">
        <f t="shared" si="143"/>
        <v>26</v>
      </c>
      <c r="BV198" s="484">
        <f t="shared" si="143"/>
        <v>24</v>
      </c>
      <c r="BW198" s="484">
        <f t="shared" si="143"/>
        <v>22</v>
      </c>
      <c r="BX198" s="484"/>
      <c r="BY198" s="484">
        <f> BW198 - SUM(S200, S205)</f>
        <v>20</v>
      </c>
      <c r="BZ198" s="484">
        <f t="shared" ref="BZ198:CE198" si="144"> BY198 - SUM(T200, T205)</f>
        <v>18</v>
      </c>
      <c r="CA198" s="484">
        <f t="shared" si="144"/>
        <v>14</v>
      </c>
      <c r="CB198" s="484">
        <f t="shared" si="144"/>
        <v>14</v>
      </c>
      <c r="CC198" s="484">
        <f t="shared" si="144"/>
        <v>12</v>
      </c>
      <c r="CD198" s="484">
        <f t="shared" si="144"/>
        <v>10</v>
      </c>
      <c r="CE198" s="484">
        <f t="shared" si="144"/>
        <v>0</v>
      </c>
      <c r="CF198" s="542"/>
      <c r="CG198" s="551" t="s">
        <v>151</v>
      </c>
      <c r="CH198" s="415">
        <f>SUM(J204)</f>
        <v>30</v>
      </c>
      <c r="CI198" s="484">
        <f t="shared" ref="CI198:CO198" si="145">CH198 - SUM(K204)</f>
        <v>27</v>
      </c>
      <c r="CJ198" s="484">
        <f t="shared" si="145"/>
        <v>27</v>
      </c>
      <c r="CK198" s="484">
        <f t="shared" si="145"/>
        <v>27</v>
      </c>
      <c r="CL198" s="484">
        <f t="shared" si="145"/>
        <v>27</v>
      </c>
      <c r="CM198" s="484">
        <f t="shared" si="145"/>
        <v>24</v>
      </c>
      <c r="CN198" s="484">
        <f t="shared" si="145"/>
        <v>21</v>
      </c>
      <c r="CO198" s="484">
        <f t="shared" si="145"/>
        <v>18</v>
      </c>
      <c r="CP198" s="484"/>
      <c r="CQ198" s="484">
        <f>CO198 - SUM(S204)</f>
        <v>14</v>
      </c>
      <c r="CR198" s="484">
        <f t="shared" ref="CR198:CW198" si="146">CQ198 - SUM(T204)</f>
        <v>10</v>
      </c>
      <c r="CS198" s="484">
        <f t="shared" si="146"/>
        <v>10</v>
      </c>
      <c r="CT198" s="484">
        <f t="shared" si="146"/>
        <v>10</v>
      </c>
      <c r="CU198" s="484">
        <f t="shared" si="146"/>
        <v>6</v>
      </c>
      <c r="CV198" s="484">
        <f t="shared" si="146"/>
        <v>3</v>
      </c>
      <c r="CW198" s="484">
        <f t="shared" si="146"/>
        <v>0</v>
      </c>
      <c r="CX198" s="542"/>
      <c r="CY198" s="551" t="s">
        <v>151</v>
      </c>
      <c r="CZ198" s="415">
        <f>SUM(J198, J202, J206, J207)</f>
        <v>30</v>
      </c>
      <c r="DA198" s="484">
        <f t="shared" ref="DA198:DG198" si="147">CZ198 - SUM(K198,K202,K206,K207)</f>
        <v>30</v>
      </c>
      <c r="DB198" s="484">
        <f t="shared" si="147"/>
        <v>30</v>
      </c>
      <c r="DC198" s="484">
        <f t="shared" si="147"/>
        <v>28</v>
      </c>
      <c r="DD198" s="484">
        <f t="shared" si="147"/>
        <v>22</v>
      </c>
      <c r="DE198" s="484">
        <f t="shared" si="147"/>
        <v>20</v>
      </c>
      <c r="DF198" s="484">
        <f t="shared" si="147"/>
        <v>18</v>
      </c>
      <c r="DG198" s="484">
        <f t="shared" si="147"/>
        <v>16</v>
      </c>
      <c r="DH198" s="484"/>
      <c r="DI198" s="484">
        <f>DG198 - SUM(S198,S202,S206,S207)</f>
        <v>14</v>
      </c>
      <c r="DJ198" s="484">
        <f t="shared" ref="DJ198:DO198" si="148">DI198 - SUM(T198,T202,T206,T207)</f>
        <v>14</v>
      </c>
      <c r="DK198" s="484">
        <f t="shared" si="148"/>
        <v>9</v>
      </c>
      <c r="DL198" s="484">
        <f t="shared" si="148"/>
        <v>5</v>
      </c>
      <c r="DM198" s="484">
        <f t="shared" si="148"/>
        <v>5</v>
      </c>
      <c r="DN198" s="484">
        <f t="shared" si="148"/>
        <v>5</v>
      </c>
      <c r="DO198" s="484">
        <f t="shared" si="148"/>
        <v>2</v>
      </c>
      <c r="DP198" s="252"/>
      <c r="DQ198" s="600"/>
      <c r="DR198" s="600"/>
      <c r="DS198" s="600"/>
      <c r="DT198" s="600"/>
      <c r="ED198" s="252"/>
      <c r="EE198" s="252"/>
      <c r="EF198" s="252"/>
      <c r="EG198" s="252"/>
      <c r="EH198" s="252"/>
      <c r="EI198" s="252"/>
      <c r="EJ198" s="252"/>
      <c r="EK198" s="252"/>
      <c r="EL198" s="252"/>
      <c r="EM198" s="252"/>
      <c r="EN198" s="252"/>
    </row>
    <row r="199" ht="19.5" customHeight="1">
      <c r="A199" s="14"/>
      <c r="B199" s="486"/>
      <c r="C199" s="487"/>
      <c r="D199" s="487"/>
      <c r="E199" s="559" t="s">
        <v>231</v>
      </c>
      <c r="F199" s="560"/>
      <c r="G199" s="561"/>
      <c r="H199" s="489" t="s">
        <v>10</v>
      </c>
      <c r="I199" s="472" t="s">
        <v>5</v>
      </c>
      <c r="J199" s="290">
        <v>25.0</v>
      </c>
      <c r="K199" s="290">
        <v>2.0</v>
      </c>
      <c r="L199" s="290">
        <v>0.0</v>
      </c>
      <c r="M199" s="290">
        <v>2.0</v>
      </c>
      <c r="N199" s="290">
        <v>2.0</v>
      </c>
      <c r="O199" s="290">
        <v>2.0</v>
      </c>
      <c r="P199" s="290">
        <v>2.0</v>
      </c>
      <c r="Q199" s="291">
        <v>2.0</v>
      </c>
      <c r="R199" s="602"/>
      <c r="S199" s="290">
        <v>2.0</v>
      </c>
      <c r="T199" s="290">
        <v>0.0</v>
      </c>
      <c r="U199" s="290">
        <v>3.0</v>
      </c>
      <c r="V199" s="290">
        <v>2.0</v>
      </c>
      <c r="W199" s="290">
        <v>2.0</v>
      </c>
      <c r="X199" s="290">
        <v>2.0</v>
      </c>
      <c r="Y199" s="291">
        <v>2.0</v>
      </c>
      <c r="Z199" s="602"/>
      <c r="AA199" s="474">
        <v>3.0</v>
      </c>
      <c r="AB199" s="472">
        <v>0.0</v>
      </c>
      <c r="AC199" s="472">
        <v>2.0</v>
      </c>
      <c r="AD199" s="472">
        <v>2.0</v>
      </c>
      <c r="AE199" s="472">
        <v>2.0</v>
      </c>
      <c r="AF199" s="472">
        <v>2.0</v>
      </c>
      <c r="AG199" s="473">
        <v>2.0</v>
      </c>
      <c r="AH199" s="602"/>
      <c r="AI199" s="474">
        <v>2.0</v>
      </c>
      <c r="AJ199" s="472">
        <v>0.0</v>
      </c>
      <c r="AK199" s="472">
        <v>3.0</v>
      </c>
      <c r="AL199" s="472">
        <v>2.0</v>
      </c>
      <c r="AM199" s="472">
        <v>2.0</v>
      </c>
      <c r="AN199" s="472">
        <v>2.0</v>
      </c>
      <c r="AO199" s="473">
        <v>2.0</v>
      </c>
      <c r="AU199" s="562" t="s">
        <v>8</v>
      </c>
      <c r="AV199" s="475">
        <f t="shared" ref="AV199:BB199" si="149">SUM(AA200, AA205)</f>
        <v>1</v>
      </c>
      <c r="AW199" s="475">
        <f t="shared" si="149"/>
        <v>2</v>
      </c>
      <c r="AX199" s="475">
        <f t="shared" si="149"/>
        <v>2</v>
      </c>
      <c r="AY199" s="475">
        <f t="shared" si="149"/>
        <v>1</v>
      </c>
      <c r="AZ199" s="475">
        <f t="shared" si="149"/>
        <v>0</v>
      </c>
      <c r="BA199" s="475">
        <f t="shared" si="149"/>
        <v>2</v>
      </c>
      <c r="BB199" s="475">
        <f t="shared" si="149"/>
        <v>2</v>
      </c>
      <c r="BC199" s="602"/>
      <c r="BD199" s="475">
        <f t="shared" ref="BD199:BJ199" si="150">SUM(AI200, AI205)</f>
        <v>2</v>
      </c>
      <c r="BE199" s="475">
        <f t="shared" si="150"/>
        <v>2</v>
      </c>
      <c r="BF199" s="475">
        <f t="shared" si="150"/>
        <v>4</v>
      </c>
      <c r="BG199" s="475">
        <f t="shared" si="150"/>
        <v>0</v>
      </c>
      <c r="BH199" s="475">
        <f t="shared" si="150"/>
        <v>2</v>
      </c>
      <c r="BI199" s="475">
        <f t="shared" si="150"/>
        <v>2</v>
      </c>
      <c r="BJ199" s="475">
        <f t="shared" si="150"/>
        <v>10</v>
      </c>
      <c r="BK199" s="491">
        <f t="shared" si="151"/>
        <v>32</v>
      </c>
      <c r="BL199" s="600"/>
      <c r="BM199" s="600"/>
      <c r="BN199" s="445"/>
      <c r="BO199" s="449"/>
      <c r="BP199" s="449"/>
      <c r="BQ199" s="449"/>
      <c r="BR199" s="449"/>
      <c r="BS199" s="449"/>
      <c r="BT199" s="449"/>
      <c r="BU199" s="449"/>
      <c r="BV199" s="449"/>
      <c r="BW199" s="449"/>
      <c r="BX199" s="600"/>
      <c r="BY199" s="600"/>
      <c r="BZ199" s="600"/>
      <c r="CA199" s="600"/>
      <c r="CB199" s="600"/>
      <c r="CC199" s="600"/>
      <c r="CD199" s="600"/>
      <c r="CE199" s="600"/>
      <c r="CF199" s="445"/>
      <c r="CG199" s="449"/>
      <c r="CH199" s="449"/>
      <c r="CI199" s="449"/>
      <c r="CJ199" s="449"/>
      <c r="CK199" s="449"/>
      <c r="CL199" s="449"/>
      <c r="CM199" s="449"/>
      <c r="CN199" s="449"/>
      <c r="CO199" s="449"/>
      <c r="CP199" s="600"/>
      <c r="CQ199" s="449"/>
      <c r="CR199" s="449"/>
      <c r="CS199" s="449"/>
      <c r="CT199" s="449"/>
      <c r="CU199" s="449"/>
      <c r="CV199" s="449"/>
      <c r="CW199" s="449"/>
      <c r="CX199" s="445"/>
      <c r="CY199" s="445"/>
      <c r="CZ199" s="445"/>
      <c r="DA199" s="445"/>
      <c r="DB199" s="445"/>
      <c r="DC199" s="445"/>
      <c r="DD199" s="445"/>
      <c r="DE199" s="445"/>
      <c r="DF199" s="445"/>
      <c r="DG199" s="445"/>
      <c r="DH199" s="252"/>
      <c r="DI199" s="252"/>
      <c r="DJ199" s="252"/>
      <c r="DK199" s="252"/>
      <c r="DL199" s="252"/>
      <c r="DM199" s="252"/>
      <c r="DN199" s="252"/>
      <c r="DO199" s="252"/>
      <c r="DP199" s="252"/>
      <c r="DQ199" s="600"/>
      <c r="DR199" s="600"/>
      <c r="DS199" s="600"/>
      <c r="DT199" s="600"/>
      <c r="ED199" s="252"/>
      <c r="EE199" s="252"/>
      <c r="EF199" s="252"/>
      <c r="EG199" s="252"/>
      <c r="EH199" s="252"/>
      <c r="EI199" s="252"/>
      <c r="EJ199" s="252"/>
      <c r="EK199" s="252"/>
      <c r="EL199" s="252"/>
      <c r="EM199" s="252"/>
      <c r="EN199" s="252"/>
    </row>
    <row r="200" ht="19.5" customHeight="1">
      <c r="A200" s="14"/>
      <c r="B200" s="486"/>
      <c r="C200" s="487"/>
      <c r="D200" s="487"/>
      <c r="E200" s="559" t="s">
        <v>232</v>
      </c>
      <c r="F200" s="560"/>
      <c r="G200" s="561"/>
      <c r="H200" s="489" t="s">
        <v>8</v>
      </c>
      <c r="I200" s="472" t="s">
        <v>5</v>
      </c>
      <c r="J200" s="290">
        <v>25.0</v>
      </c>
      <c r="K200" s="290">
        <v>1.0</v>
      </c>
      <c r="L200" s="290">
        <v>1.0</v>
      </c>
      <c r="M200" s="290">
        <v>1.0</v>
      </c>
      <c r="N200" s="290">
        <v>1.0</v>
      </c>
      <c r="O200" s="290">
        <v>0.0</v>
      </c>
      <c r="P200" s="290">
        <v>2.0</v>
      </c>
      <c r="Q200" s="291">
        <v>2.0</v>
      </c>
      <c r="R200" s="602"/>
      <c r="S200" s="290">
        <v>2.0</v>
      </c>
      <c r="T200" s="290">
        <v>2.0</v>
      </c>
      <c r="U200" s="290">
        <v>4.0</v>
      </c>
      <c r="V200" s="290">
        <v>0.0</v>
      </c>
      <c r="W200" s="290">
        <v>2.0</v>
      </c>
      <c r="X200" s="290">
        <v>2.0</v>
      </c>
      <c r="Y200" s="291">
        <v>5.0</v>
      </c>
      <c r="Z200" s="602"/>
      <c r="AA200" s="474">
        <v>1.0</v>
      </c>
      <c r="AB200" s="472">
        <v>2.0</v>
      </c>
      <c r="AC200" s="472">
        <v>2.0</v>
      </c>
      <c r="AD200" s="472">
        <v>1.0</v>
      </c>
      <c r="AE200" s="472">
        <v>0.0</v>
      </c>
      <c r="AF200" s="472">
        <v>2.0</v>
      </c>
      <c r="AG200" s="473">
        <v>2.0</v>
      </c>
      <c r="AH200" s="602"/>
      <c r="AI200" s="474">
        <v>2.0</v>
      </c>
      <c r="AJ200" s="472">
        <v>2.0</v>
      </c>
      <c r="AK200" s="472">
        <v>4.0</v>
      </c>
      <c r="AL200" s="472">
        <v>0.0</v>
      </c>
      <c r="AM200" s="472">
        <v>2.0</v>
      </c>
      <c r="AN200" s="472">
        <v>2.0</v>
      </c>
      <c r="AO200" s="473">
        <v>5.0</v>
      </c>
      <c r="AU200" s="562" t="s">
        <v>10</v>
      </c>
      <c r="AV200" s="490">
        <f t="shared" ref="AV200:BB200" si="152">SUM(AA199, AA201)</f>
        <v>3</v>
      </c>
      <c r="AW200" s="490">
        <f t="shared" si="152"/>
        <v>0</v>
      </c>
      <c r="AX200" s="490">
        <f t="shared" si="152"/>
        <v>2</v>
      </c>
      <c r="AY200" s="490">
        <f t="shared" si="152"/>
        <v>2</v>
      </c>
      <c r="AZ200" s="490">
        <f t="shared" si="152"/>
        <v>2</v>
      </c>
      <c r="BA200" s="490">
        <f t="shared" si="152"/>
        <v>2</v>
      </c>
      <c r="BB200" s="490">
        <f t="shared" si="152"/>
        <v>2</v>
      </c>
      <c r="BC200" s="602"/>
      <c r="BD200" s="490">
        <f t="shared" ref="BD200:BJ200" si="153">SUM(AI199, AI201)</f>
        <v>2</v>
      </c>
      <c r="BE200" s="490">
        <f t="shared" si="153"/>
        <v>0</v>
      </c>
      <c r="BF200" s="490">
        <f t="shared" si="153"/>
        <v>6</v>
      </c>
      <c r="BG200" s="490">
        <f t="shared" si="153"/>
        <v>4</v>
      </c>
      <c r="BH200" s="490">
        <f t="shared" si="153"/>
        <v>2</v>
      </c>
      <c r="BI200" s="490">
        <f t="shared" si="153"/>
        <v>2</v>
      </c>
      <c r="BJ200" s="490">
        <f t="shared" si="153"/>
        <v>2</v>
      </c>
      <c r="BK200" s="491">
        <f t="shared" si="151"/>
        <v>31</v>
      </c>
      <c r="BN200" s="542"/>
      <c r="BO200" s="551" t="s">
        <v>7</v>
      </c>
      <c r="BP200" s="611" t="s">
        <v>98</v>
      </c>
      <c r="BQ200" s="612">
        <f t="shared" ref="BQ200:BW200" si="154">K197</f>
        <v>44911</v>
      </c>
      <c r="BR200" s="612">
        <f t="shared" si="154"/>
        <v>44912</v>
      </c>
      <c r="BS200" s="612">
        <f t="shared" si="154"/>
        <v>44913</v>
      </c>
      <c r="BT200" s="612">
        <f t="shared" si="154"/>
        <v>44914</v>
      </c>
      <c r="BU200" s="612">
        <f t="shared" si="154"/>
        <v>44915</v>
      </c>
      <c r="BV200" s="612">
        <f t="shared" si="154"/>
        <v>44916</v>
      </c>
      <c r="BW200" s="612">
        <f t="shared" si="154"/>
        <v>44917</v>
      </c>
      <c r="BY200" s="612">
        <f t="shared" ref="BY200:CE200" si="155">S197</f>
        <v>44918</v>
      </c>
      <c r="BZ200" s="612">
        <f t="shared" si="155"/>
        <v>44919</v>
      </c>
      <c r="CA200" s="612">
        <f t="shared" si="155"/>
        <v>44920</v>
      </c>
      <c r="CB200" s="612">
        <f t="shared" si="155"/>
        <v>44921</v>
      </c>
      <c r="CC200" s="612">
        <f t="shared" si="155"/>
        <v>44922</v>
      </c>
      <c r="CD200" s="612">
        <f t="shared" si="155"/>
        <v>44923</v>
      </c>
      <c r="CE200" s="612">
        <f t="shared" si="155"/>
        <v>44924</v>
      </c>
      <c r="CF200" s="542"/>
      <c r="CG200" s="551" t="s">
        <v>10</v>
      </c>
      <c r="CH200" s="603" t="s">
        <v>98</v>
      </c>
      <c r="CI200" s="604">
        <f t="shared" ref="CI200:CO200" si="156">K197</f>
        <v>44911</v>
      </c>
      <c r="CJ200" s="604">
        <f t="shared" si="156"/>
        <v>44912</v>
      </c>
      <c r="CK200" s="604">
        <f t="shared" si="156"/>
        <v>44913</v>
      </c>
      <c r="CL200" s="604">
        <f t="shared" si="156"/>
        <v>44914</v>
      </c>
      <c r="CM200" s="604">
        <f t="shared" si="156"/>
        <v>44915</v>
      </c>
      <c r="CN200" s="604">
        <f t="shared" si="156"/>
        <v>44916</v>
      </c>
      <c r="CO200" s="604">
        <f t="shared" si="156"/>
        <v>44917</v>
      </c>
      <c r="CQ200" s="604">
        <f t="shared" ref="CQ200:CW200" si="157">S197</f>
        <v>44918</v>
      </c>
      <c r="CR200" s="604">
        <f t="shared" si="157"/>
        <v>44919</v>
      </c>
      <c r="CS200" s="604">
        <f t="shared" si="157"/>
        <v>44920</v>
      </c>
      <c r="CT200" s="604">
        <f t="shared" si="157"/>
        <v>44921</v>
      </c>
      <c r="CU200" s="604">
        <f t="shared" si="157"/>
        <v>44922</v>
      </c>
      <c r="CV200" s="604">
        <f t="shared" si="157"/>
        <v>44923</v>
      </c>
      <c r="CW200" s="604">
        <f t="shared" si="157"/>
        <v>44924</v>
      </c>
      <c r="CX200" s="445"/>
      <c r="CY200" s="445"/>
      <c r="CZ200" s="445"/>
      <c r="DA200" s="445"/>
      <c r="DB200" s="445"/>
      <c r="DC200" s="445"/>
      <c r="DD200" s="445"/>
      <c r="DE200" s="445"/>
      <c r="DF200" s="445"/>
      <c r="DG200" s="445"/>
      <c r="DH200" s="252"/>
      <c r="DI200" s="252"/>
      <c r="DJ200" s="252"/>
      <c r="DK200" s="252"/>
      <c r="DL200" s="252"/>
      <c r="DM200" s="252"/>
      <c r="DN200" s="252"/>
      <c r="DO200" s="252"/>
      <c r="DP200" s="252"/>
      <c r="ED200" s="252"/>
      <c r="EE200" s="252"/>
      <c r="EF200" s="252"/>
      <c r="EG200" s="252"/>
      <c r="EH200" s="252"/>
      <c r="EI200" s="252"/>
      <c r="EJ200" s="252"/>
      <c r="EK200" s="252"/>
      <c r="EL200" s="252"/>
      <c r="EM200" s="252"/>
      <c r="EN200" s="252"/>
    </row>
    <row r="201" ht="19.5" customHeight="1">
      <c r="A201" s="14"/>
      <c r="B201" s="486"/>
      <c r="C201" s="487"/>
      <c r="D201" s="487"/>
      <c r="E201" s="559" t="s">
        <v>65</v>
      </c>
      <c r="F201" s="560"/>
      <c r="G201" s="561"/>
      <c r="H201" s="489" t="s">
        <v>10</v>
      </c>
      <c r="I201" s="472" t="s">
        <v>5</v>
      </c>
      <c r="J201" s="290">
        <v>5.0</v>
      </c>
      <c r="K201" s="290">
        <v>0.0</v>
      </c>
      <c r="L201" s="290">
        <v>0.0</v>
      </c>
      <c r="M201" s="290">
        <v>0.0</v>
      </c>
      <c r="N201" s="290">
        <v>0.0</v>
      </c>
      <c r="O201" s="290">
        <v>0.0</v>
      </c>
      <c r="P201" s="290">
        <v>0.0</v>
      </c>
      <c r="Q201" s="291">
        <v>0.0</v>
      </c>
      <c r="R201" s="602"/>
      <c r="S201" s="290">
        <v>0.0</v>
      </c>
      <c r="T201" s="290">
        <v>0.0</v>
      </c>
      <c r="U201" s="290">
        <v>2.0</v>
      </c>
      <c r="V201" s="290">
        <v>1.0</v>
      </c>
      <c r="W201" s="290">
        <v>0.0</v>
      </c>
      <c r="X201" s="290">
        <v>0.0</v>
      </c>
      <c r="Y201" s="291">
        <v>0.0</v>
      </c>
      <c r="Z201" s="602"/>
      <c r="AA201" s="474">
        <v>0.0</v>
      </c>
      <c r="AB201" s="472">
        <v>0.0</v>
      </c>
      <c r="AC201" s="472">
        <v>0.0</v>
      </c>
      <c r="AD201" s="472">
        <v>0.0</v>
      </c>
      <c r="AE201" s="472">
        <v>0.0</v>
      </c>
      <c r="AF201" s="472">
        <v>0.0</v>
      </c>
      <c r="AG201" s="473">
        <v>0.0</v>
      </c>
      <c r="AH201" s="602"/>
      <c r="AI201" s="474">
        <v>0.0</v>
      </c>
      <c r="AJ201" s="472">
        <v>0.0</v>
      </c>
      <c r="AK201" s="472">
        <v>3.0</v>
      </c>
      <c r="AL201" s="472">
        <v>2.0</v>
      </c>
      <c r="AM201" s="472">
        <v>0.0</v>
      </c>
      <c r="AN201" s="472">
        <v>0.0</v>
      </c>
      <c r="AO201" s="473">
        <v>0.0</v>
      </c>
      <c r="AU201" s="562" t="s">
        <v>12</v>
      </c>
      <c r="AV201" s="475">
        <f t="shared" ref="AV201:BB201" si="158">SUM(AA198, AA202, AA206, AA207)</f>
        <v>0</v>
      </c>
      <c r="AW201" s="475">
        <f t="shared" si="158"/>
        <v>0</v>
      </c>
      <c r="AX201" s="475">
        <f t="shared" si="158"/>
        <v>3</v>
      </c>
      <c r="AY201" s="475">
        <f t="shared" si="158"/>
        <v>7</v>
      </c>
      <c r="AZ201" s="475">
        <f t="shared" si="158"/>
        <v>2</v>
      </c>
      <c r="BA201" s="475">
        <f t="shared" si="158"/>
        <v>2</v>
      </c>
      <c r="BB201" s="475">
        <f t="shared" si="158"/>
        <v>2</v>
      </c>
      <c r="BC201" s="602"/>
      <c r="BD201" s="475">
        <f t="shared" ref="BD201:BJ201" si="159">SUM(AI198, AI202, AI206, AI207)</f>
        <v>2</v>
      </c>
      <c r="BE201" s="475">
        <f t="shared" si="159"/>
        <v>0</v>
      </c>
      <c r="BF201" s="475">
        <f t="shared" si="159"/>
        <v>6</v>
      </c>
      <c r="BG201" s="475">
        <f t="shared" si="159"/>
        <v>5</v>
      </c>
      <c r="BH201" s="475">
        <f t="shared" si="159"/>
        <v>0</v>
      </c>
      <c r="BI201" s="475">
        <f t="shared" si="159"/>
        <v>0</v>
      </c>
      <c r="BJ201" s="475">
        <f t="shared" si="159"/>
        <v>3</v>
      </c>
      <c r="BK201" s="491">
        <f t="shared" si="151"/>
        <v>32</v>
      </c>
      <c r="BN201" s="542"/>
      <c r="BO201" s="551" t="s">
        <v>147</v>
      </c>
      <c r="BP201" s="415">
        <f>SUM(J203)</f>
        <v>30</v>
      </c>
      <c r="BQ201" s="416">
        <f>BP201 - (BP201/14)</f>
        <v>27.85714286</v>
      </c>
      <c r="BR201" s="416">
        <f>BQ201 - (BP201/14)</f>
        <v>25.71428571</v>
      </c>
      <c r="BS201" s="416">
        <f>BR201 - (BP201/14)</f>
        <v>23.57142857</v>
      </c>
      <c r="BT201" s="416">
        <f>BS201 - (BP201/14)</f>
        <v>21.42857143</v>
      </c>
      <c r="BU201" s="416">
        <f>BT201 - (BP201/14)</f>
        <v>19.28571429</v>
      </c>
      <c r="BV201" s="416">
        <f>BU201 - (BP201/14)</f>
        <v>17.14285714</v>
      </c>
      <c r="BW201" s="416">
        <f>BV201 - (BP201/14)</f>
        <v>15</v>
      </c>
      <c r="BX201" s="416"/>
      <c r="BY201" s="416">
        <f>BW201 - (BP201/14)</f>
        <v>12.85714286</v>
      </c>
      <c r="BZ201" s="416">
        <f>BY201 - (BP201/14)</f>
        <v>10.71428571</v>
      </c>
      <c r="CA201" s="416">
        <f>BZ201 - (BP201/14)</f>
        <v>8.571428571</v>
      </c>
      <c r="CB201" s="416">
        <f>CA201 - (BP201/14)</f>
        <v>6.428571429</v>
      </c>
      <c r="CC201" s="416">
        <f>CB201 - (BP201/14)</f>
        <v>4.285714286</v>
      </c>
      <c r="CD201" s="416">
        <f>CC201 - (BP201/14)</f>
        <v>2.142857143</v>
      </c>
      <c r="CE201" s="416">
        <f>CD201 - (BP201/14)</f>
        <v>0</v>
      </c>
      <c r="CF201" s="542"/>
      <c r="CG201" s="551" t="s">
        <v>147</v>
      </c>
      <c r="CH201" s="415">
        <f>SUM(J199, J201)</f>
        <v>30</v>
      </c>
      <c r="CI201" s="416">
        <f>CH201 - (CH201/14)</f>
        <v>27.85714286</v>
      </c>
      <c r="CJ201" s="416">
        <f>CI201 - (CH201/14)</f>
        <v>25.71428571</v>
      </c>
      <c r="CK201" s="416">
        <f>CJ201 - (CH201/14)</f>
        <v>23.57142857</v>
      </c>
      <c r="CL201" s="416">
        <f>CK201 - (CH201/14)</f>
        <v>21.42857143</v>
      </c>
      <c r="CM201" s="416">
        <f>CL201 - (CH201/14)</f>
        <v>19.28571429</v>
      </c>
      <c r="CN201" s="416">
        <f>CM201 - (CH201/14)</f>
        <v>17.14285714</v>
      </c>
      <c r="CO201" s="416">
        <f>CN201 - (CH201/14)</f>
        <v>15</v>
      </c>
      <c r="CP201" s="416"/>
      <c r="CQ201" s="416">
        <f>CO201 - (CH201/14)</f>
        <v>12.85714286</v>
      </c>
      <c r="CR201" s="416">
        <f>CQ201 - (CH201/14)</f>
        <v>10.71428571</v>
      </c>
      <c r="CS201" s="416">
        <f>CR201 - (CH201/14)</f>
        <v>8.571428571</v>
      </c>
      <c r="CT201" s="416">
        <f>CS201 - (CH201/14)</f>
        <v>6.428571429</v>
      </c>
      <c r="CU201" s="416">
        <f>CT201 - (CH201/14)</f>
        <v>4.285714286</v>
      </c>
      <c r="CV201" s="416">
        <f>CU201 - (CH201/14)</f>
        <v>2.142857143</v>
      </c>
      <c r="CW201" s="416">
        <f>CV201 - (CH201/14)</f>
        <v>0</v>
      </c>
      <c r="DP201" s="252"/>
      <c r="DR201" s="445"/>
      <c r="DS201" s="445"/>
      <c r="DT201" s="445"/>
      <c r="DU201" s="252"/>
      <c r="DV201" s="252"/>
      <c r="DW201" s="252"/>
      <c r="DX201" s="252"/>
      <c r="DY201" s="252"/>
      <c r="DZ201" s="252"/>
      <c r="EA201" s="252"/>
      <c r="EB201" s="252"/>
      <c r="EC201" s="252"/>
      <c r="ED201" s="252"/>
      <c r="EE201" s="252"/>
      <c r="EF201" s="252"/>
      <c r="EG201" s="252"/>
      <c r="EH201" s="252"/>
      <c r="EI201" s="252"/>
      <c r="EJ201" s="252"/>
      <c r="EK201" s="252"/>
      <c r="EL201" s="252"/>
      <c r="EM201" s="252"/>
      <c r="EN201" s="252"/>
    </row>
    <row r="202" ht="19.5" customHeight="1">
      <c r="A202" s="14"/>
      <c r="B202" s="486"/>
      <c r="C202" s="487"/>
      <c r="D202" s="487"/>
      <c r="E202" s="559" t="s">
        <v>65</v>
      </c>
      <c r="F202" s="560"/>
      <c r="G202" s="561"/>
      <c r="H202" s="489" t="s">
        <v>12</v>
      </c>
      <c r="I202" s="472" t="s">
        <v>5</v>
      </c>
      <c r="J202" s="290">
        <v>5.0</v>
      </c>
      <c r="K202" s="290">
        <v>0.0</v>
      </c>
      <c r="L202" s="290">
        <v>0.0</v>
      </c>
      <c r="M202" s="290">
        <v>0.0</v>
      </c>
      <c r="N202" s="290">
        <v>0.0</v>
      </c>
      <c r="O202" s="290">
        <v>0.0</v>
      </c>
      <c r="P202" s="290">
        <v>0.0</v>
      </c>
      <c r="Q202" s="291">
        <v>0.0</v>
      </c>
      <c r="R202" s="602"/>
      <c r="S202" s="290">
        <v>0.0</v>
      </c>
      <c r="T202" s="290">
        <v>0.0</v>
      </c>
      <c r="U202" s="290">
        <v>2.0</v>
      </c>
      <c r="V202" s="290">
        <v>1.0</v>
      </c>
      <c r="W202" s="290">
        <v>0.0</v>
      </c>
      <c r="X202" s="290">
        <v>0.0</v>
      </c>
      <c r="Y202" s="291">
        <v>0.0</v>
      </c>
      <c r="Z202" s="602"/>
      <c r="AA202" s="474">
        <v>0.0</v>
      </c>
      <c r="AB202" s="472">
        <v>0.0</v>
      </c>
      <c r="AC202" s="472">
        <v>0.0</v>
      </c>
      <c r="AD202" s="472">
        <v>0.0</v>
      </c>
      <c r="AE202" s="472">
        <v>0.0</v>
      </c>
      <c r="AF202" s="472">
        <v>0.0</v>
      </c>
      <c r="AG202" s="473">
        <v>0.0</v>
      </c>
      <c r="AH202" s="602"/>
      <c r="AI202" s="474">
        <v>0.0</v>
      </c>
      <c r="AJ202" s="472">
        <v>0.0</v>
      </c>
      <c r="AK202" s="472">
        <v>3.0</v>
      </c>
      <c r="AL202" s="472">
        <v>2.0</v>
      </c>
      <c r="AM202" s="472">
        <v>0.0</v>
      </c>
      <c r="AN202" s="472">
        <v>0.0</v>
      </c>
      <c r="AO202" s="473">
        <v>0.0</v>
      </c>
      <c r="AU202" s="562" t="s">
        <v>7</v>
      </c>
      <c r="AV202" s="563">
        <f t="shared" ref="AV202:BB202" si="160">SUM(AA203)</f>
        <v>5</v>
      </c>
      <c r="AW202" s="563">
        <f t="shared" si="160"/>
        <v>5</v>
      </c>
      <c r="AX202" s="563">
        <f t="shared" si="160"/>
        <v>0</v>
      </c>
      <c r="AY202" s="563">
        <f t="shared" si="160"/>
        <v>0</v>
      </c>
      <c r="AZ202" s="563">
        <f t="shared" si="160"/>
        <v>0</v>
      </c>
      <c r="BA202" s="563">
        <f t="shared" si="160"/>
        <v>5</v>
      </c>
      <c r="BB202" s="563">
        <f t="shared" si="160"/>
        <v>0</v>
      </c>
      <c r="BC202" s="602"/>
      <c r="BD202" s="563">
        <f t="shared" ref="BD202:BJ202" si="161">SUM(AI203)</f>
        <v>0</v>
      </c>
      <c r="BE202" s="563">
        <f t="shared" si="161"/>
        <v>5</v>
      </c>
      <c r="BF202" s="563">
        <f t="shared" si="161"/>
        <v>5</v>
      </c>
      <c r="BG202" s="563">
        <f t="shared" si="161"/>
        <v>0</v>
      </c>
      <c r="BH202" s="563">
        <f t="shared" si="161"/>
        <v>5</v>
      </c>
      <c r="BI202" s="563">
        <f t="shared" si="161"/>
        <v>0</v>
      </c>
      <c r="BJ202" s="563">
        <f t="shared" si="161"/>
        <v>0</v>
      </c>
      <c r="BK202" s="491">
        <f t="shared" si="151"/>
        <v>30</v>
      </c>
      <c r="BN202" s="542"/>
      <c r="BO202" s="551" t="s">
        <v>151</v>
      </c>
      <c r="BP202" s="483">
        <f>SUM(J203)</f>
        <v>30</v>
      </c>
      <c r="BQ202" s="484">
        <f t="shared" ref="BQ202:BW202" si="162">BP202 -SUM(K203)</f>
        <v>25</v>
      </c>
      <c r="BR202" s="484">
        <f t="shared" si="162"/>
        <v>20</v>
      </c>
      <c r="BS202" s="484">
        <f t="shared" si="162"/>
        <v>20</v>
      </c>
      <c r="BT202" s="484">
        <f t="shared" si="162"/>
        <v>20</v>
      </c>
      <c r="BU202" s="484">
        <f t="shared" si="162"/>
        <v>20</v>
      </c>
      <c r="BV202" s="484">
        <f t="shared" si="162"/>
        <v>15</v>
      </c>
      <c r="BW202" s="484">
        <f t="shared" si="162"/>
        <v>15</v>
      </c>
      <c r="BX202" s="484"/>
      <c r="BY202" s="484">
        <f>BW202 -SUM(S203)</f>
        <v>15</v>
      </c>
      <c r="BZ202" s="484">
        <f t="shared" ref="BZ202:CE202" si="163">BY202 -SUM(T203)</f>
        <v>10</v>
      </c>
      <c r="CA202" s="484">
        <f t="shared" si="163"/>
        <v>5</v>
      </c>
      <c r="CB202" s="484">
        <f t="shared" si="163"/>
        <v>5</v>
      </c>
      <c r="CC202" s="484">
        <f t="shared" si="163"/>
        <v>0</v>
      </c>
      <c r="CD202" s="484">
        <f t="shared" si="163"/>
        <v>0</v>
      </c>
      <c r="CE202" s="484">
        <f t="shared" si="163"/>
        <v>0</v>
      </c>
      <c r="CF202" s="542"/>
      <c r="CG202" s="551" t="s">
        <v>151</v>
      </c>
      <c r="CH202" s="415">
        <f>SUM(J199,J201)</f>
        <v>30</v>
      </c>
      <c r="CI202" s="484">
        <f t="shared" ref="CI202:CO202" si="164">CH202 - SUM(K199,K201)</f>
        <v>28</v>
      </c>
      <c r="CJ202" s="484">
        <f t="shared" si="164"/>
        <v>28</v>
      </c>
      <c r="CK202" s="484">
        <f t="shared" si="164"/>
        <v>26</v>
      </c>
      <c r="CL202" s="484">
        <f t="shared" si="164"/>
        <v>24</v>
      </c>
      <c r="CM202" s="484">
        <f t="shared" si="164"/>
        <v>22</v>
      </c>
      <c r="CN202" s="484">
        <f t="shared" si="164"/>
        <v>20</v>
      </c>
      <c r="CO202" s="484">
        <f t="shared" si="164"/>
        <v>18</v>
      </c>
      <c r="CP202" s="484"/>
      <c r="CQ202" s="484">
        <f>CO202 - SUM(S199,S201)</f>
        <v>16</v>
      </c>
      <c r="CR202" s="484">
        <f t="shared" ref="CR202:CW202" si="165">CQ202 - SUM(T199,T201)</f>
        <v>16</v>
      </c>
      <c r="CS202" s="484">
        <f t="shared" si="165"/>
        <v>11</v>
      </c>
      <c r="CT202" s="484">
        <f t="shared" si="165"/>
        <v>8</v>
      </c>
      <c r="CU202" s="484">
        <f t="shared" si="165"/>
        <v>6</v>
      </c>
      <c r="CV202" s="484">
        <f t="shared" si="165"/>
        <v>4</v>
      </c>
      <c r="CW202" s="484">
        <f t="shared" si="165"/>
        <v>2</v>
      </c>
      <c r="DI202" s="252"/>
      <c r="DJ202" s="252"/>
      <c r="DK202" s="445"/>
      <c r="DL202" s="445"/>
      <c r="DM202" s="445"/>
      <c r="DN202" s="445"/>
      <c r="DO202" s="445"/>
      <c r="DP202" s="445"/>
      <c r="DQ202" s="445"/>
      <c r="DR202" s="445"/>
      <c r="DS202" s="445"/>
      <c r="DT202" s="445"/>
      <c r="DU202" s="252"/>
      <c r="DV202" s="252"/>
      <c r="DW202" s="252"/>
      <c r="DX202" s="252"/>
      <c r="DY202" s="252"/>
      <c r="DZ202" s="252"/>
      <c r="EA202" s="252"/>
      <c r="EB202" s="252"/>
      <c r="EC202" s="252"/>
      <c r="ED202" s="252"/>
      <c r="EE202" s="252"/>
      <c r="EF202" s="252"/>
      <c r="EG202" s="252"/>
      <c r="EH202" s="252"/>
      <c r="EI202" s="252"/>
      <c r="EJ202" s="252"/>
      <c r="EK202" s="252"/>
      <c r="EL202" s="252"/>
      <c r="EM202" s="252"/>
      <c r="EN202" s="252"/>
    </row>
    <row r="203" ht="19.5" customHeight="1">
      <c r="A203" s="14"/>
      <c r="B203" s="486"/>
      <c r="C203" s="487"/>
      <c r="D203" s="487"/>
      <c r="E203" s="559" t="s">
        <v>232</v>
      </c>
      <c r="F203" s="560"/>
      <c r="G203" s="561"/>
      <c r="H203" s="471" t="s">
        <v>7</v>
      </c>
      <c r="I203" s="472" t="s">
        <v>5</v>
      </c>
      <c r="J203" s="290">
        <v>30.0</v>
      </c>
      <c r="K203" s="290">
        <v>5.0</v>
      </c>
      <c r="L203" s="290">
        <v>5.0</v>
      </c>
      <c r="M203" s="290">
        <v>0.0</v>
      </c>
      <c r="N203" s="290">
        <v>0.0</v>
      </c>
      <c r="O203" s="290">
        <v>0.0</v>
      </c>
      <c r="P203" s="290">
        <v>5.0</v>
      </c>
      <c r="Q203" s="291">
        <v>0.0</v>
      </c>
      <c r="R203" s="602"/>
      <c r="S203" s="290">
        <v>0.0</v>
      </c>
      <c r="T203" s="290">
        <v>5.0</v>
      </c>
      <c r="U203" s="290">
        <v>5.0</v>
      </c>
      <c r="V203" s="290">
        <v>0.0</v>
      </c>
      <c r="W203" s="290">
        <v>5.0</v>
      </c>
      <c r="X203" s="290">
        <v>0.0</v>
      </c>
      <c r="Y203" s="291">
        <v>0.0</v>
      </c>
      <c r="Z203" s="602"/>
      <c r="AA203" s="474">
        <v>5.0</v>
      </c>
      <c r="AB203" s="472">
        <v>5.0</v>
      </c>
      <c r="AC203" s="472">
        <v>0.0</v>
      </c>
      <c r="AD203" s="472">
        <v>0.0</v>
      </c>
      <c r="AE203" s="472">
        <v>0.0</v>
      </c>
      <c r="AF203" s="472">
        <v>5.0</v>
      </c>
      <c r="AG203" s="473">
        <v>0.0</v>
      </c>
      <c r="AH203" s="602"/>
      <c r="AI203" s="474">
        <v>0.0</v>
      </c>
      <c r="AJ203" s="472">
        <v>5.0</v>
      </c>
      <c r="AK203" s="472">
        <v>5.0</v>
      </c>
      <c r="AL203" s="472">
        <v>0.0</v>
      </c>
      <c r="AM203" s="472">
        <v>5.0</v>
      </c>
      <c r="AN203" s="472">
        <v>0.0</v>
      </c>
      <c r="AO203" s="473">
        <v>0.0</v>
      </c>
      <c r="AU203" s="445"/>
      <c r="AV203" s="445"/>
      <c r="AW203" s="445"/>
      <c r="AX203" s="445"/>
      <c r="AY203" s="445"/>
      <c r="AZ203" s="445"/>
      <c r="BA203" s="445"/>
      <c r="BB203" s="445"/>
      <c r="BK203" s="577">
        <f>SUM(BK198:BK202)</f>
        <v>155</v>
      </c>
      <c r="BN203" s="445"/>
      <c r="BO203" s="445"/>
      <c r="BP203" s="445"/>
      <c r="BQ203" s="445"/>
      <c r="BR203" s="445"/>
      <c r="BS203" s="445"/>
      <c r="BT203" s="445"/>
      <c r="BU203" s="445"/>
      <c r="BV203" s="445"/>
      <c r="BW203" s="445"/>
      <c r="BX203" s="445"/>
      <c r="BY203" s="445"/>
      <c r="BZ203" s="445"/>
      <c r="CA203" s="445"/>
      <c r="CB203" s="445"/>
      <c r="CC203" s="445"/>
      <c r="CD203" s="445"/>
      <c r="CE203" s="445"/>
      <c r="CF203" s="445"/>
      <c r="CG203" s="445"/>
      <c r="CH203" s="445"/>
      <c r="CI203" s="445"/>
      <c r="CJ203" s="445"/>
      <c r="CK203" s="445"/>
      <c r="CL203" s="252"/>
      <c r="CM203" s="252"/>
      <c r="CN203" s="252"/>
      <c r="CO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252"/>
      <c r="EC203" s="252"/>
      <c r="ED203" s="252"/>
      <c r="EE203" s="252"/>
      <c r="EF203" s="252"/>
      <c r="EG203" s="252"/>
      <c r="EH203" s="252"/>
      <c r="EI203" s="252"/>
      <c r="EJ203" s="252"/>
      <c r="EK203" s="252"/>
      <c r="EL203" s="252"/>
      <c r="EM203" s="252"/>
      <c r="EN203" s="252"/>
    </row>
    <row r="204" ht="19.5" customHeight="1">
      <c r="A204" s="14"/>
      <c r="B204" s="486"/>
      <c r="C204" s="487"/>
      <c r="D204" s="487"/>
      <c r="E204" s="559" t="s">
        <v>233</v>
      </c>
      <c r="F204" s="560"/>
      <c r="G204" s="561"/>
      <c r="H204" s="471" t="s">
        <v>5</v>
      </c>
      <c r="I204" s="472" t="s">
        <v>5</v>
      </c>
      <c r="J204" s="290">
        <v>30.0</v>
      </c>
      <c r="K204" s="290">
        <v>3.0</v>
      </c>
      <c r="L204" s="290">
        <v>0.0</v>
      </c>
      <c r="M204" s="290">
        <v>0.0</v>
      </c>
      <c r="N204" s="290">
        <v>0.0</v>
      </c>
      <c r="O204" s="290">
        <v>3.0</v>
      </c>
      <c r="P204" s="290">
        <v>3.0</v>
      </c>
      <c r="Q204" s="291">
        <v>3.0</v>
      </c>
      <c r="R204" s="602"/>
      <c r="S204" s="290">
        <v>4.0</v>
      </c>
      <c r="T204" s="290">
        <v>4.0</v>
      </c>
      <c r="U204" s="290">
        <v>0.0</v>
      </c>
      <c r="V204" s="290">
        <v>0.0</v>
      </c>
      <c r="W204" s="290">
        <v>4.0</v>
      </c>
      <c r="X204" s="290">
        <v>3.0</v>
      </c>
      <c r="Y204" s="291">
        <v>3.0</v>
      </c>
      <c r="Z204" s="602"/>
      <c r="AA204" s="474">
        <v>3.0</v>
      </c>
      <c r="AB204" s="472">
        <v>0.0</v>
      </c>
      <c r="AC204" s="472">
        <v>0.0</v>
      </c>
      <c r="AD204" s="472">
        <v>0.0</v>
      </c>
      <c r="AE204" s="472">
        <v>3.0</v>
      </c>
      <c r="AF204" s="472">
        <v>3.0</v>
      </c>
      <c r="AG204" s="473">
        <v>3.0</v>
      </c>
      <c r="AH204" s="602"/>
      <c r="AI204" s="474">
        <v>4.0</v>
      </c>
      <c r="AJ204" s="472">
        <v>4.0</v>
      </c>
      <c r="AK204" s="472">
        <v>0.0</v>
      </c>
      <c r="AL204" s="472">
        <v>0.0</v>
      </c>
      <c r="AM204" s="472">
        <v>4.0</v>
      </c>
      <c r="AN204" s="472">
        <v>3.0</v>
      </c>
      <c r="AO204" s="473">
        <v>3.0</v>
      </c>
      <c r="BB204" s="445"/>
      <c r="BC204" s="445"/>
      <c r="BD204" s="445"/>
      <c r="BE204" s="445"/>
      <c r="BF204" s="445"/>
      <c r="BG204" s="445"/>
      <c r="BH204" s="445"/>
      <c r="BI204" s="445"/>
      <c r="BJ204" s="445"/>
      <c r="BK204" s="445"/>
      <c r="BN204" s="445"/>
      <c r="BO204" s="445"/>
      <c r="BP204" s="445"/>
      <c r="BQ204" s="445"/>
      <c r="BR204" s="445"/>
      <c r="BS204" s="445"/>
      <c r="BT204" s="445"/>
      <c r="BU204" s="445"/>
      <c r="BV204" s="445"/>
      <c r="BW204" s="445"/>
      <c r="BX204" s="445"/>
      <c r="BY204" s="445"/>
      <c r="BZ204" s="445"/>
      <c r="CA204" s="445"/>
      <c r="CB204" s="445"/>
      <c r="CC204" s="445"/>
      <c r="CD204" s="445"/>
      <c r="CE204" s="445"/>
      <c r="CF204" s="445"/>
      <c r="CG204" s="445"/>
      <c r="CH204" s="445"/>
      <c r="CI204" s="445"/>
      <c r="CJ204" s="445"/>
      <c r="CK204" s="445"/>
      <c r="CL204" s="252"/>
      <c r="CM204" s="252"/>
      <c r="CN204" s="252"/>
      <c r="CO204" s="252"/>
      <c r="DI204" s="252"/>
      <c r="DJ204" s="252"/>
      <c r="DK204" s="252"/>
      <c r="DL204" s="252"/>
      <c r="DM204" s="252"/>
      <c r="DN204" s="252"/>
      <c r="DO204" s="252"/>
      <c r="DP204" s="252"/>
      <c r="DQ204" s="252"/>
      <c r="DR204" s="252"/>
      <c r="DS204" s="252"/>
      <c r="DT204" s="252"/>
      <c r="DU204" s="252"/>
      <c r="DV204" s="252"/>
      <c r="DW204" s="252"/>
      <c r="DX204" s="252"/>
      <c r="DY204" s="252"/>
      <c r="DZ204" s="252"/>
      <c r="EA204" s="252"/>
      <c r="EB204" s="252"/>
      <c r="EC204" s="252"/>
      <c r="ED204" s="252"/>
      <c r="EE204" s="252"/>
      <c r="EF204" s="252"/>
      <c r="EG204" s="252"/>
      <c r="EH204" s="252"/>
      <c r="EI204" s="252"/>
      <c r="EJ204" s="252"/>
      <c r="EK204" s="252"/>
      <c r="EL204" s="252"/>
      <c r="EM204" s="252"/>
      <c r="EN204" s="252"/>
    </row>
    <row r="205" ht="19.5" customHeight="1">
      <c r="A205" s="14"/>
      <c r="B205" s="486"/>
      <c r="C205" s="487"/>
      <c r="D205" s="487"/>
      <c r="E205" s="559" t="s">
        <v>234</v>
      </c>
      <c r="F205" s="560"/>
      <c r="G205" s="561"/>
      <c r="H205" s="471" t="s">
        <v>8</v>
      </c>
      <c r="I205" s="472" t="s">
        <v>5</v>
      </c>
      <c r="J205" s="290">
        <v>5.0</v>
      </c>
      <c r="K205" s="290">
        <v>0.0</v>
      </c>
      <c r="L205" s="290">
        <v>0.0</v>
      </c>
      <c r="M205" s="290">
        <v>0.0</v>
      </c>
      <c r="N205" s="290">
        <v>0.0</v>
      </c>
      <c r="O205" s="290">
        <v>0.0</v>
      </c>
      <c r="P205" s="290">
        <v>0.0</v>
      </c>
      <c r="Q205" s="291">
        <v>0.0</v>
      </c>
      <c r="R205" s="602"/>
      <c r="S205" s="290">
        <v>0.0</v>
      </c>
      <c r="T205" s="290">
        <v>0.0</v>
      </c>
      <c r="U205" s="290">
        <v>0.0</v>
      </c>
      <c r="V205" s="290">
        <v>0.0</v>
      </c>
      <c r="W205" s="290">
        <v>0.0</v>
      </c>
      <c r="X205" s="290">
        <v>0.0</v>
      </c>
      <c r="Y205" s="291">
        <v>5.0</v>
      </c>
      <c r="Z205" s="602"/>
      <c r="AA205" s="474">
        <v>0.0</v>
      </c>
      <c r="AB205" s="472">
        <v>0.0</v>
      </c>
      <c r="AC205" s="472">
        <v>0.0</v>
      </c>
      <c r="AD205" s="472">
        <v>0.0</v>
      </c>
      <c r="AE205" s="472">
        <v>0.0</v>
      </c>
      <c r="AF205" s="472">
        <v>0.0</v>
      </c>
      <c r="AG205" s="473">
        <v>0.0</v>
      </c>
      <c r="AH205" s="602"/>
      <c r="AI205" s="474">
        <v>0.0</v>
      </c>
      <c r="AJ205" s="472">
        <v>0.0</v>
      </c>
      <c r="AK205" s="472">
        <v>0.0</v>
      </c>
      <c r="AL205" s="472">
        <v>0.0</v>
      </c>
      <c r="AM205" s="472">
        <v>0.0</v>
      </c>
      <c r="AN205" s="472">
        <v>0.0</v>
      </c>
      <c r="AO205" s="473">
        <v>5.0</v>
      </c>
      <c r="BB205" s="444"/>
      <c r="BD205" s="444"/>
      <c r="BE205" s="444"/>
      <c r="BF205" s="444"/>
      <c r="BG205" s="444"/>
      <c r="BH205" s="444"/>
      <c r="BI205" s="444"/>
      <c r="BJ205" s="444"/>
      <c r="BK205" s="444"/>
      <c r="BN205" s="444"/>
      <c r="BO205" s="444"/>
      <c r="BP205" s="444"/>
      <c r="BQ205" s="444"/>
      <c r="BR205" s="444"/>
      <c r="BS205" s="444"/>
      <c r="BT205" s="444"/>
      <c r="BU205" s="444"/>
      <c r="BV205" s="444"/>
      <c r="BW205" s="444"/>
      <c r="BX205" s="444"/>
      <c r="BY205" s="444"/>
      <c r="BZ205" s="444"/>
      <c r="CA205" s="444"/>
      <c r="CB205" s="444"/>
      <c r="CC205" s="444"/>
      <c r="CD205" s="444"/>
      <c r="CE205" s="444"/>
      <c r="CF205" s="444"/>
      <c r="CG205" s="444"/>
      <c r="CH205" s="444"/>
      <c r="CI205" s="444"/>
      <c r="CJ205" s="444"/>
      <c r="CK205" s="444"/>
      <c r="CL205" s="252"/>
      <c r="CM205" s="252"/>
      <c r="CN205" s="252"/>
      <c r="CO205" s="252"/>
      <c r="CP205" s="252"/>
      <c r="CQ205" s="252"/>
      <c r="CR205" s="252"/>
      <c r="CS205" s="252"/>
      <c r="CT205" s="252"/>
      <c r="CU205" s="252"/>
      <c r="CV205" s="252"/>
      <c r="CW205" s="252"/>
      <c r="CX205" s="252"/>
      <c r="CZ205" s="252"/>
      <c r="DA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252"/>
      <c r="EC205" s="252"/>
      <c r="ED205" s="252"/>
      <c r="EE205" s="252"/>
      <c r="EF205" s="252"/>
      <c r="EG205" s="252"/>
      <c r="EH205" s="252"/>
      <c r="EI205" s="252"/>
      <c r="EJ205" s="252"/>
      <c r="EK205" s="252"/>
      <c r="EL205" s="252"/>
      <c r="EM205" s="252"/>
      <c r="EN205" s="252"/>
    </row>
    <row r="206" ht="19.5" customHeight="1">
      <c r="A206" s="14"/>
      <c r="B206" s="486"/>
      <c r="C206" s="487"/>
      <c r="D206" s="487"/>
      <c r="E206" s="559" t="s">
        <v>235</v>
      </c>
      <c r="F206" s="560"/>
      <c r="G206" s="561"/>
      <c r="H206" s="471" t="s">
        <v>12</v>
      </c>
      <c r="I206" s="472" t="s">
        <v>5</v>
      </c>
      <c r="J206" s="290">
        <v>2.0</v>
      </c>
      <c r="K206" s="290">
        <v>0.0</v>
      </c>
      <c r="L206" s="290">
        <v>0.0</v>
      </c>
      <c r="M206" s="290">
        <v>0.0</v>
      </c>
      <c r="N206" s="290">
        <v>2.0</v>
      </c>
      <c r="O206" s="290">
        <v>0.0</v>
      </c>
      <c r="P206" s="290">
        <v>0.0</v>
      </c>
      <c r="Q206" s="291">
        <v>0.0</v>
      </c>
      <c r="R206" s="602"/>
      <c r="S206" s="290">
        <v>0.0</v>
      </c>
      <c r="T206" s="290">
        <v>0.0</v>
      </c>
      <c r="U206" s="290">
        <v>0.0</v>
      </c>
      <c r="V206" s="290">
        <v>0.0</v>
      </c>
      <c r="W206" s="290">
        <v>0.0</v>
      </c>
      <c r="X206" s="290">
        <v>0.0</v>
      </c>
      <c r="Y206" s="291">
        <v>0.0</v>
      </c>
      <c r="Z206" s="602"/>
      <c r="AA206" s="474">
        <v>0.0</v>
      </c>
      <c r="AB206" s="472">
        <v>0.0</v>
      </c>
      <c r="AC206" s="472">
        <v>0.0</v>
      </c>
      <c r="AD206" s="472">
        <v>2.0</v>
      </c>
      <c r="AE206" s="472">
        <v>0.0</v>
      </c>
      <c r="AF206" s="472">
        <v>0.0</v>
      </c>
      <c r="AG206" s="473">
        <v>0.0</v>
      </c>
      <c r="AH206" s="602"/>
      <c r="AI206" s="474">
        <v>0.0</v>
      </c>
      <c r="AJ206" s="472">
        <v>0.0</v>
      </c>
      <c r="AK206" s="472">
        <v>0.0</v>
      </c>
      <c r="AL206" s="472">
        <v>0.0</v>
      </c>
      <c r="AM206" s="472">
        <v>0.0</v>
      </c>
      <c r="AN206" s="472">
        <v>0.0</v>
      </c>
      <c r="AO206" s="473">
        <v>0.0</v>
      </c>
      <c r="AP206" s="252"/>
      <c r="AQ206" s="252"/>
      <c r="AR206" s="252"/>
      <c r="AS206" s="252"/>
      <c r="BN206" s="252"/>
      <c r="BO206" s="252"/>
      <c r="BP206" s="252"/>
      <c r="BQ206" s="252"/>
      <c r="BR206" s="252"/>
      <c r="BS206" s="252"/>
      <c r="BT206" s="252"/>
      <c r="BU206" s="252"/>
      <c r="BV206" s="252"/>
      <c r="BW206" s="252"/>
      <c r="BX206" s="252"/>
      <c r="BY206" s="252"/>
      <c r="BZ206" s="252"/>
      <c r="CA206" s="252"/>
      <c r="CB206" s="252"/>
      <c r="CC206" s="252"/>
      <c r="CD206" s="252"/>
      <c r="CE206" s="252"/>
      <c r="CF206" s="252"/>
      <c r="CG206" s="252"/>
      <c r="CH206" s="252"/>
      <c r="CI206" s="252"/>
      <c r="CJ206" s="252"/>
      <c r="CK206" s="252"/>
      <c r="CL206" s="252"/>
      <c r="CM206" s="252"/>
      <c r="CN206" s="252"/>
      <c r="CO206" s="252"/>
      <c r="CP206" s="252"/>
      <c r="CQ206" s="252"/>
      <c r="CR206" s="252"/>
      <c r="CS206" s="252"/>
      <c r="CT206" s="252"/>
      <c r="CU206" s="252"/>
      <c r="CV206" s="252"/>
      <c r="CW206" s="252"/>
      <c r="CX206" s="252"/>
      <c r="CY206" s="252"/>
      <c r="CZ206" s="252"/>
      <c r="DA206" s="252"/>
      <c r="DG206" s="252"/>
      <c r="DH206" s="252"/>
      <c r="DI206" s="252"/>
      <c r="DJ206" s="252"/>
      <c r="DK206" s="252"/>
      <c r="DL206" s="252"/>
      <c r="DM206" s="252"/>
      <c r="DN206" s="252"/>
      <c r="DO206" s="252"/>
      <c r="DP206" s="252"/>
      <c r="DQ206" s="252"/>
      <c r="DR206" s="252"/>
      <c r="DS206" s="252"/>
      <c r="DT206" s="252"/>
      <c r="DU206" s="252"/>
      <c r="DV206" s="252"/>
      <c r="DW206" s="252"/>
      <c r="DX206" s="252"/>
      <c r="DY206" s="252"/>
      <c r="DZ206" s="252"/>
      <c r="EA206" s="252"/>
      <c r="EB206" s="252"/>
      <c r="EC206" s="252"/>
      <c r="ED206" s="252"/>
      <c r="EE206" s="252"/>
      <c r="EF206" s="252"/>
      <c r="EG206" s="252"/>
      <c r="EH206" s="252"/>
      <c r="EI206" s="252"/>
      <c r="EJ206" s="252"/>
      <c r="EK206" s="252"/>
      <c r="EL206" s="252"/>
      <c r="EM206" s="252"/>
      <c r="EN206" s="252"/>
    </row>
    <row r="207" ht="19.5" customHeight="1">
      <c r="A207" s="14"/>
      <c r="B207" s="503"/>
      <c r="C207" s="504"/>
      <c r="D207" s="504"/>
      <c r="E207" s="565" t="s">
        <v>236</v>
      </c>
      <c r="F207" s="566"/>
      <c r="G207" s="567"/>
      <c r="H207" s="507" t="s">
        <v>12</v>
      </c>
      <c r="I207" s="496" t="s">
        <v>5</v>
      </c>
      <c r="J207" s="325">
        <v>2.0</v>
      </c>
      <c r="K207" s="325">
        <v>0.0</v>
      </c>
      <c r="L207" s="325">
        <v>0.0</v>
      </c>
      <c r="M207" s="325">
        <v>0.0</v>
      </c>
      <c r="N207" s="325">
        <v>2.0</v>
      </c>
      <c r="O207" s="325">
        <v>0.0</v>
      </c>
      <c r="P207" s="325">
        <v>0.0</v>
      </c>
      <c r="Q207" s="326">
        <v>0.0</v>
      </c>
      <c r="R207" s="602"/>
      <c r="S207" s="325">
        <v>0.0</v>
      </c>
      <c r="T207" s="325">
        <v>0.0</v>
      </c>
      <c r="U207" s="325">
        <v>0.0</v>
      </c>
      <c r="V207" s="325">
        <v>0.0</v>
      </c>
      <c r="W207" s="325">
        <v>0.0</v>
      </c>
      <c r="X207" s="325">
        <v>0.0</v>
      </c>
      <c r="Y207" s="326">
        <v>0.0</v>
      </c>
      <c r="Z207" s="602"/>
      <c r="AA207" s="510">
        <v>0.0</v>
      </c>
      <c r="AB207" s="496">
        <v>0.0</v>
      </c>
      <c r="AC207" s="496">
        <v>0.0</v>
      </c>
      <c r="AD207" s="496">
        <v>2.0</v>
      </c>
      <c r="AE207" s="496">
        <v>0.0</v>
      </c>
      <c r="AF207" s="496">
        <v>0.0</v>
      </c>
      <c r="AG207" s="535">
        <v>0.0</v>
      </c>
      <c r="AH207" s="602"/>
      <c r="AI207" s="510">
        <v>0.0</v>
      </c>
      <c r="AJ207" s="496">
        <v>0.0</v>
      </c>
      <c r="AK207" s="496">
        <v>0.0</v>
      </c>
      <c r="AL207" s="496">
        <v>0.0</v>
      </c>
      <c r="AM207" s="496">
        <v>0.0</v>
      </c>
      <c r="AN207" s="496">
        <v>0.0</v>
      </c>
      <c r="AO207" s="535">
        <v>0.0</v>
      </c>
      <c r="AP207" s="252"/>
      <c r="AQ207" s="252"/>
      <c r="AR207" s="252"/>
      <c r="AS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252"/>
      <c r="CT207" s="252"/>
      <c r="CU207" s="252"/>
      <c r="CV207" s="252"/>
      <c r="CW207" s="252"/>
      <c r="CX207" s="252"/>
      <c r="CY207" s="252"/>
      <c r="CZ207" s="252"/>
      <c r="DA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252"/>
      <c r="EC207" s="252"/>
      <c r="ED207" s="252"/>
      <c r="EE207" s="252"/>
      <c r="EF207" s="252"/>
      <c r="EG207" s="252"/>
      <c r="EH207" s="252"/>
      <c r="EI207" s="252"/>
      <c r="EJ207" s="252"/>
      <c r="EK207" s="252"/>
      <c r="EL207" s="252"/>
      <c r="EM207" s="252"/>
      <c r="EN207" s="252"/>
    </row>
    <row r="208" ht="19.5" customHeight="1">
      <c r="A208" s="14"/>
      <c r="B208" s="570"/>
      <c r="C208" s="570"/>
      <c r="D208" s="571"/>
      <c r="E208" s="536"/>
      <c r="F208" s="536"/>
      <c r="G208" s="537"/>
      <c r="H208" s="538"/>
      <c r="I208" s="574" t="s">
        <v>147</v>
      </c>
      <c r="J208" s="575">
        <f>SUM(J198:J207)</f>
        <v>150</v>
      </c>
      <c r="K208" s="576">
        <f> J208 - (J208 / 14)</f>
        <v>139.2857143</v>
      </c>
      <c r="L208" s="576">
        <f> K208 - (J208 / 14)</f>
        <v>128.5714286</v>
      </c>
      <c r="M208" s="576">
        <f> L208 - (J208 / 14)</f>
        <v>117.8571429</v>
      </c>
      <c r="N208" s="576">
        <f> M208 - (J208 / 14)</f>
        <v>107.1428571</v>
      </c>
      <c r="O208" s="576">
        <f> N208 - (J208 / 14)</f>
        <v>96.42857143</v>
      </c>
      <c r="P208" s="576">
        <f> O208 - (J208 / 14)</f>
        <v>85.71428571</v>
      </c>
      <c r="Q208" s="576">
        <f> P208 - (J208 / 14)</f>
        <v>75</v>
      </c>
      <c r="R208" s="602"/>
      <c r="S208" s="576">
        <f> Q208 - (J208 / 14)</f>
        <v>64.28571429</v>
      </c>
      <c r="T208" s="576">
        <f> S208 - (J208 / 14)</f>
        <v>53.57142857</v>
      </c>
      <c r="U208" s="576">
        <f> T208 - (J208 / 14)</f>
        <v>42.85714286</v>
      </c>
      <c r="V208" s="576">
        <f> U208 - (J208 / 14)</f>
        <v>32.14285714</v>
      </c>
      <c r="W208" s="576">
        <f> V208 - (J208 / 14)</f>
        <v>21.42857143</v>
      </c>
      <c r="X208" s="576">
        <f> W208 - (J208 / 14)</f>
        <v>10.71428571</v>
      </c>
      <c r="Y208" s="576">
        <f> X208 - (J208 / 14)</f>
        <v>0</v>
      </c>
      <c r="AA208" s="400"/>
      <c r="AB208" s="445"/>
      <c r="AC208" s="444"/>
      <c r="AD208" s="444"/>
      <c r="AE208" s="444"/>
      <c r="AF208" s="444"/>
      <c r="AG208" s="444"/>
      <c r="AI208" s="577"/>
      <c r="AJ208" s="252"/>
      <c r="AK208" s="252"/>
      <c r="AL208" s="252"/>
      <c r="AM208" s="252"/>
      <c r="AN208" s="252"/>
      <c r="AO208" s="613">
        <f>SUM(AA198:AO207)</f>
        <v>155</v>
      </c>
      <c r="AP208" s="252"/>
      <c r="AQ208" s="252"/>
      <c r="AR208" s="252"/>
      <c r="AS208" s="252"/>
      <c r="AT208" s="252"/>
      <c r="AU208" s="252"/>
      <c r="AV208" s="252"/>
      <c r="AW208" s="252"/>
      <c r="AX208" s="252"/>
      <c r="AY208" s="252"/>
      <c r="AZ208" s="252"/>
      <c r="BA208" s="252"/>
      <c r="BB208" s="252"/>
      <c r="BC208" s="252"/>
      <c r="BD208" s="252"/>
      <c r="BE208" s="252"/>
      <c r="BF208" s="252"/>
      <c r="BG208" s="252"/>
      <c r="BH208" s="252"/>
      <c r="BI208" s="252"/>
      <c r="BJ208" s="252"/>
      <c r="BK208" s="252"/>
      <c r="BL208" s="252"/>
      <c r="BM208" s="252"/>
      <c r="BN208" s="252"/>
      <c r="BO208" s="252"/>
      <c r="BP208" s="252"/>
      <c r="BQ208" s="252"/>
      <c r="BR208" s="252"/>
      <c r="BS208" s="252"/>
      <c r="BT208" s="252"/>
      <c r="BU208" s="252"/>
      <c r="BV208" s="252"/>
      <c r="BW208" s="252"/>
      <c r="BX208" s="252"/>
      <c r="BY208" s="252"/>
      <c r="BZ208" s="252"/>
      <c r="CA208" s="252"/>
      <c r="CB208" s="252"/>
      <c r="CC208" s="252"/>
      <c r="CD208" s="252"/>
      <c r="CE208" s="252"/>
      <c r="CF208" s="252"/>
      <c r="CG208" s="252"/>
      <c r="CH208" s="252"/>
      <c r="CI208" s="252"/>
      <c r="CJ208" s="252"/>
      <c r="CK208" s="252"/>
      <c r="CL208" s="252"/>
      <c r="CM208" s="252"/>
      <c r="CN208" s="252"/>
      <c r="CO208" s="252"/>
      <c r="CP208" s="252"/>
      <c r="CQ208" s="252"/>
      <c r="CR208" s="252"/>
      <c r="CS208" s="252"/>
      <c r="CT208" s="252"/>
      <c r="CU208" s="252"/>
      <c r="CV208" s="252"/>
      <c r="CW208" s="252"/>
      <c r="CX208" s="252"/>
      <c r="CY208" s="252"/>
      <c r="CZ208" s="252"/>
      <c r="DA208" s="252"/>
      <c r="DG208" s="252"/>
      <c r="DH208" s="252"/>
      <c r="DI208" s="252"/>
      <c r="DJ208" s="252"/>
      <c r="DK208" s="252"/>
      <c r="DL208" s="252"/>
      <c r="DM208" s="252"/>
      <c r="DN208" s="252"/>
      <c r="DO208" s="252"/>
      <c r="DP208" s="252"/>
      <c r="DQ208" s="252"/>
      <c r="DR208" s="252"/>
      <c r="DS208" s="252"/>
      <c r="DT208" s="252"/>
      <c r="DU208" s="252"/>
      <c r="DV208" s="252"/>
      <c r="DW208" s="252"/>
      <c r="DX208" s="252"/>
      <c r="DY208" s="252"/>
      <c r="DZ208" s="252"/>
      <c r="EA208" s="252"/>
      <c r="EB208" s="252"/>
      <c r="EC208" s="252"/>
      <c r="ED208" s="252"/>
      <c r="EE208" s="252"/>
      <c r="EF208" s="252"/>
      <c r="EG208" s="252"/>
      <c r="EH208" s="252"/>
      <c r="EI208" s="252"/>
      <c r="EJ208" s="252"/>
      <c r="EK208" s="252"/>
      <c r="EL208" s="252"/>
      <c r="EM208" s="252"/>
      <c r="EN208" s="252"/>
    </row>
    <row r="209" ht="19.5" customHeight="1">
      <c r="A209" s="14"/>
      <c r="B209" s="14"/>
      <c r="C209" s="14"/>
      <c r="D209" s="14"/>
      <c r="E209" s="14"/>
      <c r="F209" s="106"/>
      <c r="G209" s="106"/>
      <c r="H209" s="14"/>
      <c r="I209" s="517" t="s">
        <v>155</v>
      </c>
      <c r="J209" s="518">
        <f>SUM(J198:J207)</f>
        <v>150</v>
      </c>
      <c r="K209" s="516">
        <f t="shared" ref="K209:Q209" si="166"> J209 - SUM(K198:K207)</f>
        <v>139</v>
      </c>
      <c r="L209" s="516">
        <f t="shared" si="166"/>
        <v>133</v>
      </c>
      <c r="M209" s="516">
        <f t="shared" si="166"/>
        <v>128</v>
      </c>
      <c r="N209" s="516">
        <f t="shared" si="166"/>
        <v>119</v>
      </c>
      <c r="O209" s="516">
        <f t="shared" si="166"/>
        <v>112</v>
      </c>
      <c r="P209" s="516">
        <f t="shared" si="166"/>
        <v>98</v>
      </c>
      <c r="Q209" s="516">
        <f t="shared" si="166"/>
        <v>89</v>
      </c>
      <c r="R209" s="261"/>
      <c r="S209" s="516">
        <f> Q209 - SUM(S198:S207)</f>
        <v>79</v>
      </c>
      <c r="T209" s="516">
        <f t="shared" ref="T209:Y209" si="167"> S209 - SUM(T198:T207)</f>
        <v>68</v>
      </c>
      <c r="U209" s="516">
        <f t="shared" si="167"/>
        <v>49</v>
      </c>
      <c r="V209" s="516">
        <f t="shared" si="167"/>
        <v>42</v>
      </c>
      <c r="W209" s="516">
        <f t="shared" si="167"/>
        <v>29</v>
      </c>
      <c r="X209" s="516">
        <f t="shared" si="167"/>
        <v>22</v>
      </c>
      <c r="Y209" s="516">
        <f t="shared" si="167"/>
        <v>4</v>
      </c>
      <c r="Z209" s="252"/>
      <c r="AA209" s="252"/>
      <c r="AB209" s="252"/>
      <c r="AC209" s="252"/>
      <c r="AD209" s="252"/>
      <c r="AE209" s="252"/>
      <c r="AF209" s="252"/>
      <c r="AG209" s="252"/>
      <c r="AH209" s="252"/>
      <c r="AI209" s="252"/>
      <c r="AJ209" s="252"/>
      <c r="AK209" s="252"/>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252"/>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252"/>
      <c r="EC209" s="252"/>
      <c r="ED209" s="252"/>
      <c r="EE209" s="252"/>
      <c r="EF209" s="252"/>
      <c r="EG209" s="252"/>
      <c r="EH209" s="252"/>
      <c r="EI209" s="252"/>
      <c r="EJ209" s="252"/>
      <c r="EK209" s="252"/>
      <c r="EL209" s="252"/>
      <c r="EM209" s="252"/>
      <c r="EN209" s="252"/>
    </row>
    <row r="210" ht="19.5" customHeight="1">
      <c r="A210" s="14"/>
      <c r="B210" s="14"/>
      <c r="C210" s="14"/>
      <c r="D210" s="14"/>
      <c r="E210" s="14"/>
      <c r="F210" s="106"/>
      <c r="G210" s="106"/>
      <c r="H210" s="14"/>
      <c r="I210" s="107"/>
      <c r="J210" s="107"/>
      <c r="K210" s="107"/>
      <c r="L210" s="107"/>
      <c r="M210" s="107"/>
      <c r="N210" s="107"/>
      <c r="O210" s="107"/>
      <c r="P210" s="107"/>
      <c r="Q210" s="14"/>
      <c r="R210" s="14"/>
      <c r="S210" s="14"/>
      <c r="T210" s="14"/>
      <c r="U210" s="252"/>
      <c r="V210" s="252"/>
      <c r="W210" s="252"/>
      <c r="X210" s="252"/>
      <c r="Y210" s="252"/>
      <c r="Z210" s="252"/>
      <c r="AA210" s="252"/>
      <c r="AB210" s="252"/>
      <c r="AC210" s="252"/>
      <c r="AD210" s="252"/>
      <c r="AE210" s="252"/>
      <c r="AF210" s="252"/>
      <c r="AG210" s="252"/>
      <c r="AH210" s="252"/>
      <c r="AI210" s="252"/>
      <c r="AJ210" s="252"/>
      <c r="AK210" s="252"/>
      <c r="AL210" s="252"/>
      <c r="AM210" s="252"/>
      <c r="AN210" s="252"/>
      <c r="AO210" s="252"/>
      <c r="AP210" s="252"/>
      <c r="AQ210" s="252"/>
      <c r="AR210" s="252"/>
      <c r="AS210" s="252"/>
      <c r="AT210" s="252"/>
      <c r="AU210" s="252"/>
      <c r="AV210" s="252"/>
      <c r="AW210" s="252"/>
      <c r="AX210" s="252"/>
      <c r="AY210" s="252"/>
      <c r="AZ210" s="252"/>
      <c r="BA210" s="252"/>
      <c r="BB210" s="252"/>
      <c r="BC210" s="252"/>
      <c r="BD210" s="252"/>
      <c r="BE210" s="252"/>
      <c r="BF210" s="252"/>
      <c r="BG210" s="252"/>
      <c r="BH210" s="252"/>
      <c r="BI210" s="252"/>
      <c r="BJ210" s="252"/>
      <c r="BK210" s="252"/>
      <c r="BL210" s="252"/>
      <c r="BM210" s="252"/>
      <c r="BN210" s="252"/>
      <c r="BO210" s="252"/>
      <c r="BP210" s="252"/>
      <c r="BQ210" s="252"/>
      <c r="BR210" s="252"/>
      <c r="BS210" s="252"/>
      <c r="BT210" s="252"/>
      <c r="BU210" s="252"/>
      <c r="BV210" s="252"/>
      <c r="BW210" s="252"/>
      <c r="BX210" s="252"/>
      <c r="BY210" s="252"/>
      <c r="BZ210" s="252"/>
      <c r="CA210" s="252"/>
      <c r="CB210" s="252"/>
      <c r="CC210" s="252"/>
      <c r="CD210" s="252"/>
      <c r="CE210" s="252"/>
      <c r="CF210" s="252"/>
      <c r="CG210" s="252"/>
      <c r="CH210" s="252"/>
      <c r="CI210" s="252"/>
      <c r="CJ210" s="252"/>
      <c r="CK210" s="252"/>
      <c r="CL210" s="252"/>
      <c r="CM210" s="252"/>
      <c r="CN210" s="252"/>
      <c r="CO210" s="252"/>
      <c r="CP210" s="252"/>
      <c r="CQ210" s="252"/>
      <c r="CR210" s="252"/>
      <c r="CS210" s="252"/>
      <c r="CT210" s="252"/>
      <c r="CU210" s="252"/>
      <c r="CV210" s="252"/>
      <c r="CW210" s="252"/>
      <c r="CX210" s="252"/>
      <c r="CY210" s="252"/>
      <c r="CZ210" s="252"/>
      <c r="DA210" s="252"/>
      <c r="DB210" s="252"/>
      <c r="DC210" s="252"/>
      <c r="DD210" s="252"/>
      <c r="DE210" s="252"/>
      <c r="DF210" s="252"/>
      <c r="DG210" s="252"/>
      <c r="DH210" s="252"/>
      <c r="DI210" s="252"/>
      <c r="DJ210" s="252"/>
      <c r="DK210" s="252"/>
      <c r="DL210" s="252"/>
      <c r="DM210" s="252"/>
      <c r="DN210" s="252"/>
      <c r="DO210" s="252"/>
      <c r="DP210" s="252"/>
      <c r="DQ210" s="252"/>
      <c r="DR210" s="252"/>
      <c r="DS210" s="252"/>
      <c r="DT210" s="252"/>
      <c r="DU210" s="252"/>
      <c r="DV210" s="252"/>
      <c r="DW210" s="252"/>
      <c r="DX210" s="252"/>
      <c r="DY210" s="252"/>
      <c r="DZ210" s="252"/>
      <c r="EA210" s="252"/>
      <c r="EB210" s="252"/>
      <c r="EC210" s="252"/>
      <c r="ED210" s="252"/>
      <c r="EE210" s="252"/>
      <c r="EF210" s="252"/>
      <c r="EG210" s="252"/>
      <c r="EH210" s="252"/>
      <c r="EI210" s="252"/>
      <c r="EJ210" s="252"/>
      <c r="EK210" s="252"/>
      <c r="EL210" s="252"/>
      <c r="EM210" s="252"/>
      <c r="EN210" s="252"/>
    </row>
    <row r="211" ht="19.5" customHeight="1">
      <c r="A211" s="14"/>
      <c r="E211" s="536"/>
      <c r="F211" s="536"/>
      <c r="G211" s="537"/>
      <c r="H211" s="537"/>
      <c r="I211" s="537"/>
      <c r="J211" s="538"/>
      <c r="K211" s="539" t="s">
        <v>143</v>
      </c>
      <c r="L211" s="255"/>
      <c r="M211" s="255"/>
      <c r="N211" s="255"/>
      <c r="O211" s="255"/>
      <c r="P211" s="255"/>
      <c r="Q211" s="255"/>
      <c r="R211" s="255"/>
      <c r="S211" s="255"/>
      <c r="T211" s="255"/>
      <c r="U211" s="255"/>
      <c r="V211" s="255"/>
      <c r="W211" s="255"/>
      <c r="X211" s="255"/>
      <c r="Y211" s="5"/>
      <c r="AA211" s="541" t="s">
        <v>144</v>
      </c>
      <c r="AB211" s="255"/>
      <c r="AC211" s="255"/>
      <c r="AD211" s="255"/>
      <c r="AE211" s="255"/>
      <c r="AF211" s="255"/>
      <c r="AG211" s="255"/>
      <c r="AH211" s="255"/>
      <c r="AI211" s="255"/>
      <c r="AJ211" s="255"/>
      <c r="AK211" s="255"/>
      <c r="AL211" s="255"/>
      <c r="AM211" s="255"/>
      <c r="AN211" s="255"/>
      <c r="AO211" s="5"/>
      <c r="AP211" s="445"/>
      <c r="AQ211" s="445"/>
      <c r="AR211" s="445"/>
      <c r="AS211" s="445"/>
      <c r="AT211" s="445"/>
      <c r="AU211" s="542"/>
      <c r="AV211" s="539" t="s">
        <v>145</v>
      </c>
      <c r="AW211" s="255"/>
      <c r="AX211" s="255"/>
      <c r="AY211" s="255"/>
      <c r="AZ211" s="255"/>
      <c r="BA211" s="255"/>
      <c r="BB211" s="255"/>
      <c r="BC211" s="255"/>
      <c r="BD211" s="255"/>
      <c r="BE211" s="255"/>
      <c r="BF211" s="255"/>
      <c r="BG211" s="255"/>
      <c r="BH211" s="255"/>
      <c r="BI211" s="255"/>
      <c r="BJ211" s="255"/>
      <c r="BK211" s="5"/>
      <c r="BL211" s="600"/>
      <c r="BM211" s="600"/>
      <c r="BN211" s="445"/>
      <c r="BO211" s="449"/>
      <c r="BP211" s="449"/>
      <c r="BQ211" s="449"/>
      <c r="BR211" s="449"/>
      <c r="BS211" s="449"/>
      <c r="BT211" s="449"/>
      <c r="BU211" s="449"/>
      <c r="BV211" s="449"/>
      <c r="BW211" s="544"/>
      <c r="BX211" s="600"/>
      <c r="BY211" s="600"/>
      <c r="BZ211" s="600"/>
      <c r="CA211" s="600"/>
      <c r="CB211" s="600"/>
      <c r="CC211" s="600"/>
      <c r="CD211" s="600"/>
      <c r="CE211" s="600"/>
      <c r="CF211" s="445"/>
      <c r="CG211" s="449"/>
      <c r="CH211" s="449"/>
      <c r="CI211" s="449"/>
      <c r="CJ211" s="449"/>
      <c r="CK211" s="449"/>
      <c r="CL211" s="449"/>
      <c r="CM211" s="449"/>
      <c r="CN211" s="449"/>
      <c r="CO211" s="449"/>
      <c r="CP211" s="600"/>
      <c r="CQ211" s="600"/>
      <c r="CR211" s="600"/>
      <c r="CS211" s="600"/>
      <c r="CT211" s="600"/>
      <c r="CU211" s="600"/>
      <c r="CV211" s="600"/>
      <c r="CW211" s="600"/>
      <c r="CX211" s="536"/>
      <c r="CY211" s="544"/>
      <c r="CZ211" s="544"/>
      <c r="DA211" s="544"/>
      <c r="DB211" s="544"/>
      <c r="DC211" s="544"/>
      <c r="DD211" s="544"/>
      <c r="DE211" s="544"/>
      <c r="DF211" s="544"/>
      <c r="DG211" s="544"/>
      <c r="DH211" s="3"/>
      <c r="DI211" s="3"/>
      <c r="DJ211" s="3"/>
      <c r="DK211" s="3"/>
      <c r="DL211" s="3"/>
      <c r="DM211" s="3"/>
      <c r="DN211" s="3"/>
      <c r="DO211" s="3"/>
      <c r="DP211" s="252"/>
      <c r="DQ211" s="252"/>
      <c r="DR211" s="252"/>
      <c r="DS211" s="252"/>
      <c r="DT211" s="252"/>
      <c r="DU211" s="252"/>
      <c r="DV211" s="252"/>
      <c r="DW211" s="252"/>
      <c r="DX211" s="252"/>
      <c r="DY211" s="252"/>
      <c r="DZ211" s="252"/>
      <c r="EA211" s="252"/>
      <c r="EB211" s="252"/>
      <c r="EC211" s="252"/>
      <c r="ED211" s="252"/>
      <c r="EE211" s="252"/>
      <c r="EF211" s="252"/>
      <c r="EG211" s="252"/>
      <c r="EH211" s="252"/>
      <c r="EI211" s="252"/>
      <c r="EJ211" s="252"/>
      <c r="EK211" s="252"/>
      <c r="EL211" s="252"/>
      <c r="EM211" s="252"/>
      <c r="EN211" s="252"/>
    </row>
    <row r="212" ht="19.5" customHeight="1">
      <c r="A212" s="14"/>
      <c r="B212" s="403"/>
      <c r="C212" s="403"/>
      <c r="D212" s="544"/>
      <c r="E212" s="544"/>
      <c r="F212" s="544"/>
      <c r="G212" s="545"/>
      <c r="H212" s="545"/>
      <c r="I212" s="601" t="s">
        <v>237</v>
      </c>
      <c r="J212" s="409"/>
      <c r="K212" s="547" t="s">
        <v>90</v>
      </c>
      <c r="L212" s="547" t="s">
        <v>91</v>
      </c>
      <c r="M212" s="547" t="s">
        <v>85</v>
      </c>
      <c r="N212" s="547" t="s">
        <v>86</v>
      </c>
      <c r="O212" s="547" t="s">
        <v>87</v>
      </c>
      <c r="P212" s="547" t="s">
        <v>88</v>
      </c>
      <c r="Q212" s="547" t="s">
        <v>89</v>
      </c>
      <c r="R212" s="602"/>
      <c r="S212" s="547" t="s">
        <v>90</v>
      </c>
      <c r="T212" s="547" t="s">
        <v>91</v>
      </c>
      <c r="U212" s="547" t="s">
        <v>85</v>
      </c>
      <c r="V212" s="547" t="s">
        <v>86</v>
      </c>
      <c r="W212" s="547" t="s">
        <v>87</v>
      </c>
      <c r="X212" s="547" t="s">
        <v>88</v>
      </c>
      <c r="Y212" s="547" t="s">
        <v>89</v>
      </c>
      <c r="Z212" s="602"/>
      <c r="AA212" s="549" t="s">
        <v>90</v>
      </c>
      <c r="AB212" s="452" t="s">
        <v>91</v>
      </c>
      <c r="AC212" s="452" t="s">
        <v>85</v>
      </c>
      <c r="AD212" s="452" t="s">
        <v>86</v>
      </c>
      <c r="AE212" s="452" t="s">
        <v>87</v>
      </c>
      <c r="AF212" s="452" t="s">
        <v>88</v>
      </c>
      <c r="AG212" s="452" t="s">
        <v>89</v>
      </c>
      <c r="AH212" s="602"/>
      <c r="AI212" s="549" t="s">
        <v>90</v>
      </c>
      <c r="AJ212" s="452" t="s">
        <v>91</v>
      </c>
      <c r="AK212" s="452" t="s">
        <v>85</v>
      </c>
      <c r="AL212" s="452" t="s">
        <v>86</v>
      </c>
      <c r="AM212" s="452" t="s">
        <v>87</v>
      </c>
      <c r="AN212" s="452" t="s">
        <v>88</v>
      </c>
      <c r="AO212" s="452" t="s">
        <v>89</v>
      </c>
      <c r="AP212" s="614"/>
      <c r="AQ212" s="614"/>
      <c r="AR212" s="614"/>
      <c r="AS212" s="614"/>
      <c r="AT212" s="536"/>
      <c r="AU212" s="542"/>
      <c r="AV212" s="452" t="s">
        <v>90</v>
      </c>
      <c r="AW212" s="452" t="s">
        <v>91</v>
      </c>
      <c r="AX212" s="452" t="s">
        <v>85</v>
      </c>
      <c r="AY212" s="452" t="s">
        <v>86</v>
      </c>
      <c r="AZ212" s="452" t="s">
        <v>87</v>
      </c>
      <c r="BA212" s="452" t="s">
        <v>88</v>
      </c>
      <c r="BB212" s="452" t="s">
        <v>89</v>
      </c>
      <c r="BC212" s="602"/>
      <c r="BD212" s="452" t="s">
        <v>90</v>
      </c>
      <c r="BE212" s="452" t="s">
        <v>91</v>
      </c>
      <c r="BF212" s="452" t="s">
        <v>85</v>
      </c>
      <c r="BG212" s="452" t="s">
        <v>86</v>
      </c>
      <c r="BH212" s="452" t="s">
        <v>87</v>
      </c>
      <c r="BI212" s="452" t="s">
        <v>88</v>
      </c>
      <c r="BJ212" s="452" t="s">
        <v>89</v>
      </c>
      <c r="BK212" s="550" t="s">
        <v>146</v>
      </c>
      <c r="BL212" s="600"/>
      <c r="BM212" s="600"/>
      <c r="BN212" s="542"/>
      <c r="BO212" s="551" t="s">
        <v>8</v>
      </c>
      <c r="BP212" s="603" t="s">
        <v>98</v>
      </c>
      <c r="BQ212" s="604">
        <f t="shared" ref="BQ212:BW212" si="168">K213</f>
        <v>44925</v>
      </c>
      <c r="BR212" s="604">
        <f t="shared" si="168"/>
        <v>44926</v>
      </c>
      <c r="BS212" s="604">
        <f t="shared" si="168"/>
        <v>44562</v>
      </c>
      <c r="BT212" s="604">
        <f t="shared" si="168"/>
        <v>44563</v>
      </c>
      <c r="BU212" s="604">
        <f t="shared" si="168"/>
        <v>44564</v>
      </c>
      <c r="BV212" s="604">
        <f t="shared" si="168"/>
        <v>44565</v>
      </c>
      <c r="BW212" s="604">
        <f t="shared" si="168"/>
        <v>44566</v>
      </c>
      <c r="BY212" s="604">
        <f t="shared" ref="BY212:CE212" si="169">S213</f>
        <v>44567</v>
      </c>
      <c r="BZ212" s="604">
        <f t="shared" si="169"/>
        <v>44568</v>
      </c>
      <c r="CA212" s="604">
        <f t="shared" si="169"/>
        <v>44569</v>
      </c>
      <c r="CB212" s="604">
        <f t="shared" si="169"/>
        <v>44570</v>
      </c>
      <c r="CC212" s="604">
        <f t="shared" si="169"/>
        <v>44571</v>
      </c>
      <c r="CD212" s="604">
        <f t="shared" si="169"/>
        <v>44572</v>
      </c>
      <c r="CE212" s="604">
        <f t="shared" si="169"/>
        <v>44573</v>
      </c>
      <c r="CF212" s="542"/>
      <c r="CG212" s="551" t="s">
        <v>5</v>
      </c>
      <c r="CH212" s="603" t="s">
        <v>98</v>
      </c>
      <c r="CI212" s="604">
        <f t="shared" ref="CI212:CO212" si="170">K213</f>
        <v>44925</v>
      </c>
      <c r="CJ212" s="604">
        <f t="shared" si="170"/>
        <v>44926</v>
      </c>
      <c r="CK212" s="604">
        <f t="shared" si="170"/>
        <v>44562</v>
      </c>
      <c r="CL212" s="604">
        <f t="shared" si="170"/>
        <v>44563</v>
      </c>
      <c r="CM212" s="604">
        <f t="shared" si="170"/>
        <v>44564</v>
      </c>
      <c r="CN212" s="604">
        <f t="shared" si="170"/>
        <v>44565</v>
      </c>
      <c r="CO212" s="604">
        <f t="shared" si="170"/>
        <v>44566</v>
      </c>
      <c r="CQ212" s="604">
        <f t="shared" ref="CQ212:CW212" si="171">S213</f>
        <v>44567</v>
      </c>
      <c r="CR212" s="604">
        <f t="shared" si="171"/>
        <v>44568</v>
      </c>
      <c r="CS212" s="604">
        <f t="shared" si="171"/>
        <v>44569</v>
      </c>
      <c r="CT212" s="604">
        <f t="shared" si="171"/>
        <v>44570</v>
      </c>
      <c r="CU212" s="604">
        <f t="shared" si="171"/>
        <v>44571</v>
      </c>
      <c r="CV212" s="604">
        <f t="shared" si="171"/>
        <v>44572</v>
      </c>
      <c r="CW212" s="604">
        <f t="shared" si="171"/>
        <v>44573</v>
      </c>
      <c r="CX212" s="542"/>
      <c r="CY212" s="551" t="s">
        <v>12</v>
      </c>
      <c r="CZ212" s="603" t="s">
        <v>98</v>
      </c>
      <c r="DA212" s="604">
        <f t="shared" ref="DA212:DG212" si="172">K213</f>
        <v>44925</v>
      </c>
      <c r="DB212" s="604">
        <f t="shared" si="172"/>
        <v>44926</v>
      </c>
      <c r="DC212" s="604">
        <f t="shared" si="172"/>
        <v>44562</v>
      </c>
      <c r="DD212" s="604">
        <f t="shared" si="172"/>
        <v>44563</v>
      </c>
      <c r="DE212" s="604">
        <f t="shared" si="172"/>
        <v>44564</v>
      </c>
      <c r="DF212" s="604">
        <f t="shared" si="172"/>
        <v>44565</v>
      </c>
      <c r="DG212" s="604">
        <f t="shared" si="172"/>
        <v>44566</v>
      </c>
      <c r="DH212" s="252"/>
      <c r="DI212" s="604">
        <f t="shared" ref="DI212:DO212" si="173">S213</f>
        <v>44567</v>
      </c>
      <c r="DJ212" s="604">
        <f t="shared" si="173"/>
        <v>44568</v>
      </c>
      <c r="DK212" s="604">
        <f t="shared" si="173"/>
        <v>44569</v>
      </c>
      <c r="DL212" s="604">
        <f t="shared" si="173"/>
        <v>44570</v>
      </c>
      <c r="DM212" s="604">
        <f t="shared" si="173"/>
        <v>44571</v>
      </c>
      <c r="DN212" s="604">
        <f t="shared" si="173"/>
        <v>44572</v>
      </c>
      <c r="DO212" s="604">
        <f t="shared" si="173"/>
        <v>44573</v>
      </c>
      <c r="DP212" s="252"/>
      <c r="DQ212" s="252"/>
      <c r="DR212" s="252"/>
      <c r="DS212" s="252"/>
      <c r="DT212" s="252"/>
      <c r="DU212" s="252"/>
      <c r="DV212" s="252"/>
      <c r="DW212" s="252"/>
      <c r="DX212" s="252"/>
      <c r="DY212" s="252"/>
      <c r="DZ212" s="252"/>
      <c r="EA212" s="252"/>
      <c r="EB212" s="252"/>
      <c r="EC212" s="252"/>
      <c r="ED212" s="252"/>
      <c r="EE212" s="252"/>
      <c r="EF212" s="252"/>
      <c r="EG212" s="252"/>
      <c r="EH212" s="252"/>
      <c r="EI212" s="252"/>
      <c r="EJ212" s="252"/>
      <c r="EK212" s="252"/>
      <c r="EL212" s="252"/>
      <c r="EM212" s="252"/>
      <c r="EN212" s="252"/>
    </row>
    <row r="213" ht="19.5" customHeight="1">
      <c r="A213" s="14"/>
      <c r="B213" s="605" t="s">
        <v>92</v>
      </c>
      <c r="C213" s="606" t="s">
        <v>93</v>
      </c>
      <c r="D213" s="606" t="s">
        <v>94</v>
      </c>
      <c r="E213" s="606" t="s">
        <v>95</v>
      </c>
      <c r="F213" s="606" t="s">
        <v>17</v>
      </c>
      <c r="G213" s="607" t="s">
        <v>96</v>
      </c>
      <c r="H213" s="607" t="s">
        <v>97</v>
      </c>
      <c r="I213" s="608" t="s">
        <v>20</v>
      </c>
      <c r="J213" s="608" t="s">
        <v>98</v>
      </c>
      <c r="K213" s="609">
        <v>44925.0</v>
      </c>
      <c r="L213" s="609">
        <v>44926.0</v>
      </c>
      <c r="M213" s="609">
        <v>44562.0</v>
      </c>
      <c r="N213" s="609">
        <v>44563.0</v>
      </c>
      <c r="O213" s="609">
        <v>44564.0</v>
      </c>
      <c r="P213" s="609">
        <v>44565.0</v>
      </c>
      <c r="Q213" s="609">
        <v>44566.0</v>
      </c>
      <c r="R213" s="602"/>
      <c r="S213" s="609">
        <v>44567.0</v>
      </c>
      <c r="T213" s="609">
        <v>44568.0</v>
      </c>
      <c r="U213" s="609">
        <v>44569.0</v>
      </c>
      <c r="V213" s="609">
        <v>44570.0</v>
      </c>
      <c r="W213" s="609">
        <v>44571.0</v>
      </c>
      <c r="X213" s="609">
        <v>44572.0</v>
      </c>
      <c r="Y213" s="609">
        <v>44573.0</v>
      </c>
      <c r="Z213" s="602"/>
      <c r="AA213" s="610">
        <f t="shared" ref="AA213:AG213" si="174">K213</f>
        <v>44925</v>
      </c>
      <c r="AB213" s="604">
        <f t="shared" si="174"/>
        <v>44926</v>
      </c>
      <c r="AC213" s="604">
        <f t="shared" si="174"/>
        <v>44562</v>
      </c>
      <c r="AD213" s="604">
        <f t="shared" si="174"/>
        <v>44563</v>
      </c>
      <c r="AE213" s="604">
        <f t="shared" si="174"/>
        <v>44564</v>
      </c>
      <c r="AF213" s="604">
        <f t="shared" si="174"/>
        <v>44565</v>
      </c>
      <c r="AG213" s="604">
        <f t="shared" si="174"/>
        <v>44566</v>
      </c>
      <c r="AH213" s="602"/>
      <c r="AI213" s="610">
        <f t="shared" ref="AI213:AO213" si="175">S213</f>
        <v>44567</v>
      </c>
      <c r="AJ213" s="604">
        <f t="shared" si="175"/>
        <v>44568</v>
      </c>
      <c r="AK213" s="604">
        <f t="shared" si="175"/>
        <v>44569</v>
      </c>
      <c r="AL213" s="604">
        <f t="shared" si="175"/>
        <v>44570</v>
      </c>
      <c r="AM213" s="604">
        <f t="shared" si="175"/>
        <v>44571</v>
      </c>
      <c r="AN213" s="604">
        <f t="shared" si="175"/>
        <v>44572</v>
      </c>
      <c r="AO213" s="604">
        <f t="shared" si="175"/>
        <v>44573</v>
      </c>
      <c r="AP213" s="591"/>
      <c r="AQ213" s="591"/>
      <c r="AR213" s="591"/>
      <c r="AS213" s="591"/>
      <c r="AT213" s="536"/>
      <c r="AU213" s="558"/>
      <c r="AV213" s="604">
        <f t="shared" ref="AV213:BB213" si="176">K213</f>
        <v>44925</v>
      </c>
      <c r="AW213" s="604">
        <f t="shared" si="176"/>
        <v>44926</v>
      </c>
      <c r="AX213" s="604">
        <f t="shared" si="176"/>
        <v>44562</v>
      </c>
      <c r="AY213" s="604">
        <f t="shared" si="176"/>
        <v>44563</v>
      </c>
      <c r="AZ213" s="604">
        <f t="shared" si="176"/>
        <v>44564</v>
      </c>
      <c r="BA213" s="604">
        <f t="shared" si="176"/>
        <v>44565</v>
      </c>
      <c r="BB213" s="604">
        <f t="shared" si="176"/>
        <v>44566</v>
      </c>
      <c r="BC213" s="602"/>
      <c r="BD213" s="604">
        <f t="shared" ref="BD213:BJ213" si="177">S213</f>
        <v>44567</v>
      </c>
      <c r="BE213" s="604">
        <f t="shared" si="177"/>
        <v>44568</v>
      </c>
      <c r="BF213" s="604">
        <f t="shared" si="177"/>
        <v>44569</v>
      </c>
      <c r="BG213" s="604">
        <f t="shared" si="177"/>
        <v>44570</v>
      </c>
      <c r="BH213" s="604">
        <f t="shared" si="177"/>
        <v>44571</v>
      </c>
      <c r="BI213" s="604">
        <f t="shared" si="177"/>
        <v>44572</v>
      </c>
      <c r="BJ213" s="604">
        <f t="shared" si="177"/>
        <v>44573</v>
      </c>
      <c r="BK213" s="409"/>
      <c r="BL213" s="600"/>
      <c r="BM213" s="600"/>
      <c r="BN213" s="542"/>
      <c r="BO213" s="551" t="s">
        <v>147</v>
      </c>
      <c r="BP213" s="415">
        <f>SUM(J215, J221)</f>
        <v>10</v>
      </c>
      <c r="BQ213" s="416">
        <f>BP213 - (BP213/14)</f>
        <v>9.285714286</v>
      </c>
      <c r="BR213" s="416">
        <f>BQ213 - (BP213/14)</f>
        <v>8.571428571</v>
      </c>
      <c r="BS213" s="416">
        <f>BR213 - (BP213/14)</f>
        <v>7.857142857</v>
      </c>
      <c r="BT213" s="416">
        <f>BS213 - (BP213/14)</f>
        <v>7.142857143</v>
      </c>
      <c r="BU213" s="416">
        <f>BT213 - (BP213/14)</f>
        <v>6.428571429</v>
      </c>
      <c r="BV213" s="416">
        <f>BU213 - (BP213/14)</f>
        <v>5.714285714</v>
      </c>
      <c r="BW213" s="416">
        <f>BV213 - (BP213/14)</f>
        <v>5</v>
      </c>
      <c r="BX213" s="416"/>
      <c r="BY213" s="416">
        <f>BW213 - (BP213/14)</f>
        <v>4.285714286</v>
      </c>
      <c r="BZ213" s="416">
        <f>BY213 - (BP213/14)</f>
        <v>3.571428571</v>
      </c>
      <c r="CA213" s="416">
        <f>BZ213 - (BP213/14)</f>
        <v>2.857142857</v>
      </c>
      <c r="CB213" s="416">
        <f>CA213 - (BP213/14)</f>
        <v>2.142857143</v>
      </c>
      <c r="CC213" s="416">
        <f>CB213 - (BP213/14)</f>
        <v>1.428571429</v>
      </c>
      <c r="CD213" s="416">
        <f>CC213 - (BP213/14)</f>
        <v>0.7142857143</v>
      </c>
      <c r="CE213" s="416">
        <f>CD213 - (BP213/14)</f>
        <v>0</v>
      </c>
      <c r="CF213" s="542"/>
      <c r="CG213" s="551" t="s">
        <v>147</v>
      </c>
      <c r="CH213" s="415">
        <f>SUM(J220, J223)</f>
        <v>18</v>
      </c>
      <c r="CI213" s="416">
        <f>CH213 - (CH213/14)</f>
        <v>16.71428571</v>
      </c>
      <c r="CJ213" s="416">
        <f>CI213 - (CH213/14)</f>
        <v>15.42857143</v>
      </c>
      <c r="CK213" s="416">
        <f>CJ213 - (CH213/14)</f>
        <v>14.14285714</v>
      </c>
      <c r="CL213" s="416">
        <f>CK213 - (CH213/14)</f>
        <v>12.85714286</v>
      </c>
      <c r="CM213" s="416">
        <f>CL213 - (CH213/14)</f>
        <v>11.57142857</v>
      </c>
      <c r="CN213" s="416">
        <f>CM213 - (CH213/14)</f>
        <v>10.28571429</v>
      </c>
      <c r="CO213" s="416">
        <f>CN213 - (CH213/14)</f>
        <v>9</v>
      </c>
      <c r="CP213" s="416"/>
      <c r="CQ213" s="416">
        <f>CO213 - (CH213/14)</f>
        <v>7.714285714</v>
      </c>
      <c r="CR213" s="416">
        <f>CQ213 - (CH213/14)</f>
        <v>6.428571429</v>
      </c>
      <c r="CS213" s="416">
        <f>CR213 - (CH213/14)</f>
        <v>5.142857143</v>
      </c>
      <c r="CT213" s="416">
        <f>CS213 - (CH213/14)</f>
        <v>3.857142857</v>
      </c>
      <c r="CU213" s="416">
        <f>CT213 - (CH213/14)</f>
        <v>2.571428571</v>
      </c>
      <c r="CV213" s="416">
        <f>CU213 - (CH213/14)</f>
        <v>1.285714286</v>
      </c>
      <c r="CW213" s="416">
        <f>CV213 - (CH213/14)</f>
        <v>0</v>
      </c>
      <c r="CX213" s="542"/>
      <c r="CY213" s="551" t="s">
        <v>147</v>
      </c>
      <c r="CZ213" s="415">
        <f>SUM(J218, J222)</f>
        <v>13</v>
      </c>
      <c r="DA213" s="416">
        <f>CZ213 - (CZ213/14)</f>
        <v>12.07142857</v>
      </c>
      <c r="DB213" s="416">
        <f>DA213 - (CZ213/14)</f>
        <v>11.14285714</v>
      </c>
      <c r="DC213" s="416">
        <f>DB213 - (CZ213/14)</f>
        <v>10.21428571</v>
      </c>
      <c r="DD213" s="416">
        <f>DC213 - (CZ213/14)</f>
        <v>9.285714286</v>
      </c>
      <c r="DE213" s="416">
        <f>DD213 - (CZ213/14)</f>
        <v>8.357142857</v>
      </c>
      <c r="DF213" s="416">
        <f>DE213 - (CZ213/14)</f>
        <v>7.428571429</v>
      </c>
      <c r="DG213" s="416">
        <f>DF213 - (CZ213/14)</f>
        <v>6.5</v>
      </c>
      <c r="DH213" s="416"/>
      <c r="DI213" s="416">
        <f>DG213 - (CZ213/14)</f>
        <v>5.571428571</v>
      </c>
      <c r="DJ213" s="416">
        <f>DI213 - (CZ213/14)</f>
        <v>4.642857143</v>
      </c>
      <c r="DK213" s="416">
        <f>DJ213 - (CZ213/14)</f>
        <v>3.714285714</v>
      </c>
      <c r="DL213" s="416">
        <f>DK213 - (CZ213/14)</f>
        <v>2.785714286</v>
      </c>
      <c r="DM213" s="416">
        <f>DL213 - (CZ213/14)</f>
        <v>1.857142857</v>
      </c>
      <c r="DN213" s="416">
        <f>DM213 - (CZ213/14)</f>
        <v>0.9285714286</v>
      </c>
      <c r="DO213" s="416">
        <f>DN213 - (CZ213/14)</f>
        <v>0</v>
      </c>
      <c r="DP213" s="252"/>
      <c r="DQ213" s="252"/>
      <c r="DR213" s="252"/>
      <c r="DS213" s="252"/>
      <c r="DT213" s="252"/>
      <c r="DU213" s="252"/>
      <c r="DV213" s="252"/>
      <c r="DW213" s="252"/>
      <c r="DX213" s="252"/>
      <c r="DY213" s="252"/>
      <c r="DZ213" s="252"/>
      <c r="EA213" s="252"/>
      <c r="EB213" s="252"/>
      <c r="EC213" s="252"/>
      <c r="ED213" s="252"/>
      <c r="EE213" s="252"/>
      <c r="EF213" s="252"/>
      <c r="EG213" s="252"/>
      <c r="EH213" s="252"/>
      <c r="EI213" s="252"/>
      <c r="EJ213" s="252"/>
      <c r="EK213" s="252"/>
      <c r="EL213" s="252"/>
      <c r="EM213" s="252"/>
      <c r="EN213" s="252"/>
    </row>
    <row r="214" ht="19.5" customHeight="1">
      <c r="A214" s="14"/>
      <c r="B214" s="466">
        <v>5.2</v>
      </c>
      <c r="C214" s="467" t="s">
        <v>238</v>
      </c>
      <c r="D214" s="468">
        <v>44560.0</v>
      </c>
      <c r="E214" s="559" t="s">
        <v>239</v>
      </c>
      <c r="F214" s="560"/>
      <c r="G214" s="561"/>
      <c r="H214" s="471" t="s">
        <v>10</v>
      </c>
      <c r="I214" s="472" t="s">
        <v>5</v>
      </c>
      <c r="J214" s="290">
        <v>15.0</v>
      </c>
      <c r="K214" s="290">
        <v>0.0</v>
      </c>
      <c r="L214" s="290">
        <v>0.0</v>
      </c>
      <c r="M214" s="290">
        <v>5.0</v>
      </c>
      <c r="N214" s="290">
        <v>5.0</v>
      </c>
      <c r="O214" s="290">
        <v>2.0</v>
      </c>
      <c r="P214" s="290">
        <v>0.0</v>
      </c>
      <c r="Q214" s="291">
        <v>0.0</v>
      </c>
      <c r="R214" s="602"/>
      <c r="S214" s="290">
        <v>0.0</v>
      </c>
      <c r="T214" s="290">
        <v>0.0</v>
      </c>
      <c r="U214" s="290">
        <v>0.0</v>
      </c>
      <c r="V214" s="290">
        <v>0.0</v>
      </c>
      <c r="W214" s="290">
        <v>0.0</v>
      </c>
      <c r="X214" s="290">
        <v>0.0</v>
      </c>
      <c r="Y214" s="291">
        <v>0.0</v>
      </c>
      <c r="Z214" s="602"/>
      <c r="AA214" s="474">
        <v>0.0</v>
      </c>
      <c r="AB214" s="472">
        <v>0.0</v>
      </c>
      <c r="AC214" s="472">
        <v>6.0</v>
      </c>
      <c r="AD214" s="472">
        <v>6.0</v>
      </c>
      <c r="AE214" s="472">
        <v>3.0</v>
      </c>
      <c r="AF214" s="472">
        <v>3.0</v>
      </c>
      <c r="AG214" s="473">
        <v>2.0</v>
      </c>
      <c r="AH214" s="602"/>
      <c r="AI214" s="474">
        <v>2.0</v>
      </c>
      <c r="AJ214" s="472">
        <v>0.0</v>
      </c>
      <c r="AK214" s="472">
        <v>4.0</v>
      </c>
      <c r="AL214" s="472">
        <v>1.0</v>
      </c>
      <c r="AM214" s="472">
        <v>0.0</v>
      </c>
      <c r="AN214" s="472">
        <v>0.0</v>
      </c>
      <c r="AO214" s="473">
        <v>0.0</v>
      </c>
      <c r="AP214" s="591"/>
      <c r="AQ214" s="591"/>
      <c r="AR214" s="591"/>
      <c r="AS214" s="591"/>
      <c r="AT214" s="536"/>
      <c r="AU214" s="562" t="s">
        <v>5</v>
      </c>
      <c r="AV214" s="490">
        <f t="shared" ref="AV214:BB214" si="178">SUM(AA220, AA223)</f>
        <v>2</v>
      </c>
      <c r="AW214" s="490">
        <f t="shared" si="178"/>
        <v>2</v>
      </c>
      <c r="AX214" s="490">
        <f t="shared" si="178"/>
        <v>0</v>
      </c>
      <c r="AY214" s="490">
        <f t="shared" si="178"/>
        <v>0</v>
      </c>
      <c r="AZ214" s="490">
        <f t="shared" si="178"/>
        <v>2</v>
      </c>
      <c r="BA214" s="490">
        <f t="shared" si="178"/>
        <v>3</v>
      </c>
      <c r="BB214" s="490">
        <f t="shared" si="178"/>
        <v>2</v>
      </c>
      <c r="BC214" s="602"/>
      <c r="BD214" s="490">
        <f t="shared" ref="BD214:BJ214" si="179">SUM(AI220, AI223)</f>
        <v>2</v>
      </c>
      <c r="BE214" s="490">
        <f t="shared" si="179"/>
        <v>2</v>
      </c>
      <c r="BF214" s="490">
        <f t="shared" si="179"/>
        <v>0</v>
      </c>
      <c r="BG214" s="490">
        <f t="shared" si="179"/>
        <v>1</v>
      </c>
      <c r="BH214" s="490">
        <f t="shared" si="179"/>
        <v>3</v>
      </c>
      <c r="BI214" s="490">
        <f t="shared" si="179"/>
        <v>3</v>
      </c>
      <c r="BJ214" s="490">
        <f t="shared" si="179"/>
        <v>1</v>
      </c>
      <c r="BK214" s="491">
        <f t="shared" ref="BK214:BK218" si="187">SUM(AV214:BJ214)</f>
        <v>23</v>
      </c>
      <c r="BL214" s="600"/>
      <c r="BM214" s="600"/>
      <c r="BN214" s="542"/>
      <c r="BO214" s="551" t="s">
        <v>151</v>
      </c>
      <c r="BP214" s="483">
        <f>SUM(J221,J215)</f>
        <v>10</v>
      </c>
      <c r="BQ214" s="484">
        <f t="shared" ref="BQ214:BW214" si="180"> BP214 - SUM(K221)</f>
        <v>8</v>
      </c>
      <c r="BR214" s="484">
        <f t="shared" si="180"/>
        <v>6</v>
      </c>
      <c r="BS214" s="484">
        <f t="shared" si="180"/>
        <v>6</v>
      </c>
      <c r="BT214" s="484">
        <f t="shared" si="180"/>
        <v>6</v>
      </c>
      <c r="BU214" s="484">
        <f t="shared" si="180"/>
        <v>5</v>
      </c>
      <c r="BV214" s="484">
        <f t="shared" si="180"/>
        <v>5</v>
      </c>
      <c r="BW214" s="484">
        <f t="shared" si="180"/>
        <v>5</v>
      </c>
      <c r="BX214" s="484"/>
      <c r="BY214" s="484">
        <f> BW214 - SUM(S221)</f>
        <v>5</v>
      </c>
      <c r="BZ214" s="484">
        <f t="shared" ref="BZ214:CE214" si="181"> BY214 - SUM(T221)</f>
        <v>5</v>
      </c>
      <c r="CA214" s="484">
        <f t="shared" si="181"/>
        <v>5</v>
      </c>
      <c r="CB214" s="484">
        <f t="shared" si="181"/>
        <v>4</v>
      </c>
      <c r="CC214" s="484">
        <f t="shared" si="181"/>
        <v>3</v>
      </c>
      <c r="CD214" s="484">
        <f t="shared" si="181"/>
        <v>2</v>
      </c>
      <c r="CE214" s="484">
        <f t="shared" si="181"/>
        <v>2</v>
      </c>
      <c r="CF214" s="542"/>
      <c r="CG214" s="551" t="s">
        <v>151</v>
      </c>
      <c r="CH214" s="415">
        <f>SUM(J220, J223)</f>
        <v>18</v>
      </c>
      <c r="CI214" s="484">
        <f t="shared" ref="CI214:CO214" si="182">CH214 - SUM(K220, K223)</f>
        <v>16</v>
      </c>
      <c r="CJ214" s="484">
        <f t="shared" si="182"/>
        <v>14</v>
      </c>
      <c r="CK214" s="484">
        <f t="shared" si="182"/>
        <v>14</v>
      </c>
      <c r="CL214" s="484">
        <f t="shared" si="182"/>
        <v>14</v>
      </c>
      <c r="CM214" s="484">
        <f t="shared" si="182"/>
        <v>12</v>
      </c>
      <c r="CN214" s="484">
        <f t="shared" si="182"/>
        <v>10</v>
      </c>
      <c r="CO214" s="484">
        <f t="shared" si="182"/>
        <v>10</v>
      </c>
      <c r="CP214" s="484"/>
      <c r="CQ214" s="484">
        <f>CO214 - SUM(S220, S223)</f>
        <v>10</v>
      </c>
      <c r="CR214" s="484">
        <f t="shared" ref="CR214:CW214" si="183">CQ214 - SUM(T220, T223)</f>
        <v>10</v>
      </c>
      <c r="CS214" s="484">
        <f t="shared" si="183"/>
        <v>10</v>
      </c>
      <c r="CT214" s="484">
        <f t="shared" si="183"/>
        <v>9</v>
      </c>
      <c r="CU214" s="484">
        <f t="shared" si="183"/>
        <v>8</v>
      </c>
      <c r="CV214" s="484">
        <f t="shared" si="183"/>
        <v>7</v>
      </c>
      <c r="CW214" s="484">
        <f t="shared" si="183"/>
        <v>5</v>
      </c>
      <c r="CX214" s="542"/>
      <c r="CY214" s="551" t="s">
        <v>151</v>
      </c>
      <c r="CZ214" s="415">
        <f>SUM(J218, J222)</f>
        <v>13</v>
      </c>
      <c r="DA214" s="484">
        <f t="shared" ref="DA214:DG214" si="184">CZ214 - SUM(K218, K222)</f>
        <v>13</v>
      </c>
      <c r="DB214" s="484">
        <f t="shared" si="184"/>
        <v>13</v>
      </c>
      <c r="DC214" s="484">
        <f t="shared" si="184"/>
        <v>11</v>
      </c>
      <c r="DD214" s="484">
        <f t="shared" si="184"/>
        <v>9</v>
      </c>
      <c r="DE214" s="484">
        <f t="shared" si="184"/>
        <v>8</v>
      </c>
      <c r="DF214" s="484">
        <f t="shared" si="184"/>
        <v>7</v>
      </c>
      <c r="DG214" s="484">
        <f t="shared" si="184"/>
        <v>6</v>
      </c>
      <c r="DH214" s="484"/>
      <c r="DI214" s="484">
        <f>DG214 - SUM(S218, S222)</f>
        <v>5</v>
      </c>
      <c r="DJ214" s="484">
        <f t="shared" ref="DJ214:DO214" si="185">DI214 - SUM(T218, T222)</f>
        <v>4</v>
      </c>
      <c r="DK214" s="484">
        <f t="shared" si="185"/>
        <v>3</v>
      </c>
      <c r="DL214" s="484">
        <f t="shared" si="185"/>
        <v>2</v>
      </c>
      <c r="DM214" s="484">
        <f t="shared" si="185"/>
        <v>1</v>
      </c>
      <c r="DN214" s="484">
        <f t="shared" si="185"/>
        <v>1</v>
      </c>
      <c r="DO214" s="484">
        <f t="shared" si="185"/>
        <v>1</v>
      </c>
      <c r="DP214" s="252"/>
      <c r="DQ214" s="252"/>
      <c r="DR214" s="252"/>
      <c r="DS214" s="252"/>
      <c r="DT214" s="252"/>
      <c r="DU214" s="252"/>
      <c r="DV214" s="252"/>
      <c r="DW214" s="252"/>
      <c r="DX214" s="252"/>
      <c r="DY214" s="252"/>
      <c r="DZ214" s="252"/>
      <c r="EA214" s="252"/>
      <c r="EB214" s="252"/>
      <c r="EC214" s="252"/>
      <c r="ED214" s="252"/>
      <c r="EE214" s="252"/>
      <c r="EF214" s="252"/>
      <c r="EG214" s="252"/>
      <c r="EH214" s="252"/>
      <c r="EI214" s="252"/>
      <c r="EJ214" s="252"/>
      <c r="EK214" s="252"/>
      <c r="EL214" s="252"/>
      <c r="EM214" s="252"/>
      <c r="EN214" s="252"/>
    </row>
    <row r="215" ht="19.5" customHeight="1">
      <c r="A215" s="14"/>
      <c r="B215" s="486"/>
      <c r="C215" s="487"/>
      <c r="D215" s="487"/>
      <c r="E215" s="559" t="s">
        <v>239</v>
      </c>
      <c r="F215" s="560"/>
      <c r="G215" s="561"/>
      <c r="H215" s="489" t="s">
        <v>8</v>
      </c>
      <c r="I215" s="472" t="s">
        <v>5</v>
      </c>
      <c r="J215" s="290">
        <v>2.0</v>
      </c>
      <c r="K215" s="290">
        <v>0.0</v>
      </c>
      <c r="L215" s="290">
        <v>0.0</v>
      </c>
      <c r="M215" s="290">
        <v>0.0</v>
      </c>
      <c r="N215" s="290">
        <v>0.0</v>
      </c>
      <c r="O215" s="290">
        <v>0.0</v>
      </c>
      <c r="P215" s="290">
        <v>0.0</v>
      </c>
      <c r="Q215" s="291">
        <v>0.0</v>
      </c>
      <c r="R215" s="602"/>
      <c r="S215" s="290">
        <v>0.0</v>
      </c>
      <c r="T215" s="290">
        <v>0.0</v>
      </c>
      <c r="U215" s="290">
        <v>0.0</v>
      </c>
      <c r="V215" s="290">
        <v>0.0</v>
      </c>
      <c r="W215" s="290">
        <v>0.0</v>
      </c>
      <c r="X215" s="290">
        <v>0.0</v>
      </c>
      <c r="Y215" s="291">
        <v>0.0</v>
      </c>
      <c r="Z215" s="602"/>
      <c r="AA215" s="474">
        <v>0.0</v>
      </c>
      <c r="AB215" s="472">
        <v>0.0</v>
      </c>
      <c r="AC215" s="472">
        <v>0.0</v>
      </c>
      <c r="AD215" s="472">
        <v>0.0</v>
      </c>
      <c r="AE215" s="472">
        <v>0.0</v>
      </c>
      <c r="AF215" s="472">
        <v>0.0</v>
      </c>
      <c r="AG215" s="473">
        <v>0.0</v>
      </c>
      <c r="AH215" s="602"/>
      <c r="AI215" s="474">
        <v>0.0</v>
      </c>
      <c r="AJ215" s="472">
        <v>0.0</v>
      </c>
      <c r="AK215" s="472">
        <v>0.0</v>
      </c>
      <c r="AL215" s="472">
        <v>0.0</v>
      </c>
      <c r="AM215" s="472">
        <v>0.0</v>
      </c>
      <c r="AN215" s="472">
        <v>2.0</v>
      </c>
      <c r="AO215" s="473">
        <v>0.0</v>
      </c>
      <c r="AP215" s="536"/>
      <c r="AQ215" s="536"/>
      <c r="AR215" s="536"/>
      <c r="AS215" s="536"/>
      <c r="AT215" s="536"/>
      <c r="AU215" s="562" t="s">
        <v>8</v>
      </c>
      <c r="AV215" s="475">
        <v>1.0</v>
      </c>
      <c r="AW215" s="475">
        <v>1.0</v>
      </c>
      <c r="AX215" s="475">
        <f t="shared" ref="AX215:BA215" si="186">SUM(AC215, AC221)</f>
        <v>0</v>
      </c>
      <c r="AY215" s="475">
        <f t="shared" si="186"/>
        <v>0</v>
      </c>
      <c r="AZ215" s="475">
        <f t="shared" si="186"/>
        <v>2</v>
      </c>
      <c r="BA215" s="475">
        <f t="shared" si="186"/>
        <v>0</v>
      </c>
      <c r="BB215" s="475">
        <v>1.0</v>
      </c>
      <c r="BC215" s="602"/>
      <c r="BD215" s="475">
        <v>1.0</v>
      </c>
      <c r="BE215" s="475">
        <v>1.0</v>
      </c>
      <c r="BF215" s="475">
        <v>1.0</v>
      </c>
      <c r="BG215" s="475">
        <v>1.0</v>
      </c>
      <c r="BH215" s="475">
        <f>SUM(AM215, AM221)</f>
        <v>1</v>
      </c>
      <c r="BI215" s="475">
        <v>1.0</v>
      </c>
      <c r="BJ215" s="475">
        <f>SUM(AO215, AO221)</f>
        <v>0</v>
      </c>
      <c r="BK215" s="491">
        <f t="shared" si="187"/>
        <v>11</v>
      </c>
      <c r="BL215" s="600"/>
      <c r="BM215" s="600"/>
      <c r="BN215" s="445"/>
      <c r="BO215" s="449"/>
      <c r="BP215" s="449"/>
      <c r="BQ215" s="449"/>
      <c r="BR215" s="449"/>
      <c r="BS215" s="449"/>
      <c r="BT215" s="449"/>
      <c r="BU215" s="449"/>
      <c r="BV215" s="449"/>
      <c r="BW215" s="449"/>
      <c r="BX215" s="600"/>
      <c r="BY215" s="600"/>
      <c r="BZ215" s="600"/>
      <c r="CA215" s="600"/>
      <c r="CB215" s="600"/>
      <c r="CC215" s="600"/>
      <c r="CD215" s="600"/>
      <c r="CE215" s="600"/>
      <c r="CF215" s="445"/>
      <c r="CG215" s="449"/>
      <c r="CH215" s="449"/>
      <c r="CI215" s="449"/>
      <c r="CJ215" s="449"/>
      <c r="CK215" s="449"/>
      <c r="CL215" s="449"/>
      <c r="CM215" s="449"/>
      <c r="CN215" s="449"/>
      <c r="CO215" s="449"/>
      <c r="CP215" s="600"/>
      <c r="CQ215" s="449"/>
      <c r="CR215" s="449"/>
      <c r="CS215" s="449"/>
      <c r="CT215" s="449"/>
      <c r="CU215" s="449"/>
      <c r="CV215" s="449"/>
      <c r="CW215" s="449"/>
      <c r="CX215" s="445"/>
      <c r="CY215" s="445"/>
      <c r="CZ215" s="445"/>
      <c r="DA215" s="445"/>
      <c r="DB215" s="445"/>
      <c r="DC215" s="445"/>
      <c r="DD215" s="445"/>
      <c r="DE215" s="445"/>
      <c r="DF215" s="445"/>
      <c r="DG215" s="445"/>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252"/>
      <c r="EC215" s="252"/>
      <c r="ED215" s="252"/>
      <c r="EE215" s="252"/>
      <c r="EF215" s="252"/>
      <c r="EG215" s="252"/>
      <c r="EH215" s="252"/>
      <c r="EI215" s="252"/>
      <c r="EJ215" s="252"/>
      <c r="EK215" s="252"/>
      <c r="EL215" s="252"/>
      <c r="EM215" s="252"/>
      <c r="EN215" s="252"/>
    </row>
    <row r="216" ht="19.5" customHeight="1">
      <c r="A216" s="14"/>
      <c r="B216" s="486"/>
      <c r="C216" s="487"/>
      <c r="D216" s="487"/>
      <c r="E216" s="559" t="s">
        <v>240</v>
      </c>
      <c r="F216" s="560"/>
      <c r="G216" s="561"/>
      <c r="H216" s="489" t="s">
        <v>10</v>
      </c>
      <c r="I216" s="472" t="s">
        <v>5</v>
      </c>
      <c r="J216" s="290">
        <v>6.0</v>
      </c>
      <c r="K216" s="290">
        <v>0.0</v>
      </c>
      <c r="L216" s="290">
        <v>0.0</v>
      </c>
      <c r="M216" s="290">
        <v>0.0</v>
      </c>
      <c r="N216" s="290">
        <v>0.0</v>
      </c>
      <c r="O216" s="290">
        <v>0.0</v>
      </c>
      <c r="P216" s="290">
        <v>0.0</v>
      </c>
      <c r="Q216" s="291">
        <v>0.0</v>
      </c>
      <c r="R216" s="602"/>
      <c r="S216" s="290">
        <v>0.0</v>
      </c>
      <c r="T216" s="290">
        <v>0.0</v>
      </c>
      <c r="U216" s="290">
        <v>0.0</v>
      </c>
      <c r="V216" s="290">
        <v>1.0</v>
      </c>
      <c r="W216" s="290">
        <v>1.0</v>
      </c>
      <c r="X216" s="290">
        <v>0.0</v>
      </c>
      <c r="Y216" s="291">
        <v>0.0</v>
      </c>
      <c r="Z216" s="602"/>
      <c r="AA216" s="474">
        <v>0.0</v>
      </c>
      <c r="AB216" s="472">
        <v>0.0</v>
      </c>
      <c r="AC216" s="472">
        <v>0.0</v>
      </c>
      <c r="AD216" s="472">
        <v>0.0</v>
      </c>
      <c r="AE216" s="472">
        <v>0.0</v>
      </c>
      <c r="AF216" s="472">
        <v>0.0</v>
      </c>
      <c r="AG216" s="473">
        <v>0.0</v>
      </c>
      <c r="AH216" s="602"/>
      <c r="AI216" s="474">
        <v>0.0</v>
      </c>
      <c r="AJ216" s="472">
        <v>0.0</v>
      </c>
      <c r="AK216" s="472">
        <v>0.0</v>
      </c>
      <c r="AL216" s="472">
        <v>0.0</v>
      </c>
      <c r="AM216" s="472">
        <v>0.0</v>
      </c>
      <c r="AN216" s="472">
        <v>0.0</v>
      </c>
      <c r="AO216" s="473">
        <v>6.0</v>
      </c>
      <c r="AP216" s="614"/>
      <c r="AQ216" s="614"/>
      <c r="AR216" s="614"/>
      <c r="AS216" s="614"/>
      <c r="AT216" s="536"/>
      <c r="AU216" s="562" t="s">
        <v>10</v>
      </c>
      <c r="AV216" s="490">
        <f t="shared" ref="AV216:AW216" si="188">SUM(AA214, AA216)</f>
        <v>0</v>
      </c>
      <c r="AW216" s="490">
        <f t="shared" si="188"/>
        <v>0</v>
      </c>
      <c r="AX216" s="490">
        <v>2.0</v>
      </c>
      <c r="AY216" s="490">
        <v>2.0</v>
      </c>
      <c r="AZ216" s="490">
        <f t="shared" ref="AZ216:BB216" si="189">SUM(AE214, AE216)</f>
        <v>3</v>
      </c>
      <c r="BA216" s="490">
        <f t="shared" si="189"/>
        <v>3</v>
      </c>
      <c r="BB216" s="490">
        <f t="shared" si="189"/>
        <v>2</v>
      </c>
      <c r="BC216" s="602"/>
      <c r="BD216" s="490">
        <f t="shared" ref="BD216:BE216" si="190">SUM(AI214, AI216)</f>
        <v>2</v>
      </c>
      <c r="BE216" s="490">
        <f t="shared" si="190"/>
        <v>0</v>
      </c>
      <c r="BF216" s="490">
        <v>2.0</v>
      </c>
      <c r="BG216" s="490">
        <f t="shared" ref="BG216:BI216" si="191">SUM(AL214, AL216)</f>
        <v>1</v>
      </c>
      <c r="BH216" s="490">
        <f t="shared" si="191"/>
        <v>0</v>
      </c>
      <c r="BI216" s="490">
        <f t="shared" si="191"/>
        <v>0</v>
      </c>
      <c r="BJ216" s="490">
        <v>4.0</v>
      </c>
      <c r="BK216" s="491">
        <f t="shared" si="187"/>
        <v>21</v>
      </c>
      <c r="BN216" s="542"/>
      <c r="BO216" s="551" t="s">
        <v>7</v>
      </c>
      <c r="BP216" s="611" t="s">
        <v>98</v>
      </c>
      <c r="BQ216" s="612">
        <f t="shared" ref="BQ216:BW216" si="192">K213</f>
        <v>44925</v>
      </c>
      <c r="BR216" s="612">
        <f t="shared" si="192"/>
        <v>44926</v>
      </c>
      <c r="BS216" s="612">
        <f t="shared" si="192"/>
        <v>44562</v>
      </c>
      <c r="BT216" s="612">
        <f t="shared" si="192"/>
        <v>44563</v>
      </c>
      <c r="BU216" s="612">
        <f t="shared" si="192"/>
        <v>44564</v>
      </c>
      <c r="BV216" s="612">
        <f t="shared" si="192"/>
        <v>44565</v>
      </c>
      <c r="BW216" s="612">
        <f t="shared" si="192"/>
        <v>44566</v>
      </c>
      <c r="BY216" s="612">
        <f t="shared" ref="BY216:CE216" si="193">S213</f>
        <v>44567</v>
      </c>
      <c r="BZ216" s="612">
        <f t="shared" si="193"/>
        <v>44568</v>
      </c>
      <c r="CA216" s="612">
        <f t="shared" si="193"/>
        <v>44569</v>
      </c>
      <c r="CB216" s="612">
        <f t="shared" si="193"/>
        <v>44570</v>
      </c>
      <c r="CC216" s="612">
        <f t="shared" si="193"/>
        <v>44571</v>
      </c>
      <c r="CD216" s="612">
        <f t="shared" si="193"/>
        <v>44572</v>
      </c>
      <c r="CE216" s="612">
        <f t="shared" si="193"/>
        <v>44573</v>
      </c>
      <c r="CF216" s="542"/>
      <c r="CG216" s="551" t="s">
        <v>10</v>
      </c>
      <c r="CH216" s="603" t="s">
        <v>98</v>
      </c>
      <c r="CI216" s="604">
        <f t="shared" ref="CI216:CO216" si="194">K213</f>
        <v>44925</v>
      </c>
      <c r="CJ216" s="604">
        <f t="shared" si="194"/>
        <v>44926</v>
      </c>
      <c r="CK216" s="604">
        <f t="shared" si="194"/>
        <v>44562</v>
      </c>
      <c r="CL216" s="604">
        <f t="shared" si="194"/>
        <v>44563</v>
      </c>
      <c r="CM216" s="604">
        <f t="shared" si="194"/>
        <v>44564</v>
      </c>
      <c r="CN216" s="604">
        <f t="shared" si="194"/>
        <v>44565</v>
      </c>
      <c r="CO216" s="604">
        <f t="shared" si="194"/>
        <v>44566</v>
      </c>
      <c r="CQ216" s="604">
        <f t="shared" ref="CQ216:CW216" si="195">S213</f>
        <v>44567</v>
      </c>
      <c r="CR216" s="604">
        <f t="shared" si="195"/>
        <v>44568</v>
      </c>
      <c r="CS216" s="604">
        <f t="shared" si="195"/>
        <v>44569</v>
      </c>
      <c r="CT216" s="604">
        <f t="shared" si="195"/>
        <v>44570</v>
      </c>
      <c r="CU216" s="604">
        <f t="shared" si="195"/>
        <v>44571</v>
      </c>
      <c r="CV216" s="604">
        <f t="shared" si="195"/>
        <v>44572</v>
      </c>
      <c r="CW216" s="604">
        <f t="shared" si="195"/>
        <v>44573</v>
      </c>
      <c r="CX216" s="445"/>
      <c r="CY216" s="445"/>
      <c r="CZ216" s="445"/>
      <c r="DA216" s="445"/>
      <c r="DB216" s="445"/>
      <c r="DC216" s="445"/>
      <c r="DD216" s="445"/>
      <c r="DE216" s="445"/>
      <c r="DF216" s="445"/>
      <c r="DG216" s="445"/>
      <c r="DH216" s="252"/>
      <c r="DI216" s="252"/>
      <c r="DJ216" s="252"/>
      <c r="DK216" s="252"/>
      <c r="DL216" s="252"/>
      <c r="DM216" s="252"/>
      <c r="DN216" s="252"/>
      <c r="DO216" s="252"/>
      <c r="DP216" s="252"/>
      <c r="DQ216" s="252"/>
      <c r="DR216" s="252"/>
      <c r="DS216" s="252"/>
      <c r="DT216" s="252"/>
      <c r="DU216" s="252"/>
      <c r="DV216" s="252"/>
      <c r="DW216" s="252"/>
      <c r="DX216" s="252"/>
      <c r="DY216" s="252"/>
      <c r="DZ216" s="252"/>
      <c r="EA216" s="252"/>
      <c r="EB216" s="252"/>
      <c r="EC216" s="252"/>
      <c r="ED216" s="252"/>
      <c r="EE216" s="252"/>
      <c r="EF216" s="252"/>
      <c r="EG216" s="252"/>
      <c r="EH216" s="252"/>
      <c r="EI216" s="252"/>
      <c r="EJ216" s="252"/>
      <c r="EK216" s="252"/>
      <c r="EL216" s="252"/>
      <c r="EM216" s="252"/>
      <c r="EN216" s="252"/>
    </row>
    <row r="217" ht="19.5" customHeight="1">
      <c r="A217" s="14"/>
      <c r="B217" s="486"/>
      <c r="C217" s="487"/>
      <c r="D217" s="487"/>
      <c r="E217" s="559" t="s">
        <v>241</v>
      </c>
      <c r="F217" s="560"/>
      <c r="G217" s="561"/>
      <c r="H217" s="489" t="s">
        <v>7</v>
      </c>
      <c r="I217" s="472" t="s">
        <v>5</v>
      </c>
      <c r="J217" s="290">
        <v>5.0</v>
      </c>
      <c r="K217" s="290">
        <v>0.0</v>
      </c>
      <c r="L217" s="290">
        <v>0.0</v>
      </c>
      <c r="M217" s="290">
        <v>0.0</v>
      </c>
      <c r="N217" s="290">
        <v>0.0</v>
      </c>
      <c r="O217" s="290">
        <v>0.0</v>
      </c>
      <c r="P217" s="290">
        <v>0.0</v>
      </c>
      <c r="Q217" s="291">
        <v>0.0</v>
      </c>
      <c r="R217" s="602"/>
      <c r="S217" s="290">
        <v>1.0</v>
      </c>
      <c r="T217" s="290">
        <v>1.0</v>
      </c>
      <c r="U217" s="290">
        <v>0.0</v>
      </c>
      <c r="V217" s="290">
        <v>0.0</v>
      </c>
      <c r="W217" s="290">
        <v>0.0</v>
      </c>
      <c r="X217" s="290">
        <v>0.0</v>
      </c>
      <c r="Y217" s="291">
        <v>0.0</v>
      </c>
      <c r="Z217" s="602"/>
      <c r="AA217" s="474">
        <v>0.0</v>
      </c>
      <c r="AB217" s="472">
        <v>0.0</v>
      </c>
      <c r="AC217" s="472">
        <v>0.0</v>
      </c>
      <c r="AD217" s="472">
        <v>0.0</v>
      </c>
      <c r="AE217" s="472">
        <v>0.0</v>
      </c>
      <c r="AF217" s="472">
        <v>0.0</v>
      </c>
      <c r="AG217" s="473">
        <v>0.0</v>
      </c>
      <c r="AH217" s="602"/>
      <c r="AI217" s="474">
        <v>0.0</v>
      </c>
      <c r="AJ217" s="472">
        <v>0.0</v>
      </c>
      <c r="AK217" s="472">
        <v>0.0</v>
      </c>
      <c r="AL217" s="472">
        <v>0.0</v>
      </c>
      <c r="AM217" s="472">
        <v>5.0</v>
      </c>
      <c r="AN217" s="472">
        <v>0.0</v>
      </c>
      <c r="AO217" s="473">
        <v>0.0</v>
      </c>
      <c r="AP217" s="591"/>
      <c r="AQ217" s="591"/>
      <c r="AR217" s="591"/>
      <c r="AS217" s="591"/>
      <c r="AT217" s="536"/>
      <c r="AU217" s="562" t="s">
        <v>12</v>
      </c>
      <c r="AV217" s="475">
        <f t="shared" ref="AV217:BB217" si="196">SUM(AA218, AA222)</f>
        <v>0</v>
      </c>
      <c r="AW217" s="475">
        <f t="shared" si="196"/>
        <v>0</v>
      </c>
      <c r="AX217" s="475">
        <f t="shared" si="196"/>
        <v>2</v>
      </c>
      <c r="AY217" s="475">
        <f t="shared" si="196"/>
        <v>2</v>
      </c>
      <c r="AZ217" s="475">
        <f t="shared" si="196"/>
        <v>2</v>
      </c>
      <c r="BA217" s="475">
        <f t="shared" si="196"/>
        <v>2</v>
      </c>
      <c r="BB217" s="475">
        <f t="shared" si="196"/>
        <v>2</v>
      </c>
      <c r="BC217" s="602"/>
      <c r="BD217" s="475">
        <f t="shared" ref="BD217:BJ217" si="197">SUM(AI218, AI222)</f>
        <v>2</v>
      </c>
      <c r="BE217" s="475">
        <f t="shared" si="197"/>
        <v>1</v>
      </c>
      <c r="BF217" s="475">
        <f t="shared" si="197"/>
        <v>1</v>
      </c>
      <c r="BG217" s="475">
        <f t="shared" si="197"/>
        <v>0</v>
      </c>
      <c r="BH217" s="475">
        <f t="shared" si="197"/>
        <v>5</v>
      </c>
      <c r="BI217" s="475">
        <f t="shared" si="197"/>
        <v>0</v>
      </c>
      <c r="BJ217" s="475">
        <f t="shared" si="197"/>
        <v>0</v>
      </c>
      <c r="BK217" s="491">
        <f t="shared" si="187"/>
        <v>19</v>
      </c>
      <c r="BN217" s="542"/>
      <c r="BO217" s="551" t="s">
        <v>147</v>
      </c>
      <c r="BP217" s="415">
        <f>SUM(J217, J219)</f>
        <v>20</v>
      </c>
      <c r="BQ217" s="416">
        <f>BP217 - (BP217/14)</f>
        <v>18.57142857</v>
      </c>
      <c r="BR217" s="416">
        <f>BQ217 - (BP217/14)</f>
        <v>17.14285714</v>
      </c>
      <c r="BS217" s="416">
        <f>BR217 - (BP217/14)</f>
        <v>15.71428571</v>
      </c>
      <c r="BT217" s="416">
        <f>BS217 - (BP217/14)</f>
        <v>14.28571429</v>
      </c>
      <c r="BU217" s="416">
        <f>BT217 - (BP217/14)</f>
        <v>12.85714286</v>
      </c>
      <c r="BV217" s="416">
        <f>BU217 - (BP217/14)</f>
        <v>11.42857143</v>
      </c>
      <c r="BW217" s="416">
        <f>BV217 - (BP217/14)</f>
        <v>10</v>
      </c>
      <c r="BX217" s="416"/>
      <c r="BY217" s="416">
        <f>BW217 - (BP217/14)</f>
        <v>8.571428571</v>
      </c>
      <c r="BZ217" s="416">
        <f>BY217 - (BP217/14)</f>
        <v>7.142857143</v>
      </c>
      <c r="CA217" s="416">
        <f>BZ217 - (BP217/14)</f>
        <v>5.714285714</v>
      </c>
      <c r="CB217" s="416">
        <f>CA217 - (BP217/14)</f>
        <v>4.285714286</v>
      </c>
      <c r="CC217" s="416">
        <f>CB217 - (BP217/14)</f>
        <v>2.857142857</v>
      </c>
      <c r="CD217" s="416">
        <f>CC217 - (BP217/14)</f>
        <v>1.428571429</v>
      </c>
      <c r="CE217" s="416">
        <f>CD217 - (BP217/14)</f>
        <v>0</v>
      </c>
      <c r="CF217" s="542"/>
      <c r="CG217" s="551" t="s">
        <v>147</v>
      </c>
      <c r="CH217" s="415">
        <f>SUM(J214,J216)</f>
        <v>21</v>
      </c>
      <c r="CI217" s="416">
        <f>CH217 - (CH217/14)</f>
        <v>19.5</v>
      </c>
      <c r="CJ217" s="416">
        <f>CI217 - (CH217/14)</f>
        <v>18</v>
      </c>
      <c r="CK217" s="416">
        <f>CJ217 - (CH217/14)</f>
        <v>16.5</v>
      </c>
      <c r="CL217" s="416">
        <f>CK217 - (CH217/14)</f>
        <v>15</v>
      </c>
      <c r="CM217" s="416">
        <f>CL217 - (CH217/14)</f>
        <v>13.5</v>
      </c>
      <c r="CN217" s="416">
        <f>CM217 - (CH217/14)</f>
        <v>12</v>
      </c>
      <c r="CO217" s="416">
        <f>CN217 - (CH217/14)</f>
        <v>10.5</v>
      </c>
      <c r="CP217" s="416"/>
      <c r="CQ217" s="416">
        <f>CO217 - (CH217/14)</f>
        <v>9</v>
      </c>
      <c r="CR217" s="416">
        <f>CQ217 - (CH217/14)</f>
        <v>7.5</v>
      </c>
      <c r="CS217" s="416">
        <f>CR217 - (CH217/14)</f>
        <v>6</v>
      </c>
      <c r="CT217" s="416">
        <f>CS217 - (CH217/14)</f>
        <v>4.5</v>
      </c>
      <c r="CU217" s="416">
        <f>CT217 - (CH217/14)</f>
        <v>3</v>
      </c>
      <c r="CV217" s="416">
        <f>CU217 - (CH217/14)</f>
        <v>1.5</v>
      </c>
      <c r="CW217" s="416">
        <f>CV217 - (CH217/14)</f>
        <v>0</v>
      </c>
      <c r="DP217" s="252"/>
      <c r="DQ217" s="252"/>
      <c r="DR217" s="252"/>
      <c r="DS217" s="252"/>
      <c r="DT217" s="252"/>
      <c r="DU217" s="252"/>
      <c r="DV217" s="252"/>
      <c r="DW217" s="252"/>
      <c r="DX217" s="252"/>
      <c r="DY217" s="252"/>
      <c r="DZ217" s="252"/>
      <c r="EA217" s="252"/>
      <c r="EB217" s="252"/>
      <c r="EC217" s="252"/>
      <c r="ED217" s="252"/>
      <c r="EE217" s="252"/>
      <c r="EF217" s="252"/>
      <c r="EG217" s="252"/>
      <c r="EH217" s="252"/>
      <c r="EI217" s="252"/>
      <c r="EJ217" s="252"/>
      <c r="EK217" s="252"/>
      <c r="EL217" s="252"/>
      <c r="EM217" s="252"/>
      <c r="EN217" s="252"/>
    </row>
    <row r="218" ht="19.5" customHeight="1">
      <c r="A218" s="14"/>
      <c r="B218" s="486"/>
      <c r="C218" s="487"/>
      <c r="D218" s="487"/>
      <c r="E218" s="559" t="s">
        <v>241</v>
      </c>
      <c r="F218" s="560"/>
      <c r="G218" s="561"/>
      <c r="H218" s="489" t="s">
        <v>12</v>
      </c>
      <c r="I218" s="472" t="s">
        <v>5</v>
      </c>
      <c r="J218" s="290">
        <v>5.0</v>
      </c>
      <c r="K218" s="290">
        <v>0.0</v>
      </c>
      <c r="L218" s="290">
        <v>0.0</v>
      </c>
      <c r="M218" s="290">
        <v>0.0</v>
      </c>
      <c r="N218" s="290">
        <v>0.0</v>
      </c>
      <c r="O218" s="290">
        <v>0.0</v>
      </c>
      <c r="P218" s="290">
        <v>0.0</v>
      </c>
      <c r="Q218" s="291">
        <v>0.0</v>
      </c>
      <c r="R218" s="602"/>
      <c r="S218" s="290">
        <v>0.0</v>
      </c>
      <c r="T218" s="290">
        <v>0.0</v>
      </c>
      <c r="U218" s="290">
        <v>0.0</v>
      </c>
      <c r="V218" s="290">
        <v>1.0</v>
      </c>
      <c r="W218" s="290">
        <v>1.0</v>
      </c>
      <c r="X218" s="290">
        <v>0.0</v>
      </c>
      <c r="Y218" s="291">
        <v>0.0</v>
      </c>
      <c r="Z218" s="602"/>
      <c r="AA218" s="474">
        <v>0.0</v>
      </c>
      <c r="AB218" s="472">
        <v>0.0</v>
      </c>
      <c r="AC218" s="472">
        <v>0.0</v>
      </c>
      <c r="AD218" s="472">
        <v>0.0</v>
      </c>
      <c r="AE218" s="472">
        <v>0.0</v>
      </c>
      <c r="AF218" s="472">
        <v>0.0</v>
      </c>
      <c r="AG218" s="473">
        <v>0.0</v>
      </c>
      <c r="AH218" s="602"/>
      <c r="AI218" s="474">
        <v>0.0</v>
      </c>
      <c r="AJ218" s="472">
        <v>0.0</v>
      </c>
      <c r="AK218" s="472">
        <v>0.0</v>
      </c>
      <c r="AL218" s="472">
        <v>0.0</v>
      </c>
      <c r="AM218" s="472">
        <v>5.0</v>
      </c>
      <c r="AN218" s="472">
        <v>0.0</v>
      </c>
      <c r="AO218" s="473">
        <v>0.0</v>
      </c>
      <c r="AP218" s="591"/>
      <c r="AQ218" s="591"/>
      <c r="AR218" s="591"/>
      <c r="AS218" s="591"/>
      <c r="AT218" s="536"/>
      <c r="AU218" s="562" t="s">
        <v>7</v>
      </c>
      <c r="AV218" s="563">
        <f t="shared" ref="AV218:BA218" si="198">SUM(AA217, AA219)</f>
        <v>0</v>
      </c>
      <c r="AW218" s="563">
        <f t="shared" si="198"/>
        <v>0</v>
      </c>
      <c r="AX218" s="563">
        <f t="shared" si="198"/>
        <v>0</v>
      </c>
      <c r="AY218" s="563">
        <f t="shared" si="198"/>
        <v>0</v>
      </c>
      <c r="AZ218" s="563">
        <f t="shared" si="198"/>
        <v>0</v>
      </c>
      <c r="BA218" s="563">
        <f t="shared" si="198"/>
        <v>0</v>
      </c>
      <c r="BB218" s="563">
        <v>2.0</v>
      </c>
      <c r="BC218" s="602"/>
      <c r="BD218" s="563">
        <v>2.0</v>
      </c>
      <c r="BE218" s="563">
        <v>2.0</v>
      </c>
      <c r="BF218" s="563">
        <v>2.0</v>
      </c>
      <c r="BG218" s="563">
        <v>2.0</v>
      </c>
      <c r="BH218" s="563">
        <v>4.0</v>
      </c>
      <c r="BI218" s="563">
        <v>2.0</v>
      </c>
      <c r="BJ218" s="563">
        <f>SUM(AO217, AO219)</f>
        <v>4</v>
      </c>
      <c r="BK218" s="491">
        <f t="shared" si="187"/>
        <v>20</v>
      </c>
      <c r="BN218" s="542"/>
      <c r="BO218" s="551" t="s">
        <v>151</v>
      </c>
      <c r="BP218" s="483">
        <f>SUM(J217, J219)</f>
        <v>20</v>
      </c>
      <c r="BQ218" s="484">
        <f t="shared" ref="BQ218:BW218" si="199">BP218 -SUM(K217,K219)</f>
        <v>20</v>
      </c>
      <c r="BR218" s="484">
        <f t="shared" si="199"/>
        <v>20</v>
      </c>
      <c r="BS218" s="484">
        <f t="shared" si="199"/>
        <v>20</v>
      </c>
      <c r="BT218" s="484">
        <f t="shared" si="199"/>
        <v>20</v>
      </c>
      <c r="BU218" s="484">
        <f t="shared" si="199"/>
        <v>20</v>
      </c>
      <c r="BV218" s="484">
        <f t="shared" si="199"/>
        <v>20</v>
      </c>
      <c r="BW218" s="484">
        <f t="shared" si="199"/>
        <v>17</v>
      </c>
      <c r="BX218" s="484"/>
      <c r="BY218" s="484">
        <f>BW218 -SUM(S217,S219)</f>
        <v>16</v>
      </c>
      <c r="BZ218" s="484">
        <f t="shared" ref="BZ218:CE218" si="200">BY218 -SUM(T217,T219)</f>
        <v>15</v>
      </c>
      <c r="CA218" s="484">
        <f t="shared" si="200"/>
        <v>15</v>
      </c>
      <c r="CB218" s="484">
        <f t="shared" si="200"/>
        <v>15</v>
      </c>
      <c r="CC218" s="484">
        <f t="shared" si="200"/>
        <v>15</v>
      </c>
      <c r="CD218" s="484">
        <f t="shared" si="200"/>
        <v>15</v>
      </c>
      <c r="CE218" s="484">
        <f t="shared" si="200"/>
        <v>15</v>
      </c>
      <c r="CF218" s="542"/>
      <c r="CG218" s="551" t="s">
        <v>151</v>
      </c>
      <c r="CH218" s="415">
        <f>SUM(J214, J216)</f>
        <v>21</v>
      </c>
      <c r="CI218" s="484">
        <f t="shared" ref="CI218:CO218" si="201">CH218 - SUM(K214,K216)</f>
        <v>21</v>
      </c>
      <c r="CJ218" s="484">
        <f t="shared" si="201"/>
        <v>21</v>
      </c>
      <c r="CK218" s="484">
        <f t="shared" si="201"/>
        <v>16</v>
      </c>
      <c r="CL218" s="484">
        <f t="shared" si="201"/>
        <v>11</v>
      </c>
      <c r="CM218" s="484">
        <f t="shared" si="201"/>
        <v>9</v>
      </c>
      <c r="CN218" s="484">
        <f t="shared" si="201"/>
        <v>9</v>
      </c>
      <c r="CO218" s="484">
        <f t="shared" si="201"/>
        <v>9</v>
      </c>
      <c r="CP218" s="484"/>
      <c r="CQ218" s="484">
        <f>CO218 - SUM(S214,S216)</f>
        <v>9</v>
      </c>
      <c r="CR218" s="484">
        <f t="shared" ref="CR218:CW218" si="202">CQ218 - SUM(T214,T216)</f>
        <v>9</v>
      </c>
      <c r="CS218" s="484">
        <f t="shared" si="202"/>
        <v>9</v>
      </c>
      <c r="CT218" s="484">
        <f t="shared" si="202"/>
        <v>8</v>
      </c>
      <c r="CU218" s="484">
        <f t="shared" si="202"/>
        <v>7</v>
      </c>
      <c r="CV218" s="484">
        <f t="shared" si="202"/>
        <v>7</v>
      </c>
      <c r="CW218" s="484">
        <f t="shared" si="202"/>
        <v>7</v>
      </c>
      <c r="DI218" s="252"/>
      <c r="DJ218" s="252"/>
      <c r="DK218" s="445"/>
      <c r="DL218" s="445"/>
      <c r="DM218" s="445"/>
      <c r="DN218" s="445"/>
      <c r="DO218" s="445"/>
      <c r="DP218" s="252"/>
      <c r="DQ218" s="252"/>
      <c r="DR218" s="252"/>
      <c r="DS218" s="252"/>
      <c r="DT218" s="252"/>
      <c r="DU218" s="252"/>
      <c r="DV218" s="252"/>
      <c r="DW218" s="252"/>
      <c r="DX218" s="252"/>
      <c r="DY218" s="252"/>
      <c r="DZ218" s="252"/>
      <c r="EA218" s="252"/>
      <c r="EB218" s="252"/>
      <c r="EC218" s="252"/>
      <c r="ED218" s="252"/>
      <c r="EE218" s="252"/>
      <c r="EF218" s="252"/>
      <c r="EG218" s="252"/>
      <c r="EH218" s="252"/>
      <c r="EI218" s="252"/>
      <c r="EJ218" s="252"/>
      <c r="EK218" s="252"/>
      <c r="EL218" s="252"/>
      <c r="EM218" s="252"/>
      <c r="EN218" s="252"/>
    </row>
    <row r="219" ht="19.5" customHeight="1">
      <c r="A219" s="14"/>
      <c r="B219" s="486"/>
      <c r="C219" s="487"/>
      <c r="D219" s="487"/>
      <c r="E219" s="559" t="s">
        <v>239</v>
      </c>
      <c r="F219" s="560"/>
      <c r="G219" s="561"/>
      <c r="H219" s="471" t="s">
        <v>7</v>
      </c>
      <c r="I219" s="472" t="s">
        <v>5</v>
      </c>
      <c r="J219" s="290">
        <v>15.0</v>
      </c>
      <c r="K219" s="290">
        <v>0.0</v>
      </c>
      <c r="L219" s="290">
        <v>0.0</v>
      </c>
      <c r="M219" s="290">
        <v>0.0</v>
      </c>
      <c r="N219" s="290">
        <v>0.0</v>
      </c>
      <c r="O219" s="290">
        <v>0.0</v>
      </c>
      <c r="P219" s="290">
        <v>0.0</v>
      </c>
      <c r="Q219" s="291">
        <v>3.0</v>
      </c>
      <c r="R219" s="602"/>
      <c r="S219" s="290">
        <v>0.0</v>
      </c>
      <c r="T219" s="290">
        <v>0.0</v>
      </c>
      <c r="U219" s="290">
        <v>0.0</v>
      </c>
      <c r="V219" s="290">
        <v>0.0</v>
      </c>
      <c r="W219" s="290">
        <v>0.0</v>
      </c>
      <c r="X219" s="290">
        <v>0.0</v>
      </c>
      <c r="Y219" s="291">
        <v>0.0</v>
      </c>
      <c r="Z219" s="602"/>
      <c r="AA219" s="474">
        <v>0.0</v>
      </c>
      <c r="AB219" s="472">
        <v>0.0</v>
      </c>
      <c r="AC219" s="472">
        <v>0.0</v>
      </c>
      <c r="AD219" s="472">
        <v>0.0</v>
      </c>
      <c r="AE219" s="472">
        <v>0.0</v>
      </c>
      <c r="AF219" s="472">
        <v>0.0</v>
      </c>
      <c r="AG219" s="473">
        <v>3.0</v>
      </c>
      <c r="AH219" s="602"/>
      <c r="AI219" s="474">
        <v>3.0</v>
      </c>
      <c r="AJ219" s="472">
        <v>3.0</v>
      </c>
      <c r="AK219" s="472">
        <v>3.0</v>
      </c>
      <c r="AL219" s="472">
        <v>3.0</v>
      </c>
      <c r="AM219" s="472">
        <v>3.0</v>
      </c>
      <c r="AN219" s="472">
        <v>3.0</v>
      </c>
      <c r="AO219" s="473">
        <v>4.0</v>
      </c>
      <c r="AP219" s="536"/>
      <c r="AQ219" s="536"/>
      <c r="AR219" s="536"/>
      <c r="AS219" s="536"/>
      <c r="AT219" s="536"/>
      <c r="AU219" s="445"/>
      <c r="AV219" s="445"/>
      <c r="AW219" s="445"/>
      <c r="AX219" s="445"/>
      <c r="AY219" s="445"/>
      <c r="AZ219" s="445"/>
      <c r="BA219" s="445"/>
      <c r="BB219" s="445"/>
      <c r="BK219" s="577">
        <f>SUM(BK214:BK218)</f>
        <v>94</v>
      </c>
      <c r="BN219" s="445"/>
      <c r="BO219" s="445"/>
      <c r="BP219" s="445"/>
      <c r="BQ219" s="445"/>
      <c r="BR219" s="445"/>
      <c r="BS219" s="445"/>
      <c r="BT219" s="445"/>
      <c r="BU219" s="445"/>
      <c r="BV219" s="445"/>
      <c r="BW219" s="445"/>
      <c r="BX219" s="445"/>
      <c r="BY219" s="445"/>
      <c r="BZ219" s="445"/>
      <c r="CA219" s="445"/>
      <c r="CB219" s="445"/>
      <c r="CC219" s="445"/>
      <c r="CD219" s="445"/>
      <c r="CE219" s="445"/>
      <c r="CF219" s="445"/>
      <c r="CG219" s="445"/>
      <c r="CH219" s="445"/>
      <c r="CI219" s="445"/>
      <c r="CJ219" s="445"/>
      <c r="CK219" s="445"/>
      <c r="CL219" s="252"/>
      <c r="CM219" s="252"/>
      <c r="CN219" s="252"/>
      <c r="CO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252"/>
      <c r="EC219" s="252"/>
      <c r="ED219" s="252"/>
      <c r="EE219" s="252"/>
      <c r="EF219" s="252"/>
      <c r="EG219" s="252"/>
      <c r="EH219" s="252"/>
      <c r="EI219" s="252"/>
      <c r="EJ219" s="252"/>
      <c r="EK219" s="252"/>
      <c r="EL219" s="252"/>
      <c r="EM219" s="252"/>
      <c r="EN219" s="252"/>
    </row>
    <row r="220" ht="19.5" customHeight="1">
      <c r="A220" s="14"/>
      <c r="B220" s="486"/>
      <c r="C220" s="487"/>
      <c r="D220" s="487"/>
      <c r="E220" s="559" t="s">
        <v>239</v>
      </c>
      <c r="F220" s="560"/>
      <c r="G220" s="561"/>
      <c r="H220" s="471" t="s">
        <v>5</v>
      </c>
      <c r="I220" s="472" t="s">
        <v>5</v>
      </c>
      <c r="J220" s="290">
        <v>10.0</v>
      </c>
      <c r="K220" s="290">
        <v>0.0</v>
      </c>
      <c r="L220" s="290">
        <v>0.0</v>
      </c>
      <c r="M220" s="290">
        <v>0.0</v>
      </c>
      <c r="N220" s="290">
        <v>0.0</v>
      </c>
      <c r="O220" s="290">
        <v>0.0</v>
      </c>
      <c r="P220" s="290">
        <v>0.0</v>
      </c>
      <c r="Q220" s="291">
        <v>0.0</v>
      </c>
      <c r="R220" s="602"/>
      <c r="S220" s="290">
        <v>0.0</v>
      </c>
      <c r="T220" s="290">
        <v>0.0</v>
      </c>
      <c r="U220" s="290">
        <v>0.0</v>
      </c>
      <c r="V220" s="290">
        <v>0.0</v>
      </c>
      <c r="W220" s="290">
        <v>0.0</v>
      </c>
      <c r="X220" s="290">
        <v>0.0</v>
      </c>
      <c r="Y220" s="291">
        <v>0.0</v>
      </c>
      <c r="Z220" s="602"/>
      <c r="AA220" s="474">
        <v>0.0</v>
      </c>
      <c r="AB220" s="472">
        <v>0.0</v>
      </c>
      <c r="AC220" s="472">
        <v>0.0</v>
      </c>
      <c r="AD220" s="472">
        <v>0.0</v>
      </c>
      <c r="AE220" s="472">
        <v>0.0</v>
      </c>
      <c r="AF220" s="472">
        <v>0.0</v>
      </c>
      <c r="AG220" s="473">
        <v>2.0</v>
      </c>
      <c r="AH220" s="602"/>
      <c r="AI220" s="474">
        <v>2.0</v>
      </c>
      <c r="AJ220" s="472">
        <v>2.0</v>
      </c>
      <c r="AK220" s="472">
        <v>0.0</v>
      </c>
      <c r="AL220" s="472">
        <v>0.0</v>
      </c>
      <c r="AM220" s="472">
        <v>2.0</v>
      </c>
      <c r="AN220" s="472">
        <v>2.0</v>
      </c>
      <c r="AO220" s="473">
        <v>0.0</v>
      </c>
      <c r="AP220" s="615"/>
      <c r="AQ220" s="615"/>
      <c r="AR220" s="615"/>
      <c r="AS220" s="615"/>
      <c r="AT220" s="615"/>
      <c r="AU220" s="615"/>
      <c r="AV220" s="615"/>
      <c r="AW220" s="615"/>
      <c r="AX220" s="615"/>
      <c r="AY220" s="615"/>
      <c r="AZ220" s="615"/>
      <c r="BA220" s="615"/>
      <c r="BB220" s="615"/>
      <c r="BC220" s="615"/>
      <c r="BD220" s="615"/>
      <c r="BE220" s="615"/>
      <c r="BF220" s="615"/>
      <c r="BG220" s="615"/>
      <c r="BH220" s="615"/>
      <c r="BI220" s="615"/>
      <c r="BJ220" s="615"/>
      <c r="BK220" s="615"/>
      <c r="BL220" s="615"/>
      <c r="BM220" s="615"/>
      <c r="BN220" s="615"/>
      <c r="BO220" s="615"/>
      <c r="BP220" s="615"/>
      <c r="BQ220" s="615"/>
      <c r="BR220" s="615"/>
      <c r="BS220" s="615"/>
      <c r="BT220" s="615"/>
      <c r="BU220" s="615"/>
      <c r="BV220" s="615"/>
      <c r="BW220" s="615"/>
      <c r="BX220" s="615"/>
      <c r="BY220" s="615"/>
      <c r="BZ220" s="615"/>
      <c r="CA220" s="615"/>
      <c r="CB220" s="615"/>
      <c r="CC220" s="615"/>
      <c r="CD220" s="615"/>
      <c r="CE220" s="615"/>
      <c r="CF220" s="615"/>
      <c r="CG220" s="615"/>
      <c r="CH220" s="615"/>
      <c r="CI220" s="615"/>
      <c r="CJ220" s="615"/>
      <c r="CK220" s="615"/>
      <c r="CL220" s="615"/>
      <c r="CM220" s="615"/>
      <c r="CN220" s="615"/>
      <c r="CO220" s="615"/>
      <c r="CP220" s="615"/>
      <c r="CQ220" s="615"/>
      <c r="CR220" s="615"/>
      <c r="CS220" s="615"/>
      <c r="CT220" s="615"/>
      <c r="CU220" s="615"/>
      <c r="CV220" s="615"/>
      <c r="CW220" s="615"/>
      <c r="CX220" s="615"/>
      <c r="CY220" s="615"/>
      <c r="CZ220" s="615"/>
      <c r="DA220" s="615"/>
      <c r="DB220" s="615"/>
      <c r="DC220" s="615"/>
      <c r="DD220" s="615"/>
      <c r="DE220" s="615"/>
      <c r="DF220" s="615"/>
      <c r="DG220" s="615"/>
      <c r="DH220" s="615"/>
      <c r="DI220" s="615"/>
      <c r="DJ220" s="615"/>
      <c r="DK220" s="615"/>
      <c r="DL220" s="615"/>
      <c r="DM220" s="615"/>
      <c r="DN220" s="615"/>
      <c r="DO220" s="615"/>
      <c r="DP220" s="615"/>
      <c r="DQ220" s="615"/>
      <c r="DR220" s="615"/>
      <c r="DS220" s="615"/>
      <c r="DT220" s="615"/>
      <c r="DU220" s="615"/>
      <c r="DV220" s="615"/>
      <c r="DW220" s="615"/>
      <c r="DX220" s="615"/>
      <c r="DY220" s="615"/>
      <c r="DZ220" s="615"/>
      <c r="EA220" s="615"/>
      <c r="EB220" s="615"/>
      <c r="EC220" s="615"/>
      <c r="ED220" s="615"/>
      <c r="EE220" s="615"/>
      <c r="EF220" s="615"/>
      <c r="EG220" s="615"/>
      <c r="EH220" s="615"/>
      <c r="EI220" s="615"/>
      <c r="EJ220" s="615"/>
      <c r="EK220" s="252"/>
      <c r="EL220" s="252"/>
      <c r="EM220" s="252"/>
      <c r="EN220" s="252"/>
    </row>
    <row r="221" ht="19.5" customHeight="1">
      <c r="A221" s="14"/>
      <c r="B221" s="486"/>
      <c r="C221" s="487"/>
      <c r="D221" s="487"/>
      <c r="E221" s="559" t="s">
        <v>240</v>
      </c>
      <c r="F221" s="560"/>
      <c r="G221" s="561"/>
      <c r="H221" s="471" t="s">
        <v>8</v>
      </c>
      <c r="I221" s="472" t="s">
        <v>5</v>
      </c>
      <c r="J221" s="290">
        <v>8.0</v>
      </c>
      <c r="K221" s="290">
        <v>2.0</v>
      </c>
      <c r="L221" s="290">
        <v>2.0</v>
      </c>
      <c r="M221" s="290">
        <v>0.0</v>
      </c>
      <c r="N221" s="290">
        <v>0.0</v>
      </c>
      <c r="O221" s="290">
        <v>1.0</v>
      </c>
      <c r="P221" s="290">
        <v>0.0</v>
      </c>
      <c r="Q221" s="291">
        <v>0.0</v>
      </c>
      <c r="R221" s="602"/>
      <c r="S221" s="290">
        <v>0.0</v>
      </c>
      <c r="T221" s="290">
        <v>0.0</v>
      </c>
      <c r="U221" s="290">
        <v>0.0</v>
      </c>
      <c r="V221" s="290">
        <v>1.0</v>
      </c>
      <c r="W221" s="290">
        <v>1.0</v>
      </c>
      <c r="X221" s="290">
        <v>1.0</v>
      </c>
      <c r="Y221" s="291">
        <v>0.0</v>
      </c>
      <c r="Z221" s="602"/>
      <c r="AA221" s="474">
        <v>3.0</v>
      </c>
      <c r="AB221" s="472">
        <v>3.0</v>
      </c>
      <c r="AC221" s="472">
        <v>0.0</v>
      </c>
      <c r="AD221" s="472">
        <v>0.0</v>
      </c>
      <c r="AE221" s="472">
        <v>2.0</v>
      </c>
      <c r="AF221" s="472">
        <v>0.0</v>
      </c>
      <c r="AG221" s="473">
        <v>0.0</v>
      </c>
      <c r="AH221" s="602"/>
      <c r="AI221" s="474">
        <v>0.0</v>
      </c>
      <c r="AJ221" s="472">
        <v>0.0</v>
      </c>
      <c r="AK221" s="472">
        <v>0.0</v>
      </c>
      <c r="AL221" s="472">
        <v>3.0</v>
      </c>
      <c r="AM221" s="472">
        <v>1.0</v>
      </c>
      <c r="AN221" s="472">
        <v>1.0</v>
      </c>
      <c r="AO221" s="473">
        <v>0.0</v>
      </c>
      <c r="AP221" s="615"/>
      <c r="AQ221" s="615"/>
      <c r="AR221" s="615"/>
      <c r="AS221" s="615"/>
      <c r="AT221" s="615"/>
      <c r="AU221" s="615"/>
      <c r="AV221" s="615"/>
      <c r="AW221" s="615"/>
      <c r="AX221" s="615"/>
      <c r="AY221" s="615"/>
      <c r="AZ221" s="615"/>
      <c r="BA221" s="615"/>
      <c r="BB221" s="615"/>
      <c r="BC221" s="615"/>
      <c r="BD221" s="615"/>
      <c r="BE221" s="615"/>
      <c r="BF221" s="615"/>
      <c r="BG221" s="615"/>
      <c r="BH221" s="615"/>
      <c r="BI221" s="615"/>
      <c r="BJ221" s="615"/>
      <c r="BK221" s="615"/>
      <c r="BL221" s="615"/>
      <c r="BM221" s="615"/>
      <c r="BN221" s="615"/>
      <c r="BO221" s="615"/>
      <c r="BP221" s="615"/>
      <c r="BQ221" s="615"/>
      <c r="BR221" s="615"/>
      <c r="BS221" s="615"/>
      <c r="BT221" s="615"/>
      <c r="BU221" s="615"/>
      <c r="BV221" s="615"/>
      <c r="BW221" s="615"/>
      <c r="BX221" s="615"/>
      <c r="BY221" s="615"/>
      <c r="BZ221" s="615"/>
      <c r="CA221" s="615"/>
      <c r="CB221" s="615"/>
      <c r="CC221" s="615"/>
      <c r="CD221" s="615"/>
      <c r="CE221" s="615"/>
      <c r="CF221" s="615"/>
      <c r="CG221" s="615"/>
      <c r="CH221" s="615"/>
      <c r="CI221" s="615"/>
      <c r="CJ221" s="615"/>
      <c r="CK221" s="615"/>
      <c r="CL221" s="615"/>
      <c r="CM221" s="615"/>
      <c r="CN221" s="615"/>
      <c r="CO221" s="615"/>
      <c r="CP221" s="615"/>
      <c r="CQ221" s="615"/>
      <c r="CR221" s="615"/>
      <c r="CS221" s="615"/>
      <c r="CT221" s="615"/>
      <c r="CU221" s="615"/>
      <c r="CV221" s="615"/>
      <c r="CW221" s="615"/>
      <c r="CX221" s="615"/>
      <c r="CY221" s="615"/>
      <c r="CZ221" s="615"/>
      <c r="DA221" s="615"/>
      <c r="DB221" s="615"/>
      <c r="DC221" s="615"/>
      <c r="DD221" s="615"/>
      <c r="DE221" s="615"/>
      <c r="DF221" s="615"/>
      <c r="DG221" s="615"/>
      <c r="DH221" s="615"/>
      <c r="DI221" s="615"/>
      <c r="DJ221" s="615"/>
      <c r="DK221" s="615"/>
      <c r="DL221" s="615"/>
      <c r="DM221" s="615"/>
      <c r="DN221" s="615"/>
      <c r="DO221" s="615"/>
      <c r="DP221" s="615"/>
      <c r="DQ221" s="615"/>
      <c r="DR221" s="615"/>
      <c r="DS221" s="615"/>
      <c r="DT221" s="615"/>
      <c r="DU221" s="615"/>
      <c r="DV221" s="615"/>
      <c r="DW221" s="615"/>
      <c r="DX221" s="615"/>
      <c r="DY221" s="615"/>
      <c r="DZ221" s="615"/>
      <c r="EA221" s="615"/>
      <c r="EB221" s="615"/>
      <c r="EC221" s="615"/>
      <c r="ED221" s="615"/>
      <c r="EE221" s="615"/>
      <c r="EF221" s="615"/>
      <c r="EG221" s="615"/>
      <c r="EH221" s="615"/>
      <c r="EI221" s="615"/>
      <c r="EJ221" s="615"/>
      <c r="EK221" s="252"/>
      <c r="EL221" s="252"/>
      <c r="EM221" s="252"/>
      <c r="EN221" s="252"/>
    </row>
    <row r="222" ht="19.5" customHeight="1">
      <c r="A222" s="14"/>
      <c r="B222" s="486"/>
      <c r="C222" s="487"/>
      <c r="D222" s="487"/>
      <c r="E222" s="559" t="s">
        <v>240</v>
      </c>
      <c r="F222" s="560"/>
      <c r="G222" s="561"/>
      <c r="H222" s="471" t="s">
        <v>12</v>
      </c>
      <c r="I222" s="472" t="s">
        <v>5</v>
      </c>
      <c r="J222" s="290">
        <v>8.0</v>
      </c>
      <c r="K222" s="290">
        <v>0.0</v>
      </c>
      <c r="L222" s="290">
        <v>0.0</v>
      </c>
      <c r="M222" s="290">
        <v>2.0</v>
      </c>
      <c r="N222" s="290">
        <v>2.0</v>
      </c>
      <c r="O222" s="290">
        <v>1.0</v>
      </c>
      <c r="P222" s="290">
        <v>1.0</v>
      </c>
      <c r="Q222" s="291">
        <v>1.0</v>
      </c>
      <c r="R222" s="602"/>
      <c r="S222" s="290">
        <v>1.0</v>
      </c>
      <c r="T222" s="290">
        <v>1.0</v>
      </c>
      <c r="U222" s="290">
        <v>1.0</v>
      </c>
      <c r="V222" s="290">
        <v>0.0</v>
      </c>
      <c r="W222" s="290">
        <v>0.0</v>
      </c>
      <c r="X222" s="290">
        <v>0.0</v>
      </c>
      <c r="Y222" s="291">
        <v>0.0</v>
      </c>
      <c r="Z222" s="602"/>
      <c r="AA222" s="474">
        <v>0.0</v>
      </c>
      <c r="AB222" s="472">
        <v>0.0</v>
      </c>
      <c r="AC222" s="472">
        <v>2.0</v>
      </c>
      <c r="AD222" s="472">
        <v>2.0</v>
      </c>
      <c r="AE222" s="472">
        <v>2.0</v>
      </c>
      <c r="AF222" s="472">
        <v>2.0</v>
      </c>
      <c r="AG222" s="473">
        <v>2.0</v>
      </c>
      <c r="AH222" s="602"/>
      <c r="AI222" s="474">
        <v>2.0</v>
      </c>
      <c r="AJ222" s="472">
        <v>1.0</v>
      </c>
      <c r="AK222" s="472">
        <v>1.0</v>
      </c>
      <c r="AL222" s="472">
        <v>0.0</v>
      </c>
      <c r="AM222" s="472">
        <v>0.0</v>
      </c>
      <c r="AN222" s="472">
        <v>0.0</v>
      </c>
      <c r="AO222" s="473">
        <v>0.0</v>
      </c>
      <c r="AP222" s="615"/>
      <c r="AQ222" s="615"/>
      <c r="AR222" s="615"/>
      <c r="AS222" s="615"/>
      <c r="AT222" s="615"/>
      <c r="AU222" s="615"/>
      <c r="AV222" s="615"/>
      <c r="AW222" s="615"/>
      <c r="AX222" s="615"/>
      <c r="AY222" s="615"/>
      <c r="AZ222" s="615"/>
      <c r="BA222" s="615"/>
      <c r="BB222" s="615"/>
      <c r="BC222" s="615"/>
      <c r="BD222" s="615"/>
      <c r="BE222" s="615"/>
      <c r="BF222" s="615"/>
      <c r="BG222" s="615"/>
      <c r="BH222" s="615"/>
      <c r="BI222" s="615"/>
      <c r="BJ222" s="615"/>
      <c r="BK222" s="615"/>
      <c r="BL222" s="615"/>
      <c r="BM222" s="615"/>
      <c r="BN222" s="615"/>
      <c r="BO222" s="615"/>
      <c r="BP222" s="615"/>
      <c r="BQ222" s="615"/>
      <c r="BR222" s="615"/>
      <c r="BS222" s="615"/>
      <c r="BT222" s="615"/>
      <c r="BU222" s="615"/>
      <c r="BV222" s="615"/>
      <c r="BW222" s="615"/>
      <c r="BX222" s="615"/>
      <c r="BY222" s="615"/>
      <c r="BZ222" s="615"/>
      <c r="CA222" s="615"/>
      <c r="CB222" s="615"/>
      <c r="CC222" s="615"/>
      <c r="CD222" s="615"/>
      <c r="CE222" s="615"/>
      <c r="CF222" s="615"/>
      <c r="CG222" s="615"/>
      <c r="CH222" s="615"/>
      <c r="CI222" s="615"/>
      <c r="CJ222" s="615"/>
      <c r="CK222" s="615"/>
      <c r="CL222" s="615"/>
      <c r="CM222" s="615"/>
      <c r="CN222" s="615"/>
      <c r="CO222" s="615"/>
      <c r="CP222" s="615"/>
      <c r="CQ222" s="615"/>
      <c r="CR222" s="615"/>
      <c r="CS222" s="615"/>
      <c r="CT222" s="615"/>
      <c r="CU222" s="615"/>
      <c r="CV222" s="615"/>
      <c r="CW222" s="615"/>
      <c r="CX222" s="615"/>
      <c r="CY222" s="615"/>
      <c r="CZ222" s="615"/>
      <c r="DA222" s="615"/>
      <c r="DB222" s="615"/>
      <c r="DC222" s="615"/>
      <c r="DD222" s="615"/>
      <c r="DE222" s="615"/>
      <c r="DF222" s="615"/>
      <c r="DG222" s="615"/>
      <c r="DH222" s="615"/>
      <c r="DI222" s="615"/>
      <c r="DJ222" s="615"/>
      <c r="DK222" s="615"/>
      <c r="DL222" s="615"/>
      <c r="DM222" s="615"/>
      <c r="DN222" s="615"/>
      <c r="DO222" s="615"/>
      <c r="DP222" s="615"/>
      <c r="DQ222" s="615"/>
      <c r="DR222" s="615"/>
      <c r="DS222" s="615"/>
      <c r="DT222" s="615"/>
      <c r="DU222" s="615"/>
      <c r="DV222" s="615"/>
      <c r="DW222" s="615"/>
      <c r="DX222" s="615"/>
      <c r="DY222" s="615"/>
      <c r="DZ222" s="615"/>
      <c r="EA222" s="615"/>
      <c r="EB222" s="615"/>
      <c r="EC222" s="615"/>
      <c r="ED222" s="615"/>
      <c r="EE222" s="615"/>
      <c r="EF222" s="615"/>
      <c r="EG222" s="615"/>
      <c r="EH222" s="615"/>
      <c r="EI222" s="615"/>
      <c r="EJ222" s="615"/>
      <c r="EK222" s="252"/>
      <c r="EL222" s="252"/>
      <c r="EM222" s="252"/>
      <c r="EN222" s="252"/>
    </row>
    <row r="223" ht="19.5" customHeight="1">
      <c r="A223" s="14"/>
      <c r="B223" s="503"/>
      <c r="C223" s="504"/>
      <c r="D223" s="504"/>
      <c r="E223" s="559" t="s">
        <v>240</v>
      </c>
      <c r="F223" s="566"/>
      <c r="G223" s="567"/>
      <c r="H223" s="507" t="s">
        <v>5</v>
      </c>
      <c r="I223" s="496" t="s">
        <v>5</v>
      </c>
      <c r="J223" s="325">
        <v>8.0</v>
      </c>
      <c r="K223" s="325">
        <v>2.0</v>
      </c>
      <c r="L223" s="325">
        <v>2.0</v>
      </c>
      <c r="M223" s="325">
        <v>0.0</v>
      </c>
      <c r="N223" s="325">
        <v>0.0</v>
      </c>
      <c r="O223" s="325">
        <v>2.0</v>
      </c>
      <c r="P223" s="325">
        <v>2.0</v>
      </c>
      <c r="Q223" s="326">
        <v>0.0</v>
      </c>
      <c r="R223" s="602"/>
      <c r="S223" s="325">
        <v>0.0</v>
      </c>
      <c r="T223" s="325">
        <v>0.0</v>
      </c>
      <c r="U223" s="325">
        <v>0.0</v>
      </c>
      <c r="V223" s="325">
        <v>1.0</v>
      </c>
      <c r="W223" s="325">
        <v>1.0</v>
      </c>
      <c r="X223" s="325">
        <v>1.0</v>
      </c>
      <c r="Y223" s="326">
        <v>2.0</v>
      </c>
      <c r="Z223" s="602"/>
      <c r="AA223" s="510">
        <v>2.0</v>
      </c>
      <c r="AB223" s="496">
        <v>2.0</v>
      </c>
      <c r="AC223" s="496">
        <v>0.0</v>
      </c>
      <c r="AD223" s="496">
        <v>0.0</v>
      </c>
      <c r="AE223" s="496">
        <v>2.0</v>
      </c>
      <c r="AF223" s="496">
        <v>3.0</v>
      </c>
      <c r="AG223" s="535">
        <v>0.0</v>
      </c>
      <c r="AH223" s="602"/>
      <c r="AI223" s="510">
        <v>0.0</v>
      </c>
      <c r="AJ223" s="496">
        <v>0.0</v>
      </c>
      <c r="AK223" s="496">
        <v>0.0</v>
      </c>
      <c r="AL223" s="496">
        <v>1.0</v>
      </c>
      <c r="AM223" s="496">
        <v>1.0</v>
      </c>
      <c r="AN223" s="496">
        <v>1.0</v>
      </c>
      <c r="AO223" s="535">
        <v>1.0</v>
      </c>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c r="CU223" s="616"/>
      <c r="CV223" s="616"/>
      <c r="CW223" s="616"/>
      <c r="CX223" s="616"/>
      <c r="CY223" s="616"/>
      <c r="CZ223" s="616"/>
      <c r="DA223" s="616"/>
      <c r="DB223" s="616"/>
      <c r="DC223" s="616"/>
      <c r="DD223" s="616"/>
      <c r="DE223" s="616"/>
      <c r="DF223" s="616"/>
      <c r="DG223" s="616"/>
      <c r="DH223" s="616"/>
      <c r="DI223" s="616"/>
      <c r="DJ223" s="616"/>
      <c r="DK223" s="616"/>
      <c r="DL223" s="616"/>
      <c r="DM223" s="616"/>
      <c r="DN223" s="616"/>
      <c r="DO223" s="616"/>
      <c r="DP223" s="616"/>
      <c r="DQ223" s="616"/>
      <c r="DR223" s="616"/>
      <c r="DS223" s="616"/>
      <c r="DT223" s="616"/>
      <c r="DU223" s="616"/>
      <c r="DV223" s="616"/>
      <c r="DW223" s="616"/>
      <c r="DX223" s="616"/>
      <c r="DY223" s="616"/>
      <c r="DZ223" s="616"/>
      <c r="EA223" s="616"/>
      <c r="EB223" s="616"/>
      <c r="EC223" s="616"/>
      <c r="ED223" s="616"/>
      <c r="EE223" s="616"/>
      <c r="EF223" s="616"/>
      <c r="EG223" s="616"/>
      <c r="EH223" s="616"/>
      <c r="EI223" s="616"/>
      <c r="EJ223" s="616"/>
      <c r="EK223" s="252"/>
      <c r="EL223" s="252"/>
      <c r="EM223" s="252"/>
      <c r="EN223" s="252"/>
    </row>
    <row r="224" ht="19.5" customHeight="1">
      <c r="A224" s="14"/>
      <c r="B224" s="570"/>
      <c r="C224" s="570"/>
      <c r="D224" s="571"/>
      <c r="E224" s="536"/>
      <c r="F224" s="536"/>
      <c r="G224" s="537"/>
      <c r="H224" s="538"/>
      <c r="I224" s="574" t="s">
        <v>147</v>
      </c>
      <c r="J224" s="575">
        <f>SUM(J214:J223)</f>
        <v>82</v>
      </c>
      <c r="K224" s="576">
        <f> J224 - (J224 / 14)</f>
        <v>76.14285714</v>
      </c>
      <c r="L224" s="576">
        <f> K224 - (J224 / 14)</f>
        <v>70.28571429</v>
      </c>
      <c r="M224" s="576">
        <f> L224 - (J224 / 14)</f>
        <v>64.42857143</v>
      </c>
      <c r="N224" s="576">
        <f> M224 - (J224 / 14)</f>
        <v>58.57142857</v>
      </c>
      <c r="O224" s="576">
        <f> N224 - (J224 / 14)</f>
        <v>52.71428571</v>
      </c>
      <c r="P224" s="576">
        <f> O224 - (J224 / 14)</f>
        <v>46.85714286</v>
      </c>
      <c r="Q224" s="576">
        <f> P224 - (J224 / 14)</f>
        <v>41</v>
      </c>
      <c r="R224" s="602"/>
      <c r="S224" s="576">
        <f> Q224 - (J224 / 14)</f>
        <v>35.14285714</v>
      </c>
      <c r="T224" s="576">
        <f> S224 - (J224 / 14)</f>
        <v>29.28571429</v>
      </c>
      <c r="U224" s="576">
        <f> T224 - (J224 / 14)</f>
        <v>23.42857143</v>
      </c>
      <c r="V224" s="576">
        <f> U224 - (J224 / 14)</f>
        <v>17.57142857</v>
      </c>
      <c r="W224" s="576">
        <f> V224 - (J224 / 14)</f>
        <v>11.71428571</v>
      </c>
      <c r="X224" s="576">
        <f> W224 - (J224 / 14)</f>
        <v>5.857142857</v>
      </c>
      <c r="Y224" s="576">
        <f> X224 - (J224 / 14)</f>
        <v>0</v>
      </c>
      <c r="AA224" s="400"/>
      <c r="AB224" s="445"/>
      <c r="AC224" s="444"/>
      <c r="AD224" s="444"/>
      <c r="AE224" s="444"/>
      <c r="AF224" s="444"/>
      <c r="AG224" s="444"/>
      <c r="AJ224" s="252"/>
      <c r="AK224" s="252"/>
      <c r="AL224" s="252"/>
      <c r="AM224" s="252"/>
      <c r="AN224" s="252"/>
      <c r="AO224" s="577">
        <f>SUM(AA214:AO223)</f>
        <v>120</v>
      </c>
      <c r="AP224" s="252"/>
      <c r="AQ224" s="252"/>
      <c r="AR224" s="252"/>
      <c r="AS224" s="252"/>
      <c r="AT224" s="252"/>
      <c r="AU224" s="252"/>
      <c r="AV224" s="252"/>
      <c r="AW224" s="252"/>
      <c r="AX224" s="252"/>
      <c r="AY224" s="252"/>
      <c r="AZ224" s="252"/>
      <c r="BA224" s="252"/>
      <c r="BB224" s="252"/>
      <c r="BC224" s="252"/>
      <c r="BD224" s="252"/>
      <c r="BE224" s="252"/>
      <c r="BF224" s="252"/>
      <c r="BG224" s="252"/>
      <c r="BH224" s="252"/>
      <c r="BI224" s="252"/>
      <c r="BJ224" s="252"/>
      <c r="BK224" s="252"/>
      <c r="BL224" s="252"/>
      <c r="BM224" s="252"/>
      <c r="BN224" s="252"/>
      <c r="BO224" s="252"/>
      <c r="BP224" s="252"/>
      <c r="BQ224" s="252"/>
      <c r="BR224" s="252"/>
      <c r="BS224" s="252"/>
      <c r="BT224" s="252"/>
      <c r="BU224" s="252"/>
      <c r="BV224" s="252"/>
      <c r="BW224" s="252"/>
      <c r="BX224" s="252"/>
      <c r="BY224" s="252"/>
      <c r="BZ224" s="252"/>
      <c r="CA224" s="252"/>
      <c r="CB224" s="252"/>
      <c r="CC224" s="252"/>
      <c r="CD224" s="252"/>
      <c r="CE224" s="252"/>
      <c r="CF224" s="252"/>
      <c r="CG224" s="252"/>
      <c r="CH224" s="252"/>
      <c r="CI224" s="252"/>
      <c r="CJ224" s="252"/>
      <c r="CK224" s="252"/>
      <c r="CL224" s="252"/>
      <c r="CM224" s="252"/>
      <c r="CN224" s="252"/>
      <c r="CO224" s="252"/>
      <c r="CP224" s="252"/>
      <c r="CQ224" s="252"/>
      <c r="CR224" s="252"/>
      <c r="CS224" s="252"/>
      <c r="CT224" s="252"/>
      <c r="CU224" s="252"/>
      <c r="CV224" s="252"/>
      <c r="CW224" s="252"/>
      <c r="CX224" s="252"/>
      <c r="CY224" s="252"/>
      <c r="CZ224" s="252"/>
      <c r="DA224" s="252"/>
      <c r="DB224" s="252"/>
      <c r="DC224" s="252"/>
      <c r="DD224" s="252"/>
      <c r="DE224" s="252"/>
      <c r="DF224" s="252"/>
      <c r="DG224" s="252"/>
      <c r="DH224" s="252"/>
      <c r="DI224" s="252"/>
      <c r="DJ224" s="252"/>
      <c r="DK224" s="252"/>
      <c r="DL224" s="252"/>
      <c r="DM224" s="252"/>
      <c r="DN224" s="252"/>
      <c r="DO224" s="252"/>
      <c r="DP224" s="252"/>
      <c r="DQ224" s="252"/>
      <c r="DR224" s="252"/>
      <c r="DS224" s="252"/>
      <c r="DT224" s="252"/>
      <c r="DU224" s="252"/>
      <c r="DV224" s="252"/>
      <c r="DW224" s="252"/>
      <c r="DX224" s="252"/>
      <c r="DY224" s="252"/>
      <c r="DZ224" s="252"/>
      <c r="EA224" s="252"/>
      <c r="EB224" s="252"/>
      <c r="EC224" s="252"/>
      <c r="ED224" s="252"/>
      <c r="EE224" s="252"/>
      <c r="EF224" s="252"/>
      <c r="EG224" s="252"/>
      <c r="EH224" s="252"/>
      <c r="EI224" s="252"/>
      <c r="EJ224" s="252"/>
      <c r="EK224" s="252"/>
      <c r="EL224" s="252"/>
      <c r="EM224" s="252"/>
      <c r="EN224" s="252"/>
    </row>
    <row r="225" ht="19.5" customHeight="1">
      <c r="A225" s="14"/>
      <c r="B225" s="14"/>
      <c r="C225" s="14"/>
      <c r="D225" s="14"/>
      <c r="E225" s="14"/>
      <c r="F225" s="106"/>
      <c r="G225" s="106"/>
      <c r="H225" s="14"/>
      <c r="I225" s="517" t="s">
        <v>155</v>
      </c>
      <c r="J225" s="518">
        <f>SUM(J214:J223)</f>
        <v>82</v>
      </c>
      <c r="K225" s="516">
        <f t="shared" ref="K225:Q225" si="203"> J225 - SUM(K214:K223)</f>
        <v>78</v>
      </c>
      <c r="L225" s="516">
        <f t="shared" si="203"/>
        <v>74</v>
      </c>
      <c r="M225" s="516">
        <f t="shared" si="203"/>
        <v>67</v>
      </c>
      <c r="N225" s="516">
        <f t="shared" si="203"/>
        <v>60</v>
      </c>
      <c r="O225" s="516">
        <f t="shared" si="203"/>
        <v>54</v>
      </c>
      <c r="P225" s="516">
        <f t="shared" si="203"/>
        <v>51</v>
      </c>
      <c r="Q225" s="516">
        <f t="shared" si="203"/>
        <v>47</v>
      </c>
      <c r="R225" s="261"/>
      <c r="S225" s="516">
        <f> Q225 - SUM(S214:S223)</f>
        <v>45</v>
      </c>
      <c r="T225" s="516">
        <f t="shared" ref="T225:Y225" si="204"> S225 - SUM(T214:T223)</f>
        <v>43</v>
      </c>
      <c r="U225" s="516">
        <f t="shared" si="204"/>
        <v>42</v>
      </c>
      <c r="V225" s="516">
        <f t="shared" si="204"/>
        <v>38</v>
      </c>
      <c r="W225" s="516">
        <f t="shared" si="204"/>
        <v>34</v>
      </c>
      <c r="X225" s="516">
        <f t="shared" si="204"/>
        <v>32</v>
      </c>
      <c r="Y225" s="516">
        <f t="shared" si="204"/>
        <v>30</v>
      </c>
      <c r="Z225" s="252"/>
      <c r="AA225" s="252"/>
      <c r="AB225" s="252"/>
      <c r="AC225" s="252"/>
      <c r="AD225" s="252"/>
      <c r="AE225" s="252"/>
      <c r="AF225" s="252"/>
      <c r="AG225" s="252"/>
      <c r="AH225" s="252"/>
      <c r="AI225" s="252"/>
      <c r="AJ225" s="252"/>
      <c r="AK225" s="252"/>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252"/>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252"/>
      <c r="EC225" s="252"/>
      <c r="ED225" s="252"/>
      <c r="EE225" s="252"/>
      <c r="EF225" s="252"/>
      <c r="EG225" s="252"/>
      <c r="EH225" s="252"/>
      <c r="EI225" s="252"/>
      <c r="EJ225" s="252"/>
      <c r="EK225" s="252"/>
      <c r="EL225" s="252"/>
      <c r="EM225" s="252"/>
      <c r="EN225" s="252"/>
    </row>
    <row r="226" ht="19.5" customHeight="1">
      <c r="A226" s="14"/>
      <c r="B226" s="14"/>
      <c r="C226" s="14"/>
      <c r="D226" s="14"/>
      <c r="E226" s="14"/>
      <c r="F226" s="106"/>
      <c r="G226" s="106"/>
      <c r="H226" s="14"/>
      <c r="I226" s="107"/>
      <c r="J226" s="107"/>
      <c r="K226" s="107"/>
      <c r="L226" s="107"/>
      <c r="M226" s="107"/>
      <c r="N226" s="107"/>
      <c r="O226" s="107"/>
      <c r="P226" s="107"/>
      <c r="Q226" s="14"/>
      <c r="R226" s="14"/>
      <c r="S226" s="14"/>
      <c r="T226" s="14"/>
      <c r="U226" s="252"/>
      <c r="V226" s="252"/>
      <c r="W226" s="252"/>
      <c r="X226" s="252"/>
      <c r="Y226" s="252"/>
      <c r="Z226" s="252"/>
      <c r="AA226" s="252"/>
      <c r="AB226" s="252"/>
      <c r="AC226" s="252"/>
      <c r="AD226" s="252"/>
      <c r="AE226" s="252"/>
      <c r="AF226" s="252"/>
      <c r="AG226" s="252"/>
      <c r="AH226" s="252"/>
      <c r="AI226" s="252"/>
      <c r="AJ226" s="252"/>
      <c r="AK226" s="252"/>
      <c r="AL226" s="252"/>
      <c r="AM226" s="252"/>
      <c r="AN226" s="252"/>
      <c r="AO226" s="252"/>
      <c r="AP226" s="252"/>
      <c r="AQ226" s="252"/>
      <c r="AR226" s="252"/>
      <c r="AS226" s="252"/>
      <c r="AT226" s="252"/>
      <c r="AU226" s="252"/>
      <c r="AV226" s="252"/>
      <c r="AW226" s="252"/>
      <c r="AX226" s="252"/>
      <c r="AY226" s="252"/>
      <c r="AZ226" s="252"/>
      <c r="BA226" s="252"/>
      <c r="BB226" s="252"/>
      <c r="BC226" s="252"/>
      <c r="BD226" s="252"/>
      <c r="BE226" s="252"/>
      <c r="BF226" s="252"/>
      <c r="BG226" s="252"/>
      <c r="BH226" s="252"/>
      <c r="BI226" s="252"/>
      <c r="BJ226" s="252"/>
      <c r="BK226" s="252"/>
      <c r="BL226" s="252"/>
      <c r="BM226" s="252"/>
      <c r="BN226" s="252"/>
      <c r="BO226" s="252"/>
      <c r="BP226" s="252"/>
      <c r="BQ226" s="252"/>
      <c r="BR226" s="252"/>
      <c r="BS226" s="252"/>
      <c r="BT226" s="252"/>
      <c r="BU226" s="252"/>
      <c r="BV226" s="252"/>
      <c r="BW226" s="252"/>
      <c r="BX226" s="252"/>
      <c r="BY226" s="252"/>
      <c r="BZ226" s="252"/>
      <c r="CA226" s="252"/>
      <c r="CB226" s="252"/>
      <c r="CC226" s="252"/>
      <c r="CD226" s="252"/>
      <c r="CE226" s="252"/>
      <c r="CF226" s="252"/>
      <c r="CG226" s="252"/>
      <c r="CH226" s="252"/>
      <c r="CI226" s="252"/>
      <c r="CJ226" s="252"/>
      <c r="CK226" s="252"/>
      <c r="CL226" s="252"/>
      <c r="CM226" s="252"/>
      <c r="CN226" s="252"/>
      <c r="CO226" s="252"/>
      <c r="CP226" s="252"/>
      <c r="CQ226" s="252"/>
      <c r="CR226" s="252"/>
      <c r="CS226" s="252"/>
      <c r="CT226" s="252"/>
      <c r="CU226" s="252"/>
      <c r="CV226" s="252"/>
      <c r="CW226" s="252"/>
      <c r="CX226" s="252"/>
      <c r="CY226" s="252"/>
      <c r="CZ226" s="252"/>
      <c r="DA226" s="252"/>
      <c r="DB226" s="252"/>
      <c r="DC226" s="252"/>
      <c r="DD226" s="252"/>
      <c r="DE226" s="252"/>
      <c r="DF226" s="252"/>
      <c r="DG226" s="252"/>
      <c r="DH226" s="252"/>
      <c r="DI226" s="252"/>
      <c r="DJ226" s="252"/>
      <c r="DK226" s="252"/>
      <c r="DL226" s="252"/>
      <c r="DM226" s="252"/>
      <c r="DN226" s="252"/>
      <c r="DO226" s="252"/>
      <c r="DP226" s="252"/>
      <c r="DQ226" s="252"/>
      <c r="DR226" s="252"/>
      <c r="DS226" s="252"/>
      <c r="DT226" s="252"/>
      <c r="DU226" s="252"/>
      <c r="DV226" s="252"/>
      <c r="DW226" s="252"/>
      <c r="DX226" s="252"/>
      <c r="DY226" s="252"/>
      <c r="DZ226" s="252"/>
      <c r="EA226" s="252"/>
      <c r="EB226" s="252"/>
      <c r="EC226" s="252"/>
      <c r="ED226" s="252"/>
      <c r="EE226" s="252"/>
      <c r="EF226" s="252"/>
      <c r="EG226" s="252"/>
      <c r="EH226" s="252"/>
      <c r="EI226" s="252"/>
      <c r="EJ226" s="252"/>
      <c r="EK226" s="252"/>
      <c r="EL226" s="252"/>
      <c r="EM226" s="252"/>
      <c r="EN226" s="252"/>
    </row>
    <row r="227" ht="19.5" customHeight="1">
      <c r="A227" s="14"/>
      <c r="E227" s="536"/>
      <c r="F227" s="536"/>
      <c r="G227" s="537"/>
      <c r="H227" s="537"/>
      <c r="I227" s="537"/>
      <c r="J227" s="538"/>
      <c r="K227" s="539" t="s">
        <v>143</v>
      </c>
      <c r="L227" s="255"/>
      <c r="M227" s="255"/>
      <c r="N227" s="255"/>
      <c r="O227" s="255"/>
      <c r="P227" s="255"/>
      <c r="Q227" s="255"/>
      <c r="R227" s="255"/>
      <c r="S227" s="255"/>
      <c r="T227" s="255"/>
      <c r="U227" s="255"/>
      <c r="V227" s="255"/>
      <c r="W227" s="255"/>
      <c r="X227" s="255"/>
      <c r="Y227" s="5"/>
      <c r="AA227" s="541" t="s">
        <v>144</v>
      </c>
      <c r="AB227" s="255"/>
      <c r="AC227" s="255"/>
      <c r="AD227" s="255"/>
      <c r="AE227" s="255"/>
      <c r="AF227" s="255"/>
      <c r="AG227" s="255"/>
      <c r="AH227" s="255"/>
      <c r="AI227" s="255"/>
      <c r="AJ227" s="255"/>
      <c r="AK227" s="255"/>
      <c r="AL227" s="255"/>
      <c r="AM227" s="255"/>
      <c r="AN227" s="255"/>
      <c r="AO227" s="5"/>
      <c r="AP227" s="252"/>
      <c r="AQ227" s="252"/>
      <c r="AR227" s="252"/>
      <c r="AS227" s="252"/>
      <c r="AT227" s="252"/>
      <c r="AU227" s="542"/>
      <c r="AV227" s="539" t="s">
        <v>145</v>
      </c>
      <c r="AW227" s="255"/>
      <c r="AX227" s="255"/>
      <c r="AY227" s="255"/>
      <c r="AZ227" s="255"/>
      <c r="BA227" s="255"/>
      <c r="BB227" s="255"/>
      <c r="BC227" s="255"/>
      <c r="BD227" s="593"/>
      <c r="BE227" s="593"/>
      <c r="BF227" s="593"/>
      <c r="BG227" s="593"/>
      <c r="BH227" s="593"/>
      <c r="BI227" s="593"/>
      <c r="BJ227" s="593"/>
      <c r="BK227" s="594"/>
      <c r="BL227" s="600"/>
      <c r="BM227" s="600"/>
      <c r="BN227" s="445"/>
      <c r="BO227" s="449"/>
      <c r="BP227" s="449"/>
      <c r="BQ227" s="449"/>
      <c r="BR227" s="449"/>
      <c r="BS227" s="449"/>
      <c r="BT227" s="449"/>
      <c r="BU227" s="449"/>
      <c r="BV227" s="449"/>
      <c r="BW227" s="544"/>
      <c r="BX227" s="600"/>
      <c r="BY227" s="600"/>
      <c r="BZ227" s="600"/>
      <c r="CA227" s="600"/>
      <c r="CB227" s="600"/>
      <c r="CC227" s="600"/>
      <c r="CD227" s="600"/>
      <c r="CE227" s="600"/>
      <c r="CF227" s="445"/>
      <c r="CG227" s="449"/>
      <c r="CH227" s="449"/>
      <c r="CI227" s="449"/>
      <c r="CJ227" s="449"/>
      <c r="CK227" s="449"/>
      <c r="CL227" s="449"/>
      <c r="CM227" s="449"/>
      <c r="CN227" s="449"/>
      <c r="CO227" s="449"/>
      <c r="CP227" s="600"/>
      <c r="CQ227" s="600"/>
      <c r="CR227" s="600"/>
      <c r="CS227" s="600"/>
      <c r="CT227" s="600"/>
      <c r="CU227" s="600"/>
      <c r="CV227" s="600"/>
      <c r="CW227" s="600"/>
      <c r="CX227" s="536"/>
      <c r="CY227" s="544"/>
      <c r="CZ227" s="544"/>
      <c r="DA227" s="544"/>
      <c r="DB227" s="544"/>
      <c r="DC227" s="544"/>
      <c r="DD227" s="544"/>
      <c r="DE227" s="544"/>
      <c r="DF227" s="544"/>
      <c r="DG227" s="544"/>
      <c r="DH227" s="3"/>
      <c r="DI227" s="3"/>
      <c r="DJ227" s="3"/>
      <c r="DK227" s="3"/>
      <c r="DL227" s="3"/>
      <c r="DM227" s="3"/>
      <c r="DN227" s="3"/>
      <c r="DO227" s="3"/>
      <c r="DP227" s="252"/>
      <c r="DQ227" s="252"/>
      <c r="DR227" s="252"/>
      <c r="DS227" s="252"/>
      <c r="DT227" s="252"/>
      <c r="DU227" s="252"/>
      <c r="DV227" s="252"/>
      <c r="DW227" s="252"/>
      <c r="DX227" s="252"/>
      <c r="DY227" s="252"/>
      <c r="DZ227" s="252"/>
      <c r="EA227" s="252"/>
      <c r="EB227" s="252"/>
      <c r="EC227" s="252"/>
      <c r="ED227" s="252"/>
      <c r="EE227" s="252"/>
      <c r="EF227" s="252"/>
      <c r="EG227" s="252"/>
      <c r="EH227" s="252"/>
      <c r="EI227" s="252"/>
      <c r="EJ227" s="252"/>
      <c r="EK227" s="252"/>
      <c r="EL227" s="252"/>
      <c r="EM227" s="252"/>
      <c r="EN227" s="252"/>
    </row>
    <row r="228" ht="19.5" customHeight="1">
      <c r="A228" s="14"/>
      <c r="B228" s="403"/>
      <c r="C228" s="403"/>
      <c r="D228" s="544"/>
      <c r="E228" s="544"/>
      <c r="F228" s="544"/>
      <c r="G228" s="545"/>
      <c r="H228" s="545"/>
      <c r="I228" s="601" t="s">
        <v>242</v>
      </c>
      <c r="J228" s="409"/>
      <c r="K228" s="547" t="s">
        <v>90</v>
      </c>
      <c r="L228" s="547" t="s">
        <v>91</v>
      </c>
      <c r="M228" s="547" t="s">
        <v>85</v>
      </c>
      <c r="N228" s="547" t="s">
        <v>86</v>
      </c>
      <c r="O228" s="547" t="s">
        <v>87</v>
      </c>
      <c r="P228" s="547" t="s">
        <v>88</v>
      </c>
      <c r="Q228" s="547" t="s">
        <v>89</v>
      </c>
      <c r="R228" s="602"/>
      <c r="S228" s="547" t="s">
        <v>90</v>
      </c>
      <c r="T228" s="547" t="s">
        <v>91</v>
      </c>
      <c r="U228" s="547" t="s">
        <v>85</v>
      </c>
      <c r="V228" s="547" t="s">
        <v>86</v>
      </c>
      <c r="W228" s="547" t="s">
        <v>87</v>
      </c>
      <c r="X228" s="547" t="s">
        <v>88</v>
      </c>
      <c r="Y228" s="547" t="s">
        <v>89</v>
      </c>
      <c r="Z228" s="602"/>
      <c r="AA228" s="549" t="s">
        <v>90</v>
      </c>
      <c r="AB228" s="452" t="s">
        <v>91</v>
      </c>
      <c r="AC228" s="452" t="s">
        <v>85</v>
      </c>
      <c r="AD228" s="452" t="s">
        <v>86</v>
      </c>
      <c r="AE228" s="452" t="s">
        <v>87</v>
      </c>
      <c r="AF228" s="452" t="s">
        <v>88</v>
      </c>
      <c r="AG228" s="452" t="s">
        <v>89</v>
      </c>
      <c r="AH228" s="602"/>
      <c r="AI228" s="549" t="s">
        <v>90</v>
      </c>
      <c r="AJ228" s="452" t="s">
        <v>91</v>
      </c>
      <c r="AK228" s="452" t="s">
        <v>85</v>
      </c>
      <c r="AL228" s="452" t="s">
        <v>86</v>
      </c>
      <c r="AM228" s="452" t="s">
        <v>87</v>
      </c>
      <c r="AN228" s="452" t="s">
        <v>88</v>
      </c>
      <c r="AO228" s="452" t="s">
        <v>89</v>
      </c>
      <c r="AP228" s="252"/>
      <c r="AQ228" s="252"/>
      <c r="AR228" s="252"/>
      <c r="AS228" s="252"/>
      <c r="AT228" s="252"/>
      <c r="AU228" s="542"/>
      <c r="AV228" s="452" t="s">
        <v>90</v>
      </c>
      <c r="AW228" s="452" t="s">
        <v>91</v>
      </c>
      <c r="AX228" s="452" t="s">
        <v>85</v>
      </c>
      <c r="AY228" s="452" t="s">
        <v>86</v>
      </c>
      <c r="AZ228" s="452" t="s">
        <v>87</v>
      </c>
      <c r="BA228" s="452" t="s">
        <v>88</v>
      </c>
      <c r="BB228" s="452" t="s">
        <v>89</v>
      </c>
      <c r="BC228" s="602"/>
      <c r="BD228" s="452" t="s">
        <v>90</v>
      </c>
      <c r="BE228" s="452" t="s">
        <v>91</v>
      </c>
      <c r="BF228" s="452" t="s">
        <v>85</v>
      </c>
      <c r="BG228" s="452" t="s">
        <v>86</v>
      </c>
      <c r="BH228" s="452" t="s">
        <v>87</v>
      </c>
      <c r="BI228" s="452" t="s">
        <v>88</v>
      </c>
      <c r="BJ228" s="452" t="s">
        <v>89</v>
      </c>
      <c r="BK228" s="550" t="s">
        <v>146</v>
      </c>
      <c r="BL228" s="600"/>
      <c r="BM228" s="600"/>
      <c r="BN228" s="542"/>
      <c r="BO228" s="551" t="s">
        <v>8</v>
      </c>
      <c r="BP228" s="603" t="s">
        <v>98</v>
      </c>
      <c r="BQ228" s="604">
        <f t="shared" ref="BQ228:BW228" si="205">K229</f>
        <v>44581</v>
      </c>
      <c r="BR228" s="604">
        <f t="shared" si="205"/>
        <v>44582</v>
      </c>
      <c r="BS228" s="604">
        <f t="shared" si="205"/>
        <v>44583</v>
      </c>
      <c r="BT228" s="604">
        <f t="shared" si="205"/>
        <v>44584</v>
      </c>
      <c r="BU228" s="604">
        <f t="shared" si="205"/>
        <v>44585</v>
      </c>
      <c r="BV228" s="604">
        <f t="shared" si="205"/>
        <v>44586</v>
      </c>
      <c r="BW228" s="604">
        <f t="shared" si="205"/>
        <v>44587</v>
      </c>
      <c r="BY228" s="604">
        <f t="shared" ref="BY228:CE228" si="206">S229</f>
        <v>44588</v>
      </c>
      <c r="BZ228" s="604">
        <f t="shared" si="206"/>
        <v>44589</v>
      </c>
      <c r="CA228" s="604">
        <f t="shared" si="206"/>
        <v>44590</v>
      </c>
      <c r="CB228" s="604">
        <f t="shared" si="206"/>
        <v>44591</v>
      </c>
      <c r="CC228" s="604">
        <f t="shared" si="206"/>
        <v>44592</v>
      </c>
      <c r="CD228" s="604">
        <f t="shared" si="206"/>
        <v>44593</v>
      </c>
      <c r="CE228" s="604">
        <f t="shared" si="206"/>
        <v>44594</v>
      </c>
      <c r="CF228" s="542"/>
      <c r="CG228" s="551" t="s">
        <v>5</v>
      </c>
      <c r="CH228" s="603" t="s">
        <v>98</v>
      </c>
      <c r="CI228" s="604">
        <f t="shared" ref="CI228:CO228" si="207">K229</f>
        <v>44581</v>
      </c>
      <c r="CJ228" s="604">
        <f t="shared" si="207"/>
        <v>44582</v>
      </c>
      <c r="CK228" s="604">
        <f t="shared" si="207"/>
        <v>44583</v>
      </c>
      <c r="CL228" s="604">
        <f t="shared" si="207"/>
        <v>44584</v>
      </c>
      <c r="CM228" s="604">
        <f t="shared" si="207"/>
        <v>44585</v>
      </c>
      <c r="CN228" s="604">
        <f t="shared" si="207"/>
        <v>44586</v>
      </c>
      <c r="CO228" s="604">
        <f t="shared" si="207"/>
        <v>44587</v>
      </c>
      <c r="CQ228" s="604">
        <f t="shared" ref="CQ228:CW228" si="208">S229</f>
        <v>44588</v>
      </c>
      <c r="CR228" s="604">
        <f t="shared" si="208"/>
        <v>44589</v>
      </c>
      <c r="CS228" s="604">
        <f t="shared" si="208"/>
        <v>44590</v>
      </c>
      <c r="CT228" s="604">
        <f t="shared" si="208"/>
        <v>44591</v>
      </c>
      <c r="CU228" s="604">
        <f t="shared" si="208"/>
        <v>44592</v>
      </c>
      <c r="CV228" s="604">
        <f t="shared" si="208"/>
        <v>44593</v>
      </c>
      <c r="CW228" s="604">
        <f t="shared" si="208"/>
        <v>44594</v>
      </c>
      <c r="CX228" s="542"/>
      <c r="CY228" s="551" t="s">
        <v>12</v>
      </c>
      <c r="CZ228" s="603" t="s">
        <v>98</v>
      </c>
      <c r="DA228" s="604">
        <f t="shared" ref="DA228:DG228" si="209">K229</f>
        <v>44581</v>
      </c>
      <c r="DB228" s="604">
        <f t="shared" si="209"/>
        <v>44582</v>
      </c>
      <c r="DC228" s="604">
        <f t="shared" si="209"/>
        <v>44583</v>
      </c>
      <c r="DD228" s="604">
        <f t="shared" si="209"/>
        <v>44584</v>
      </c>
      <c r="DE228" s="604">
        <f t="shared" si="209"/>
        <v>44585</v>
      </c>
      <c r="DF228" s="604">
        <f t="shared" si="209"/>
        <v>44586</v>
      </c>
      <c r="DG228" s="604">
        <f t="shared" si="209"/>
        <v>44587</v>
      </c>
      <c r="DH228" s="252"/>
      <c r="DI228" s="604">
        <f t="shared" ref="DI228:DO228" si="210">S229</f>
        <v>44588</v>
      </c>
      <c r="DJ228" s="604">
        <f t="shared" si="210"/>
        <v>44589</v>
      </c>
      <c r="DK228" s="604">
        <f t="shared" si="210"/>
        <v>44590</v>
      </c>
      <c r="DL228" s="604">
        <f t="shared" si="210"/>
        <v>44591</v>
      </c>
      <c r="DM228" s="604">
        <f t="shared" si="210"/>
        <v>44592</v>
      </c>
      <c r="DN228" s="604">
        <f t="shared" si="210"/>
        <v>44593</v>
      </c>
      <c r="DO228" s="604">
        <f t="shared" si="210"/>
        <v>44594</v>
      </c>
      <c r="DP228" s="252"/>
      <c r="DQ228" s="252"/>
      <c r="DR228" s="252"/>
      <c r="DS228" s="252"/>
      <c r="DT228" s="252"/>
      <c r="DU228" s="252"/>
      <c r="DV228" s="252"/>
      <c r="DW228" s="252"/>
      <c r="DX228" s="252"/>
      <c r="DY228" s="252"/>
      <c r="DZ228" s="252"/>
      <c r="EA228" s="252"/>
      <c r="EB228" s="252"/>
      <c r="EC228" s="252"/>
      <c r="ED228" s="252"/>
      <c r="EE228" s="252"/>
      <c r="EF228" s="252"/>
      <c r="EG228" s="252"/>
      <c r="EH228" s="252"/>
      <c r="EI228" s="252"/>
      <c r="EJ228" s="252"/>
      <c r="EK228" s="252"/>
      <c r="EL228" s="252"/>
      <c r="EM228" s="252"/>
      <c r="EN228" s="252"/>
    </row>
    <row r="229" ht="19.5" customHeight="1">
      <c r="A229" s="14"/>
      <c r="B229" s="605" t="s">
        <v>92</v>
      </c>
      <c r="C229" s="606" t="s">
        <v>93</v>
      </c>
      <c r="D229" s="606" t="s">
        <v>94</v>
      </c>
      <c r="E229" s="606" t="s">
        <v>95</v>
      </c>
      <c r="F229" s="606" t="s">
        <v>17</v>
      </c>
      <c r="G229" s="607" t="s">
        <v>96</v>
      </c>
      <c r="H229" s="607" t="s">
        <v>97</v>
      </c>
      <c r="I229" s="608" t="s">
        <v>20</v>
      </c>
      <c r="J229" s="608" t="s">
        <v>98</v>
      </c>
      <c r="K229" s="609">
        <v>44581.0</v>
      </c>
      <c r="L229" s="609">
        <v>44582.0</v>
      </c>
      <c r="M229" s="609">
        <v>44583.0</v>
      </c>
      <c r="N229" s="609">
        <v>44584.0</v>
      </c>
      <c r="O229" s="609">
        <v>44585.0</v>
      </c>
      <c r="P229" s="609">
        <v>44586.0</v>
      </c>
      <c r="Q229" s="609">
        <v>44587.0</v>
      </c>
      <c r="R229" s="602"/>
      <c r="S229" s="609">
        <v>44588.0</v>
      </c>
      <c r="T229" s="609">
        <v>44589.0</v>
      </c>
      <c r="U229" s="609">
        <v>44590.0</v>
      </c>
      <c r="V229" s="609">
        <v>44591.0</v>
      </c>
      <c r="W229" s="617">
        <v>44592.0</v>
      </c>
      <c r="X229" s="609">
        <v>44593.0</v>
      </c>
      <c r="Y229" s="609">
        <v>44594.0</v>
      </c>
      <c r="Z229" s="602"/>
      <c r="AA229" s="610">
        <f t="shared" ref="AA229:AG229" si="211">K229</f>
        <v>44581</v>
      </c>
      <c r="AB229" s="604">
        <f t="shared" si="211"/>
        <v>44582</v>
      </c>
      <c r="AC229" s="604">
        <f t="shared" si="211"/>
        <v>44583</v>
      </c>
      <c r="AD229" s="604">
        <f t="shared" si="211"/>
        <v>44584</v>
      </c>
      <c r="AE229" s="604">
        <f t="shared" si="211"/>
        <v>44585</v>
      </c>
      <c r="AF229" s="604">
        <f t="shared" si="211"/>
        <v>44586</v>
      </c>
      <c r="AG229" s="604">
        <f t="shared" si="211"/>
        <v>44587</v>
      </c>
      <c r="AH229" s="602"/>
      <c r="AI229" s="610">
        <f t="shared" ref="AI229:AO229" si="212">S229</f>
        <v>44588</v>
      </c>
      <c r="AJ229" s="604">
        <f t="shared" si="212"/>
        <v>44589</v>
      </c>
      <c r="AK229" s="604">
        <f t="shared" si="212"/>
        <v>44590</v>
      </c>
      <c r="AL229" s="604">
        <f t="shared" si="212"/>
        <v>44591</v>
      </c>
      <c r="AM229" s="604">
        <f t="shared" si="212"/>
        <v>44592</v>
      </c>
      <c r="AN229" s="604">
        <f t="shared" si="212"/>
        <v>44593</v>
      </c>
      <c r="AO229" s="604">
        <f t="shared" si="212"/>
        <v>44594</v>
      </c>
      <c r="AP229" s="252"/>
      <c r="AQ229" s="252"/>
      <c r="AR229" s="252"/>
      <c r="AS229" s="252"/>
      <c r="AT229" s="252"/>
      <c r="AU229" s="558"/>
      <c r="AV229" s="604">
        <f t="shared" ref="AV229:BB229" si="213">K229</f>
        <v>44581</v>
      </c>
      <c r="AW229" s="604">
        <f t="shared" si="213"/>
        <v>44582</v>
      </c>
      <c r="AX229" s="604">
        <f t="shared" si="213"/>
        <v>44583</v>
      </c>
      <c r="AY229" s="604">
        <f t="shared" si="213"/>
        <v>44584</v>
      </c>
      <c r="AZ229" s="604">
        <f t="shared" si="213"/>
        <v>44585</v>
      </c>
      <c r="BA229" s="604">
        <f t="shared" si="213"/>
        <v>44586</v>
      </c>
      <c r="BB229" s="604">
        <f t="shared" si="213"/>
        <v>44587</v>
      </c>
      <c r="BC229" s="602"/>
      <c r="BD229" s="604">
        <f t="shared" ref="BD229:BJ229" si="214">S229</f>
        <v>44588</v>
      </c>
      <c r="BE229" s="604">
        <f t="shared" si="214"/>
        <v>44589</v>
      </c>
      <c r="BF229" s="604">
        <f t="shared" si="214"/>
        <v>44590</v>
      </c>
      <c r="BG229" s="604">
        <f t="shared" si="214"/>
        <v>44591</v>
      </c>
      <c r="BH229" s="604">
        <f t="shared" si="214"/>
        <v>44592</v>
      </c>
      <c r="BI229" s="604">
        <f t="shared" si="214"/>
        <v>44593</v>
      </c>
      <c r="BJ229" s="604">
        <f t="shared" si="214"/>
        <v>44594</v>
      </c>
      <c r="BK229" s="599"/>
      <c r="BL229" s="600"/>
      <c r="BM229" s="600"/>
      <c r="BN229" s="542"/>
      <c r="BO229" s="551" t="s">
        <v>147</v>
      </c>
      <c r="BP229" s="415">
        <f>SUM(J237, J239)</f>
        <v>20</v>
      </c>
      <c r="BQ229" s="416">
        <f>BP229 - (BP229/14)</f>
        <v>18.57142857</v>
      </c>
      <c r="BR229" s="416">
        <f>BQ229 - (BP229/14)</f>
        <v>17.14285714</v>
      </c>
      <c r="BS229" s="416">
        <f>BR229 - (BP229/14)</f>
        <v>15.71428571</v>
      </c>
      <c r="BT229" s="416">
        <f>BS229 - (BP229/14)</f>
        <v>14.28571429</v>
      </c>
      <c r="BU229" s="416">
        <f>BT229 - (BP229/14)</f>
        <v>12.85714286</v>
      </c>
      <c r="BV229" s="416">
        <f>BU229 - (BP229/14)</f>
        <v>11.42857143</v>
      </c>
      <c r="BW229" s="416">
        <f>BV229 - (BP229/14)</f>
        <v>10</v>
      </c>
      <c r="BX229" s="416"/>
      <c r="BY229" s="416">
        <f>BW229 - (BP229/14)</f>
        <v>8.571428571</v>
      </c>
      <c r="BZ229" s="416">
        <f>BY229 - (BP229/14)</f>
        <v>7.142857143</v>
      </c>
      <c r="CA229" s="416">
        <f>BZ229 - (BP229/14)</f>
        <v>5.714285714</v>
      </c>
      <c r="CB229" s="416">
        <f>CA229 - (BP229/14)</f>
        <v>4.285714286</v>
      </c>
      <c r="CC229" s="416">
        <f>CB229 - (BP229/14)</f>
        <v>2.857142857</v>
      </c>
      <c r="CD229" s="416">
        <f>CC229 - (BP229/14)</f>
        <v>1.428571429</v>
      </c>
      <c r="CE229" s="416">
        <f>CD229 - (BP229/14)</f>
        <v>0</v>
      </c>
      <c r="CF229" s="542"/>
      <c r="CG229" s="551" t="s">
        <v>147</v>
      </c>
      <c r="CH229" s="415">
        <f>SUM(J236, J231)</f>
        <v>16</v>
      </c>
      <c r="CI229" s="416">
        <f>CH229 - (CH229/14)</f>
        <v>14.85714286</v>
      </c>
      <c r="CJ229" s="416">
        <f>CI229 - (CH229/14)</f>
        <v>13.71428571</v>
      </c>
      <c r="CK229" s="416">
        <f>CJ229 - (CH229/14)</f>
        <v>12.57142857</v>
      </c>
      <c r="CL229" s="416">
        <f>CK229 - (CH229/14)</f>
        <v>11.42857143</v>
      </c>
      <c r="CM229" s="416">
        <f>CL229 - (CH229/14)</f>
        <v>10.28571429</v>
      </c>
      <c r="CN229" s="416">
        <f>CM229 - (CH229/14)</f>
        <v>9.142857143</v>
      </c>
      <c r="CO229" s="416">
        <f>CN229 - (CH229/14)</f>
        <v>8</v>
      </c>
      <c r="CP229" s="416"/>
      <c r="CQ229" s="416">
        <f>CO229 - (CH229/14)</f>
        <v>6.857142857</v>
      </c>
      <c r="CR229" s="416">
        <f>CQ229 - (CH229/14)</f>
        <v>5.714285714</v>
      </c>
      <c r="CS229" s="416">
        <f>CR229 - (CH229/14)</f>
        <v>4.571428571</v>
      </c>
      <c r="CT229" s="416">
        <f>CS229 - (CH229/14)</f>
        <v>3.428571429</v>
      </c>
      <c r="CU229" s="416">
        <f>CT229 - (CH229/14)</f>
        <v>2.285714286</v>
      </c>
      <c r="CV229" s="416">
        <f>CU229 - (CH229/14)</f>
        <v>1.142857143</v>
      </c>
      <c r="CW229" s="416">
        <f>CV229 - (CH229/14)</f>
        <v>0</v>
      </c>
      <c r="CX229" s="542"/>
      <c r="CY229" s="551" t="s">
        <v>147</v>
      </c>
      <c r="CZ229" s="415">
        <f>SUM(J234, J232)</f>
        <v>23</v>
      </c>
      <c r="DA229" s="416">
        <f>CZ229 - (CZ229/14)</f>
        <v>21.35714286</v>
      </c>
      <c r="DB229" s="416">
        <f>DA229 - (CZ229/14)</f>
        <v>19.71428571</v>
      </c>
      <c r="DC229" s="416">
        <f>DB229 - (CZ229/14)</f>
        <v>18.07142857</v>
      </c>
      <c r="DD229" s="416">
        <f>DC229 - (CZ229/14)</f>
        <v>16.42857143</v>
      </c>
      <c r="DE229" s="416">
        <f>DD229 - (CZ229/14)</f>
        <v>14.78571429</v>
      </c>
      <c r="DF229" s="416">
        <f>DE229 - (CZ229/14)</f>
        <v>13.14285714</v>
      </c>
      <c r="DG229" s="416">
        <f>DF229 - (CZ229/14)</f>
        <v>11.5</v>
      </c>
      <c r="DH229" s="416"/>
      <c r="DI229" s="416">
        <f>DG229 - (CZ229/14)</f>
        <v>9.857142857</v>
      </c>
      <c r="DJ229" s="416">
        <f>DI229 - (CZ229/14)</f>
        <v>8.214285714</v>
      </c>
      <c r="DK229" s="416">
        <f>DJ229 - (CZ229/14)</f>
        <v>6.571428571</v>
      </c>
      <c r="DL229" s="416">
        <f>DK229 - (CZ229/14)</f>
        <v>4.928571429</v>
      </c>
      <c r="DM229" s="416">
        <f>DL229 - (CZ229/14)</f>
        <v>3.285714286</v>
      </c>
      <c r="DN229" s="416">
        <f>DM229 - (CZ229/14)</f>
        <v>1.642857143</v>
      </c>
      <c r="DO229" s="416">
        <f>DN229 - (CZ229/14)</f>
        <v>0</v>
      </c>
      <c r="DP229" s="252"/>
      <c r="DQ229" s="252"/>
      <c r="DR229" s="252"/>
      <c r="DS229" s="252"/>
      <c r="DT229" s="252"/>
      <c r="DU229" s="252"/>
      <c r="DV229" s="252"/>
      <c r="DW229" s="252"/>
      <c r="DX229" s="252"/>
      <c r="DY229" s="252"/>
      <c r="DZ229" s="252"/>
      <c r="EA229" s="252"/>
      <c r="EB229" s="252"/>
      <c r="EC229" s="252"/>
      <c r="ED229" s="252"/>
      <c r="EE229" s="252"/>
      <c r="EF229" s="252"/>
      <c r="EG229" s="252"/>
      <c r="EH229" s="252"/>
      <c r="EI229" s="252"/>
      <c r="EJ229" s="252"/>
      <c r="EK229" s="252"/>
      <c r="EL229" s="252"/>
      <c r="EM229" s="252"/>
      <c r="EN229" s="252"/>
    </row>
    <row r="230" ht="19.5" customHeight="1">
      <c r="A230" s="14"/>
      <c r="B230" s="466">
        <v>5.3</v>
      </c>
      <c r="C230" s="467" t="s">
        <v>243</v>
      </c>
      <c r="D230" s="468">
        <v>44581.0</v>
      </c>
      <c r="E230" s="559" t="s">
        <v>234</v>
      </c>
      <c r="F230" s="560"/>
      <c r="G230" s="561"/>
      <c r="H230" s="471" t="s">
        <v>10</v>
      </c>
      <c r="I230" s="472" t="s">
        <v>5</v>
      </c>
      <c r="J230" s="290">
        <v>2.0</v>
      </c>
      <c r="K230" s="290">
        <v>0.0</v>
      </c>
      <c r="L230" s="290">
        <v>0.0</v>
      </c>
      <c r="M230" s="290">
        <v>0.0</v>
      </c>
      <c r="N230" s="290">
        <v>0.0</v>
      </c>
      <c r="O230" s="290">
        <v>0.0</v>
      </c>
      <c r="P230" s="290">
        <v>0.0</v>
      </c>
      <c r="Q230" s="291">
        <v>2.0</v>
      </c>
      <c r="R230" s="602"/>
      <c r="S230" s="290">
        <v>0.0</v>
      </c>
      <c r="T230" s="290">
        <v>0.0</v>
      </c>
      <c r="U230" s="290">
        <v>0.0</v>
      </c>
      <c r="V230" s="290">
        <v>0.0</v>
      </c>
      <c r="W230" s="290">
        <v>0.0</v>
      </c>
      <c r="X230" s="290">
        <v>0.0</v>
      </c>
      <c r="Y230" s="291">
        <v>0.0</v>
      </c>
      <c r="Z230" s="602"/>
      <c r="AA230" s="474">
        <v>0.0</v>
      </c>
      <c r="AB230" s="472">
        <v>0.0</v>
      </c>
      <c r="AC230" s="472">
        <v>0.0</v>
      </c>
      <c r="AD230" s="472">
        <v>0.0</v>
      </c>
      <c r="AE230" s="472">
        <v>0.0</v>
      </c>
      <c r="AF230" s="472">
        <v>0.0</v>
      </c>
      <c r="AG230" s="473">
        <v>2.5</v>
      </c>
      <c r="AH230" s="602"/>
      <c r="AI230" s="474">
        <v>0.0</v>
      </c>
      <c r="AJ230" s="472">
        <v>0.0</v>
      </c>
      <c r="AK230" s="472">
        <v>0.0</v>
      </c>
      <c r="AL230" s="472">
        <v>0.0</v>
      </c>
      <c r="AM230" s="472">
        <v>0.0</v>
      </c>
      <c r="AN230" s="472">
        <v>0.0</v>
      </c>
      <c r="AO230" s="473">
        <v>0.0</v>
      </c>
      <c r="AP230" s="252"/>
      <c r="AQ230" s="252"/>
      <c r="AR230" s="252"/>
      <c r="AS230" s="252"/>
      <c r="AT230" s="252"/>
      <c r="AU230" s="562" t="s">
        <v>5</v>
      </c>
      <c r="AV230" s="490">
        <f t="shared" ref="AV230:BB230" si="215">SUM(AA231, AA236)</f>
        <v>2</v>
      </c>
      <c r="AW230" s="490">
        <f t="shared" si="215"/>
        <v>2</v>
      </c>
      <c r="AX230" s="490">
        <f t="shared" si="215"/>
        <v>0</v>
      </c>
      <c r="AY230" s="490">
        <f t="shared" si="215"/>
        <v>0</v>
      </c>
      <c r="AZ230" s="490">
        <f t="shared" si="215"/>
        <v>2</v>
      </c>
      <c r="BA230" s="490">
        <f t="shared" si="215"/>
        <v>2</v>
      </c>
      <c r="BB230" s="490">
        <f t="shared" si="215"/>
        <v>0</v>
      </c>
      <c r="BC230" s="602"/>
      <c r="BD230" s="490">
        <f t="shared" ref="BD230:BJ230" si="216">SUM(AI231, AI236)</f>
        <v>2</v>
      </c>
      <c r="BE230" s="490">
        <f t="shared" si="216"/>
        <v>1</v>
      </c>
      <c r="BF230" s="490">
        <f t="shared" si="216"/>
        <v>0</v>
      </c>
      <c r="BG230" s="490">
        <f t="shared" si="216"/>
        <v>0</v>
      </c>
      <c r="BH230" s="490">
        <f t="shared" si="216"/>
        <v>0</v>
      </c>
      <c r="BI230" s="490">
        <f t="shared" si="216"/>
        <v>1</v>
      </c>
      <c r="BJ230" s="490">
        <f t="shared" si="216"/>
        <v>2</v>
      </c>
      <c r="BK230" s="491">
        <f t="shared" ref="BK230:BK234" si="225">SUM(AV230:BJ230)</f>
        <v>14</v>
      </c>
      <c r="BL230" s="600"/>
      <c r="BM230" s="600"/>
      <c r="BN230" s="542"/>
      <c r="BO230" s="551" t="s">
        <v>151</v>
      </c>
      <c r="BP230" s="483">
        <f>SUM(J237, J239)</f>
        <v>20</v>
      </c>
      <c r="BQ230" s="484">
        <f t="shared" ref="BQ230:BW230" si="217"> BP230 - SUM(K237, K239)</f>
        <v>19</v>
      </c>
      <c r="BR230" s="484">
        <f t="shared" si="217"/>
        <v>19</v>
      </c>
      <c r="BS230" s="484">
        <f t="shared" si="217"/>
        <v>19</v>
      </c>
      <c r="BT230" s="484">
        <f t="shared" si="217"/>
        <v>19</v>
      </c>
      <c r="BU230" s="484">
        <f t="shared" si="217"/>
        <v>18</v>
      </c>
      <c r="BV230" s="484">
        <f t="shared" si="217"/>
        <v>17</v>
      </c>
      <c r="BW230" s="484">
        <f t="shared" si="217"/>
        <v>15</v>
      </c>
      <c r="BX230" s="484"/>
      <c r="BY230" s="484">
        <f> BW230 - SUM(S237, S239)</f>
        <v>15</v>
      </c>
      <c r="BZ230" s="484">
        <f t="shared" ref="BZ230:CE230" si="218"> BY230 - SUM(T237, T239)</f>
        <v>14</v>
      </c>
      <c r="CA230" s="484">
        <f t="shared" si="218"/>
        <v>13</v>
      </c>
      <c r="CB230" s="484">
        <f t="shared" si="218"/>
        <v>13</v>
      </c>
      <c r="CC230" s="484">
        <f t="shared" si="218"/>
        <v>12</v>
      </c>
      <c r="CD230" s="484">
        <f t="shared" si="218"/>
        <v>12</v>
      </c>
      <c r="CE230" s="484">
        <f t="shared" si="218"/>
        <v>12</v>
      </c>
      <c r="CF230" s="542"/>
      <c r="CG230" s="551" t="s">
        <v>151</v>
      </c>
      <c r="CH230" s="415">
        <f>SUM(J236, J231)</f>
        <v>16</v>
      </c>
      <c r="CI230" s="484">
        <f t="shared" ref="CI230:CO230" si="219">CH230 - SUM(K236, K231)</f>
        <v>15</v>
      </c>
      <c r="CJ230" s="484">
        <f t="shared" si="219"/>
        <v>14</v>
      </c>
      <c r="CK230" s="484">
        <f t="shared" si="219"/>
        <v>14</v>
      </c>
      <c r="CL230" s="484">
        <f t="shared" si="219"/>
        <v>14</v>
      </c>
      <c r="CM230" s="484">
        <f t="shared" si="219"/>
        <v>13</v>
      </c>
      <c r="CN230" s="484">
        <f t="shared" si="219"/>
        <v>13</v>
      </c>
      <c r="CO230" s="484">
        <f t="shared" si="219"/>
        <v>13</v>
      </c>
      <c r="CP230" s="484"/>
      <c r="CQ230" s="484">
        <f>CO230 - SUM(S236, S231)</f>
        <v>13</v>
      </c>
      <c r="CR230" s="484">
        <f t="shared" ref="CR230:CW230" si="220">CQ230 - SUM(T236, T231)</f>
        <v>13</v>
      </c>
      <c r="CS230" s="484">
        <f t="shared" si="220"/>
        <v>13</v>
      </c>
      <c r="CT230" s="484">
        <f t="shared" si="220"/>
        <v>13</v>
      </c>
      <c r="CU230" s="484">
        <f t="shared" si="220"/>
        <v>13</v>
      </c>
      <c r="CV230" s="484">
        <f t="shared" si="220"/>
        <v>13</v>
      </c>
      <c r="CW230" s="484">
        <f t="shared" si="220"/>
        <v>11</v>
      </c>
      <c r="CX230" s="542"/>
      <c r="CY230" s="551" t="s">
        <v>151</v>
      </c>
      <c r="CZ230" s="415">
        <f>SUM(J234, J232)</f>
        <v>23</v>
      </c>
      <c r="DA230" s="484">
        <f t="shared" ref="DA230:DG230" si="221">CZ230 - SUM(K234, K232)</f>
        <v>22</v>
      </c>
      <c r="DB230" s="484">
        <f t="shared" si="221"/>
        <v>21</v>
      </c>
      <c r="DC230" s="484">
        <f t="shared" si="221"/>
        <v>21</v>
      </c>
      <c r="DD230" s="484">
        <f t="shared" si="221"/>
        <v>21</v>
      </c>
      <c r="DE230" s="484">
        <f t="shared" si="221"/>
        <v>19</v>
      </c>
      <c r="DF230" s="484">
        <f t="shared" si="221"/>
        <v>17</v>
      </c>
      <c r="DG230" s="484">
        <f t="shared" si="221"/>
        <v>15</v>
      </c>
      <c r="DH230" s="484"/>
      <c r="DI230" s="484">
        <f>DG230 - SUM(S234, S232)</f>
        <v>14</v>
      </c>
      <c r="DJ230" s="484">
        <f t="shared" ref="DJ230:DO230" si="222">DI230 - SUM(T234, T232)</f>
        <v>13</v>
      </c>
      <c r="DK230" s="484">
        <f t="shared" si="222"/>
        <v>13</v>
      </c>
      <c r="DL230" s="484">
        <f t="shared" si="222"/>
        <v>13</v>
      </c>
      <c r="DM230" s="484">
        <f t="shared" si="222"/>
        <v>10</v>
      </c>
      <c r="DN230" s="484">
        <f t="shared" si="222"/>
        <v>7</v>
      </c>
      <c r="DO230" s="484">
        <f t="shared" si="222"/>
        <v>6</v>
      </c>
      <c r="DP230" s="252"/>
      <c r="DQ230" s="252"/>
      <c r="DR230" s="252"/>
      <c r="DS230" s="252"/>
      <c r="DT230" s="252"/>
      <c r="DU230" s="252"/>
      <c r="DV230" s="252"/>
      <c r="DW230" s="252"/>
      <c r="DX230" s="252"/>
      <c r="DY230" s="252"/>
      <c r="DZ230" s="252"/>
      <c r="EA230" s="252"/>
      <c r="EB230" s="252"/>
      <c r="EC230" s="252"/>
      <c r="ED230" s="252"/>
      <c r="EE230" s="252"/>
      <c r="EF230" s="252"/>
      <c r="EG230" s="252"/>
      <c r="EH230" s="252"/>
      <c r="EI230" s="252"/>
      <c r="EJ230" s="252"/>
      <c r="EK230" s="252"/>
      <c r="EL230" s="252"/>
      <c r="EM230" s="252"/>
      <c r="EN230" s="252"/>
    </row>
    <row r="231" ht="19.5" customHeight="1">
      <c r="A231" s="14"/>
      <c r="B231" s="486"/>
      <c r="C231" s="487"/>
      <c r="D231" s="487"/>
      <c r="E231" s="559" t="s">
        <v>244</v>
      </c>
      <c r="F231" s="560"/>
      <c r="G231" s="561"/>
      <c r="H231" s="489" t="s">
        <v>5</v>
      </c>
      <c r="I231" s="472" t="s">
        <v>5</v>
      </c>
      <c r="J231" s="290">
        <v>2.0</v>
      </c>
      <c r="K231" s="290">
        <v>0.0</v>
      </c>
      <c r="L231" s="290">
        <v>0.0</v>
      </c>
      <c r="M231" s="290">
        <v>0.0</v>
      </c>
      <c r="N231" s="290">
        <v>0.0</v>
      </c>
      <c r="O231" s="290">
        <v>0.0</v>
      </c>
      <c r="P231" s="290">
        <v>0.0</v>
      </c>
      <c r="Q231" s="291">
        <v>0.0</v>
      </c>
      <c r="R231" s="602"/>
      <c r="S231" s="290">
        <v>0.0</v>
      </c>
      <c r="T231" s="290">
        <v>0.0</v>
      </c>
      <c r="U231" s="290">
        <v>0.0</v>
      </c>
      <c r="V231" s="290">
        <v>0.0</v>
      </c>
      <c r="W231" s="290">
        <v>0.0</v>
      </c>
      <c r="X231" s="290">
        <v>0.0</v>
      </c>
      <c r="Y231" s="291">
        <v>2.0</v>
      </c>
      <c r="Z231" s="602"/>
      <c r="AA231" s="474">
        <v>0.0</v>
      </c>
      <c r="AB231" s="472">
        <v>0.0</v>
      </c>
      <c r="AC231" s="472">
        <v>0.0</v>
      </c>
      <c r="AD231" s="472">
        <v>0.0</v>
      </c>
      <c r="AE231" s="472">
        <v>0.0</v>
      </c>
      <c r="AF231" s="472">
        <v>0.0</v>
      </c>
      <c r="AG231" s="473">
        <v>0.0</v>
      </c>
      <c r="AH231" s="602"/>
      <c r="AI231" s="474">
        <v>0.0</v>
      </c>
      <c r="AJ231" s="472">
        <v>0.0</v>
      </c>
      <c r="AK231" s="472">
        <v>0.0</v>
      </c>
      <c r="AL231" s="472">
        <v>0.0</v>
      </c>
      <c r="AM231" s="472">
        <v>0.0</v>
      </c>
      <c r="AN231" s="472">
        <v>0.0</v>
      </c>
      <c r="AO231" s="473">
        <v>2.0</v>
      </c>
      <c r="AP231" s="14"/>
      <c r="AQ231" s="14"/>
      <c r="AR231" s="14"/>
      <c r="AS231" s="14"/>
      <c r="AT231" s="14"/>
      <c r="AU231" s="562" t="s">
        <v>8</v>
      </c>
      <c r="AV231" s="475">
        <f t="shared" ref="AV231:BB231" si="223">SUM(AA237, AA239)</f>
        <v>3</v>
      </c>
      <c r="AW231" s="475">
        <f t="shared" si="223"/>
        <v>3</v>
      </c>
      <c r="AX231" s="475">
        <f t="shared" si="223"/>
        <v>0</v>
      </c>
      <c r="AY231" s="475">
        <f t="shared" si="223"/>
        <v>0</v>
      </c>
      <c r="AZ231" s="475">
        <f t="shared" si="223"/>
        <v>2</v>
      </c>
      <c r="BA231" s="475">
        <f t="shared" si="223"/>
        <v>1</v>
      </c>
      <c r="BB231" s="475">
        <f t="shared" si="223"/>
        <v>3.5</v>
      </c>
      <c r="BC231" s="602"/>
      <c r="BD231" s="475">
        <f t="shared" ref="BD231:BJ231" si="224">SUM(AI237, AI239)</f>
        <v>2</v>
      </c>
      <c r="BE231" s="475">
        <f t="shared" si="224"/>
        <v>2</v>
      </c>
      <c r="BF231" s="475">
        <f t="shared" si="224"/>
        <v>0</v>
      </c>
      <c r="BG231" s="475">
        <f t="shared" si="224"/>
        <v>0</v>
      </c>
      <c r="BH231" s="475">
        <f t="shared" si="224"/>
        <v>1</v>
      </c>
      <c r="BI231" s="475">
        <f t="shared" si="224"/>
        <v>1.5</v>
      </c>
      <c r="BJ231" s="475">
        <f t="shared" si="224"/>
        <v>1.5</v>
      </c>
      <c r="BK231" s="491">
        <f t="shared" si="225"/>
        <v>20.5</v>
      </c>
      <c r="BL231" s="600"/>
      <c r="BM231" s="600"/>
      <c r="BN231" s="445"/>
      <c r="BO231" s="449"/>
      <c r="BP231" s="449"/>
      <c r="BQ231" s="449"/>
      <c r="BR231" s="449"/>
      <c r="BS231" s="449"/>
      <c r="BT231" s="449"/>
      <c r="BU231" s="449"/>
      <c r="BV231" s="449"/>
      <c r="BW231" s="449"/>
      <c r="BX231" s="600"/>
      <c r="BY231" s="600"/>
      <c r="BZ231" s="600"/>
      <c r="CA231" s="600"/>
      <c r="CB231" s="600"/>
      <c r="CC231" s="600"/>
      <c r="CD231" s="600"/>
      <c r="CE231" s="600"/>
      <c r="CF231" s="445"/>
      <c r="CG231" s="449"/>
      <c r="CH231" s="449"/>
      <c r="CI231" s="449"/>
      <c r="CJ231" s="449"/>
      <c r="CK231" s="449"/>
      <c r="CL231" s="449"/>
      <c r="CM231" s="449"/>
      <c r="CN231" s="449"/>
      <c r="CO231" s="449"/>
      <c r="CP231" s="600"/>
      <c r="CQ231" s="449"/>
      <c r="CR231" s="449"/>
      <c r="CS231" s="449"/>
      <c r="CT231" s="449"/>
      <c r="CU231" s="449"/>
      <c r="CV231" s="449"/>
      <c r="CW231" s="449"/>
      <c r="CX231" s="445"/>
      <c r="CY231" s="445"/>
      <c r="CZ231" s="445"/>
      <c r="DA231" s="445"/>
      <c r="DB231" s="445"/>
      <c r="DC231" s="445"/>
      <c r="DD231" s="445"/>
      <c r="DE231" s="445"/>
      <c r="DF231" s="445"/>
      <c r="DG231" s="445"/>
      <c r="DH231" s="252"/>
      <c r="DI231" s="252"/>
      <c r="DJ231" s="252"/>
      <c r="DK231" s="252"/>
      <c r="DL231" s="252"/>
      <c r="DM231" s="252"/>
      <c r="DN231" s="252"/>
      <c r="DO231" s="252"/>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row>
    <row r="232" ht="19.5" customHeight="1">
      <c r="A232" s="14"/>
      <c r="B232" s="486"/>
      <c r="C232" s="487"/>
      <c r="D232" s="487"/>
      <c r="E232" s="559" t="s">
        <v>245</v>
      </c>
      <c r="F232" s="560"/>
      <c r="G232" s="561"/>
      <c r="H232" s="489" t="s">
        <v>12</v>
      </c>
      <c r="I232" s="472" t="s">
        <v>5</v>
      </c>
      <c r="J232" s="290">
        <v>16.0</v>
      </c>
      <c r="K232" s="290">
        <v>1.0</v>
      </c>
      <c r="L232" s="290">
        <v>1.0</v>
      </c>
      <c r="M232" s="290">
        <v>0.0</v>
      </c>
      <c r="N232" s="290">
        <v>0.0</v>
      </c>
      <c r="O232" s="290">
        <v>2.0</v>
      </c>
      <c r="P232" s="290">
        <v>2.0</v>
      </c>
      <c r="Q232" s="291">
        <v>2.0</v>
      </c>
      <c r="R232" s="602"/>
      <c r="S232" s="290">
        <v>1.0</v>
      </c>
      <c r="T232" s="290">
        <v>1.0</v>
      </c>
      <c r="U232" s="290">
        <v>0.0</v>
      </c>
      <c r="V232" s="290">
        <v>0.0</v>
      </c>
      <c r="W232" s="290">
        <v>1.0</v>
      </c>
      <c r="X232" s="290">
        <v>1.0</v>
      </c>
      <c r="Y232" s="291">
        <v>0.0</v>
      </c>
      <c r="Z232" s="602"/>
      <c r="AA232" s="474">
        <v>1.0</v>
      </c>
      <c r="AB232" s="472">
        <v>1.0</v>
      </c>
      <c r="AC232" s="472">
        <v>0.0</v>
      </c>
      <c r="AD232" s="472">
        <v>0.0</v>
      </c>
      <c r="AE232" s="472">
        <v>2.0</v>
      </c>
      <c r="AF232" s="472">
        <v>2.0</v>
      </c>
      <c r="AG232" s="473">
        <v>1.0</v>
      </c>
      <c r="AH232" s="602"/>
      <c r="AI232" s="474">
        <v>1.0</v>
      </c>
      <c r="AJ232" s="472">
        <v>1.0</v>
      </c>
      <c r="AK232" s="472">
        <v>0.0</v>
      </c>
      <c r="AL232" s="472">
        <v>0.0</v>
      </c>
      <c r="AM232" s="472">
        <v>2.0</v>
      </c>
      <c r="AN232" s="472">
        <v>2.0</v>
      </c>
      <c r="AO232" s="473">
        <v>1.0</v>
      </c>
      <c r="AP232" s="14"/>
      <c r="AQ232" s="14"/>
      <c r="AR232" s="14"/>
      <c r="AS232" s="14"/>
      <c r="AT232" s="14"/>
      <c r="AU232" s="562" t="s">
        <v>10</v>
      </c>
      <c r="AV232" s="490">
        <f t="shared" ref="AV232:BB232" si="226">SUM(AA230, AA238)</f>
        <v>3</v>
      </c>
      <c r="AW232" s="490">
        <f t="shared" si="226"/>
        <v>0</v>
      </c>
      <c r="AX232" s="490">
        <f t="shared" si="226"/>
        <v>2.5</v>
      </c>
      <c r="AY232" s="490">
        <f t="shared" si="226"/>
        <v>2.5</v>
      </c>
      <c r="AZ232" s="490">
        <f t="shared" si="226"/>
        <v>2</v>
      </c>
      <c r="BA232" s="490">
        <f t="shared" si="226"/>
        <v>2</v>
      </c>
      <c r="BB232" s="490">
        <f t="shared" si="226"/>
        <v>4.5</v>
      </c>
      <c r="BC232" s="602"/>
      <c r="BD232" s="490">
        <f t="shared" ref="BD232:BJ232" si="227">SUM(AI230, AI238)</f>
        <v>2</v>
      </c>
      <c r="BE232" s="490">
        <f t="shared" si="227"/>
        <v>0</v>
      </c>
      <c r="BF232" s="490">
        <f t="shared" si="227"/>
        <v>2</v>
      </c>
      <c r="BG232" s="490">
        <f t="shared" si="227"/>
        <v>0</v>
      </c>
      <c r="BH232" s="490">
        <f t="shared" si="227"/>
        <v>2</v>
      </c>
      <c r="BI232" s="490">
        <f t="shared" si="227"/>
        <v>2</v>
      </c>
      <c r="BJ232" s="490">
        <f t="shared" si="227"/>
        <v>0</v>
      </c>
      <c r="BK232" s="491">
        <f t="shared" si="225"/>
        <v>24.5</v>
      </c>
      <c r="BN232" s="542"/>
      <c r="BO232" s="551" t="s">
        <v>7</v>
      </c>
      <c r="BP232" s="611" t="s">
        <v>98</v>
      </c>
      <c r="BQ232" s="612">
        <f t="shared" ref="BQ232:BW232" si="228">K229</f>
        <v>44581</v>
      </c>
      <c r="BR232" s="612">
        <f t="shared" si="228"/>
        <v>44582</v>
      </c>
      <c r="BS232" s="612">
        <f t="shared" si="228"/>
        <v>44583</v>
      </c>
      <c r="BT232" s="612">
        <f t="shared" si="228"/>
        <v>44584</v>
      </c>
      <c r="BU232" s="612">
        <f t="shared" si="228"/>
        <v>44585</v>
      </c>
      <c r="BV232" s="612">
        <f t="shared" si="228"/>
        <v>44586</v>
      </c>
      <c r="BW232" s="612">
        <f t="shared" si="228"/>
        <v>44587</v>
      </c>
      <c r="BY232" s="612">
        <f t="shared" ref="BY232:CE232" si="229">S229</f>
        <v>44588</v>
      </c>
      <c r="BZ232" s="612">
        <f t="shared" si="229"/>
        <v>44589</v>
      </c>
      <c r="CA232" s="612">
        <f t="shared" si="229"/>
        <v>44590</v>
      </c>
      <c r="CB232" s="612">
        <f t="shared" si="229"/>
        <v>44591</v>
      </c>
      <c r="CC232" s="612">
        <f t="shared" si="229"/>
        <v>44592</v>
      </c>
      <c r="CD232" s="612">
        <f t="shared" si="229"/>
        <v>44593</v>
      </c>
      <c r="CE232" s="612">
        <f t="shared" si="229"/>
        <v>44594</v>
      </c>
      <c r="CF232" s="542"/>
      <c r="CG232" s="551" t="s">
        <v>10</v>
      </c>
      <c r="CH232" s="603" t="s">
        <v>98</v>
      </c>
      <c r="CI232" s="604">
        <f t="shared" ref="CI232:CO232" si="230">K229</f>
        <v>44581</v>
      </c>
      <c r="CJ232" s="604">
        <f t="shared" si="230"/>
        <v>44582</v>
      </c>
      <c r="CK232" s="604">
        <f t="shared" si="230"/>
        <v>44583</v>
      </c>
      <c r="CL232" s="604">
        <f t="shared" si="230"/>
        <v>44584</v>
      </c>
      <c r="CM232" s="604">
        <f t="shared" si="230"/>
        <v>44585</v>
      </c>
      <c r="CN232" s="604">
        <f t="shared" si="230"/>
        <v>44586</v>
      </c>
      <c r="CO232" s="604">
        <f t="shared" si="230"/>
        <v>44587</v>
      </c>
      <c r="CQ232" s="604">
        <f t="shared" ref="CQ232:CW232" si="231">S229</f>
        <v>44588</v>
      </c>
      <c r="CR232" s="604">
        <f t="shared" si="231"/>
        <v>44589</v>
      </c>
      <c r="CS232" s="604">
        <f t="shared" si="231"/>
        <v>44590</v>
      </c>
      <c r="CT232" s="604">
        <f t="shared" si="231"/>
        <v>44591</v>
      </c>
      <c r="CU232" s="604">
        <f t="shared" si="231"/>
        <v>44592</v>
      </c>
      <c r="CV232" s="604">
        <f t="shared" si="231"/>
        <v>44593</v>
      </c>
      <c r="CW232" s="604">
        <f t="shared" si="231"/>
        <v>44594</v>
      </c>
      <c r="CX232" s="445"/>
      <c r="CY232" s="445"/>
      <c r="CZ232" s="445"/>
      <c r="DA232" s="445"/>
      <c r="DB232" s="445"/>
      <c r="DC232" s="445"/>
      <c r="DD232" s="445"/>
      <c r="DE232" s="445"/>
      <c r="DF232" s="445"/>
      <c r="DG232" s="445"/>
      <c r="DH232" s="252"/>
      <c r="DI232" s="252"/>
      <c r="DJ232" s="252"/>
      <c r="DK232" s="252"/>
      <c r="DL232" s="252"/>
      <c r="DM232" s="252"/>
      <c r="DN232" s="252"/>
      <c r="DO232" s="252"/>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row>
    <row r="233" ht="19.5" customHeight="1">
      <c r="A233" s="14"/>
      <c r="B233" s="486"/>
      <c r="C233" s="487"/>
      <c r="D233" s="487"/>
      <c r="E233" s="559" t="s">
        <v>246</v>
      </c>
      <c r="F233" s="560"/>
      <c r="G233" s="561"/>
      <c r="H233" s="489" t="s">
        <v>7</v>
      </c>
      <c r="I233" s="472" t="s">
        <v>5</v>
      </c>
      <c r="J233" s="290">
        <v>5.0</v>
      </c>
      <c r="K233" s="290">
        <v>0.0</v>
      </c>
      <c r="L233" s="290">
        <v>0.0</v>
      </c>
      <c r="M233" s="290">
        <v>0.0</v>
      </c>
      <c r="N233" s="290">
        <v>0.0</v>
      </c>
      <c r="O233" s="290">
        <v>0.0</v>
      </c>
      <c r="P233" s="290">
        <v>0.0</v>
      </c>
      <c r="Q233" s="291">
        <v>0.0</v>
      </c>
      <c r="R233" s="602"/>
      <c r="S233" s="290">
        <v>0.0</v>
      </c>
      <c r="T233" s="290">
        <v>0.0</v>
      </c>
      <c r="U233" s="290">
        <v>0.0</v>
      </c>
      <c r="V233" s="290">
        <v>0.0</v>
      </c>
      <c r="W233" s="290">
        <v>0.0</v>
      </c>
      <c r="X233" s="290">
        <v>0.0</v>
      </c>
      <c r="Y233" s="291">
        <v>0.0</v>
      </c>
      <c r="Z233" s="602"/>
      <c r="AA233" s="474">
        <v>0.0</v>
      </c>
      <c r="AB233" s="474">
        <v>0.0</v>
      </c>
      <c r="AC233" s="474">
        <v>0.0</v>
      </c>
      <c r="AD233" s="474">
        <v>0.0</v>
      </c>
      <c r="AE233" s="474">
        <v>0.0</v>
      </c>
      <c r="AF233" s="474">
        <v>0.0</v>
      </c>
      <c r="AG233" s="474">
        <v>0.0</v>
      </c>
      <c r="AH233" s="602"/>
      <c r="AI233" s="474">
        <v>0.0</v>
      </c>
      <c r="AJ233" s="474">
        <v>0.0</v>
      </c>
      <c r="AK233" s="474">
        <v>0.0</v>
      </c>
      <c r="AL233" s="474">
        <v>0.0</v>
      </c>
      <c r="AM233" s="472">
        <v>2.0</v>
      </c>
      <c r="AN233" s="472">
        <v>1.0</v>
      </c>
      <c r="AO233" s="473">
        <v>1.0</v>
      </c>
      <c r="AP233" s="14"/>
      <c r="AQ233" s="14"/>
      <c r="AR233" s="14"/>
      <c r="AS233" s="14"/>
      <c r="AT233" s="14"/>
      <c r="AU233" s="562" t="s">
        <v>12</v>
      </c>
      <c r="AV233" s="475">
        <f t="shared" ref="AV233:BB233" si="232">SUM(AA232, AA234)</f>
        <v>1</v>
      </c>
      <c r="AW233" s="475">
        <f t="shared" si="232"/>
        <v>1</v>
      </c>
      <c r="AX233" s="475">
        <f t="shared" si="232"/>
        <v>0</v>
      </c>
      <c r="AY233" s="475">
        <f t="shared" si="232"/>
        <v>0</v>
      </c>
      <c r="AZ233" s="475">
        <f t="shared" si="232"/>
        <v>2</v>
      </c>
      <c r="BA233" s="475">
        <f t="shared" si="232"/>
        <v>2</v>
      </c>
      <c r="BB233" s="475">
        <f t="shared" si="232"/>
        <v>1</v>
      </c>
      <c r="BC233" s="602"/>
      <c r="BD233" s="475">
        <f t="shared" ref="BD233:BJ233" si="233">SUM(AI232, AI234)</f>
        <v>1</v>
      </c>
      <c r="BE233" s="475">
        <f t="shared" si="233"/>
        <v>1</v>
      </c>
      <c r="BF233" s="475">
        <f t="shared" si="233"/>
        <v>0</v>
      </c>
      <c r="BG233" s="475">
        <f t="shared" si="233"/>
        <v>0</v>
      </c>
      <c r="BH233" s="475">
        <f t="shared" si="233"/>
        <v>3</v>
      </c>
      <c r="BI233" s="475">
        <f t="shared" si="233"/>
        <v>3</v>
      </c>
      <c r="BJ233" s="475">
        <f t="shared" si="233"/>
        <v>2</v>
      </c>
      <c r="BK233" s="491">
        <f t="shared" si="225"/>
        <v>17</v>
      </c>
      <c r="BN233" s="542"/>
      <c r="BO233" s="551" t="s">
        <v>147</v>
      </c>
      <c r="BP233" s="415">
        <f>SUM(J235, J233)</f>
        <v>21</v>
      </c>
      <c r="BQ233" s="416">
        <f>BP233 - (BP233/14)</f>
        <v>19.5</v>
      </c>
      <c r="BR233" s="416">
        <f>BQ233 - (BP233/14)</f>
        <v>18</v>
      </c>
      <c r="BS233" s="416">
        <f>BR233 - (BP233/14)</f>
        <v>16.5</v>
      </c>
      <c r="BT233" s="416">
        <f>BS233 - (BP233/14)</f>
        <v>15</v>
      </c>
      <c r="BU233" s="416">
        <f>BT233 - (BP233/14)</f>
        <v>13.5</v>
      </c>
      <c r="BV233" s="416">
        <f>BU233 - (BP233/14)</f>
        <v>12</v>
      </c>
      <c r="BW233" s="416">
        <f>BV233 - (BP233/14)</f>
        <v>10.5</v>
      </c>
      <c r="BX233" s="416"/>
      <c r="BY233" s="416">
        <f>BW233 - (BP233/14)</f>
        <v>9</v>
      </c>
      <c r="BZ233" s="416">
        <f>BY233 - (BP233/14)</f>
        <v>7.5</v>
      </c>
      <c r="CA233" s="416">
        <f>BZ233 - (BP233/14)</f>
        <v>6</v>
      </c>
      <c r="CB233" s="416">
        <f>CA233 - (BP233/14)</f>
        <v>4.5</v>
      </c>
      <c r="CC233" s="416">
        <f>CB233 - (BP233/14)</f>
        <v>3</v>
      </c>
      <c r="CD233" s="416">
        <f>CC233 - (BP233/14)</f>
        <v>1.5</v>
      </c>
      <c r="CE233" s="416">
        <f>CD233 - (BP233/14)</f>
        <v>0</v>
      </c>
      <c r="CF233" s="542"/>
      <c r="CG233" s="551" t="s">
        <v>147</v>
      </c>
      <c r="CH233" s="415">
        <f>SUM(J230, J238)</f>
        <v>20</v>
      </c>
      <c r="CI233" s="416">
        <f>CH233 - (CH233/14)</f>
        <v>18.57142857</v>
      </c>
      <c r="CJ233" s="416">
        <f>CI233 - (CH233/14)</f>
        <v>17.14285714</v>
      </c>
      <c r="CK233" s="416">
        <f>CJ233 - (CH233/14)</f>
        <v>15.71428571</v>
      </c>
      <c r="CL233" s="416">
        <f>CK233 - (CH233/14)</f>
        <v>14.28571429</v>
      </c>
      <c r="CM233" s="416">
        <f>CL233 - (CH233/14)</f>
        <v>12.85714286</v>
      </c>
      <c r="CN233" s="416">
        <f>CM233 - (CH233/14)</f>
        <v>11.42857143</v>
      </c>
      <c r="CO233" s="416">
        <f>CN233 - (CH233/14)</f>
        <v>10</v>
      </c>
      <c r="CP233" s="416"/>
      <c r="CQ233" s="416">
        <f>CO233 - (CH233/14)</f>
        <v>8.571428571</v>
      </c>
      <c r="CR233" s="416">
        <f>CQ233 - (CH233/14)</f>
        <v>7.142857143</v>
      </c>
      <c r="CS233" s="416">
        <f>CR233 - (CH233/14)</f>
        <v>5.714285714</v>
      </c>
      <c r="CT233" s="416">
        <f>CS233 - (CH233/14)</f>
        <v>4.285714286</v>
      </c>
      <c r="CU233" s="416">
        <f>CT233 - (CH233/14)</f>
        <v>2.857142857</v>
      </c>
      <c r="CV233" s="416">
        <f>CU233 - (CH233/14)</f>
        <v>1.428571429</v>
      </c>
      <c r="CW233" s="416">
        <f>CV233 - (CH233/14)</f>
        <v>0</v>
      </c>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row>
    <row r="234" ht="19.5" customHeight="1">
      <c r="A234" s="14"/>
      <c r="B234" s="486"/>
      <c r="C234" s="487"/>
      <c r="D234" s="487"/>
      <c r="E234" s="559" t="s">
        <v>246</v>
      </c>
      <c r="F234" s="560"/>
      <c r="G234" s="561"/>
      <c r="H234" s="489" t="s">
        <v>12</v>
      </c>
      <c r="I234" s="472" t="s">
        <v>5</v>
      </c>
      <c r="J234" s="290">
        <v>7.0</v>
      </c>
      <c r="K234" s="290">
        <v>0.0</v>
      </c>
      <c r="L234" s="290">
        <v>0.0</v>
      </c>
      <c r="M234" s="290">
        <v>0.0</v>
      </c>
      <c r="N234" s="290">
        <v>0.0</v>
      </c>
      <c r="O234" s="290">
        <v>0.0</v>
      </c>
      <c r="P234" s="290">
        <v>0.0</v>
      </c>
      <c r="Q234" s="291">
        <v>0.0</v>
      </c>
      <c r="R234" s="602"/>
      <c r="S234" s="290">
        <v>0.0</v>
      </c>
      <c r="T234" s="290">
        <v>0.0</v>
      </c>
      <c r="U234" s="290">
        <v>0.0</v>
      </c>
      <c r="V234" s="290">
        <v>0.0</v>
      </c>
      <c r="W234" s="290">
        <v>2.0</v>
      </c>
      <c r="X234" s="290">
        <v>2.0</v>
      </c>
      <c r="Y234" s="291">
        <v>1.0</v>
      </c>
      <c r="Z234" s="602"/>
      <c r="AA234" s="474">
        <v>0.0</v>
      </c>
      <c r="AB234" s="474">
        <v>0.0</v>
      </c>
      <c r="AC234" s="474">
        <v>0.0</v>
      </c>
      <c r="AD234" s="474">
        <v>0.0</v>
      </c>
      <c r="AE234" s="474">
        <v>0.0</v>
      </c>
      <c r="AF234" s="474">
        <v>0.0</v>
      </c>
      <c r="AG234" s="474">
        <v>0.0</v>
      </c>
      <c r="AH234" s="602"/>
      <c r="AI234" s="474">
        <v>0.0</v>
      </c>
      <c r="AJ234" s="474">
        <v>0.0</v>
      </c>
      <c r="AK234" s="474">
        <v>0.0</v>
      </c>
      <c r="AL234" s="474">
        <v>0.0</v>
      </c>
      <c r="AM234" s="472">
        <v>1.0</v>
      </c>
      <c r="AN234" s="472">
        <v>1.0</v>
      </c>
      <c r="AO234" s="473">
        <v>1.0</v>
      </c>
      <c r="AP234" s="14"/>
      <c r="AQ234" s="14"/>
      <c r="AR234" s="14"/>
      <c r="AS234" s="14"/>
      <c r="AT234" s="14"/>
      <c r="AU234" s="562" t="s">
        <v>7</v>
      </c>
      <c r="AV234" s="563">
        <f t="shared" ref="AV234:BB234" si="234">SUM(AA233, AA235)</f>
        <v>2</v>
      </c>
      <c r="AW234" s="563">
        <f t="shared" si="234"/>
        <v>1</v>
      </c>
      <c r="AX234" s="563">
        <f t="shared" si="234"/>
        <v>1</v>
      </c>
      <c r="AY234" s="563">
        <f t="shared" si="234"/>
        <v>0</v>
      </c>
      <c r="AZ234" s="563">
        <f t="shared" si="234"/>
        <v>2</v>
      </c>
      <c r="BA234" s="563">
        <f t="shared" si="234"/>
        <v>1</v>
      </c>
      <c r="BB234" s="563">
        <f t="shared" si="234"/>
        <v>1</v>
      </c>
      <c r="BC234" s="602"/>
      <c r="BD234" s="563">
        <f t="shared" ref="BD234:BJ234" si="235">SUM(AI233, AI235)</f>
        <v>1</v>
      </c>
      <c r="BE234" s="563">
        <f t="shared" si="235"/>
        <v>1</v>
      </c>
      <c r="BF234" s="563">
        <f t="shared" si="235"/>
        <v>1</v>
      </c>
      <c r="BG234" s="563">
        <f t="shared" si="235"/>
        <v>1</v>
      </c>
      <c r="BH234" s="563">
        <f t="shared" si="235"/>
        <v>3</v>
      </c>
      <c r="BI234" s="563">
        <f t="shared" si="235"/>
        <v>1.5</v>
      </c>
      <c r="BJ234" s="563">
        <f t="shared" si="235"/>
        <v>1.5</v>
      </c>
      <c r="BK234" s="491">
        <f t="shared" si="225"/>
        <v>18</v>
      </c>
      <c r="BN234" s="542"/>
      <c r="BO234" s="551" t="s">
        <v>151</v>
      </c>
      <c r="BP234" s="483">
        <f>SUM(J235, J233)</f>
        <v>21</v>
      </c>
      <c r="BQ234" s="484">
        <f t="shared" ref="BQ234:BW234" si="236">BP234 -SUM(K235, K233)</f>
        <v>20</v>
      </c>
      <c r="BR234" s="484">
        <f t="shared" si="236"/>
        <v>19</v>
      </c>
      <c r="BS234" s="484">
        <f t="shared" si="236"/>
        <v>17</v>
      </c>
      <c r="BT234" s="484">
        <f t="shared" si="236"/>
        <v>17</v>
      </c>
      <c r="BU234" s="484">
        <f t="shared" si="236"/>
        <v>15</v>
      </c>
      <c r="BV234" s="484">
        <f t="shared" si="236"/>
        <v>14</v>
      </c>
      <c r="BW234" s="484">
        <f t="shared" si="236"/>
        <v>13</v>
      </c>
      <c r="BX234" s="484"/>
      <c r="BY234" s="484">
        <f>BW234 -SUM(S235, S233)</f>
        <v>11</v>
      </c>
      <c r="BZ234" s="484">
        <f t="shared" ref="BZ234:CE234" si="237">BY234 -SUM(T235, T233)</f>
        <v>10</v>
      </c>
      <c r="CA234" s="484">
        <f t="shared" si="237"/>
        <v>9</v>
      </c>
      <c r="CB234" s="484">
        <f t="shared" si="237"/>
        <v>8</v>
      </c>
      <c r="CC234" s="484">
        <f t="shared" si="237"/>
        <v>8</v>
      </c>
      <c r="CD234" s="484">
        <f t="shared" si="237"/>
        <v>8</v>
      </c>
      <c r="CE234" s="484">
        <f t="shared" si="237"/>
        <v>8</v>
      </c>
      <c r="CF234" s="542"/>
      <c r="CG234" s="551" t="s">
        <v>151</v>
      </c>
      <c r="CH234" s="415">
        <f>SUM(J230, J238)</f>
        <v>20</v>
      </c>
      <c r="CI234" s="484">
        <f t="shared" ref="CI234:CO234" si="238">CH234 - SUM(K230,K238)</f>
        <v>18</v>
      </c>
      <c r="CJ234" s="484">
        <f t="shared" si="238"/>
        <v>18</v>
      </c>
      <c r="CK234" s="484">
        <f t="shared" si="238"/>
        <v>16</v>
      </c>
      <c r="CL234" s="484">
        <f t="shared" si="238"/>
        <v>14</v>
      </c>
      <c r="CM234" s="484">
        <f t="shared" si="238"/>
        <v>12</v>
      </c>
      <c r="CN234" s="484">
        <f t="shared" si="238"/>
        <v>10</v>
      </c>
      <c r="CO234" s="484">
        <f t="shared" si="238"/>
        <v>8</v>
      </c>
      <c r="CP234" s="484"/>
      <c r="CQ234" s="484">
        <f>CO234 - SUM(S230,S238)</f>
        <v>6</v>
      </c>
      <c r="CR234" s="484">
        <f t="shared" ref="CR234:CW234" si="239">CQ234 - SUM(T230,T238)</f>
        <v>6</v>
      </c>
      <c r="CS234" s="484">
        <f t="shared" si="239"/>
        <v>4</v>
      </c>
      <c r="CT234" s="484">
        <f t="shared" si="239"/>
        <v>4</v>
      </c>
      <c r="CU234" s="484">
        <f t="shared" si="239"/>
        <v>2</v>
      </c>
      <c r="CV234" s="484">
        <f t="shared" si="239"/>
        <v>0</v>
      </c>
      <c r="CW234" s="484">
        <f t="shared" si="239"/>
        <v>0</v>
      </c>
      <c r="DI234" s="252"/>
      <c r="DJ234" s="252"/>
      <c r="DK234" s="445"/>
      <c r="DL234" s="445"/>
      <c r="DM234" s="445"/>
      <c r="DN234" s="445"/>
      <c r="DO234" s="445"/>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row>
    <row r="235" ht="19.5" customHeight="1">
      <c r="A235" s="14"/>
      <c r="B235" s="486"/>
      <c r="C235" s="487"/>
      <c r="D235" s="487"/>
      <c r="E235" s="559" t="s">
        <v>245</v>
      </c>
      <c r="F235" s="560"/>
      <c r="G235" s="561"/>
      <c r="H235" s="471" t="s">
        <v>7</v>
      </c>
      <c r="I235" s="472" t="s">
        <v>5</v>
      </c>
      <c r="J235" s="290">
        <v>16.0</v>
      </c>
      <c r="K235" s="290">
        <v>1.0</v>
      </c>
      <c r="L235" s="290">
        <v>1.0</v>
      </c>
      <c r="M235" s="290">
        <v>2.0</v>
      </c>
      <c r="N235" s="290">
        <v>0.0</v>
      </c>
      <c r="O235" s="290">
        <v>2.0</v>
      </c>
      <c r="P235" s="290">
        <v>1.0</v>
      </c>
      <c r="Q235" s="291">
        <v>1.0</v>
      </c>
      <c r="R235" s="602"/>
      <c r="S235" s="290">
        <v>2.0</v>
      </c>
      <c r="T235" s="290">
        <v>1.0</v>
      </c>
      <c r="U235" s="290">
        <v>1.0</v>
      </c>
      <c r="V235" s="290">
        <v>1.0</v>
      </c>
      <c r="W235" s="290">
        <v>0.0</v>
      </c>
      <c r="X235" s="290">
        <v>0.0</v>
      </c>
      <c r="Y235" s="291">
        <v>0.0</v>
      </c>
      <c r="Z235" s="602"/>
      <c r="AA235" s="474">
        <v>2.0</v>
      </c>
      <c r="AB235" s="472">
        <v>1.0</v>
      </c>
      <c r="AC235" s="472">
        <v>1.0</v>
      </c>
      <c r="AD235" s="472">
        <v>0.0</v>
      </c>
      <c r="AE235" s="472">
        <v>2.0</v>
      </c>
      <c r="AF235" s="472">
        <v>1.0</v>
      </c>
      <c r="AG235" s="473">
        <v>1.0</v>
      </c>
      <c r="AH235" s="602"/>
      <c r="AI235" s="474">
        <v>1.0</v>
      </c>
      <c r="AJ235" s="472">
        <v>1.0</v>
      </c>
      <c r="AK235" s="472">
        <v>1.0</v>
      </c>
      <c r="AL235" s="472">
        <v>1.0</v>
      </c>
      <c r="AM235" s="472">
        <v>1.0</v>
      </c>
      <c r="AN235" s="472">
        <v>0.5</v>
      </c>
      <c r="AO235" s="473">
        <v>0.5</v>
      </c>
      <c r="AP235" s="14"/>
      <c r="AQ235" s="14"/>
      <c r="AR235" s="14"/>
      <c r="AS235" s="14"/>
      <c r="AT235" s="14"/>
      <c r="AU235" s="445"/>
      <c r="AV235" s="445"/>
      <c r="AW235" s="445"/>
      <c r="AX235" s="445"/>
      <c r="AY235" s="445"/>
      <c r="AZ235" s="445"/>
      <c r="BA235" s="445"/>
      <c r="BB235" s="445"/>
      <c r="BK235" s="577">
        <f>SUM(BK230:BK234)</f>
        <v>94</v>
      </c>
      <c r="BN235" s="445"/>
      <c r="BO235" s="445"/>
      <c r="BP235" s="445"/>
      <c r="BQ235" s="445"/>
      <c r="BR235" s="445"/>
      <c r="BS235" s="445"/>
      <c r="BT235" s="445"/>
      <c r="BU235" s="445"/>
      <c r="BV235" s="445"/>
      <c r="BW235" s="445"/>
      <c r="BX235" s="445"/>
      <c r="BY235" s="445"/>
      <c r="BZ235" s="445"/>
      <c r="CA235" s="445"/>
      <c r="CB235" s="445"/>
      <c r="CC235" s="445"/>
      <c r="CD235" s="445"/>
      <c r="CE235" s="445"/>
      <c r="CF235" s="445"/>
      <c r="CG235" s="445"/>
      <c r="CH235" s="445"/>
      <c r="CI235" s="445"/>
      <c r="CJ235" s="445"/>
      <c r="CK235" s="445"/>
      <c r="CL235" s="252"/>
      <c r="CM235" s="252"/>
      <c r="CN235" s="252"/>
      <c r="CO235" s="252"/>
      <c r="DI235" s="252"/>
      <c r="DJ235" s="252"/>
      <c r="DK235" s="252"/>
      <c r="DL235" s="252"/>
      <c r="DM235" s="252"/>
      <c r="DN235" s="252"/>
      <c r="DO235" s="252"/>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row>
    <row r="236" ht="19.5" customHeight="1">
      <c r="A236" s="14"/>
      <c r="B236" s="486"/>
      <c r="C236" s="487"/>
      <c r="D236" s="487"/>
      <c r="E236" s="559" t="s">
        <v>247</v>
      </c>
      <c r="F236" s="560"/>
      <c r="G236" s="561"/>
      <c r="H236" s="471" t="s">
        <v>5</v>
      </c>
      <c r="I236" s="472" t="s">
        <v>5</v>
      </c>
      <c r="J236" s="290">
        <v>14.0</v>
      </c>
      <c r="K236" s="290">
        <v>1.0</v>
      </c>
      <c r="L236" s="290">
        <v>1.0</v>
      </c>
      <c r="M236" s="290">
        <v>0.0</v>
      </c>
      <c r="N236" s="290">
        <v>0.0</v>
      </c>
      <c r="O236" s="290">
        <v>1.0</v>
      </c>
      <c r="P236" s="290">
        <v>0.0</v>
      </c>
      <c r="Q236" s="291">
        <v>0.0</v>
      </c>
      <c r="R236" s="602"/>
      <c r="S236" s="290">
        <v>0.0</v>
      </c>
      <c r="T236" s="290">
        <v>0.0</v>
      </c>
      <c r="U236" s="290">
        <v>0.0</v>
      </c>
      <c r="V236" s="290">
        <v>0.0</v>
      </c>
      <c r="W236" s="290">
        <v>0.0</v>
      </c>
      <c r="X236" s="290">
        <v>0.0</v>
      </c>
      <c r="Y236" s="291">
        <v>0.0</v>
      </c>
      <c r="Z236" s="602"/>
      <c r="AA236" s="474">
        <v>2.0</v>
      </c>
      <c r="AB236" s="472">
        <v>2.0</v>
      </c>
      <c r="AC236" s="472">
        <v>0.0</v>
      </c>
      <c r="AD236" s="472">
        <v>0.0</v>
      </c>
      <c r="AE236" s="472">
        <v>2.0</v>
      </c>
      <c r="AF236" s="472">
        <v>2.0</v>
      </c>
      <c r="AG236" s="473">
        <v>0.0</v>
      </c>
      <c r="AH236" s="602"/>
      <c r="AI236" s="474">
        <v>2.0</v>
      </c>
      <c r="AJ236" s="472">
        <v>1.0</v>
      </c>
      <c r="AK236" s="472">
        <v>0.0</v>
      </c>
      <c r="AL236" s="472">
        <v>0.0</v>
      </c>
      <c r="AM236" s="472">
        <v>0.0</v>
      </c>
      <c r="AN236" s="472">
        <v>1.0</v>
      </c>
      <c r="AO236" s="473">
        <v>0.0</v>
      </c>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row>
    <row r="237" ht="19.5" customHeight="1">
      <c r="A237" s="14"/>
      <c r="B237" s="486"/>
      <c r="C237" s="487"/>
      <c r="D237" s="487"/>
      <c r="E237" s="559" t="s">
        <v>234</v>
      </c>
      <c r="F237" s="560"/>
      <c r="G237" s="561"/>
      <c r="H237" s="471" t="s">
        <v>8</v>
      </c>
      <c r="I237" s="472" t="s">
        <v>5</v>
      </c>
      <c r="J237" s="290">
        <v>2.0</v>
      </c>
      <c r="K237" s="290">
        <v>0.0</v>
      </c>
      <c r="L237" s="290">
        <v>0.0</v>
      </c>
      <c r="M237" s="290">
        <v>0.0</v>
      </c>
      <c r="N237" s="290">
        <v>0.0</v>
      </c>
      <c r="O237" s="290">
        <v>0.0</v>
      </c>
      <c r="P237" s="290">
        <v>0.0</v>
      </c>
      <c r="Q237" s="291">
        <v>2.0</v>
      </c>
      <c r="R237" s="602"/>
      <c r="S237" s="290">
        <v>0.0</v>
      </c>
      <c r="T237" s="290">
        <v>0.0</v>
      </c>
      <c r="U237" s="290">
        <v>0.0</v>
      </c>
      <c r="V237" s="290">
        <v>0.0</v>
      </c>
      <c r="W237" s="290">
        <v>0.0</v>
      </c>
      <c r="X237" s="290">
        <v>0.0</v>
      </c>
      <c r="Y237" s="291">
        <v>0.0</v>
      </c>
      <c r="Z237" s="602"/>
      <c r="AA237" s="474">
        <v>0.0</v>
      </c>
      <c r="AB237" s="472">
        <v>0.0</v>
      </c>
      <c r="AC237" s="472">
        <v>0.0</v>
      </c>
      <c r="AD237" s="472">
        <v>0.0</v>
      </c>
      <c r="AE237" s="472">
        <v>0.0</v>
      </c>
      <c r="AF237" s="472">
        <v>0.0</v>
      </c>
      <c r="AG237" s="473">
        <v>2.5</v>
      </c>
      <c r="AH237" s="602"/>
      <c r="AI237" s="474">
        <v>0.0</v>
      </c>
      <c r="AJ237" s="472">
        <v>0.0</v>
      </c>
      <c r="AK237" s="472">
        <v>0.0</v>
      </c>
      <c r="AL237" s="472">
        <v>0.0</v>
      </c>
      <c r="AM237" s="472">
        <v>0.0</v>
      </c>
      <c r="AN237" s="472">
        <v>0.0</v>
      </c>
      <c r="AO237" s="473">
        <v>0.0</v>
      </c>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row>
    <row r="238" ht="19.5" customHeight="1">
      <c r="A238" s="14"/>
      <c r="B238" s="486"/>
      <c r="C238" s="487"/>
      <c r="D238" s="487"/>
      <c r="E238" s="559" t="s">
        <v>245</v>
      </c>
      <c r="F238" s="560"/>
      <c r="G238" s="561"/>
      <c r="H238" s="471" t="s">
        <v>10</v>
      </c>
      <c r="I238" s="472" t="s">
        <v>5</v>
      </c>
      <c r="J238" s="290">
        <v>18.0</v>
      </c>
      <c r="K238" s="290">
        <v>2.0</v>
      </c>
      <c r="L238" s="290">
        <v>0.0</v>
      </c>
      <c r="M238" s="290">
        <v>2.0</v>
      </c>
      <c r="N238" s="290">
        <v>2.0</v>
      </c>
      <c r="O238" s="290">
        <v>2.0</v>
      </c>
      <c r="P238" s="290">
        <v>2.0</v>
      </c>
      <c r="Q238" s="291">
        <v>0.0</v>
      </c>
      <c r="R238" s="602"/>
      <c r="S238" s="290">
        <v>2.0</v>
      </c>
      <c r="T238" s="290">
        <v>0.0</v>
      </c>
      <c r="U238" s="290">
        <v>2.0</v>
      </c>
      <c r="V238" s="290">
        <v>0.0</v>
      </c>
      <c r="W238" s="290">
        <v>2.0</v>
      </c>
      <c r="X238" s="290">
        <v>2.0</v>
      </c>
      <c r="Y238" s="291">
        <v>0.0</v>
      </c>
      <c r="Z238" s="602"/>
      <c r="AA238" s="474">
        <v>3.0</v>
      </c>
      <c r="AB238" s="472">
        <v>0.0</v>
      </c>
      <c r="AC238" s="472">
        <v>2.5</v>
      </c>
      <c r="AD238" s="472">
        <v>2.5</v>
      </c>
      <c r="AE238" s="472">
        <v>2.0</v>
      </c>
      <c r="AF238" s="472">
        <v>2.0</v>
      </c>
      <c r="AG238" s="473">
        <v>2.0</v>
      </c>
      <c r="AH238" s="602"/>
      <c r="AI238" s="474">
        <v>2.0</v>
      </c>
      <c r="AJ238" s="472">
        <v>0.0</v>
      </c>
      <c r="AK238" s="472">
        <v>2.0</v>
      </c>
      <c r="AL238" s="472">
        <v>0.0</v>
      </c>
      <c r="AM238" s="472">
        <v>2.0</v>
      </c>
      <c r="AN238" s="472">
        <v>2.0</v>
      </c>
      <c r="AO238" s="473">
        <v>0.0</v>
      </c>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row>
    <row r="239" ht="19.5" customHeight="1">
      <c r="A239" s="14"/>
      <c r="B239" s="503"/>
      <c r="C239" s="504"/>
      <c r="D239" s="504"/>
      <c r="E239" s="565" t="s">
        <v>247</v>
      </c>
      <c r="F239" s="566"/>
      <c r="G239" s="567"/>
      <c r="H239" s="507" t="s">
        <v>8</v>
      </c>
      <c r="I239" s="496" t="s">
        <v>5</v>
      </c>
      <c r="J239" s="325">
        <v>18.0</v>
      </c>
      <c r="K239" s="325">
        <v>1.0</v>
      </c>
      <c r="L239" s="325">
        <v>0.0</v>
      </c>
      <c r="M239" s="325">
        <v>0.0</v>
      </c>
      <c r="N239" s="325">
        <v>0.0</v>
      </c>
      <c r="O239" s="325">
        <v>1.0</v>
      </c>
      <c r="P239" s="325">
        <v>1.0</v>
      </c>
      <c r="Q239" s="326">
        <v>0.0</v>
      </c>
      <c r="R239" s="602"/>
      <c r="S239" s="325">
        <v>0.0</v>
      </c>
      <c r="T239" s="325">
        <v>1.0</v>
      </c>
      <c r="U239" s="325">
        <v>1.0</v>
      </c>
      <c r="V239" s="325">
        <v>0.0</v>
      </c>
      <c r="W239" s="325">
        <v>1.0</v>
      </c>
      <c r="X239" s="325">
        <v>0.0</v>
      </c>
      <c r="Y239" s="326">
        <v>0.0</v>
      </c>
      <c r="Z239" s="602"/>
      <c r="AA239" s="510">
        <v>3.0</v>
      </c>
      <c r="AB239" s="496">
        <v>3.0</v>
      </c>
      <c r="AC239" s="496">
        <v>0.0</v>
      </c>
      <c r="AD239" s="496">
        <v>0.0</v>
      </c>
      <c r="AE239" s="496">
        <v>2.0</v>
      </c>
      <c r="AF239" s="496">
        <v>1.0</v>
      </c>
      <c r="AG239" s="535">
        <v>1.0</v>
      </c>
      <c r="AH239" s="602"/>
      <c r="AI239" s="510">
        <v>2.0</v>
      </c>
      <c r="AJ239" s="496">
        <v>2.0</v>
      </c>
      <c r="AK239" s="496">
        <v>0.0</v>
      </c>
      <c r="AL239" s="496">
        <v>0.0</v>
      </c>
      <c r="AM239" s="496">
        <v>1.0</v>
      </c>
      <c r="AN239" s="496">
        <v>1.5</v>
      </c>
      <c r="AO239" s="535">
        <v>1.5</v>
      </c>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row>
    <row r="240" ht="19.5" customHeight="1">
      <c r="A240" s="14"/>
      <c r="B240" s="570"/>
      <c r="C240" s="570"/>
      <c r="D240" s="571"/>
      <c r="E240" s="536"/>
      <c r="F240" s="536"/>
      <c r="G240" s="537"/>
      <c r="H240" s="538"/>
      <c r="I240" s="574" t="s">
        <v>147</v>
      </c>
      <c r="J240" s="575">
        <f>SUM(J230:J239)</f>
        <v>100</v>
      </c>
      <c r="K240" s="576">
        <f> J240 - (J240 / 14)</f>
        <v>92.85714286</v>
      </c>
      <c r="L240" s="576">
        <f> K240 - (J240 / 14)</f>
        <v>85.71428571</v>
      </c>
      <c r="M240" s="576">
        <f> L240 - (J240 / 14)</f>
        <v>78.57142857</v>
      </c>
      <c r="N240" s="576">
        <f> M240 - (J240 / 14)</f>
        <v>71.42857143</v>
      </c>
      <c r="O240" s="576">
        <f> N240 - (J240 / 14)</f>
        <v>64.28571429</v>
      </c>
      <c r="P240" s="576">
        <f> O240 - (J240 / 14)</f>
        <v>57.14285714</v>
      </c>
      <c r="Q240" s="576">
        <f> P240 - (J240 / 14)</f>
        <v>50</v>
      </c>
      <c r="R240" s="602"/>
      <c r="S240" s="576">
        <f> Q240 - (J240 / 14)</f>
        <v>42.85714286</v>
      </c>
      <c r="T240" s="576">
        <f> S240 - (J240 / 14)</f>
        <v>35.71428571</v>
      </c>
      <c r="U240" s="576">
        <f> T240 - (J240 / 14)</f>
        <v>28.57142857</v>
      </c>
      <c r="V240" s="576">
        <f> U240 - (J240 / 14)</f>
        <v>21.42857143</v>
      </c>
      <c r="W240" s="576">
        <f> V240 - (J240 / 14)</f>
        <v>14.28571429</v>
      </c>
      <c r="X240" s="576">
        <f> W240 - (J240 / 14)</f>
        <v>7.142857143</v>
      </c>
      <c r="Y240" s="576">
        <f> X240 - (J240 / 14)</f>
        <v>0</v>
      </c>
      <c r="AA240" s="400"/>
      <c r="AB240" s="445"/>
      <c r="AC240" s="444"/>
      <c r="AD240" s="444"/>
      <c r="AE240" s="444"/>
      <c r="AF240" s="444"/>
      <c r="AG240" s="444"/>
      <c r="AJ240" s="252"/>
      <c r="AK240" s="252"/>
      <c r="AL240" s="252"/>
      <c r="AM240" s="252"/>
      <c r="AN240" s="252"/>
      <c r="AO240" s="577">
        <f>SUM(AA230:AO239)</f>
        <v>94</v>
      </c>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row>
    <row r="241" ht="19.5" customHeight="1">
      <c r="A241" s="14"/>
      <c r="B241" s="14"/>
      <c r="C241" s="14"/>
      <c r="D241" s="14"/>
      <c r="E241" s="14"/>
      <c r="F241" s="106"/>
      <c r="G241" s="106"/>
      <c r="H241" s="14"/>
      <c r="I241" s="517" t="s">
        <v>155</v>
      </c>
      <c r="J241" s="518">
        <f>SUM(J230:J239)</f>
        <v>100</v>
      </c>
      <c r="K241" s="516">
        <f t="shared" ref="K241:Q241" si="240"> J241 - SUM(K230:K239)</f>
        <v>94</v>
      </c>
      <c r="L241" s="516">
        <f t="shared" si="240"/>
        <v>91</v>
      </c>
      <c r="M241" s="516">
        <f t="shared" si="240"/>
        <v>87</v>
      </c>
      <c r="N241" s="516">
        <f t="shared" si="240"/>
        <v>85</v>
      </c>
      <c r="O241" s="516">
        <f t="shared" si="240"/>
        <v>77</v>
      </c>
      <c r="P241" s="516">
        <f t="shared" si="240"/>
        <v>71</v>
      </c>
      <c r="Q241" s="516">
        <f t="shared" si="240"/>
        <v>64</v>
      </c>
      <c r="R241" s="261"/>
      <c r="S241" s="516">
        <f> Q241 - SUM(S230:S239)</f>
        <v>59</v>
      </c>
      <c r="T241" s="516">
        <f t="shared" ref="T241:Y241" si="241"> S241 - SUM(T230:T239)</f>
        <v>56</v>
      </c>
      <c r="U241" s="516">
        <f t="shared" si="241"/>
        <v>52</v>
      </c>
      <c r="V241" s="516">
        <f t="shared" si="241"/>
        <v>51</v>
      </c>
      <c r="W241" s="516">
        <f t="shared" si="241"/>
        <v>45</v>
      </c>
      <c r="X241" s="516">
        <f t="shared" si="241"/>
        <v>40</v>
      </c>
      <c r="Y241" s="516">
        <f t="shared" si="241"/>
        <v>37</v>
      </c>
      <c r="Z241" s="252"/>
      <c r="AA241" s="252"/>
      <c r="AB241" s="252"/>
      <c r="AC241" s="252"/>
      <c r="AD241" s="252"/>
      <c r="AE241" s="252"/>
      <c r="AF241" s="252"/>
      <c r="AG241" s="252"/>
      <c r="AH241" s="252"/>
      <c r="AI241" s="252"/>
      <c r="AJ241" s="252"/>
      <c r="AK241" s="252"/>
      <c r="AL241" s="252"/>
      <c r="AM241" s="252"/>
      <c r="AN241" s="252"/>
      <c r="AO241" s="252"/>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row>
    <row r="242" ht="19.5" customHeight="1">
      <c r="A242" s="14"/>
      <c r="B242" s="14"/>
      <c r="C242" s="14"/>
      <c r="D242" s="14"/>
      <c r="E242" s="14"/>
      <c r="F242" s="106"/>
      <c r="G242" s="106"/>
      <c r="H242" s="14"/>
      <c r="I242" s="107"/>
      <c r="J242" s="107"/>
      <c r="K242" s="107"/>
      <c r="L242" s="107"/>
      <c r="M242" s="107"/>
      <c r="N242" s="107"/>
      <c r="O242" s="107"/>
      <c r="P242" s="107"/>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row>
    <row r="243" ht="19.5" customHeight="1">
      <c r="A243" s="14"/>
      <c r="E243" s="536"/>
      <c r="F243" s="536"/>
      <c r="G243" s="537"/>
      <c r="H243" s="537"/>
      <c r="I243" s="537"/>
      <c r="J243" s="538"/>
      <c r="K243" s="539" t="s">
        <v>143</v>
      </c>
      <c r="L243" s="255"/>
      <c r="M243" s="255"/>
      <c r="N243" s="255"/>
      <c r="O243" s="255"/>
      <c r="P243" s="255"/>
      <c r="Q243" s="255"/>
      <c r="R243" s="255"/>
      <c r="S243" s="255"/>
      <c r="T243" s="255"/>
      <c r="U243" s="255"/>
      <c r="V243" s="255"/>
      <c r="W243" s="255"/>
      <c r="X243" s="255"/>
      <c r="Y243" s="5"/>
      <c r="AA243" s="541" t="s">
        <v>144</v>
      </c>
      <c r="AB243" s="255"/>
      <c r="AC243" s="255"/>
      <c r="AD243" s="255"/>
      <c r="AE243" s="255"/>
      <c r="AF243" s="255"/>
      <c r="AG243" s="255"/>
      <c r="AH243" s="255"/>
      <c r="AI243" s="255"/>
      <c r="AJ243" s="255"/>
      <c r="AK243" s="255"/>
      <c r="AL243" s="255"/>
      <c r="AM243" s="255"/>
      <c r="AN243" s="255"/>
      <c r="AO243" s="5"/>
      <c r="AP243" s="14"/>
      <c r="AQ243" s="14"/>
      <c r="AR243" s="14"/>
      <c r="AS243" s="14"/>
      <c r="AT243" s="14"/>
      <c r="AU243" s="542"/>
      <c r="AV243" s="539" t="s">
        <v>145</v>
      </c>
      <c r="AW243" s="255"/>
      <c r="AX243" s="255"/>
      <c r="AY243" s="255"/>
      <c r="AZ243" s="255"/>
      <c r="BA243" s="255"/>
      <c r="BB243" s="255"/>
      <c r="BC243" s="255"/>
      <c r="BD243" s="593"/>
      <c r="BE243" s="593"/>
      <c r="BF243" s="593"/>
      <c r="BG243" s="593"/>
      <c r="BH243" s="593"/>
      <c r="BI243" s="593"/>
      <c r="BJ243" s="593"/>
      <c r="BK243" s="594"/>
      <c r="BL243" s="600"/>
      <c r="BM243" s="600"/>
      <c r="BN243" s="445"/>
      <c r="BO243" s="449"/>
      <c r="BP243" s="449"/>
      <c r="BQ243" s="449"/>
      <c r="BR243" s="449"/>
      <c r="BS243" s="449"/>
      <c r="BT243" s="449"/>
      <c r="BU243" s="449"/>
      <c r="BV243" s="449"/>
      <c r="BW243" s="544"/>
      <c r="BX243" s="600"/>
      <c r="BY243" s="600"/>
      <c r="BZ243" s="600"/>
      <c r="CA243" s="600"/>
      <c r="CB243" s="600"/>
      <c r="CC243" s="600"/>
      <c r="CD243" s="600"/>
      <c r="CE243" s="600"/>
      <c r="CF243" s="445"/>
      <c r="CG243" s="449"/>
      <c r="CH243" s="449"/>
      <c r="CI243" s="449"/>
      <c r="CJ243" s="449"/>
      <c r="CK243" s="449"/>
      <c r="CL243" s="449"/>
      <c r="CM243" s="449"/>
      <c r="CN243" s="449"/>
      <c r="CO243" s="449"/>
      <c r="CP243" s="600"/>
      <c r="CQ243" s="600"/>
      <c r="CR243" s="600"/>
      <c r="CS243" s="600"/>
      <c r="CT243" s="600"/>
      <c r="CU243" s="600"/>
      <c r="CV243" s="600"/>
      <c r="CW243" s="600"/>
      <c r="CX243" s="536"/>
      <c r="CY243" s="544"/>
      <c r="CZ243" s="544"/>
      <c r="DA243" s="544"/>
      <c r="DB243" s="544"/>
      <c r="DC243" s="544"/>
      <c r="DD243" s="544"/>
      <c r="DE243" s="544"/>
      <c r="DF243" s="544"/>
      <c r="DG243" s="544"/>
      <c r="DH243" s="3"/>
      <c r="DI243" s="3"/>
      <c r="DJ243" s="3"/>
      <c r="DK243" s="3"/>
      <c r="DL243" s="3"/>
      <c r="DM243" s="3"/>
      <c r="DN243" s="3"/>
      <c r="DO243" s="3"/>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row>
    <row r="244" ht="19.5" customHeight="1">
      <c r="A244" s="14"/>
      <c r="B244" s="403"/>
      <c r="C244" s="403"/>
      <c r="D244" s="544"/>
      <c r="E244" s="544"/>
      <c r="F244" s="544"/>
      <c r="G244" s="545"/>
      <c r="H244" s="545"/>
      <c r="I244" s="618" t="s">
        <v>248</v>
      </c>
      <c r="J244" s="409"/>
      <c r="K244" s="547" t="s">
        <v>90</v>
      </c>
      <c r="L244" s="547" t="s">
        <v>91</v>
      </c>
      <c r="M244" s="547" t="s">
        <v>85</v>
      </c>
      <c r="N244" s="547" t="s">
        <v>86</v>
      </c>
      <c r="O244" s="547" t="s">
        <v>87</v>
      </c>
      <c r="P244" s="547" t="s">
        <v>88</v>
      </c>
      <c r="Q244" s="547" t="s">
        <v>89</v>
      </c>
      <c r="R244" s="602"/>
      <c r="S244" s="547" t="s">
        <v>90</v>
      </c>
      <c r="T244" s="547" t="s">
        <v>91</v>
      </c>
      <c r="U244" s="547" t="s">
        <v>85</v>
      </c>
      <c r="V244" s="547" t="s">
        <v>86</v>
      </c>
      <c r="W244" s="547" t="s">
        <v>87</v>
      </c>
      <c r="X244" s="547" t="s">
        <v>88</v>
      </c>
      <c r="Y244" s="547" t="s">
        <v>89</v>
      </c>
      <c r="Z244" s="602"/>
      <c r="AA244" s="549" t="s">
        <v>90</v>
      </c>
      <c r="AB244" s="452" t="s">
        <v>91</v>
      </c>
      <c r="AC244" s="452" t="s">
        <v>85</v>
      </c>
      <c r="AD244" s="452" t="s">
        <v>86</v>
      </c>
      <c r="AE244" s="452" t="s">
        <v>87</v>
      </c>
      <c r="AF244" s="452" t="s">
        <v>88</v>
      </c>
      <c r="AG244" s="452" t="s">
        <v>89</v>
      </c>
      <c r="AH244" s="602"/>
      <c r="AI244" s="549" t="s">
        <v>90</v>
      </c>
      <c r="AJ244" s="452" t="s">
        <v>91</v>
      </c>
      <c r="AK244" s="452" t="s">
        <v>85</v>
      </c>
      <c r="AL244" s="452" t="s">
        <v>86</v>
      </c>
      <c r="AM244" s="452" t="s">
        <v>87</v>
      </c>
      <c r="AN244" s="452" t="s">
        <v>88</v>
      </c>
      <c r="AO244" s="452" t="s">
        <v>89</v>
      </c>
      <c r="AP244" s="14"/>
      <c r="AQ244" s="14"/>
      <c r="AR244" s="14"/>
      <c r="AS244" s="14"/>
      <c r="AT244" s="14"/>
      <c r="AU244" s="542"/>
      <c r="AV244" s="452" t="s">
        <v>90</v>
      </c>
      <c r="AW244" s="452" t="s">
        <v>91</v>
      </c>
      <c r="AX244" s="452" t="s">
        <v>85</v>
      </c>
      <c r="AY244" s="452" t="s">
        <v>86</v>
      </c>
      <c r="AZ244" s="452" t="s">
        <v>87</v>
      </c>
      <c r="BA244" s="452" t="s">
        <v>88</v>
      </c>
      <c r="BB244" s="452" t="s">
        <v>89</v>
      </c>
      <c r="BC244" s="602"/>
      <c r="BD244" s="452" t="s">
        <v>90</v>
      </c>
      <c r="BE244" s="452" t="s">
        <v>91</v>
      </c>
      <c r="BF244" s="452" t="s">
        <v>85</v>
      </c>
      <c r="BG244" s="452" t="s">
        <v>86</v>
      </c>
      <c r="BH244" s="452" t="s">
        <v>87</v>
      </c>
      <c r="BI244" s="452" t="s">
        <v>88</v>
      </c>
      <c r="BJ244" s="452" t="s">
        <v>89</v>
      </c>
      <c r="BK244" s="550" t="s">
        <v>146</v>
      </c>
      <c r="BL244" s="600"/>
      <c r="BM244" s="600"/>
      <c r="BN244" s="542"/>
      <c r="BO244" s="551" t="s">
        <v>8</v>
      </c>
      <c r="BP244" s="603" t="s">
        <v>98</v>
      </c>
      <c r="BQ244" s="604">
        <f t="shared" ref="BQ244:BW244" si="242">K245</f>
        <v>44599</v>
      </c>
      <c r="BR244" s="604">
        <f t="shared" si="242"/>
        <v>44600</v>
      </c>
      <c r="BS244" s="604">
        <f t="shared" si="242"/>
        <v>44601</v>
      </c>
      <c r="BT244" s="604">
        <f t="shared" si="242"/>
        <v>44602</v>
      </c>
      <c r="BU244" s="604">
        <f t="shared" si="242"/>
        <v>44603</v>
      </c>
      <c r="BV244" s="604">
        <f t="shared" si="242"/>
        <v>44604</v>
      </c>
      <c r="BW244" s="604">
        <f t="shared" si="242"/>
        <v>44605</v>
      </c>
      <c r="BY244" s="604">
        <f t="shared" ref="BY244:CE244" si="243">S245</f>
        <v>44606</v>
      </c>
      <c r="BZ244" s="604">
        <f t="shared" si="243"/>
        <v>44607</v>
      </c>
      <c r="CA244" s="604">
        <f t="shared" si="243"/>
        <v>44608</v>
      </c>
      <c r="CB244" s="604">
        <f t="shared" si="243"/>
        <v>44609</v>
      </c>
      <c r="CC244" s="604">
        <f t="shared" si="243"/>
        <v>44610</v>
      </c>
      <c r="CD244" s="604">
        <f t="shared" si="243"/>
        <v>44611</v>
      </c>
      <c r="CE244" s="604">
        <f t="shared" si="243"/>
        <v>44612</v>
      </c>
      <c r="CF244" s="542"/>
      <c r="CG244" s="551" t="s">
        <v>5</v>
      </c>
      <c r="CH244" s="603" t="s">
        <v>98</v>
      </c>
      <c r="CI244" s="604">
        <f t="shared" ref="CI244:CO244" si="244">K245</f>
        <v>44599</v>
      </c>
      <c r="CJ244" s="604">
        <f t="shared" si="244"/>
        <v>44600</v>
      </c>
      <c r="CK244" s="604">
        <f t="shared" si="244"/>
        <v>44601</v>
      </c>
      <c r="CL244" s="604">
        <f t="shared" si="244"/>
        <v>44602</v>
      </c>
      <c r="CM244" s="604">
        <f t="shared" si="244"/>
        <v>44603</v>
      </c>
      <c r="CN244" s="604">
        <f t="shared" si="244"/>
        <v>44604</v>
      </c>
      <c r="CO244" s="604">
        <f t="shared" si="244"/>
        <v>44605</v>
      </c>
      <c r="CQ244" s="604">
        <f t="shared" ref="CQ244:CW244" si="245">S245</f>
        <v>44606</v>
      </c>
      <c r="CR244" s="604">
        <f t="shared" si="245"/>
        <v>44607</v>
      </c>
      <c r="CS244" s="604">
        <f t="shared" si="245"/>
        <v>44608</v>
      </c>
      <c r="CT244" s="604">
        <f t="shared" si="245"/>
        <v>44609</v>
      </c>
      <c r="CU244" s="604">
        <f t="shared" si="245"/>
        <v>44610</v>
      </c>
      <c r="CV244" s="604">
        <f t="shared" si="245"/>
        <v>44611</v>
      </c>
      <c r="CW244" s="604">
        <f t="shared" si="245"/>
        <v>44612</v>
      </c>
      <c r="CX244" s="542"/>
      <c r="CY244" s="551" t="s">
        <v>12</v>
      </c>
      <c r="CZ244" s="603" t="s">
        <v>98</v>
      </c>
      <c r="DA244" s="604">
        <f t="shared" ref="DA244:DG244" si="246">K245</f>
        <v>44599</v>
      </c>
      <c r="DB244" s="604">
        <f t="shared" si="246"/>
        <v>44600</v>
      </c>
      <c r="DC244" s="604">
        <f t="shared" si="246"/>
        <v>44601</v>
      </c>
      <c r="DD244" s="604">
        <f t="shared" si="246"/>
        <v>44602</v>
      </c>
      <c r="DE244" s="604">
        <f t="shared" si="246"/>
        <v>44603</v>
      </c>
      <c r="DF244" s="604">
        <f t="shared" si="246"/>
        <v>44604</v>
      </c>
      <c r="DG244" s="604">
        <f t="shared" si="246"/>
        <v>44605</v>
      </c>
      <c r="DH244" s="252"/>
      <c r="DI244" s="604">
        <f t="shared" ref="DI244:DO244" si="247">S245</f>
        <v>44606</v>
      </c>
      <c r="DJ244" s="604">
        <f t="shared" si="247"/>
        <v>44607</v>
      </c>
      <c r="DK244" s="604">
        <f t="shared" si="247"/>
        <v>44608</v>
      </c>
      <c r="DL244" s="604">
        <f t="shared" si="247"/>
        <v>44609</v>
      </c>
      <c r="DM244" s="604">
        <f t="shared" si="247"/>
        <v>44610</v>
      </c>
      <c r="DN244" s="604">
        <f t="shared" si="247"/>
        <v>44611</v>
      </c>
      <c r="DO244" s="604">
        <f t="shared" si="247"/>
        <v>44612</v>
      </c>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row>
    <row r="245" ht="19.5" customHeight="1">
      <c r="A245" s="14"/>
      <c r="B245" s="605" t="s">
        <v>92</v>
      </c>
      <c r="C245" s="606" t="s">
        <v>93</v>
      </c>
      <c r="D245" s="606" t="s">
        <v>94</v>
      </c>
      <c r="E245" s="606" t="s">
        <v>95</v>
      </c>
      <c r="F245" s="606" t="s">
        <v>17</v>
      </c>
      <c r="G245" s="607" t="s">
        <v>96</v>
      </c>
      <c r="H245" s="607" t="s">
        <v>97</v>
      </c>
      <c r="I245" s="608" t="s">
        <v>20</v>
      </c>
      <c r="J245" s="608" t="s">
        <v>98</v>
      </c>
      <c r="K245" s="609">
        <v>44599.0</v>
      </c>
      <c r="L245" s="609">
        <v>44600.0</v>
      </c>
      <c r="M245" s="609">
        <v>44601.0</v>
      </c>
      <c r="N245" s="609">
        <v>44602.0</v>
      </c>
      <c r="O245" s="609">
        <v>44603.0</v>
      </c>
      <c r="P245" s="609">
        <v>44604.0</v>
      </c>
      <c r="Q245" s="609">
        <v>44605.0</v>
      </c>
      <c r="R245" s="602"/>
      <c r="S245" s="609">
        <v>44606.0</v>
      </c>
      <c r="T245" s="609">
        <v>44607.0</v>
      </c>
      <c r="U245" s="609">
        <v>44608.0</v>
      </c>
      <c r="V245" s="609">
        <v>44609.0</v>
      </c>
      <c r="W245" s="609">
        <v>44610.0</v>
      </c>
      <c r="X245" s="609">
        <v>44611.0</v>
      </c>
      <c r="Y245" s="609">
        <v>44612.0</v>
      </c>
      <c r="Z245" s="602"/>
      <c r="AA245" s="610">
        <f t="shared" ref="AA245:AG245" si="248">K245</f>
        <v>44599</v>
      </c>
      <c r="AB245" s="604">
        <f t="shared" si="248"/>
        <v>44600</v>
      </c>
      <c r="AC245" s="604">
        <f t="shared" si="248"/>
        <v>44601</v>
      </c>
      <c r="AD245" s="604">
        <f t="shared" si="248"/>
        <v>44602</v>
      </c>
      <c r="AE245" s="604">
        <f t="shared" si="248"/>
        <v>44603</v>
      </c>
      <c r="AF245" s="604">
        <f t="shared" si="248"/>
        <v>44604</v>
      </c>
      <c r="AG245" s="604">
        <f t="shared" si="248"/>
        <v>44605</v>
      </c>
      <c r="AH245" s="602"/>
      <c r="AI245" s="610">
        <f t="shared" ref="AI245:AO245" si="249">S245</f>
        <v>44606</v>
      </c>
      <c r="AJ245" s="604">
        <f t="shared" si="249"/>
        <v>44607</v>
      </c>
      <c r="AK245" s="604">
        <f t="shared" si="249"/>
        <v>44608</v>
      </c>
      <c r="AL245" s="604">
        <f t="shared" si="249"/>
        <v>44609</v>
      </c>
      <c r="AM245" s="604">
        <f t="shared" si="249"/>
        <v>44610</v>
      </c>
      <c r="AN245" s="604">
        <f t="shared" si="249"/>
        <v>44611</v>
      </c>
      <c r="AO245" s="604">
        <f t="shared" si="249"/>
        <v>44612</v>
      </c>
      <c r="AP245" s="14"/>
      <c r="AQ245" s="14"/>
      <c r="AR245" s="14"/>
      <c r="AS245" s="14"/>
      <c r="AT245" s="14"/>
      <c r="AU245" s="558"/>
      <c r="AV245" s="604">
        <f t="shared" ref="AV245:BB245" si="250">K245</f>
        <v>44599</v>
      </c>
      <c r="AW245" s="604">
        <f t="shared" si="250"/>
        <v>44600</v>
      </c>
      <c r="AX245" s="604">
        <f t="shared" si="250"/>
        <v>44601</v>
      </c>
      <c r="AY245" s="604">
        <f t="shared" si="250"/>
        <v>44602</v>
      </c>
      <c r="AZ245" s="604">
        <f t="shared" si="250"/>
        <v>44603</v>
      </c>
      <c r="BA245" s="604">
        <f t="shared" si="250"/>
        <v>44604</v>
      </c>
      <c r="BB245" s="604">
        <f t="shared" si="250"/>
        <v>44605</v>
      </c>
      <c r="BC245" s="602"/>
      <c r="BD245" s="604">
        <f t="shared" ref="BD245:BJ245" si="251">S245</f>
        <v>44606</v>
      </c>
      <c r="BE245" s="604">
        <f t="shared" si="251"/>
        <v>44607</v>
      </c>
      <c r="BF245" s="604">
        <f t="shared" si="251"/>
        <v>44608</v>
      </c>
      <c r="BG245" s="604">
        <f t="shared" si="251"/>
        <v>44609</v>
      </c>
      <c r="BH245" s="604">
        <f t="shared" si="251"/>
        <v>44610</v>
      </c>
      <c r="BI245" s="604">
        <f t="shared" si="251"/>
        <v>44611</v>
      </c>
      <c r="BJ245" s="604">
        <f t="shared" si="251"/>
        <v>44612</v>
      </c>
      <c r="BK245" s="599"/>
      <c r="BL245" s="600"/>
      <c r="BM245" s="600"/>
      <c r="BN245" s="542"/>
      <c r="BO245" s="551" t="s">
        <v>147</v>
      </c>
      <c r="BP245" s="415">
        <f>SUM(J249, J255)</f>
        <v>12</v>
      </c>
      <c r="BQ245" s="416">
        <f>BP245 - (BP245/14)</f>
        <v>11.14285714</v>
      </c>
      <c r="BR245" s="416">
        <f>BQ245 - (BP245/14)</f>
        <v>10.28571429</v>
      </c>
      <c r="BS245" s="416">
        <f>BR245 - (BP245/14)</f>
        <v>9.428571429</v>
      </c>
      <c r="BT245" s="416">
        <f>BS245 - (BP245/14)</f>
        <v>8.571428571</v>
      </c>
      <c r="BU245" s="416">
        <f>BT245 - (BP245/14)</f>
        <v>7.714285714</v>
      </c>
      <c r="BV245" s="416">
        <f>BU245 - (BP245/14)</f>
        <v>6.857142857</v>
      </c>
      <c r="BW245" s="416">
        <f>BV245 - (BP245/14)</f>
        <v>6</v>
      </c>
      <c r="BX245" s="416"/>
      <c r="BY245" s="416">
        <f>BW245 - (BP245/14)</f>
        <v>5.142857143</v>
      </c>
      <c r="BZ245" s="416">
        <f>BY245 - (BP245/14)</f>
        <v>4.285714286</v>
      </c>
      <c r="CA245" s="416">
        <f>BZ245 - (BP245/14)</f>
        <v>3.428571429</v>
      </c>
      <c r="CB245" s="416">
        <f>CA245 - (BP245/14)</f>
        <v>2.571428571</v>
      </c>
      <c r="CC245" s="416">
        <f>CB245 - (BP245/14)</f>
        <v>1.714285714</v>
      </c>
      <c r="CD245" s="416">
        <f>CC245 - (BP245/14)</f>
        <v>0.8571428571</v>
      </c>
      <c r="CE245" s="416">
        <f>CD245 - (BP245/14)</f>
        <v>0</v>
      </c>
      <c r="CF245" s="542"/>
      <c r="CG245" s="551" t="s">
        <v>147</v>
      </c>
      <c r="CH245" s="415">
        <f>SUM(J252, J246)</f>
        <v>14</v>
      </c>
      <c r="CI245" s="416">
        <f>CH245 - (CH245/14)</f>
        <v>13</v>
      </c>
      <c r="CJ245" s="416">
        <f>CI245 - (CH245/14)</f>
        <v>12</v>
      </c>
      <c r="CK245" s="416">
        <f>CJ245 - (CH245/14)</f>
        <v>11</v>
      </c>
      <c r="CL245" s="416">
        <f>CK245 - (CH245/14)</f>
        <v>10</v>
      </c>
      <c r="CM245" s="416">
        <f>CL245 - (CH245/14)</f>
        <v>9</v>
      </c>
      <c r="CN245" s="416">
        <f>CM245 - (CH245/14)</f>
        <v>8</v>
      </c>
      <c r="CO245" s="416">
        <f>CN245 - (CH245/14)</f>
        <v>7</v>
      </c>
      <c r="CP245" s="416"/>
      <c r="CQ245" s="416">
        <f>CO245 - (CH245/14)</f>
        <v>6</v>
      </c>
      <c r="CR245" s="416">
        <f>CQ245 - (CH245/14)</f>
        <v>5</v>
      </c>
      <c r="CS245" s="416">
        <f>CR245 - (CH245/14)</f>
        <v>4</v>
      </c>
      <c r="CT245" s="416">
        <f>CS245 - (CH245/14)</f>
        <v>3</v>
      </c>
      <c r="CU245" s="416">
        <f>CT245 - (CH245/14)</f>
        <v>2</v>
      </c>
      <c r="CV245" s="416">
        <f>CU245 - (CH245/14)</f>
        <v>1</v>
      </c>
      <c r="CW245" s="416">
        <f>CV245 - (CH245/14)</f>
        <v>0</v>
      </c>
      <c r="CX245" s="542"/>
      <c r="CY245" s="551" t="s">
        <v>147</v>
      </c>
      <c r="CZ245" s="415">
        <f>SUM(J250, J253)</f>
        <v>20</v>
      </c>
      <c r="DA245" s="416">
        <f>CZ245 - (CZ245/14)</f>
        <v>18.57142857</v>
      </c>
      <c r="DB245" s="416">
        <f>DA245 - (CZ245/14)</f>
        <v>17.14285714</v>
      </c>
      <c r="DC245" s="416">
        <f>DB245 - (CZ245/14)</f>
        <v>15.71428571</v>
      </c>
      <c r="DD245" s="416">
        <f>DC245 - (CZ245/14)</f>
        <v>14.28571429</v>
      </c>
      <c r="DE245" s="416">
        <f>DD245 - (CZ245/14)</f>
        <v>12.85714286</v>
      </c>
      <c r="DF245" s="416">
        <f>DE245 - (CZ245/14)</f>
        <v>11.42857143</v>
      </c>
      <c r="DG245" s="416">
        <f>DF245 - (CZ245/14)</f>
        <v>10</v>
      </c>
      <c r="DH245" s="416"/>
      <c r="DI245" s="416">
        <f>DG245 - (CZ245/14)</f>
        <v>8.571428571</v>
      </c>
      <c r="DJ245" s="416">
        <f>DI245 - (CZ245/14)</f>
        <v>7.142857143</v>
      </c>
      <c r="DK245" s="416">
        <f>DJ245 - (CZ245/14)</f>
        <v>5.714285714</v>
      </c>
      <c r="DL245" s="416">
        <f>DK245 - (CZ245/14)</f>
        <v>4.285714286</v>
      </c>
      <c r="DM245" s="416">
        <f>DL245 - (CZ245/14)</f>
        <v>2.857142857</v>
      </c>
      <c r="DN245" s="416">
        <f>DM245 - (CZ245/14)</f>
        <v>1.428571429</v>
      </c>
      <c r="DO245" s="416">
        <f>DN245 - (CZ245/14)</f>
        <v>0</v>
      </c>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row>
    <row r="246" ht="19.5" customHeight="1">
      <c r="A246" s="14"/>
      <c r="B246" s="466">
        <v>5.4</v>
      </c>
      <c r="C246" s="467" t="s">
        <v>77</v>
      </c>
      <c r="D246" s="468">
        <v>44595.0</v>
      </c>
      <c r="E246" s="559" t="s">
        <v>249</v>
      </c>
      <c r="F246" s="560"/>
      <c r="G246" s="561"/>
      <c r="H246" s="471" t="s">
        <v>5</v>
      </c>
      <c r="I246" s="472" t="s">
        <v>5</v>
      </c>
      <c r="J246" s="290">
        <v>6.0</v>
      </c>
      <c r="K246" s="290">
        <v>1.0</v>
      </c>
      <c r="L246" s="290">
        <v>1.0</v>
      </c>
      <c r="M246" s="290">
        <v>0.0</v>
      </c>
      <c r="N246" s="290">
        <v>0.0</v>
      </c>
      <c r="O246" s="290">
        <v>0.0</v>
      </c>
      <c r="P246" s="290">
        <v>1.0</v>
      </c>
      <c r="Q246" s="291">
        <v>0.0</v>
      </c>
      <c r="R246" s="602"/>
      <c r="S246" s="290">
        <v>1.0</v>
      </c>
      <c r="T246" s="290">
        <v>0.0</v>
      </c>
      <c r="U246" s="290">
        <v>0.0</v>
      </c>
      <c r="V246" s="290">
        <v>0.0</v>
      </c>
      <c r="W246" s="290">
        <v>1.0</v>
      </c>
      <c r="X246" s="290">
        <v>1.0</v>
      </c>
      <c r="Y246" s="291">
        <v>0.0</v>
      </c>
      <c r="Z246" s="602"/>
      <c r="AA246" s="474">
        <v>1.5</v>
      </c>
      <c r="AB246" s="472">
        <v>1.5</v>
      </c>
      <c r="AC246" s="472">
        <v>0.0</v>
      </c>
      <c r="AD246" s="472">
        <v>0.0</v>
      </c>
      <c r="AE246" s="472">
        <v>0.0</v>
      </c>
      <c r="AF246" s="472">
        <v>1.0</v>
      </c>
      <c r="AG246" s="473">
        <v>0.0</v>
      </c>
      <c r="AH246" s="602"/>
      <c r="AI246" s="474">
        <v>0.5</v>
      </c>
      <c r="AJ246" s="472">
        <v>0.0</v>
      </c>
      <c r="AK246" s="472">
        <v>0.0</v>
      </c>
      <c r="AL246" s="472">
        <v>0.0</v>
      </c>
      <c r="AM246" s="472">
        <v>0.5</v>
      </c>
      <c r="AN246" s="472">
        <v>1.0</v>
      </c>
      <c r="AO246" s="473">
        <v>0.0</v>
      </c>
      <c r="AP246" s="14"/>
      <c r="AQ246" s="14"/>
      <c r="AR246" s="14"/>
      <c r="AS246" s="14"/>
      <c r="AT246" s="14"/>
      <c r="AU246" s="562" t="s">
        <v>5</v>
      </c>
      <c r="AV246" s="490">
        <f t="shared" ref="AV246:BB246" si="252">SUM(AA246, AA252)</f>
        <v>3</v>
      </c>
      <c r="AW246" s="490">
        <f t="shared" si="252"/>
        <v>3</v>
      </c>
      <c r="AX246" s="490">
        <f t="shared" si="252"/>
        <v>0</v>
      </c>
      <c r="AY246" s="490">
        <f t="shared" si="252"/>
        <v>0</v>
      </c>
      <c r="AZ246" s="490">
        <f t="shared" si="252"/>
        <v>0</v>
      </c>
      <c r="BA246" s="490">
        <f t="shared" si="252"/>
        <v>3</v>
      </c>
      <c r="BB246" s="490">
        <f t="shared" si="252"/>
        <v>0</v>
      </c>
      <c r="BC246" s="602"/>
      <c r="BD246" s="490">
        <f t="shared" ref="BD246:BJ246" si="253">SUM(AI246, AI252)</f>
        <v>2.5</v>
      </c>
      <c r="BE246" s="490">
        <f t="shared" si="253"/>
        <v>0</v>
      </c>
      <c r="BF246" s="490">
        <f t="shared" si="253"/>
        <v>0</v>
      </c>
      <c r="BG246" s="490">
        <f t="shared" si="253"/>
        <v>0</v>
      </c>
      <c r="BH246" s="490">
        <f t="shared" si="253"/>
        <v>1.5</v>
      </c>
      <c r="BI246" s="490">
        <f t="shared" si="253"/>
        <v>2</v>
      </c>
      <c r="BJ246" s="490">
        <f t="shared" si="253"/>
        <v>0</v>
      </c>
      <c r="BK246" s="491">
        <f t="shared" ref="BK246:BK250" si="262">SUM(AV246:BJ246)</f>
        <v>15</v>
      </c>
      <c r="BL246" s="600"/>
      <c r="BM246" s="600"/>
      <c r="BN246" s="542"/>
      <c r="BO246" s="551" t="s">
        <v>151</v>
      </c>
      <c r="BP246" s="483">
        <f>SUM(J249, J255)</f>
        <v>12</v>
      </c>
      <c r="BQ246" s="484">
        <f t="shared" ref="BQ246:BW246" si="254"> BP246 - SUM(K249, K255)</f>
        <v>11</v>
      </c>
      <c r="BR246" s="484">
        <f t="shared" si="254"/>
        <v>11</v>
      </c>
      <c r="BS246" s="484">
        <f t="shared" si="254"/>
        <v>10</v>
      </c>
      <c r="BT246" s="484">
        <f t="shared" si="254"/>
        <v>10</v>
      </c>
      <c r="BU246" s="484">
        <f t="shared" si="254"/>
        <v>9</v>
      </c>
      <c r="BV246" s="484">
        <f t="shared" si="254"/>
        <v>9</v>
      </c>
      <c r="BW246" s="484">
        <f t="shared" si="254"/>
        <v>9</v>
      </c>
      <c r="BX246" s="484"/>
      <c r="BY246" s="484">
        <f> BW246 - SUM(S249, S255)</f>
        <v>9</v>
      </c>
      <c r="BZ246" s="484">
        <f t="shared" ref="BZ246:CE246" si="255"> BY246 - SUM(T249, T255)</f>
        <v>7</v>
      </c>
      <c r="CA246" s="484">
        <f t="shared" si="255"/>
        <v>7</v>
      </c>
      <c r="CB246" s="484">
        <f t="shared" si="255"/>
        <v>7</v>
      </c>
      <c r="CC246" s="484">
        <f t="shared" si="255"/>
        <v>7</v>
      </c>
      <c r="CD246" s="484">
        <f t="shared" si="255"/>
        <v>7</v>
      </c>
      <c r="CE246" s="484">
        <f t="shared" si="255"/>
        <v>5</v>
      </c>
      <c r="CF246" s="542"/>
      <c r="CG246" s="551" t="s">
        <v>151</v>
      </c>
      <c r="CH246" s="415">
        <f>SUM(J252, J246)</f>
        <v>14</v>
      </c>
      <c r="CI246" s="484">
        <f t="shared" ref="CI246:CO246" si="256">CH246 - SUM(K252, K246)</f>
        <v>12</v>
      </c>
      <c r="CJ246" s="484">
        <f t="shared" si="256"/>
        <v>10</v>
      </c>
      <c r="CK246" s="484">
        <f t="shared" si="256"/>
        <v>10</v>
      </c>
      <c r="CL246" s="484">
        <f t="shared" si="256"/>
        <v>10</v>
      </c>
      <c r="CM246" s="484">
        <f t="shared" si="256"/>
        <v>10</v>
      </c>
      <c r="CN246" s="484">
        <f t="shared" si="256"/>
        <v>7</v>
      </c>
      <c r="CO246" s="484">
        <f t="shared" si="256"/>
        <v>7</v>
      </c>
      <c r="CP246" s="484"/>
      <c r="CQ246" s="484">
        <f>CO246 - SUM(S252, S246)</f>
        <v>5</v>
      </c>
      <c r="CR246" s="484">
        <f t="shared" ref="CR246:CW246" si="257">CQ246 - SUM(T252, T246)</f>
        <v>5</v>
      </c>
      <c r="CS246" s="484">
        <f t="shared" si="257"/>
        <v>5</v>
      </c>
      <c r="CT246" s="484">
        <f t="shared" si="257"/>
        <v>5</v>
      </c>
      <c r="CU246" s="484">
        <f t="shared" si="257"/>
        <v>4</v>
      </c>
      <c r="CV246" s="484">
        <f t="shared" si="257"/>
        <v>3</v>
      </c>
      <c r="CW246" s="484">
        <f t="shared" si="257"/>
        <v>3</v>
      </c>
      <c r="CX246" s="542"/>
      <c r="CY246" s="551" t="s">
        <v>151</v>
      </c>
      <c r="CZ246" s="415">
        <f>SUM(J250, J253)</f>
        <v>20</v>
      </c>
      <c r="DA246" s="484">
        <f t="shared" ref="DA246:DG246" si="258">CZ246 - SUM(K250, K253)</f>
        <v>18</v>
      </c>
      <c r="DB246" s="484">
        <f t="shared" si="258"/>
        <v>16</v>
      </c>
      <c r="DC246" s="484">
        <f t="shared" si="258"/>
        <v>14</v>
      </c>
      <c r="DD246" s="484">
        <f t="shared" si="258"/>
        <v>12</v>
      </c>
      <c r="DE246" s="484">
        <f t="shared" si="258"/>
        <v>10</v>
      </c>
      <c r="DF246" s="484">
        <f t="shared" si="258"/>
        <v>9</v>
      </c>
      <c r="DG246" s="484">
        <f t="shared" si="258"/>
        <v>8</v>
      </c>
      <c r="DH246" s="484"/>
      <c r="DI246" s="484">
        <f>DG246 - SUM(S250, S253)</f>
        <v>6</v>
      </c>
      <c r="DJ246" s="484">
        <f t="shared" ref="DJ246:DO246" si="259">DI246 - SUM(T250, T253)</f>
        <v>4</v>
      </c>
      <c r="DK246" s="484">
        <f t="shared" si="259"/>
        <v>2</v>
      </c>
      <c r="DL246" s="484">
        <f t="shared" si="259"/>
        <v>1</v>
      </c>
      <c r="DM246" s="484">
        <f t="shared" si="259"/>
        <v>1</v>
      </c>
      <c r="DN246" s="484">
        <f t="shared" si="259"/>
        <v>0</v>
      </c>
      <c r="DO246" s="484">
        <f t="shared" si="259"/>
        <v>0</v>
      </c>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row>
    <row r="247" ht="19.5" customHeight="1">
      <c r="A247" s="14"/>
      <c r="B247" s="486"/>
      <c r="C247" s="487"/>
      <c r="D247" s="487"/>
      <c r="E247" s="559" t="s">
        <v>250</v>
      </c>
      <c r="F247" s="560"/>
      <c r="G247" s="561"/>
      <c r="H247" s="489" t="s">
        <v>10</v>
      </c>
      <c r="I247" s="472" t="s">
        <v>5</v>
      </c>
      <c r="J247" s="290">
        <v>5.0</v>
      </c>
      <c r="K247" s="290">
        <v>1.0</v>
      </c>
      <c r="L247" s="290">
        <v>0.0</v>
      </c>
      <c r="M247" s="290">
        <v>0.0</v>
      </c>
      <c r="N247" s="290">
        <v>0.0</v>
      </c>
      <c r="O247" s="290">
        <v>1.0</v>
      </c>
      <c r="P247" s="290">
        <v>1.0</v>
      </c>
      <c r="Q247" s="291">
        <v>0.0</v>
      </c>
      <c r="R247" s="602"/>
      <c r="S247" s="290">
        <v>1.0</v>
      </c>
      <c r="T247" s="290">
        <v>0.0</v>
      </c>
      <c r="U247" s="290">
        <v>0.0</v>
      </c>
      <c r="V247" s="290">
        <v>0.0</v>
      </c>
      <c r="W247" s="290">
        <v>0.0</v>
      </c>
      <c r="X247" s="290">
        <v>0.0</v>
      </c>
      <c r="Y247" s="291">
        <v>0.0</v>
      </c>
      <c r="Z247" s="602"/>
      <c r="AA247" s="474">
        <v>1.5</v>
      </c>
      <c r="AB247" s="472">
        <v>0.0</v>
      </c>
      <c r="AC247" s="472">
        <v>0.0</v>
      </c>
      <c r="AD247" s="472">
        <v>0.0</v>
      </c>
      <c r="AE247" s="472">
        <v>0.0</v>
      </c>
      <c r="AF247" s="472">
        <v>1.5</v>
      </c>
      <c r="AG247" s="473">
        <v>1.5</v>
      </c>
      <c r="AH247" s="602"/>
      <c r="AI247" s="474">
        <v>1.0</v>
      </c>
      <c r="AJ247" s="472">
        <v>0.0</v>
      </c>
      <c r="AK247" s="472">
        <v>0.0</v>
      </c>
      <c r="AL247" s="472">
        <v>0.0</v>
      </c>
      <c r="AM247" s="472">
        <v>1.0</v>
      </c>
      <c r="AN247" s="472">
        <v>0.0</v>
      </c>
      <c r="AO247" s="473">
        <v>0.0</v>
      </c>
      <c r="AP247" s="14"/>
      <c r="AQ247" s="14"/>
      <c r="AR247" s="14"/>
      <c r="AS247" s="14"/>
      <c r="AT247" s="14"/>
      <c r="AU247" s="562" t="s">
        <v>8</v>
      </c>
      <c r="AV247" s="475">
        <f t="shared" ref="AV247:BB247" si="260">SUM(AA249, AA255)</f>
        <v>1.5</v>
      </c>
      <c r="AW247" s="475">
        <f t="shared" si="260"/>
        <v>0</v>
      </c>
      <c r="AX247" s="475">
        <f t="shared" si="260"/>
        <v>1.5</v>
      </c>
      <c r="AY247" s="475">
        <f t="shared" si="260"/>
        <v>0</v>
      </c>
      <c r="AZ247" s="475">
        <f t="shared" si="260"/>
        <v>1.5</v>
      </c>
      <c r="BA247" s="475">
        <f t="shared" si="260"/>
        <v>0</v>
      </c>
      <c r="BB247" s="475">
        <f t="shared" si="260"/>
        <v>0</v>
      </c>
      <c r="BC247" s="602"/>
      <c r="BD247" s="475">
        <f t="shared" ref="BD247:BJ247" si="261">SUM(AI249, AI255)</f>
        <v>1</v>
      </c>
      <c r="BE247" s="475">
        <f t="shared" si="261"/>
        <v>2</v>
      </c>
      <c r="BF247" s="475">
        <f t="shared" si="261"/>
        <v>1</v>
      </c>
      <c r="BG247" s="475">
        <f t="shared" si="261"/>
        <v>1</v>
      </c>
      <c r="BH247" s="475">
        <f t="shared" si="261"/>
        <v>1</v>
      </c>
      <c r="BI247" s="475">
        <f t="shared" si="261"/>
        <v>1</v>
      </c>
      <c r="BJ247" s="475">
        <f t="shared" si="261"/>
        <v>2.5</v>
      </c>
      <c r="BK247" s="491">
        <f t="shared" si="262"/>
        <v>14</v>
      </c>
      <c r="BL247" s="600"/>
      <c r="BM247" s="600"/>
      <c r="BN247" s="445"/>
      <c r="BO247" s="449"/>
      <c r="BP247" s="449"/>
      <c r="BQ247" s="449"/>
      <c r="BR247" s="449"/>
      <c r="BS247" s="449"/>
      <c r="BT247" s="449"/>
      <c r="BU247" s="449"/>
      <c r="BV247" s="449"/>
      <c r="BW247" s="449"/>
      <c r="BX247" s="600"/>
      <c r="BY247" s="600"/>
      <c r="BZ247" s="600"/>
      <c r="CA247" s="600"/>
      <c r="CB247" s="600"/>
      <c r="CC247" s="600"/>
      <c r="CD247" s="600"/>
      <c r="CE247" s="600"/>
      <c r="CF247" s="445"/>
      <c r="CG247" s="449"/>
      <c r="CH247" s="449"/>
      <c r="CI247" s="449"/>
      <c r="CJ247" s="449"/>
      <c r="CK247" s="449"/>
      <c r="CL247" s="449"/>
      <c r="CM247" s="449"/>
      <c r="CN247" s="449"/>
      <c r="CO247" s="449"/>
      <c r="CP247" s="600"/>
      <c r="CQ247" s="449"/>
      <c r="CR247" s="449"/>
      <c r="CS247" s="449"/>
      <c r="CT247" s="449"/>
      <c r="CU247" s="449"/>
      <c r="CV247" s="449"/>
      <c r="CW247" s="449"/>
      <c r="CX247" s="445"/>
      <c r="CY247" s="445"/>
      <c r="CZ247" s="445"/>
      <c r="DA247" s="445"/>
      <c r="DB247" s="445"/>
      <c r="DC247" s="445"/>
      <c r="DD247" s="445"/>
      <c r="DE247" s="445"/>
      <c r="DF247" s="445"/>
      <c r="DG247" s="445"/>
      <c r="DH247" s="252"/>
      <c r="DI247" s="252"/>
      <c r="DJ247" s="252"/>
      <c r="DK247" s="252"/>
      <c r="DL247" s="252"/>
      <c r="DM247" s="252"/>
      <c r="DN247" s="252"/>
      <c r="DO247" s="252"/>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row>
    <row r="248" ht="19.5" customHeight="1">
      <c r="A248" s="14"/>
      <c r="B248" s="486"/>
      <c r="C248" s="487"/>
      <c r="D248" s="487"/>
      <c r="E248" s="559" t="s">
        <v>251</v>
      </c>
      <c r="F248" s="560"/>
      <c r="G248" s="561"/>
      <c r="H248" s="489" t="s">
        <v>7</v>
      </c>
      <c r="I248" s="472" t="s">
        <v>5</v>
      </c>
      <c r="J248" s="290">
        <v>10.0</v>
      </c>
      <c r="K248" s="290">
        <v>0.0</v>
      </c>
      <c r="L248" s="290">
        <v>0.0</v>
      </c>
      <c r="M248" s="290">
        <v>0.0</v>
      </c>
      <c r="N248" s="290">
        <v>0.0</v>
      </c>
      <c r="O248" s="290">
        <v>0.0</v>
      </c>
      <c r="P248" s="290">
        <v>0.0</v>
      </c>
      <c r="Q248" s="291">
        <v>0.0</v>
      </c>
      <c r="R248" s="602"/>
      <c r="S248" s="290">
        <v>0.0</v>
      </c>
      <c r="T248" s="290">
        <v>0.0</v>
      </c>
      <c r="U248" s="290">
        <v>0.0</v>
      </c>
      <c r="V248" s="290">
        <v>0.0</v>
      </c>
      <c r="W248" s="290">
        <v>0.0</v>
      </c>
      <c r="X248" s="290">
        <v>5.0</v>
      </c>
      <c r="Y248" s="291">
        <v>5.0</v>
      </c>
      <c r="Z248" s="602"/>
      <c r="AA248" s="474">
        <v>0.0</v>
      </c>
      <c r="AB248" s="472">
        <v>0.0</v>
      </c>
      <c r="AC248" s="472">
        <v>0.0</v>
      </c>
      <c r="AD248" s="472">
        <v>0.0</v>
      </c>
      <c r="AE248" s="472">
        <v>0.0</v>
      </c>
      <c r="AF248" s="472">
        <v>0.0</v>
      </c>
      <c r="AG248" s="473">
        <v>0.0</v>
      </c>
      <c r="AH248" s="602"/>
      <c r="AI248" s="474">
        <v>0.0</v>
      </c>
      <c r="AJ248" s="472">
        <v>0.0</v>
      </c>
      <c r="AK248" s="472">
        <v>0.0</v>
      </c>
      <c r="AL248" s="472">
        <v>0.0</v>
      </c>
      <c r="AM248" s="472">
        <v>0.0</v>
      </c>
      <c r="AN248" s="472">
        <v>6.0</v>
      </c>
      <c r="AO248" s="473">
        <v>5.0</v>
      </c>
      <c r="AP248" s="14"/>
      <c r="AQ248" s="14"/>
      <c r="AR248" s="14"/>
      <c r="AS248" s="14"/>
      <c r="AT248" s="14"/>
      <c r="AU248" s="562" t="s">
        <v>10</v>
      </c>
      <c r="AV248" s="490">
        <f t="shared" ref="AV248:BB248" si="263">SUM(AA247, AA254)</f>
        <v>1.5</v>
      </c>
      <c r="AW248" s="490">
        <f t="shared" si="263"/>
        <v>0</v>
      </c>
      <c r="AX248" s="490">
        <f t="shared" si="263"/>
        <v>0</v>
      </c>
      <c r="AY248" s="490">
        <f t="shared" si="263"/>
        <v>0</v>
      </c>
      <c r="AZ248" s="490">
        <f t="shared" si="263"/>
        <v>0</v>
      </c>
      <c r="BA248" s="490">
        <f t="shared" si="263"/>
        <v>1.5</v>
      </c>
      <c r="BB248" s="490">
        <f t="shared" si="263"/>
        <v>1.5</v>
      </c>
      <c r="BC248" s="602"/>
      <c r="BD248" s="490">
        <f t="shared" ref="BD248:BJ248" si="264">SUM(AI247, AI254)</f>
        <v>1</v>
      </c>
      <c r="BE248" s="490">
        <f t="shared" si="264"/>
        <v>0</v>
      </c>
      <c r="BF248" s="490">
        <f t="shared" si="264"/>
        <v>0</v>
      </c>
      <c r="BG248" s="490">
        <f t="shared" si="264"/>
        <v>0</v>
      </c>
      <c r="BH248" s="490">
        <f t="shared" si="264"/>
        <v>1</v>
      </c>
      <c r="BI248" s="490">
        <f t="shared" si="264"/>
        <v>0</v>
      </c>
      <c r="BJ248" s="490">
        <f t="shared" si="264"/>
        <v>2.5</v>
      </c>
      <c r="BK248" s="491">
        <f t="shared" si="262"/>
        <v>9</v>
      </c>
      <c r="BN248" s="542"/>
      <c r="BO248" s="551" t="s">
        <v>7</v>
      </c>
      <c r="BP248" s="611" t="s">
        <v>98</v>
      </c>
      <c r="BQ248" s="612">
        <f t="shared" ref="BQ248:BW248" si="265">K245</f>
        <v>44599</v>
      </c>
      <c r="BR248" s="612">
        <f t="shared" si="265"/>
        <v>44600</v>
      </c>
      <c r="BS248" s="612">
        <f t="shared" si="265"/>
        <v>44601</v>
      </c>
      <c r="BT248" s="612">
        <f t="shared" si="265"/>
        <v>44602</v>
      </c>
      <c r="BU248" s="612">
        <f t="shared" si="265"/>
        <v>44603</v>
      </c>
      <c r="BV248" s="612">
        <f t="shared" si="265"/>
        <v>44604</v>
      </c>
      <c r="BW248" s="612">
        <f t="shared" si="265"/>
        <v>44605</v>
      </c>
      <c r="BY248" s="612">
        <f t="shared" ref="BY248:CE248" si="266">S245</f>
        <v>44606</v>
      </c>
      <c r="BZ248" s="612">
        <f t="shared" si="266"/>
        <v>44607</v>
      </c>
      <c r="CA248" s="612">
        <f t="shared" si="266"/>
        <v>44608</v>
      </c>
      <c r="CB248" s="612">
        <f t="shared" si="266"/>
        <v>44609</v>
      </c>
      <c r="CC248" s="612">
        <f t="shared" si="266"/>
        <v>44610</v>
      </c>
      <c r="CD248" s="612">
        <f t="shared" si="266"/>
        <v>44611</v>
      </c>
      <c r="CE248" s="612">
        <f t="shared" si="266"/>
        <v>44612</v>
      </c>
      <c r="CF248" s="542"/>
      <c r="CG248" s="551" t="s">
        <v>10</v>
      </c>
      <c r="CH248" s="603" t="s">
        <v>98</v>
      </c>
      <c r="CI248" s="604">
        <f t="shared" ref="CI248:CO248" si="267">K245</f>
        <v>44599</v>
      </c>
      <c r="CJ248" s="604">
        <f t="shared" si="267"/>
        <v>44600</v>
      </c>
      <c r="CK248" s="604">
        <f t="shared" si="267"/>
        <v>44601</v>
      </c>
      <c r="CL248" s="604">
        <f t="shared" si="267"/>
        <v>44602</v>
      </c>
      <c r="CM248" s="604">
        <f t="shared" si="267"/>
        <v>44603</v>
      </c>
      <c r="CN248" s="604">
        <f t="shared" si="267"/>
        <v>44604</v>
      </c>
      <c r="CO248" s="604">
        <f t="shared" si="267"/>
        <v>44605</v>
      </c>
      <c r="CQ248" s="604">
        <f t="shared" ref="CQ248:CW248" si="268">S245</f>
        <v>44606</v>
      </c>
      <c r="CR248" s="604">
        <f t="shared" si="268"/>
        <v>44607</v>
      </c>
      <c r="CS248" s="604">
        <f t="shared" si="268"/>
        <v>44608</v>
      </c>
      <c r="CT248" s="604">
        <f t="shared" si="268"/>
        <v>44609</v>
      </c>
      <c r="CU248" s="604">
        <f t="shared" si="268"/>
        <v>44610</v>
      </c>
      <c r="CV248" s="604">
        <f t="shared" si="268"/>
        <v>44611</v>
      </c>
      <c r="CW248" s="604">
        <f t="shared" si="268"/>
        <v>44612</v>
      </c>
      <c r="CX248" s="445"/>
      <c r="CY248" s="445"/>
      <c r="CZ248" s="445"/>
      <c r="DA248" s="445"/>
      <c r="DB248" s="445"/>
      <c r="DC248" s="445"/>
      <c r="DD248" s="445"/>
      <c r="DE248" s="445"/>
      <c r="DF248" s="445"/>
      <c r="DG248" s="445"/>
      <c r="DH248" s="252"/>
      <c r="DI248" s="252"/>
      <c r="DJ248" s="252"/>
      <c r="DK248" s="252"/>
      <c r="DL248" s="252"/>
      <c r="DM248" s="252"/>
      <c r="DN248" s="252"/>
      <c r="DO248" s="252"/>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row>
    <row r="249" ht="19.5" customHeight="1">
      <c r="A249" s="14"/>
      <c r="B249" s="486"/>
      <c r="C249" s="487"/>
      <c r="D249" s="487"/>
      <c r="E249" s="559" t="s">
        <v>252</v>
      </c>
      <c r="F249" s="560"/>
      <c r="G249" s="561"/>
      <c r="H249" s="489" t="s">
        <v>8</v>
      </c>
      <c r="I249" s="472" t="s">
        <v>5</v>
      </c>
      <c r="J249" s="290">
        <v>10.0</v>
      </c>
      <c r="K249" s="290">
        <v>1.0</v>
      </c>
      <c r="L249" s="290">
        <v>0.0</v>
      </c>
      <c r="M249" s="290">
        <v>1.0</v>
      </c>
      <c r="N249" s="290">
        <v>0.0</v>
      </c>
      <c r="O249" s="290">
        <v>1.0</v>
      </c>
      <c r="P249" s="290">
        <v>0.0</v>
      </c>
      <c r="Q249" s="291">
        <v>0.0</v>
      </c>
      <c r="R249" s="602"/>
      <c r="S249" s="290">
        <v>0.0</v>
      </c>
      <c r="T249" s="290">
        <v>2.0</v>
      </c>
      <c r="U249" s="290">
        <v>0.0</v>
      </c>
      <c r="V249" s="290">
        <v>0.0</v>
      </c>
      <c r="W249" s="290">
        <v>0.0</v>
      </c>
      <c r="X249" s="290">
        <v>0.0</v>
      </c>
      <c r="Y249" s="291">
        <v>0.0</v>
      </c>
      <c r="Z249" s="602"/>
      <c r="AA249" s="474">
        <v>1.5</v>
      </c>
      <c r="AB249" s="472">
        <v>0.0</v>
      </c>
      <c r="AC249" s="472">
        <v>1.5</v>
      </c>
      <c r="AD249" s="472">
        <v>0.0</v>
      </c>
      <c r="AE249" s="472">
        <v>1.5</v>
      </c>
      <c r="AF249" s="472">
        <v>0.0</v>
      </c>
      <c r="AG249" s="473">
        <v>0.0</v>
      </c>
      <c r="AH249" s="602"/>
      <c r="AI249" s="474">
        <v>1.0</v>
      </c>
      <c r="AJ249" s="472">
        <v>2.0</v>
      </c>
      <c r="AK249" s="472">
        <v>1.0</v>
      </c>
      <c r="AL249" s="472">
        <v>1.0</v>
      </c>
      <c r="AM249" s="472">
        <v>1.0</v>
      </c>
      <c r="AN249" s="472">
        <v>1.0</v>
      </c>
      <c r="AO249" s="473">
        <v>0.0</v>
      </c>
      <c r="AP249" s="14"/>
      <c r="AQ249" s="14"/>
      <c r="AR249" s="14"/>
      <c r="AS249" s="14"/>
      <c r="AT249" s="14"/>
      <c r="AU249" s="562" t="s">
        <v>12</v>
      </c>
      <c r="AV249" s="475">
        <f t="shared" ref="AV249:BB249" si="269">SUM(AA250, AA253)</f>
        <v>2.5</v>
      </c>
      <c r="AW249" s="475">
        <f t="shared" si="269"/>
        <v>2.5</v>
      </c>
      <c r="AX249" s="475">
        <f t="shared" si="269"/>
        <v>2</v>
      </c>
      <c r="AY249" s="475">
        <f t="shared" si="269"/>
        <v>2</v>
      </c>
      <c r="AZ249" s="475">
        <f t="shared" si="269"/>
        <v>2</v>
      </c>
      <c r="BA249" s="475">
        <f t="shared" si="269"/>
        <v>1</v>
      </c>
      <c r="BB249" s="475">
        <f t="shared" si="269"/>
        <v>1</v>
      </c>
      <c r="BC249" s="602"/>
      <c r="BD249" s="475">
        <f t="shared" ref="BD249:BJ249" si="270">SUM(AI250, AI253)</f>
        <v>2</v>
      </c>
      <c r="BE249" s="475">
        <f t="shared" si="270"/>
        <v>2</v>
      </c>
      <c r="BF249" s="475">
        <f t="shared" si="270"/>
        <v>1</v>
      </c>
      <c r="BG249" s="475">
        <f t="shared" si="270"/>
        <v>1</v>
      </c>
      <c r="BH249" s="475">
        <f t="shared" si="270"/>
        <v>0</v>
      </c>
      <c r="BI249" s="475">
        <f t="shared" si="270"/>
        <v>1</v>
      </c>
      <c r="BJ249" s="475">
        <f t="shared" si="270"/>
        <v>0</v>
      </c>
      <c r="BK249" s="491">
        <f t="shared" si="262"/>
        <v>20</v>
      </c>
      <c r="BN249" s="542"/>
      <c r="BO249" s="551" t="s">
        <v>147</v>
      </c>
      <c r="BP249" s="415">
        <f>SUM(J251, J248)</f>
        <v>25</v>
      </c>
      <c r="BQ249" s="416">
        <f>BP249 - (BP249/14)</f>
        <v>23.21428571</v>
      </c>
      <c r="BR249" s="416">
        <f>BQ249 - (BP249/14)</f>
        <v>21.42857143</v>
      </c>
      <c r="BS249" s="416">
        <f>BR249 - (BP249/14)</f>
        <v>19.64285714</v>
      </c>
      <c r="BT249" s="416">
        <f>BS249 - (BP249/14)</f>
        <v>17.85714286</v>
      </c>
      <c r="BU249" s="416">
        <f>BT249 - (BP249/14)</f>
        <v>16.07142857</v>
      </c>
      <c r="BV249" s="416">
        <f>BU249 - (BP249/14)</f>
        <v>14.28571429</v>
      </c>
      <c r="BW249" s="416">
        <f>BV249 - (BP249/14)</f>
        <v>12.5</v>
      </c>
      <c r="BX249" s="416"/>
      <c r="BY249" s="416">
        <f>BW249 - (BP249/14)</f>
        <v>10.71428571</v>
      </c>
      <c r="BZ249" s="416">
        <f>BY249 - (BP249/14)</f>
        <v>8.928571429</v>
      </c>
      <c r="CA249" s="416">
        <f>BZ249 - (BP249/14)</f>
        <v>7.142857143</v>
      </c>
      <c r="CB249" s="416">
        <f>CA249 - (BP249/14)</f>
        <v>5.357142857</v>
      </c>
      <c r="CC249" s="416">
        <f>CB249 - (BP249/14)</f>
        <v>3.571428571</v>
      </c>
      <c r="CD249" s="416">
        <f>CC249 - (BP249/14)</f>
        <v>1.785714286</v>
      </c>
      <c r="CE249" s="416">
        <f>CD249 - (BP249/14)</f>
        <v>0</v>
      </c>
      <c r="CF249" s="542"/>
      <c r="CG249" s="551" t="s">
        <v>147</v>
      </c>
      <c r="CH249" s="415">
        <f>SUM(J247, J254)</f>
        <v>7</v>
      </c>
      <c r="CI249" s="416">
        <f>CH249 - (CH249/14)</f>
        <v>6.5</v>
      </c>
      <c r="CJ249" s="416">
        <f>CI249 - (CH249/14)</f>
        <v>6</v>
      </c>
      <c r="CK249" s="416">
        <f>CJ249 - (CH249/14)</f>
        <v>5.5</v>
      </c>
      <c r="CL249" s="416">
        <f>CK249 - (CH249/14)</f>
        <v>5</v>
      </c>
      <c r="CM249" s="416">
        <f>CL249 - (CH249/14)</f>
        <v>4.5</v>
      </c>
      <c r="CN249" s="416">
        <f>CM249 - (CH249/14)</f>
        <v>4</v>
      </c>
      <c r="CO249" s="416">
        <f>CN249 - (CH249/14)</f>
        <v>3.5</v>
      </c>
      <c r="CP249" s="416"/>
      <c r="CQ249" s="416">
        <f>CO249 - (CH249/14)</f>
        <v>3</v>
      </c>
      <c r="CR249" s="416">
        <f>CQ249 - (CH249/14)</f>
        <v>2.5</v>
      </c>
      <c r="CS249" s="416">
        <f>CR249 - (CH249/14)</f>
        <v>2</v>
      </c>
      <c r="CT249" s="416">
        <f>CS249 - (CH249/14)</f>
        <v>1.5</v>
      </c>
      <c r="CU249" s="416">
        <f>CT249 - (CH249/14)</f>
        <v>1</v>
      </c>
      <c r="CV249" s="416">
        <f>CU249 - (CH249/14)</f>
        <v>0.5</v>
      </c>
      <c r="CW249" s="416">
        <f>CV249 - (CH249/14)</f>
        <v>0</v>
      </c>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row>
    <row r="250" ht="19.5" customHeight="1">
      <c r="A250" s="14"/>
      <c r="B250" s="486"/>
      <c r="C250" s="487"/>
      <c r="D250" s="487"/>
      <c r="E250" s="559" t="s">
        <v>249</v>
      </c>
      <c r="F250" s="560"/>
      <c r="G250" s="561"/>
      <c r="H250" s="489" t="s">
        <v>12</v>
      </c>
      <c r="I250" s="472" t="s">
        <v>5</v>
      </c>
      <c r="J250" s="290">
        <v>10.0</v>
      </c>
      <c r="K250" s="290">
        <v>2.0</v>
      </c>
      <c r="L250" s="290">
        <v>2.0</v>
      </c>
      <c r="M250" s="290">
        <v>2.0</v>
      </c>
      <c r="N250" s="290">
        <v>2.0</v>
      </c>
      <c r="O250" s="290">
        <v>2.0</v>
      </c>
      <c r="P250" s="290">
        <v>0.0</v>
      </c>
      <c r="Q250" s="291">
        <v>0.0</v>
      </c>
      <c r="R250" s="602"/>
      <c r="S250" s="290">
        <v>0.0</v>
      </c>
      <c r="T250" s="290">
        <v>0.0</v>
      </c>
      <c r="U250" s="290">
        <v>0.0</v>
      </c>
      <c r="V250" s="290">
        <v>0.0</v>
      </c>
      <c r="W250" s="290">
        <v>0.0</v>
      </c>
      <c r="X250" s="290">
        <v>0.0</v>
      </c>
      <c r="Y250" s="291">
        <v>0.0</v>
      </c>
      <c r="Z250" s="602"/>
      <c r="AA250" s="474">
        <v>2.5</v>
      </c>
      <c r="AB250" s="472">
        <v>2.5</v>
      </c>
      <c r="AC250" s="472">
        <v>2.0</v>
      </c>
      <c r="AD250" s="472">
        <v>2.0</v>
      </c>
      <c r="AE250" s="472">
        <v>2.0</v>
      </c>
      <c r="AF250" s="472">
        <v>0.0</v>
      </c>
      <c r="AG250" s="473">
        <v>0.0</v>
      </c>
      <c r="AH250" s="602"/>
      <c r="AI250" s="474">
        <v>0.0</v>
      </c>
      <c r="AJ250" s="472">
        <v>0.0</v>
      </c>
      <c r="AK250" s="472">
        <v>0.0</v>
      </c>
      <c r="AL250" s="472">
        <v>0.0</v>
      </c>
      <c r="AM250" s="472">
        <v>0.0</v>
      </c>
      <c r="AN250" s="472">
        <v>0.0</v>
      </c>
      <c r="AO250" s="473">
        <v>0.0</v>
      </c>
      <c r="AP250" s="14"/>
      <c r="AQ250" s="14"/>
      <c r="AR250" s="14"/>
      <c r="AS250" s="14"/>
      <c r="AT250" s="14"/>
      <c r="AU250" s="562" t="s">
        <v>7</v>
      </c>
      <c r="AV250" s="563">
        <f t="shared" ref="AV250:BB250" si="271">SUM(AA248, AA251)</f>
        <v>2</v>
      </c>
      <c r="AW250" s="563">
        <f t="shared" si="271"/>
        <v>2</v>
      </c>
      <c r="AX250" s="563">
        <f t="shared" si="271"/>
        <v>2</v>
      </c>
      <c r="AY250" s="563">
        <f t="shared" si="271"/>
        <v>2</v>
      </c>
      <c r="AZ250" s="563">
        <f t="shared" si="271"/>
        <v>1</v>
      </c>
      <c r="BA250" s="563">
        <f t="shared" si="271"/>
        <v>1</v>
      </c>
      <c r="BB250" s="563">
        <f t="shared" si="271"/>
        <v>1</v>
      </c>
      <c r="BC250" s="602"/>
      <c r="BD250" s="563">
        <f t="shared" ref="BD250:BJ250" si="272">SUM(AI248, AI251)</f>
        <v>1</v>
      </c>
      <c r="BE250" s="563">
        <f t="shared" si="272"/>
        <v>0</v>
      </c>
      <c r="BF250" s="563">
        <f t="shared" si="272"/>
        <v>0</v>
      </c>
      <c r="BG250" s="563">
        <f t="shared" si="272"/>
        <v>0</v>
      </c>
      <c r="BH250" s="563">
        <f t="shared" si="272"/>
        <v>0</v>
      </c>
      <c r="BI250" s="563">
        <f t="shared" si="272"/>
        <v>6</v>
      </c>
      <c r="BJ250" s="563">
        <f t="shared" si="272"/>
        <v>5</v>
      </c>
      <c r="BK250" s="491">
        <f t="shared" si="262"/>
        <v>23</v>
      </c>
      <c r="BN250" s="542"/>
      <c r="BO250" s="551" t="s">
        <v>151</v>
      </c>
      <c r="BP250" s="415">
        <f>SUM(J251,J248)</f>
        <v>25</v>
      </c>
      <c r="BQ250" s="484">
        <f t="shared" ref="BQ250:BW250" si="273">BP250 -SUM(K251,K248)</f>
        <v>23</v>
      </c>
      <c r="BR250" s="484">
        <f t="shared" si="273"/>
        <v>21</v>
      </c>
      <c r="BS250" s="484">
        <f t="shared" si="273"/>
        <v>19</v>
      </c>
      <c r="BT250" s="484">
        <f t="shared" si="273"/>
        <v>17</v>
      </c>
      <c r="BU250" s="484">
        <f t="shared" si="273"/>
        <v>15</v>
      </c>
      <c r="BV250" s="484">
        <f t="shared" si="273"/>
        <v>14</v>
      </c>
      <c r="BW250" s="484">
        <f t="shared" si="273"/>
        <v>13</v>
      </c>
      <c r="BX250" s="484"/>
      <c r="BY250" s="484">
        <f>BW250 -SUM(S251,S248)</f>
        <v>13</v>
      </c>
      <c r="BZ250" s="484">
        <f t="shared" ref="BZ250:CE250" si="274">BY250 -SUM(T251,T248)</f>
        <v>13</v>
      </c>
      <c r="CA250" s="484">
        <f t="shared" si="274"/>
        <v>13</v>
      </c>
      <c r="CB250" s="484">
        <f t="shared" si="274"/>
        <v>13</v>
      </c>
      <c r="CC250" s="484">
        <f t="shared" si="274"/>
        <v>13</v>
      </c>
      <c r="CD250" s="484">
        <f t="shared" si="274"/>
        <v>8</v>
      </c>
      <c r="CE250" s="484">
        <f t="shared" si="274"/>
        <v>3</v>
      </c>
      <c r="CF250" s="542"/>
      <c r="CG250" s="551" t="s">
        <v>151</v>
      </c>
      <c r="CH250" s="415">
        <f>SUM(J247, J254)</f>
        <v>7</v>
      </c>
      <c r="CI250" s="484">
        <f t="shared" ref="CI250:CO250" si="275">CH250 - SUM(K247, K254)</f>
        <v>6</v>
      </c>
      <c r="CJ250" s="484">
        <f t="shared" si="275"/>
        <v>6</v>
      </c>
      <c r="CK250" s="484">
        <f t="shared" si="275"/>
        <v>6</v>
      </c>
      <c r="CL250" s="484">
        <f t="shared" si="275"/>
        <v>6</v>
      </c>
      <c r="CM250" s="484">
        <f t="shared" si="275"/>
        <v>5</v>
      </c>
      <c r="CN250" s="484">
        <f t="shared" si="275"/>
        <v>4</v>
      </c>
      <c r="CO250" s="484">
        <f t="shared" si="275"/>
        <v>4</v>
      </c>
      <c r="CP250" s="484"/>
      <c r="CQ250" s="484">
        <f>CO250 - SUM(S247, S254)</f>
        <v>3</v>
      </c>
      <c r="CR250" s="484">
        <f t="shared" ref="CR250:CW250" si="276">CQ250 - SUM(T247, T254)</f>
        <v>3</v>
      </c>
      <c r="CS250" s="484">
        <f t="shared" si="276"/>
        <v>3</v>
      </c>
      <c r="CT250" s="484">
        <f t="shared" si="276"/>
        <v>3</v>
      </c>
      <c r="CU250" s="484">
        <f t="shared" si="276"/>
        <v>3</v>
      </c>
      <c r="CV250" s="484">
        <f t="shared" si="276"/>
        <v>3</v>
      </c>
      <c r="CW250" s="484">
        <f t="shared" si="276"/>
        <v>1</v>
      </c>
      <c r="DI250" s="252"/>
      <c r="DJ250" s="252"/>
      <c r="DK250" s="445"/>
      <c r="DL250" s="445"/>
      <c r="DM250" s="445"/>
      <c r="DN250" s="445"/>
      <c r="DO250" s="445"/>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row>
    <row r="251" ht="19.5" customHeight="1">
      <c r="A251" s="14"/>
      <c r="B251" s="486"/>
      <c r="C251" s="487"/>
      <c r="D251" s="487"/>
      <c r="E251" s="559" t="s">
        <v>250</v>
      </c>
      <c r="F251" s="560"/>
      <c r="G251" s="561"/>
      <c r="H251" s="471" t="s">
        <v>7</v>
      </c>
      <c r="I251" s="472" t="s">
        <v>5</v>
      </c>
      <c r="J251" s="290">
        <v>15.0</v>
      </c>
      <c r="K251" s="290">
        <v>2.0</v>
      </c>
      <c r="L251" s="290">
        <v>2.0</v>
      </c>
      <c r="M251" s="290">
        <v>2.0</v>
      </c>
      <c r="N251" s="290">
        <v>2.0</v>
      </c>
      <c r="O251" s="290">
        <v>2.0</v>
      </c>
      <c r="P251" s="290">
        <v>1.0</v>
      </c>
      <c r="Q251" s="291">
        <v>1.0</v>
      </c>
      <c r="R251" s="602"/>
      <c r="S251" s="290">
        <v>0.0</v>
      </c>
      <c r="T251" s="290">
        <v>0.0</v>
      </c>
      <c r="U251" s="290">
        <v>0.0</v>
      </c>
      <c r="V251" s="290">
        <v>0.0</v>
      </c>
      <c r="W251" s="290">
        <v>0.0</v>
      </c>
      <c r="X251" s="290">
        <v>0.0</v>
      </c>
      <c r="Y251" s="291">
        <v>0.0</v>
      </c>
      <c r="Z251" s="602"/>
      <c r="AA251" s="474">
        <v>2.0</v>
      </c>
      <c r="AB251" s="472">
        <v>2.0</v>
      </c>
      <c r="AC251" s="472">
        <v>2.0</v>
      </c>
      <c r="AD251" s="472">
        <v>2.0</v>
      </c>
      <c r="AE251" s="472">
        <v>1.0</v>
      </c>
      <c r="AF251" s="472">
        <v>1.0</v>
      </c>
      <c r="AG251" s="473">
        <v>1.0</v>
      </c>
      <c r="AH251" s="602"/>
      <c r="AI251" s="474">
        <v>1.0</v>
      </c>
      <c r="AJ251" s="472">
        <v>0.0</v>
      </c>
      <c r="AK251" s="472">
        <v>0.0</v>
      </c>
      <c r="AL251" s="472">
        <v>0.0</v>
      </c>
      <c r="AM251" s="472">
        <v>0.0</v>
      </c>
      <c r="AN251" s="472">
        <v>0.0</v>
      </c>
      <c r="AO251" s="473">
        <v>0.0</v>
      </c>
      <c r="AP251" s="14"/>
      <c r="AQ251" s="14"/>
      <c r="AR251" s="14"/>
      <c r="AS251" s="14"/>
      <c r="AT251" s="14"/>
      <c r="AU251" s="445"/>
      <c r="AV251" s="445"/>
      <c r="AW251" s="445"/>
      <c r="AX251" s="445"/>
      <c r="AY251" s="445"/>
      <c r="AZ251" s="445"/>
      <c r="BA251" s="445"/>
      <c r="BB251" s="445"/>
      <c r="BK251" s="577">
        <f>SUM(BK246:BK250)</f>
        <v>81</v>
      </c>
      <c r="BN251" s="445"/>
      <c r="BO251" s="445"/>
      <c r="BP251" s="445"/>
      <c r="BQ251" s="445"/>
      <c r="BR251" s="445"/>
      <c r="BS251" s="445"/>
      <c r="BT251" s="445"/>
      <c r="BU251" s="445"/>
      <c r="BV251" s="445"/>
      <c r="BW251" s="445"/>
      <c r="BX251" s="445"/>
      <c r="BY251" s="445"/>
      <c r="BZ251" s="445"/>
      <c r="CA251" s="445"/>
      <c r="CB251" s="445"/>
      <c r="CC251" s="445"/>
      <c r="CD251" s="445"/>
      <c r="CE251" s="445"/>
      <c r="CF251" s="445"/>
      <c r="CG251" s="445"/>
      <c r="CH251" s="445"/>
      <c r="CI251" s="445"/>
      <c r="CJ251" s="445"/>
      <c r="CK251" s="445"/>
      <c r="CL251" s="252"/>
      <c r="CM251" s="252"/>
      <c r="CN251" s="252"/>
      <c r="CO251" s="252"/>
      <c r="DI251" s="252"/>
      <c r="DJ251" s="252"/>
      <c r="DK251" s="252"/>
      <c r="DL251" s="252"/>
      <c r="DM251" s="252"/>
      <c r="DN251" s="252"/>
      <c r="DO251" s="252"/>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row>
    <row r="252" ht="19.5" customHeight="1">
      <c r="A252" s="14"/>
      <c r="B252" s="486"/>
      <c r="C252" s="487"/>
      <c r="D252" s="487"/>
      <c r="E252" s="559" t="s">
        <v>250</v>
      </c>
      <c r="F252" s="560"/>
      <c r="G252" s="561"/>
      <c r="H252" s="471" t="s">
        <v>5</v>
      </c>
      <c r="I252" s="472" t="s">
        <v>5</v>
      </c>
      <c r="J252" s="290">
        <v>8.0</v>
      </c>
      <c r="K252" s="290">
        <v>1.0</v>
      </c>
      <c r="L252" s="290">
        <v>1.0</v>
      </c>
      <c r="M252" s="290">
        <v>0.0</v>
      </c>
      <c r="N252" s="290">
        <v>0.0</v>
      </c>
      <c r="O252" s="290">
        <v>0.0</v>
      </c>
      <c r="P252" s="290">
        <v>2.0</v>
      </c>
      <c r="Q252" s="291">
        <v>0.0</v>
      </c>
      <c r="R252" s="602"/>
      <c r="S252" s="290">
        <v>1.0</v>
      </c>
      <c r="T252" s="290">
        <v>0.0</v>
      </c>
      <c r="U252" s="290">
        <v>0.0</v>
      </c>
      <c r="V252" s="290">
        <v>0.0</v>
      </c>
      <c r="W252" s="290">
        <v>0.0</v>
      </c>
      <c r="X252" s="290">
        <v>0.0</v>
      </c>
      <c r="Y252" s="291">
        <v>0.0</v>
      </c>
      <c r="Z252" s="602"/>
      <c r="AA252" s="474">
        <v>1.5</v>
      </c>
      <c r="AB252" s="472">
        <v>1.5</v>
      </c>
      <c r="AC252" s="472">
        <v>0.0</v>
      </c>
      <c r="AD252" s="472">
        <v>0.0</v>
      </c>
      <c r="AE252" s="472">
        <v>0.0</v>
      </c>
      <c r="AF252" s="472">
        <v>2.0</v>
      </c>
      <c r="AG252" s="473">
        <v>0.0</v>
      </c>
      <c r="AH252" s="602"/>
      <c r="AI252" s="474">
        <v>2.0</v>
      </c>
      <c r="AJ252" s="472">
        <v>0.0</v>
      </c>
      <c r="AK252" s="472">
        <v>0.0</v>
      </c>
      <c r="AL252" s="472">
        <v>0.0</v>
      </c>
      <c r="AM252" s="472">
        <v>1.0</v>
      </c>
      <c r="AN252" s="472">
        <v>1.0</v>
      </c>
      <c r="AO252" s="473">
        <v>0.0</v>
      </c>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row>
    <row r="253" ht="19.5" customHeight="1">
      <c r="A253" s="14"/>
      <c r="B253" s="486"/>
      <c r="C253" s="487"/>
      <c r="D253" s="487"/>
      <c r="E253" s="559" t="s">
        <v>251</v>
      </c>
      <c r="F253" s="560"/>
      <c r="G253" s="561"/>
      <c r="H253" s="471" t="s">
        <v>12</v>
      </c>
      <c r="I253" s="472" t="s">
        <v>5</v>
      </c>
      <c r="J253" s="290">
        <v>10.0</v>
      </c>
      <c r="K253" s="290">
        <v>0.0</v>
      </c>
      <c r="L253" s="290">
        <v>0.0</v>
      </c>
      <c r="M253" s="290">
        <v>0.0</v>
      </c>
      <c r="N253" s="290">
        <v>0.0</v>
      </c>
      <c r="O253" s="290">
        <v>0.0</v>
      </c>
      <c r="P253" s="290">
        <v>1.0</v>
      </c>
      <c r="Q253" s="291">
        <v>1.0</v>
      </c>
      <c r="R253" s="602"/>
      <c r="S253" s="290">
        <v>2.0</v>
      </c>
      <c r="T253" s="290">
        <v>2.0</v>
      </c>
      <c r="U253" s="290">
        <v>2.0</v>
      </c>
      <c r="V253" s="290">
        <v>1.0</v>
      </c>
      <c r="W253" s="290">
        <v>0.0</v>
      </c>
      <c r="X253" s="290">
        <v>1.0</v>
      </c>
      <c r="Y253" s="291">
        <v>0.0</v>
      </c>
      <c r="Z253" s="602"/>
      <c r="AA253" s="474">
        <v>0.0</v>
      </c>
      <c r="AB253" s="472">
        <v>0.0</v>
      </c>
      <c r="AC253" s="472">
        <v>0.0</v>
      </c>
      <c r="AD253" s="472">
        <v>0.0</v>
      </c>
      <c r="AE253" s="472">
        <v>0.0</v>
      </c>
      <c r="AF253" s="472">
        <v>1.0</v>
      </c>
      <c r="AG253" s="473">
        <v>1.0</v>
      </c>
      <c r="AH253" s="602"/>
      <c r="AI253" s="474">
        <v>2.0</v>
      </c>
      <c r="AJ253" s="472">
        <v>2.0</v>
      </c>
      <c r="AK253" s="472">
        <v>1.0</v>
      </c>
      <c r="AL253" s="472">
        <v>1.0</v>
      </c>
      <c r="AM253" s="472">
        <v>0.0</v>
      </c>
      <c r="AN253" s="472">
        <v>1.0</v>
      </c>
      <c r="AO253" s="473">
        <v>0.0</v>
      </c>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row>
    <row r="254" ht="19.5" customHeight="1">
      <c r="A254" s="14"/>
      <c r="B254" s="486"/>
      <c r="C254" s="487"/>
      <c r="D254" s="487"/>
      <c r="E254" s="559" t="s">
        <v>234</v>
      </c>
      <c r="F254" s="560"/>
      <c r="G254" s="561"/>
      <c r="H254" s="471" t="s">
        <v>10</v>
      </c>
      <c r="I254" s="472" t="s">
        <v>5</v>
      </c>
      <c r="J254" s="290">
        <v>2.0</v>
      </c>
      <c r="K254" s="290">
        <v>0.0</v>
      </c>
      <c r="L254" s="290">
        <v>0.0</v>
      </c>
      <c r="M254" s="290">
        <v>0.0</v>
      </c>
      <c r="N254" s="290">
        <v>0.0</v>
      </c>
      <c r="O254" s="290">
        <v>0.0</v>
      </c>
      <c r="P254" s="290">
        <v>0.0</v>
      </c>
      <c r="Q254" s="291">
        <v>0.0</v>
      </c>
      <c r="R254" s="602"/>
      <c r="S254" s="290">
        <v>0.0</v>
      </c>
      <c r="T254" s="290">
        <v>0.0</v>
      </c>
      <c r="U254" s="290">
        <v>0.0</v>
      </c>
      <c r="V254" s="290">
        <v>0.0</v>
      </c>
      <c r="W254" s="290">
        <v>0.0</v>
      </c>
      <c r="X254" s="290">
        <v>0.0</v>
      </c>
      <c r="Y254" s="291">
        <v>2.0</v>
      </c>
      <c r="Z254" s="602"/>
      <c r="AA254" s="474">
        <v>0.0</v>
      </c>
      <c r="AB254" s="472">
        <v>0.0</v>
      </c>
      <c r="AC254" s="472">
        <v>0.0</v>
      </c>
      <c r="AD254" s="472">
        <v>0.0</v>
      </c>
      <c r="AE254" s="472">
        <v>0.0</v>
      </c>
      <c r="AF254" s="472">
        <v>0.0</v>
      </c>
      <c r="AG254" s="473">
        <v>0.0</v>
      </c>
      <c r="AH254" s="602"/>
      <c r="AI254" s="474">
        <v>0.0</v>
      </c>
      <c r="AJ254" s="472">
        <v>0.0</v>
      </c>
      <c r="AK254" s="472">
        <v>0.0</v>
      </c>
      <c r="AL254" s="472">
        <v>0.0</v>
      </c>
      <c r="AM254" s="472">
        <v>0.0</v>
      </c>
      <c r="AN254" s="472">
        <v>0.0</v>
      </c>
      <c r="AO254" s="473">
        <v>2.5</v>
      </c>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row>
    <row r="255" ht="19.5" customHeight="1">
      <c r="A255" s="14"/>
      <c r="B255" s="503"/>
      <c r="C255" s="504"/>
      <c r="D255" s="504"/>
      <c r="E255" s="565" t="s">
        <v>234</v>
      </c>
      <c r="F255" s="566"/>
      <c r="G255" s="567"/>
      <c r="H255" s="507" t="s">
        <v>8</v>
      </c>
      <c r="I255" s="496" t="s">
        <v>5</v>
      </c>
      <c r="J255" s="325">
        <v>2.0</v>
      </c>
      <c r="K255" s="325">
        <v>0.0</v>
      </c>
      <c r="L255" s="325">
        <v>0.0</v>
      </c>
      <c r="M255" s="325">
        <v>0.0</v>
      </c>
      <c r="N255" s="325">
        <v>0.0</v>
      </c>
      <c r="O255" s="325">
        <v>0.0</v>
      </c>
      <c r="P255" s="325">
        <v>0.0</v>
      </c>
      <c r="Q255" s="326">
        <v>0.0</v>
      </c>
      <c r="R255" s="602"/>
      <c r="S255" s="325">
        <v>0.0</v>
      </c>
      <c r="T255" s="325">
        <v>0.0</v>
      </c>
      <c r="U255" s="325">
        <v>0.0</v>
      </c>
      <c r="V255" s="325">
        <v>0.0</v>
      </c>
      <c r="W255" s="325">
        <v>0.0</v>
      </c>
      <c r="X255" s="325">
        <v>0.0</v>
      </c>
      <c r="Y255" s="326">
        <v>2.0</v>
      </c>
      <c r="Z255" s="602"/>
      <c r="AA255" s="510">
        <v>0.0</v>
      </c>
      <c r="AB255" s="496">
        <v>0.0</v>
      </c>
      <c r="AC255" s="496">
        <v>0.0</v>
      </c>
      <c r="AD255" s="496">
        <v>0.0</v>
      </c>
      <c r="AE255" s="496">
        <v>0.0</v>
      </c>
      <c r="AF255" s="496">
        <v>0.0</v>
      </c>
      <c r="AG255" s="535">
        <v>0.0</v>
      </c>
      <c r="AH255" s="602"/>
      <c r="AI255" s="510">
        <v>0.0</v>
      </c>
      <c r="AJ255" s="496">
        <v>0.0</v>
      </c>
      <c r="AK255" s="496">
        <v>0.0</v>
      </c>
      <c r="AL255" s="496">
        <v>0.0</v>
      </c>
      <c r="AM255" s="496">
        <v>0.0</v>
      </c>
      <c r="AN255" s="496">
        <v>0.0</v>
      </c>
      <c r="AO255" s="535">
        <v>2.5</v>
      </c>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row>
    <row r="256" ht="19.5" customHeight="1">
      <c r="A256" s="14"/>
      <c r="B256" s="570"/>
      <c r="C256" s="570"/>
      <c r="D256" s="571"/>
      <c r="E256" s="536"/>
      <c r="F256" s="536"/>
      <c r="G256" s="537"/>
      <c r="H256" s="538"/>
      <c r="I256" s="574" t="s">
        <v>147</v>
      </c>
      <c r="J256" s="575">
        <f>SUM(J246:J255)</f>
        <v>78</v>
      </c>
      <c r="K256" s="576">
        <f> J256 - (J256 / 14)</f>
        <v>72.42857143</v>
      </c>
      <c r="L256" s="576">
        <f> K256 - (J256 / 14)</f>
        <v>66.85714286</v>
      </c>
      <c r="M256" s="576">
        <f> L256 - (J256 / 14)</f>
        <v>61.28571429</v>
      </c>
      <c r="N256" s="576">
        <f> M256 - (J256 / 14)</f>
        <v>55.71428571</v>
      </c>
      <c r="O256" s="576">
        <f> N256 - (J256 / 14)</f>
        <v>50.14285714</v>
      </c>
      <c r="P256" s="576">
        <f> O256 - (J256 / 14)</f>
        <v>44.57142857</v>
      </c>
      <c r="Q256" s="576">
        <f> P256 - (J256 / 14)</f>
        <v>39</v>
      </c>
      <c r="R256" s="602"/>
      <c r="S256" s="576">
        <f> Q256 - (J256 / 14)</f>
        <v>33.42857143</v>
      </c>
      <c r="T256" s="576">
        <f> S256 - (J256 / 14)</f>
        <v>27.85714286</v>
      </c>
      <c r="U256" s="576">
        <f> T256 - (J256 / 14)</f>
        <v>22.28571429</v>
      </c>
      <c r="V256" s="576">
        <f> U256 - (J256 / 14)</f>
        <v>16.71428571</v>
      </c>
      <c r="W256" s="576">
        <f> V256 - (J256 / 14)</f>
        <v>11.14285714</v>
      </c>
      <c r="X256" s="576">
        <f> W256 - (J256 / 14)</f>
        <v>5.571428571</v>
      </c>
      <c r="Y256" s="576">
        <f> X256 - (J256 / 14)</f>
        <v>0</v>
      </c>
      <c r="AA256" s="400"/>
      <c r="AB256" s="445"/>
      <c r="AC256" s="444"/>
      <c r="AD256" s="444"/>
      <c r="AE256" s="444"/>
      <c r="AF256" s="444"/>
      <c r="AG256" s="444"/>
      <c r="AJ256" s="252"/>
      <c r="AK256" s="252"/>
      <c r="AL256" s="252"/>
      <c r="AM256" s="252"/>
      <c r="AN256" s="252"/>
      <c r="AO256" s="577">
        <f>SUM(AA246:AO255)</f>
        <v>81</v>
      </c>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row>
    <row r="257" ht="19.5" customHeight="1">
      <c r="A257" s="14"/>
      <c r="B257" s="14"/>
      <c r="C257" s="14"/>
      <c r="D257" s="14"/>
      <c r="E257" s="14"/>
      <c r="F257" s="106"/>
      <c r="G257" s="106"/>
      <c r="H257" s="14"/>
      <c r="I257" s="517" t="s">
        <v>155</v>
      </c>
      <c r="J257" s="518">
        <f>SUM(J246:J255)</f>
        <v>78</v>
      </c>
      <c r="K257" s="516">
        <f t="shared" ref="K257:Q257" si="277"> J257 - SUM(K246:K255)</f>
        <v>70</v>
      </c>
      <c r="L257" s="516">
        <f t="shared" si="277"/>
        <v>64</v>
      </c>
      <c r="M257" s="516">
        <f t="shared" si="277"/>
        <v>59</v>
      </c>
      <c r="N257" s="516">
        <f t="shared" si="277"/>
        <v>55</v>
      </c>
      <c r="O257" s="516">
        <f t="shared" si="277"/>
        <v>49</v>
      </c>
      <c r="P257" s="516">
        <f t="shared" si="277"/>
        <v>43</v>
      </c>
      <c r="Q257" s="516">
        <f t="shared" si="277"/>
        <v>41</v>
      </c>
      <c r="R257" s="261"/>
      <c r="S257" s="516">
        <f> Q257 - SUM(S246:S255)</f>
        <v>36</v>
      </c>
      <c r="T257" s="516">
        <f t="shared" ref="T257:Y257" si="278"> S257 - SUM(T246:T255)</f>
        <v>32</v>
      </c>
      <c r="U257" s="516">
        <f t="shared" si="278"/>
        <v>30</v>
      </c>
      <c r="V257" s="516">
        <f t="shared" si="278"/>
        <v>29</v>
      </c>
      <c r="W257" s="516">
        <f t="shared" si="278"/>
        <v>28</v>
      </c>
      <c r="X257" s="516">
        <f t="shared" si="278"/>
        <v>21</v>
      </c>
      <c r="Y257" s="516">
        <f t="shared" si="278"/>
        <v>12</v>
      </c>
      <c r="Z257" s="252"/>
      <c r="AA257" s="252"/>
      <c r="AB257" s="252"/>
      <c r="AC257" s="252"/>
      <c r="AD257" s="252"/>
      <c r="AE257" s="252"/>
      <c r="AF257" s="252"/>
      <c r="AG257" s="252"/>
      <c r="AH257" s="252"/>
      <c r="AI257" s="252"/>
      <c r="AJ257" s="252"/>
      <c r="AK257" s="252"/>
      <c r="AL257" s="252"/>
      <c r="AM257" s="252"/>
      <c r="AN257" s="252"/>
      <c r="AO257" s="252"/>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row>
    <row r="258" ht="19.5" customHeight="1">
      <c r="A258" s="14"/>
      <c r="B258" s="14"/>
      <c r="C258" s="14"/>
      <c r="D258" s="14"/>
      <c r="E258" s="14"/>
      <c r="F258" s="106"/>
      <c r="G258" s="106"/>
      <c r="H258" s="14"/>
      <c r="I258" s="107"/>
      <c r="J258" s="107"/>
      <c r="K258" s="107"/>
      <c r="L258" s="107"/>
      <c r="M258" s="107"/>
      <c r="N258" s="107"/>
      <c r="O258" s="107"/>
      <c r="P258" s="107"/>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row>
    <row r="259" ht="19.5" customHeight="1">
      <c r="A259" s="14"/>
      <c r="E259" s="536"/>
      <c r="F259" s="536"/>
      <c r="G259" s="537"/>
      <c r="H259" s="537"/>
      <c r="I259" s="537"/>
      <c r="J259" s="538"/>
      <c r="K259" s="539" t="s">
        <v>143</v>
      </c>
      <c r="L259" s="255"/>
      <c r="M259" s="255"/>
      <c r="N259" s="255"/>
      <c r="O259" s="255"/>
      <c r="P259" s="255"/>
      <c r="Q259" s="255"/>
      <c r="R259" s="255"/>
      <c r="S259" s="255"/>
      <c r="T259" s="255"/>
      <c r="U259" s="255"/>
      <c r="V259" s="255"/>
      <c r="W259" s="255"/>
      <c r="X259" s="255"/>
      <c r="Y259" s="5"/>
      <c r="AA259" s="541" t="s">
        <v>144</v>
      </c>
      <c r="AB259" s="255"/>
      <c r="AC259" s="255"/>
      <c r="AD259" s="255"/>
      <c r="AE259" s="255"/>
      <c r="AF259" s="255"/>
      <c r="AG259" s="255"/>
      <c r="AH259" s="255"/>
      <c r="AI259" s="255"/>
      <c r="AJ259" s="255"/>
      <c r="AK259" s="255"/>
      <c r="AL259" s="255"/>
      <c r="AM259" s="255"/>
      <c r="AN259" s="255"/>
      <c r="AO259" s="5"/>
      <c r="AP259" s="14"/>
      <c r="AQ259" s="14"/>
      <c r="AR259" s="14"/>
      <c r="AS259" s="14"/>
      <c r="AT259" s="14"/>
      <c r="AU259" s="542"/>
      <c r="AV259" s="539" t="s">
        <v>145</v>
      </c>
      <c r="AW259" s="255"/>
      <c r="AX259" s="255"/>
      <c r="AY259" s="255"/>
      <c r="AZ259" s="255"/>
      <c r="BA259" s="255"/>
      <c r="BB259" s="255"/>
      <c r="BC259" s="255"/>
      <c r="BD259" s="593"/>
      <c r="BE259" s="593"/>
      <c r="BF259" s="593"/>
      <c r="BG259" s="593"/>
      <c r="BH259" s="593"/>
      <c r="BI259" s="593"/>
      <c r="BJ259" s="593"/>
      <c r="BK259" s="594"/>
      <c r="BL259" s="600"/>
      <c r="BM259" s="600"/>
      <c r="BN259" s="445"/>
      <c r="BO259" s="578"/>
      <c r="BP259" s="445"/>
      <c r="BQ259" s="445"/>
      <c r="BR259" s="445"/>
      <c r="BS259" s="445"/>
      <c r="BT259" s="445"/>
      <c r="BU259" s="445"/>
      <c r="BV259" s="445"/>
      <c r="BW259" s="536"/>
      <c r="BX259" s="600"/>
      <c r="BY259" s="600"/>
      <c r="BZ259" s="600"/>
      <c r="CA259" s="600"/>
      <c r="CB259" s="600"/>
      <c r="CC259" s="600"/>
      <c r="CD259" s="600"/>
      <c r="CE259" s="600"/>
      <c r="CF259" s="445"/>
      <c r="CG259" s="445"/>
      <c r="CH259" s="445"/>
      <c r="CI259" s="445"/>
      <c r="CJ259" s="445"/>
      <c r="CK259" s="445"/>
      <c r="CL259" s="445"/>
      <c r="CM259" s="445"/>
      <c r="CN259" s="445"/>
      <c r="CO259" s="445"/>
      <c r="CP259" s="600"/>
      <c r="CQ259" s="600"/>
      <c r="CR259" s="600"/>
      <c r="CS259" s="600"/>
      <c r="CT259" s="600"/>
      <c r="CU259" s="600"/>
      <c r="CV259" s="600"/>
      <c r="CW259" s="600"/>
      <c r="CX259" s="536"/>
      <c r="CY259" s="536"/>
      <c r="CZ259" s="536"/>
      <c r="DA259" s="536"/>
      <c r="DB259" s="536"/>
      <c r="DC259" s="536"/>
      <c r="DD259" s="536"/>
      <c r="DE259" s="536"/>
      <c r="DF259" s="536"/>
      <c r="DG259" s="536"/>
      <c r="DH259" s="3"/>
      <c r="DI259" s="3"/>
      <c r="DJ259" s="3"/>
      <c r="DK259" s="3"/>
      <c r="DL259" s="3"/>
      <c r="DM259" s="3"/>
      <c r="DN259" s="3"/>
      <c r="DO259" s="3"/>
      <c r="DP259" s="14"/>
      <c r="DQ259" s="14"/>
      <c r="DR259" s="14"/>
      <c r="DS259" s="14"/>
      <c r="DT259" s="14"/>
      <c r="DU259" s="14"/>
      <c r="DV259" s="14"/>
      <c r="DW259" s="14"/>
      <c r="DX259" s="14"/>
      <c r="DY259" s="14"/>
      <c r="DZ259" s="14"/>
      <c r="EA259" s="14"/>
      <c r="EB259" s="14"/>
      <c r="EC259" s="14"/>
      <c r="ED259" s="14"/>
      <c r="EE259" s="14"/>
      <c r="EF259" s="14"/>
      <c r="EG259" s="14"/>
      <c r="EH259" s="14"/>
      <c r="EI259" s="14"/>
      <c r="EJ259" s="14"/>
      <c r="EK259" s="14"/>
      <c r="EL259" s="14"/>
      <c r="EM259" s="14"/>
      <c r="EN259" s="14"/>
    </row>
    <row r="260" ht="19.5" customHeight="1">
      <c r="A260" s="14"/>
      <c r="B260" s="403"/>
      <c r="C260" s="403"/>
      <c r="D260" s="544"/>
      <c r="E260" s="544"/>
      <c r="F260" s="544"/>
      <c r="G260" s="545"/>
      <c r="H260" s="545"/>
      <c r="I260" s="618" t="s">
        <v>253</v>
      </c>
      <c r="J260" s="409"/>
      <c r="K260" s="619" t="s">
        <v>87</v>
      </c>
      <c r="L260" s="619" t="s">
        <v>88</v>
      </c>
      <c r="M260" s="619" t="s">
        <v>89</v>
      </c>
      <c r="N260" s="619" t="s">
        <v>90</v>
      </c>
      <c r="O260" s="619" t="s">
        <v>91</v>
      </c>
      <c r="P260" s="619" t="s">
        <v>85</v>
      </c>
      <c r="Q260" s="619" t="s">
        <v>86</v>
      </c>
      <c r="R260" s="602"/>
      <c r="S260" s="619" t="s">
        <v>87</v>
      </c>
      <c r="T260" s="619" t="s">
        <v>88</v>
      </c>
      <c r="U260" s="619" t="s">
        <v>89</v>
      </c>
      <c r="V260" s="619" t="s">
        <v>90</v>
      </c>
      <c r="W260" s="619" t="s">
        <v>91</v>
      </c>
      <c r="X260" s="619" t="s">
        <v>85</v>
      </c>
      <c r="Y260" s="619" t="s">
        <v>86</v>
      </c>
      <c r="Z260" s="602"/>
      <c r="AA260" s="620" t="s">
        <v>87</v>
      </c>
      <c r="AB260" s="621" t="s">
        <v>88</v>
      </c>
      <c r="AC260" s="621" t="s">
        <v>89</v>
      </c>
      <c r="AD260" s="621" t="s">
        <v>90</v>
      </c>
      <c r="AE260" s="621" t="s">
        <v>91</v>
      </c>
      <c r="AF260" s="621" t="s">
        <v>85</v>
      </c>
      <c r="AG260" s="621" t="s">
        <v>86</v>
      </c>
      <c r="AH260" s="602"/>
      <c r="AI260" s="620" t="s">
        <v>87</v>
      </c>
      <c r="AJ260" s="621" t="s">
        <v>88</v>
      </c>
      <c r="AK260" s="621" t="s">
        <v>89</v>
      </c>
      <c r="AL260" s="621" t="s">
        <v>90</v>
      </c>
      <c r="AM260" s="621" t="s">
        <v>91</v>
      </c>
      <c r="AN260" s="621" t="s">
        <v>85</v>
      </c>
      <c r="AO260" s="621" t="s">
        <v>86</v>
      </c>
      <c r="AP260" s="14"/>
      <c r="AQ260" s="14"/>
      <c r="AR260" s="14"/>
      <c r="AS260" s="14"/>
      <c r="AT260" s="14"/>
      <c r="AU260" s="542"/>
      <c r="AV260" s="621" t="s">
        <v>87</v>
      </c>
      <c r="AW260" s="621" t="s">
        <v>88</v>
      </c>
      <c r="AX260" s="621" t="s">
        <v>89</v>
      </c>
      <c r="AY260" s="621" t="s">
        <v>90</v>
      </c>
      <c r="AZ260" s="621" t="s">
        <v>91</v>
      </c>
      <c r="BA260" s="621" t="s">
        <v>85</v>
      </c>
      <c r="BB260" s="621" t="s">
        <v>86</v>
      </c>
      <c r="BC260" s="602"/>
      <c r="BD260" s="621" t="s">
        <v>87</v>
      </c>
      <c r="BE260" s="621" t="s">
        <v>88</v>
      </c>
      <c r="BF260" s="621" t="s">
        <v>89</v>
      </c>
      <c r="BG260" s="621" t="s">
        <v>90</v>
      </c>
      <c r="BH260" s="621" t="s">
        <v>91</v>
      </c>
      <c r="BI260" s="621" t="s">
        <v>85</v>
      </c>
      <c r="BJ260" s="621" t="s">
        <v>86</v>
      </c>
      <c r="BK260" s="550" t="s">
        <v>146</v>
      </c>
      <c r="BL260" s="600"/>
      <c r="BM260" s="600"/>
      <c r="BN260" s="445"/>
      <c r="BO260" s="622" t="s">
        <v>8</v>
      </c>
      <c r="BP260" s="623" t="s">
        <v>98</v>
      </c>
      <c r="BQ260" s="624">
        <f t="shared" ref="BQ260:BW260" si="279">K261</f>
        <v>44613</v>
      </c>
      <c r="BR260" s="624">
        <f t="shared" si="279"/>
        <v>44614</v>
      </c>
      <c r="BS260" s="624">
        <f t="shared" si="279"/>
        <v>44615</v>
      </c>
      <c r="BT260" s="624">
        <f t="shared" si="279"/>
        <v>44616</v>
      </c>
      <c r="BU260" s="624">
        <f t="shared" si="279"/>
        <v>44617</v>
      </c>
      <c r="BV260" s="624">
        <f t="shared" si="279"/>
        <v>44618</v>
      </c>
      <c r="BW260" s="624">
        <f t="shared" si="279"/>
        <v>44619</v>
      </c>
      <c r="BX260" s="625"/>
      <c r="BY260" s="624">
        <f t="shared" ref="BY260:CE260" si="280">S261</f>
        <v>44620</v>
      </c>
      <c r="BZ260" s="624">
        <f t="shared" si="280"/>
        <v>44621</v>
      </c>
      <c r="CA260" s="624">
        <f t="shared" si="280"/>
        <v>44622</v>
      </c>
      <c r="CB260" s="624">
        <f t="shared" si="280"/>
        <v>44623</v>
      </c>
      <c r="CC260" s="624">
        <f t="shared" si="280"/>
        <v>44624</v>
      </c>
      <c r="CD260" s="624">
        <f t="shared" si="280"/>
        <v>44625</v>
      </c>
      <c r="CE260" s="624">
        <f t="shared" si="280"/>
        <v>44626</v>
      </c>
      <c r="CF260" s="445"/>
      <c r="CG260" s="622" t="s">
        <v>5</v>
      </c>
      <c r="CH260" s="623" t="s">
        <v>98</v>
      </c>
      <c r="CI260" s="624">
        <f t="shared" ref="CI260:CO260" si="281">K261</f>
        <v>44613</v>
      </c>
      <c r="CJ260" s="624">
        <f t="shared" si="281"/>
        <v>44614</v>
      </c>
      <c r="CK260" s="624">
        <f t="shared" si="281"/>
        <v>44615</v>
      </c>
      <c r="CL260" s="624">
        <f t="shared" si="281"/>
        <v>44616</v>
      </c>
      <c r="CM260" s="624">
        <f t="shared" si="281"/>
        <v>44617</v>
      </c>
      <c r="CN260" s="624">
        <f t="shared" si="281"/>
        <v>44618</v>
      </c>
      <c r="CO260" s="624">
        <f t="shared" si="281"/>
        <v>44619</v>
      </c>
      <c r="CP260" s="625"/>
      <c r="CQ260" s="624">
        <f t="shared" ref="CQ260:CW260" si="282">S261</f>
        <v>44620</v>
      </c>
      <c r="CR260" s="624">
        <f t="shared" si="282"/>
        <v>44621</v>
      </c>
      <c r="CS260" s="624">
        <f t="shared" si="282"/>
        <v>44622</v>
      </c>
      <c r="CT260" s="624">
        <f t="shared" si="282"/>
        <v>44623</v>
      </c>
      <c r="CU260" s="624">
        <f t="shared" si="282"/>
        <v>44624</v>
      </c>
      <c r="CV260" s="624">
        <f t="shared" si="282"/>
        <v>44625</v>
      </c>
      <c r="CW260" s="624">
        <f t="shared" si="282"/>
        <v>44626</v>
      </c>
      <c r="CX260" s="445"/>
      <c r="CY260" s="622" t="s">
        <v>12</v>
      </c>
      <c r="CZ260" s="623" t="s">
        <v>98</v>
      </c>
      <c r="DA260" s="624">
        <f t="shared" ref="DA260:DG260" si="283">K261</f>
        <v>44613</v>
      </c>
      <c r="DB260" s="624">
        <f t="shared" si="283"/>
        <v>44614</v>
      </c>
      <c r="DC260" s="624">
        <f t="shared" si="283"/>
        <v>44615</v>
      </c>
      <c r="DD260" s="624">
        <f t="shared" si="283"/>
        <v>44616</v>
      </c>
      <c r="DE260" s="624">
        <f t="shared" si="283"/>
        <v>44617</v>
      </c>
      <c r="DF260" s="624">
        <f t="shared" si="283"/>
        <v>44618</v>
      </c>
      <c r="DG260" s="624">
        <f t="shared" si="283"/>
        <v>44619</v>
      </c>
      <c r="DH260" s="626"/>
      <c r="DI260" s="624">
        <f t="shared" ref="DI260:DO260" si="284">S261</f>
        <v>44620</v>
      </c>
      <c r="DJ260" s="624">
        <f t="shared" si="284"/>
        <v>44621</v>
      </c>
      <c r="DK260" s="624">
        <f t="shared" si="284"/>
        <v>44622</v>
      </c>
      <c r="DL260" s="624">
        <f t="shared" si="284"/>
        <v>44623</v>
      </c>
      <c r="DM260" s="624">
        <f t="shared" si="284"/>
        <v>44624</v>
      </c>
      <c r="DN260" s="624">
        <f t="shared" si="284"/>
        <v>44625</v>
      </c>
      <c r="DO260" s="624">
        <f t="shared" si="284"/>
        <v>44626</v>
      </c>
      <c r="DP260" s="14"/>
      <c r="DQ260" s="14"/>
      <c r="DR260" s="14"/>
      <c r="DS260" s="14"/>
      <c r="DT260" s="14"/>
      <c r="DU260" s="14"/>
      <c r="DV260" s="14"/>
      <c r="DW260" s="14"/>
      <c r="DX260" s="14"/>
      <c r="DY260" s="14"/>
      <c r="DZ260" s="14"/>
      <c r="EA260" s="14"/>
      <c r="EB260" s="14"/>
      <c r="EC260" s="14"/>
      <c r="ED260" s="14"/>
      <c r="EE260" s="14"/>
      <c r="EF260" s="14"/>
      <c r="EG260" s="14"/>
      <c r="EH260" s="14"/>
      <c r="EI260" s="14"/>
      <c r="EJ260" s="14"/>
      <c r="EK260" s="14"/>
      <c r="EL260" s="14"/>
      <c r="EM260" s="14"/>
      <c r="EN260" s="14"/>
    </row>
    <row r="261" ht="19.5" customHeight="1">
      <c r="A261" s="14"/>
      <c r="B261" s="627" t="s">
        <v>92</v>
      </c>
      <c r="C261" s="628" t="s">
        <v>93</v>
      </c>
      <c r="D261" s="628" t="s">
        <v>94</v>
      </c>
      <c r="E261" s="628" t="s">
        <v>95</v>
      </c>
      <c r="F261" s="628" t="s">
        <v>17</v>
      </c>
      <c r="G261" s="629" t="s">
        <v>96</v>
      </c>
      <c r="H261" s="629" t="s">
        <v>97</v>
      </c>
      <c r="I261" s="630" t="s">
        <v>20</v>
      </c>
      <c r="J261" s="630" t="s">
        <v>98</v>
      </c>
      <c r="K261" s="631">
        <v>44613.0</v>
      </c>
      <c r="L261" s="631">
        <v>44614.0</v>
      </c>
      <c r="M261" s="631">
        <v>44615.0</v>
      </c>
      <c r="N261" s="631">
        <v>44616.0</v>
      </c>
      <c r="O261" s="631">
        <v>44617.0</v>
      </c>
      <c r="P261" s="631">
        <v>44618.0</v>
      </c>
      <c r="Q261" s="631">
        <v>44619.0</v>
      </c>
      <c r="R261" s="602"/>
      <c r="S261" s="631">
        <v>44620.0</v>
      </c>
      <c r="T261" s="631">
        <v>44621.0</v>
      </c>
      <c r="U261" s="631">
        <v>44622.0</v>
      </c>
      <c r="V261" s="631">
        <v>44623.0</v>
      </c>
      <c r="W261" s="631">
        <v>44624.0</v>
      </c>
      <c r="X261" s="631">
        <v>44625.0</v>
      </c>
      <c r="Y261" s="631">
        <v>44626.0</v>
      </c>
      <c r="Z261" s="602"/>
      <c r="AA261" s="632">
        <f t="shared" ref="AA261:AG261" si="285">K261</f>
        <v>44613</v>
      </c>
      <c r="AB261" s="633">
        <f t="shared" si="285"/>
        <v>44614</v>
      </c>
      <c r="AC261" s="633">
        <f t="shared" si="285"/>
        <v>44615</v>
      </c>
      <c r="AD261" s="633">
        <f t="shared" si="285"/>
        <v>44616</v>
      </c>
      <c r="AE261" s="633">
        <f t="shared" si="285"/>
        <v>44617</v>
      </c>
      <c r="AF261" s="633">
        <f t="shared" si="285"/>
        <v>44618</v>
      </c>
      <c r="AG261" s="633">
        <f t="shared" si="285"/>
        <v>44619</v>
      </c>
      <c r="AH261" s="602"/>
      <c r="AI261" s="632">
        <f t="shared" ref="AI261:AO261" si="286">S261</f>
        <v>44620</v>
      </c>
      <c r="AJ261" s="633">
        <f t="shared" si="286"/>
        <v>44621</v>
      </c>
      <c r="AK261" s="633">
        <f t="shared" si="286"/>
        <v>44622</v>
      </c>
      <c r="AL261" s="633">
        <f t="shared" si="286"/>
        <v>44623</v>
      </c>
      <c r="AM261" s="633">
        <f t="shared" si="286"/>
        <v>44624</v>
      </c>
      <c r="AN261" s="633">
        <f t="shared" si="286"/>
        <v>44625</v>
      </c>
      <c r="AO261" s="633">
        <f t="shared" si="286"/>
        <v>44626</v>
      </c>
      <c r="AP261" s="14"/>
      <c r="AQ261" s="14"/>
      <c r="AR261" s="14"/>
      <c r="AS261" s="14"/>
      <c r="AT261" s="14"/>
      <c r="AU261" s="558"/>
      <c r="AV261" s="633">
        <f t="shared" ref="AV261:BB261" si="287">K261</f>
        <v>44613</v>
      </c>
      <c r="AW261" s="633">
        <f t="shared" si="287"/>
        <v>44614</v>
      </c>
      <c r="AX261" s="633">
        <f t="shared" si="287"/>
        <v>44615</v>
      </c>
      <c r="AY261" s="633">
        <f t="shared" si="287"/>
        <v>44616</v>
      </c>
      <c r="AZ261" s="633">
        <f t="shared" si="287"/>
        <v>44617</v>
      </c>
      <c r="BA261" s="633">
        <f t="shared" si="287"/>
        <v>44618</v>
      </c>
      <c r="BB261" s="633">
        <f t="shared" si="287"/>
        <v>44619</v>
      </c>
      <c r="BC261" s="602"/>
      <c r="BD261" s="633">
        <f t="shared" ref="BD261:BJ261" si="288">S261</f>
        <v>44620</v>
      </c>
      <c r="BE261" s="633">
        <f t="shared" si="288"/>
        <v>44621</v>
      </c>
      <c r="BF261" s="633">
        <f t="shared" si="288"/>
        <v>44622</v>
      </c>
      <c r="BG261" s="633">
        <f t="shared" si="288"/>
        <v>44623</v>
      </c>
      <c r="BH261" s="633">
        <f t="shared" si="288"/>
        <v>44624</v>
      </c>
      <c r="BI261" s="633">
        <f t="shared" si="288"/>
        <v>44625</v>
      </c>
      <c r="BJ261" s="633">
        <f t="shared" si="288"/>
        <v>44626</v>
      </c>
      <c r="BK261" s="599"/>
      <c r="BL261" s="600"/>
      <c r="BM261" s="600"/>
      <c r="BN261" s="445"/>
      <c r="BO261" s="622" t="s">
        <v>147</v>
      </c>
      <c r="BP261" s="634">
        <f>SUM(J265, J271)</f>
        <v>30</v>
      </c>
      <c r="BQ261" s="635">
        <f>BP261 - (BP261/14)</f>
        <v>27.85714286</v>
      </c>
      <c r="BR261" s="635">
        <f>BQ261 - (BP261/14)</f>
        <v>25.71428571</v>
      </c>
      <c r="BS261" s="635">
        <f>BR261 - (BP261/14)</f>
        <v>23.57142857</v>
      </c>
      <c r="BT261" s="635">
        <f>BS261 - (BP261/14)</f>
        <v>21.42857143</v>
      </c>
      <c r="BU261" s="635">
        <f>BT261 - (BP261/14)</f>
        <v>19.28571429</v>
      </c>
      <c r="BV261" s="635">
        <f>BU261 - (BP261/14)</f>
        <v>17.14285714</v>
      </c>
      <c r="BW261" s="635">
        <f>BV261 - (BP261/14)</f>
        <v>15</v>
      </c>
      <c r="BX261" s="635"/>
      <c r="BY261" s="635">
        <f>BW261 - (BP261/14)</f>
        <v>12.85714286</v>
      </c>
      <c r="BZ261" s="635">
        <f>BY261 - (BP261/14)</f>
        <v>10.71428571</v>
      </c>
      <c r="CA261" s="635">
        <f>BZ261 - (BP261/14)</f>
        <v>8.571428571</v>
      </c>
      <c r="CB261" s="635">
        <f>CA261 - (BP261/14)</f>
        <v>6.428571429</v>
      </c>
      <c r="CC261" s="635">
        <f>CB261 - (BP261/14)</f>
        <v>4.285714286</v>
      </c>
      <c r="CD261" s="635">
        <f>CC261 - (BP261/14)</f>
        <v>2.142857143</v>
      </c>
      <c r="CE261" s="635">
        <f>CD261 - (BP261/14)</f>
        <v>0</v>
      </c>
      <c r="CF261" s="445"/>
      <c r="CG261" s="622" t="s">
        <v>147</v>
      </c>
      <c r="CH261" s="634">
        <f>SUM(J264, J268)</f>
        <v>30</v>
      </c>
      <c r="CI261" s="635">
        <f>CH261 - (CH261/14)</f>
        <v>27.85714286</v>
      </c>
      <c r="CJ261" s="635">
        <f>CI261 - (CH261/14)</f>
        <v>25.71428571</v>
      </c>
      <c r="CK261" s="635">
        <f>CJ261 - (CH261/14)</f>
        <v>23.57142857</v>
      </c>
      <c r="CL261" s="635">
        <f>CK261 - (CH261/14)</f>
        <v>21.42857143</v>
      </c>
      <c r="CM261" s="635">
        <f>CL261 - (CH261/14)</f>
        <v>19.28571429</v>
      </c>
      <c r="CN261" s="635">
        <f>CM261 - (CH261/14)</f>
        <v>17.14285714</v>
      </c>
      <c r="CO261" s="635">
        <f>CN261 - (CH261/14)</f>
        <v>15</v>
      </c>
      <c r="CP261" s="635"/>
      <c r="CQ261" s="635">
        <f>CO261 - (CH261/14)</f>
        <v>12.85714286</v>
      </c>
      <c r="CR261" s="635">
        <f>CQ261 - (CH261/14)</f>
        <v>10.71428571</v>
      </c>
      <c r="CS261" s="635">
        <f>CR261 - (CH261/14)</f>
        <v>8.571428571</v>
      </c>
      <c r="CT261" s="635">
        <f>CS261 - (CH261/14)</f>
        <v>6.428571429</v>
      </c>
      <c r="CU261" s="635">
        <f>CT261 - (CH261/14)</f>
        <v>4.285714286</v>
      </c>
      <c r="CV261" s="635">
        <f>CU261 - (CH261/14)</f>
        <v>2.142857143</v>
      </c>
      <c r="CW261" s="635">
        <f>CV261 - (CH261/14)</f>
        <v>0</v>
      </c>
      <c r="CX261" s="445"/>
      <c r="CY261" s="622" t="s">
        <v>147</v>
      </c>
      <c r="CZ261" s="634">
        <f>SUM(J266, J270)</f>
        <v>20</v>
      </c>
      <c r="DA261" s="635">
        <f>CZ261 - (CZ261/14)</f>
        <v>18.57142857</v>
      </c>
      <c r="DB261" s="635">
        <f>DA261 - (CZ261/14)</f>
        <v>17.14285714</v>
      </c>
      <c r="DC261" s="635">
        <f>DB261 - (CZ261/14)</f>
        <v>15.71428571</v>
      </c>
      <c r="DD261" s="635">
        <f>DC261 - (CZ261/14)</f>
        <v>14.28571429</v>
      </c>
      <c r="DE261" s="635">
        <f>DD261 - (CZ261/14)</f>
        <v>12.85714286</v>
      </c>
      <c r="DF261" s="635">
        <f>DE261 - (CZ261/14)</f>
        <v>11.42857143</v>
      </c>
      <c r="DG261" s="635">
        <f>DF261 - (CZ261/14)</f>
        <v>10</v>
      </c>
      <c r="DH261" s="635"/>
      <c r="DI261" s="635">
        <f>DG261 - (CZ261/14)</f>
        <v>8.571428571</v>
      </c>
      <c r="DJ261" s="635">
        <f>DI261 - (CZ261/14)</f>
        <v>7.142857143</v>
      </c>
      <c r="DK261" s="635">
        <f>DJ261 - (CZ261/14)</f>
        <v>5.714285714</v>
      </c>
      <c r="DL261" s="635">
        <f>DK261 - (CZ261/14)</f>
        <v>4.285714286</v>
      </c>
      <c r="DM261" s="635">
        <f>DL261 - (CZ261/14)</f>
        <v>2.857142857</v>
      </c>
      <c r="DN261" s="635">
        <f>DM261 - (CZ261/14)</f>
        <v>1.428571429</v>
      </c>
      <c r="DO261" s="635">
        <f>DN261 - (CZ261/14)</f>
        <v>0</v>
      </c>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row>
    <row r="262" ht="19.5" customHeight="1">
      <c r="A262" s="14"/>
      <c r="B262" s="466">
        <v>6.1</v>
      </c>
      <c r="C262" s="467" t="s">
        <v>254</v>
      </c>
      <c r="D262" s="468">
        <v>44613.0</v>
      </c>
      <c r="E262" s="559" t="s">
        <v>255</v>
      </c>
      <c r="F262" s="560"/>
      <c r="G262" s="561"/>
      <c r="H262" s="471" t="s">
        <v>7</v>
      </c>
      <c r="I262" s="472" t="s">
        <v>5</v>
      </c>
      <c r="J262" s="290">
        <v>20.0</v>
      </c>
      <c r="K262" s="290">
        <v>0.0</v>
      </c>
      <c r="L262" s="290">
        <v>0.0</v>
      </c>
      <c r="M262" s="290">
        <v>2.0</v>
      </c>
      <c r="N262" s="290">
        <v>2.0</v>
      </c>
      <c r="O262" s="290">
        <v>2.0</v>
      </c>
      <c r="P262" s="290">
        <v>2.0</v>
      </c>
      <c r="Q262" s="291">
        <v>2.0</v>
      </c>
      <c r="R262" s="602"/>
      <c r="S262" s="290">
        <v>0.0</v>
      </c>
      <c r="T262" s="290">
        <v>2.0</v>
      </c>
      <c r="U262" s="290">
        <v>0.0</v>
      </c>
      <c r="V262" s="290">
        <v>2.0</v>
      </c>
      <c r="W262" s="290">
        <v>1.0</v>
      </c>
      <c r="X262" s="290">
        <v>1.0</v>
      </c>
      <c r="Y262" s="291">
        <v>0.0</v>
      </c>
      <c r="Z262" s="602"/>
      <c r="AA262" s="474">
        <v>0.0</v>
      </c>
      <c r="AB262" s="472">
        <v>0.0</v>
      </c>
      <c r="AC262" s="472">
        <v>2.5</v>
      </c>
      <c r="AD262" s="472">
        <v>1.5</v>
      </c>
      <c r="AE262" s="472">
        <v>2.5</v>
      </c>
      <c r="AF262" s="472">
        <v>1.5</v>
      </c>
      <c r="AG262" s="473">
        <v>2.0</v>
      </c>
      <c r="AH262" s="602"/>
      <c r="AI262" s="474">
        <v>0.0</v>
      </c>
      <c r="AJ262" s="472">
        <v>2.0</v>
      </c>
      <c r="AK262" s="472">
        <v>0.0</v>
      </c>
      <c r="AL262" s="472">
        <v>2.0</v>
      </c>
      <c r="AM262" s="472">
        <v>1.0</v>
      </c>
      <c r="AN262" s="472">
        <v>1.0</v>
      </c>
      <c r="AO262" s="473">
        <v>0.0</v>
      </c>
      <c r="AP262" s="14"/>
      <c r="AQ262" s="14"/>
      <c r="AR262" s="14"/>
      <c r="AS262" s="14"/>
      <c r="AT262" s="14"/>
      <c r="AU262" s="562" t="s">
        <v>5</v>
      </c>
      <c r="AV262" s="490">
        <v>0.0</v>
      </c>
      <c r="AW262" s="490">
        <v>4.0</v>
      </c>
      <c r="AX262" s="490">
        <v>3.0</v>
      </c>
      <c r="AY262" s="490">
        <v>4.0</v>
      </c>
      <c r="AZ262" s="490">
        <v>4.0</v>
      </c>
      <c r="BA262" s="490">
        <v>0.0</v>
      </c>
      <c r="BB262" s="490">
        <f>SUM(AG268)</f>
        <v>0</v>
      </c>
      <c r="BC262" s="602"/>
      <c r="BD262" s="490">
        <v>0.0</v>
      </c>
      <c r="BE262" s="490">
        <v>4.0</v>
      </c>
      <c r="BF262" s="490">
        <v>3.0</v>
      </c>
      <c r="BG262" s="490">
        <v>4.0</v>
      </c>
      <c r="BH262" s="490">
        <v>4.0</v>
      </c>
      <c r="BI262" s="490">
        <v>0.0</v>
      </c>
      <c r="BJ262" s="490">
        <f>SUM(AO268)</f>
        <v>0</v>
      </c>
      <c r="BK262" s="491">
        <f t="shared" ref="BK262:BK266" si="295">SUM(AV262:BJ262)</f>
        <v>30</v>
      </c>
      <c r="BL262" s="600"/>
      <c r="BM262" s="600"/>
      <c r="BN262" s="445"/>
      <c r="BO262" s="622" t="s">
        <v>151</v>
      </c>
      <c r="BP262" s="634">
        <f>SUM(J265, J271)</f>
        <v>30</v>
      </c>
      <c r="BQ262" s="635">
        <f t="shared" ref="BQ262:BW262" si="289"> BP262 - SUM(K265, K271)</f>
        <v>29</v>
      </c>
      <c r="BR262" s="635">
        <f t="shared" si="289"/>
        <v>29</v>
      </c>
      <c r="BS262" s="635">
        <f t="shared" si="289"/>
        <v>27</v>
      </c>
      <c r="BT262" s="635">
        <f t="shared" si="289"/>
        <v>25</v>
      </c>
      <c r="BU262" s="635">
        <f t="shared" si="289"/>
        <v>25</v>
      </c>
      <c r="BV262" s="635">
        <f t="shared" si="289"/>
        <v>25</v>
      </c>
      <c r="BW262" s="635">
        <f t="shared" si="289"/>
        <v>25</v>
      </c>
      <c r="BX262" s="635"/>
      <c r="BY262" s="635">
        <f> BW262 - SUM(S265, S271)</f>
        <v>23</v>
      </c>
      <c r="BZ262" s="635">
        <f t="shared" ref="BZ262:CE262" si="290"> BY262 - SUM(T265, T271)</f>
        <v>23</v>
      </c>
      <c r="CA262" s="635">
        <f t="shared" si="290"/>
        <v>21</v>
      </c>
      <c r="CB262" s="635">
        <f t="shared" si="290"/>
        <v>19</v>
      </c>
      <c r="CC262" s="635">
        <f t="shared" si="290"/>
        <v>19</v>
      </c>
      <c r="CD262" s="635">
        <f t="shared" si="290"/>
        <v>19</v>
      </c>
      <c r="CE262" s="635">
        <f t="shared" si="290"/>
        <v>19</v>
      </c>
      <c r="CF262" s="445"/>
      <c r="CG262" s="622" t="s">
        <v>151</v>
      </c>
      <c r="CH262" s="634">
        <f>SUM(J264, J268)</f>
        <v>30</v>
      </c>
      <c r="CI262" s="635">
        <f t="shared" ref="CI262:CO262" si="291">CH262 - SUM(K264, K268)</f>
        <v>30</v>
      </c>
      <c r="CJ262" s="635">
        <f t="shared" si="291"/>
        <v>27</v>
      </c>
      <c r="CK262" s="635">
        <f t="shared" si="291"/>
        <v>24</v>
      </c>
      <c r="CL262" s="635">
        <f t="shared" si="291"/>
        <v>21</v>
      </c>
      <c r="CM262" s="635">
        <f t="shared" si="291"/>
        <v>18</v>
      </c>
      <c r="CN262" s="635">
        <f t="shared" si="291"/>
        <v>18</v>
      </c>
      <c r="CO262" s="635">
        <f t="shared" si="291"/>
        <v>18</v>
      </c>
      <c r="CP262" s="635"/>
      <c r="CQ262" s="635">
        <f>CO262 - SUM(S264, S268)</f>
        <v>18</v>
      </c>
      <c r="CR262" s="635">
        <f t="shared" ref="CR262:CW262" si="292">CQ262 - SUM(T264, T268)</f>
        <v>16</v>
      </c>
      <c r="CS262" s="635">
        <f t="shared" si="292"/>
        <v>14</v>
      </c>
      <c r="CT262" s="635">
        <f t="shared" si="292"/>
        <v>12</v>
      </c>
      <c r="CU262" s="635">
        <f t="shared" si="292"/>
        <v>10</v>
      </c>
      <c r="CV262" s="635">
        <f t="shared" si="292"/>
        <v>10</v>
      </c>
      <c r="CW262" s="635">
        <f t="shared" si="292"/>
        <v>10</v>
      </c>
      <c r="CX262" s="445"/>
      <c r="CY262" s="622" t="s">
        <v>151</v>
      </c>
      <c r="CZ262" s="634">
        <f>SUM(J266, J270)</f>
        <v>20</v>
      </c>
      <c r="DA262" s="635">
        <f t="shared" ref="DA262:DG262" si="293">CZ262 - SUM(K266, K270)</f>
        <v>20</v>
      </c>
      <c r="DB262" s="635">
        <f t="shared" si="293"/>
        <v>19</v>
      </c>
      <c r="DC262" s="635">
        <f t="shared" si="293"/>
        <v>17</v>
      </c>
      <c r="DD262" s="635">
        <f t="shared" si="293"/>
        <v>17</v>
      </c>
      <c r="DE262" s="635">
        <f t="shared" si="293"/>
        <v>17</v>
      </c>
      <c r="DF262" s="635">
        <f t="shared" si="293"/>
        <v>17</v>
      </c>
      <c r="DG262" s="635">
        <f t="shared" si="293"/>
        <v>15</v>
      </c>
      <c r="DH262" s="635"/>
      <c r="DI262" s="635">
        <f>DG262 - SUM(S266, S270)</f>
        <v>14</v>
      </c>
      <c r="DJ262" s="635">
        <f t="shared" ref="DJ262:DO262" si="294">DI262 - SUM(T266, T270)</f>
        <v>13</v>
      </c>
      <c r="DK262" s="635">
        <f t="shared" si="294"/>
        <v>12</v>
      </c>
      <c r="DL262" s="635">
        <f t="shared" si="294"/>
        <v>11</v>
      </c>
      <c r="DM262" s="635">
        <f t="shared" si="294"/>
        <v>9</v>
      </c>
      <c r="DN262" s="635">
        <f t="shared" si="294"/>
        <v>7</v>
      </c>
      <c r="DO262" s="635">
        <f t="shared" si="294"/>
        <v>7</v>
      </c>
      <c r="DP262" s="14"/>
      <c r="DQ262" s="14"/>
      <c r="DR262" s="14"/>
      <c r="DS262" s="14"/>
      <c r="DT262" s="14"/>
      <c r="DU262" s="14"/>
      <c r="DV262" s="14"/>
      <c r="DW262" s="14"/>
      <c r="DX262" s="14"/>
      <c r="DY262" s="14"/>
      <c r="DZ262" s="14"/>
      <c r="EA262" s="14"/>
      <c r="EB262" s="14"/>
      <c r="EC262" s="14"/>
      <c r="ED262" s="14"/>
      <c r="EE262" s="14"/>
      <c r="EF262" s="14"/>
      <c r="EG262" s="14"/>
      <c r="EH262" s="14"/>
      <c r="EI262" s="14"/>
      <c r="EJ262" s="14"/>
      <c r="EK262" s="14"/>
      <c r="EL262" s="14"/>
      <c r="EM262" s="14"/>
      <c r="EN262" s="14"/>
    </row>
    <row r="263" ht="19.5" customHeight="1">
      <c r="A263" s="14"/>
      <c r="B263" s="486"/>
      <c r="C263" s="487"/>
      <c r="D263" s="487"/>
      <c r="E263" s="559" t="s">
        <v>256</v>
      </c>
      <c r="F263" s="560"/>
      <c r="G263" s="561"/>
      <c r="H263" s="489" t="s">
        <v>10</v>
      </c>
      <c r="I263" s="472" t="s">
        <v>5</v>
      </c>
      <c r="J263" s="290">
        <v>15.0</v>
      </c>
      <c r="K263" s="290">
        <v>2.0</v>
      </c>
      <c r="L263" s="290">
        <v>2.0</v>
      </c>
      <c r="M263" s="290">
        <v>2.0</v>
      </c>
      <c r="N263" s="290">
        <v>2.0</v>
      </c>
      <c r="O263" s="290">
        <v>0.0</v>
      </c>
      <c r="P263" s="290">
        <v>1.0</v>
      </c>
      <c r="Q263" s="291">
        <v>1.0</v>
      </c>
      <c r="R263" s="602"/>
      <c r="S263" s="290">
        <v>0.0</v>
      </c>
      <c r="T263" s="290">
        <v>0.0</v>
      </c>
      <c r="U263" s="290">
        <v>0.0</v>
      </c>
      <c r="V263" s="290">
        <v>1.0</v>
      </c>
      <c r="W263" s="290">
        <v>0.0</v>
      </c>
      <c r="X263" s="290">
        <v>0.0</v>
      </c>
      <c r="Y263" s="291">
        <v>0.0</v>
      </c>
      <c r="Z263" s="602"/>
      <c r="AA263" s="474">
        <v>2.5</v>
      </c>
      <c r="AB263" s="472">
        <v>2.5</v>
      </c>
      <c r="AC263" s="472">
        <v>2.5</v>
      </c>
      <c r="AD263" s="472">
        <v>2.5</v>
      </c>
      <c r="AE263" s="472">
        <v>0.0</v>
      </c>
      <c r="AF263" s="472">
        <v>0.5</v>
      </c>
      <c r="AG263" s="473">
        <v>0.5</v>
      </c>
      <c r="AH263" s="602"/>
      <c r="AI263" s="474">
        <v>0.0</v>
      </c>
      <c r="AJ263" s="472">
        <v>0.0</v>
      </c>
      <c r="AK263" s="472">
        <v>0.0</v>
      </c>
      <c r="AL263" s="472">
        <v>1.0</v>
      </c>
      <c r="AM263" s="472">
        <v>0.0</v>
      </c>
      <c r="AN263" s="472">
        <v>0.0</v>
      </c>
      <c r="AO263" s="473">
        <v>0.0</v>
      </c>
      <c r="AP263" s="14"/>
      <c r="AQ263" s="14"/>
      <c r="AR263" s="14"/>
      <c r="AS263" s="14"/>
      <c r="AT263" s="14"/>
      <c r="AU263" s="562" t="s">
        <v>8</v>
      </c>
      <c r="AV263" s="475">
        <v>2.0</v>
      </c>
      <c r="AW263" s="475">
        <v>3.0</v>
      </c>
      <c r="AX263" s="475">
        <v>2.0</v>
      </c>
      <c r="AY263" s="475">
        <v>3.0</v>
      </c>
      <c r="AZ263" s="475">
        <f>SUM(AE265, AE271)</f>
        <v>0</v>
      </c>
      <c r="BA263" s="475">
        <v>2.0</v>
      </c>
      <c r="BB263" s="475">
        <f>SUM(AG265, AG271)</f>
        <v>0</v>
      </c>
      <c r="BC263" s="602"/>
      <c r="BD263" s="475">
        <v>2.0</v>
      </c>
      <c r="BE263" s="475">
        <v>3.0</v>
      </c>
      <c r="BF263" s="475">
        <v>2.0</v>
      </c>
      <c r="BG263" s="475">
        <v>3.0</v>
      </c>
      <c r="BH263" s="475">
        <f>SUM(AM265, AM271)</f>
        <v>0</v>
      </c>
      <c r="BI263" s="475">
        <v>4.0</v>
      </c>
      <c r="BJ263" s="475">
        <v>4.0</v>
      </c>
      <c r="BK263" s="491">
        <f t="shared" si="295"/>
        <v>30</v>
      </c>
      <c r="BL263" s="600"/>
      <c r="BM263" s="600"/>
      <c r="BN263" s="445"/>
      <c r="BO263" s="445"/>
      <c r="BP263" s="445"/>
      <c r="BQ263" s="445"/>
      <c r="BR263" s="445"/>
      <c r="BS263" s="445"/>
      <c r="BT263" s="445"/>
      <c r="BU263" s="445"/>
      <c r="BV263" s="445"/>
      <c r="BW263" s="445"/>
      <c r="BX263" s="600"/>
      <c r="BY263" s="600"/>
      <c r="BZ263" s="600"/>
      <c r="CA263" s="600"/>
      <c r="CB263" s="600"/>
      <c r="CC263" s="600"/>
      <c r="CD263" s="600"/>
      <c r="CE263" s="600"/>
      <c r="CF263" s="445"/>
      <c r="CG263" s="445"/>
      <c r="CH263" s="445"/>
      <c r="CI263" s="445"/>
      <c r="CJ263" s="445"/>
      <c r="CK263" s="445"/>
      <c r="CL263" s="445"/>
      <c r="CM263" s="445"/>
      <c r="CN263" s="445"/>
      <c r="CO263" s="445"/>
      <c r="CP263" s="600"/>
      <c r="CQ263" s="445"/>
      <c r="CR263" s="445"/>
      <c r="CS263" s="445"/>
      <c r="CT263" s="445"/>
      <c r="CU263" s="445"/>
      <c r="CV263" s="445"/>
      <c r="CW263" s="445"/>
      <c r="CX263" s="445"/>
      <c r="CY263" s="445"/>
      <c r="CZ263" s="445"/>
      <c r="DA263" s="445"/>
      <c r="DB263" s="445"/>
      <c r="DC263" s="445"/>
      <c r="DD263" s="445"/>
      <c r="DE263" s="445"/>
      <c r="DF263" s="445"/>
      <c r="DG263" s="445"/>
      <c r="DH263" s="252"/>
      <c r="DI263" s="252"/>
      <c r="DJ263" s="252"/>
      <c r="DK263" s="252"/>
      <c r="DL263" s="252"/>
      <c r="DM263" s="252"/>
      <c r="DN263" s="252"/>
      <c r="DO263" s="252"/>
      <c r="DP263" s="14"/>
      <c r="DQ263" s="14"/>
      <c r="DR263" s="14"/>
      <c r="DS263" s="14"/>
      <c r="DT263" s="14"/>
      <c r="DU263" s="14"/>
      <c r="DV263" s="14"/>
      <c r="DW263" s="14"/>
      <c r="DX263" s="14"/>
      <c r="DY263" s="14"/>
      <c r="DZ263" s="14"/>
      <c r="EA263" s="14"/>
      <c r="EB263" s="14"/>
      <c r="EC263" s="14"/>
      <c r="ED263" s="14"/>
      <c r="EE263" s="14"/>
      <c r="EF263" s="14"/>
      <c r="EG263" s="14"/>
      <c r="EH263" s="14"/>
      <c r="EI263" s="14"/>
      <c r="EJ263" s="14"/>
      <c r="EK263" s="14"/>
      <c r="EL263" s="14"/>
      <c r="EM263" s="14"/>
      <c r="EN263" s="14"/>
    </row>
    <row r="264" ht="19.5" customHeight="1">
      <c r="A264" s="14"/>
      <c r="B264" s="486"/>
      <c r="C264" s="487"/>
      <c r="D264" s="487"/>
      <c r="E264" s="559" t="s">
        <v>257</v>
      </c>
      <c r="F264" s="560"/>
      <c r="G264" s="561"/>
      <c r="H264" s="489" t="s">
        <v>5</v>
      </c>
      <c r="I264" s="472" t="s">
        <v>5</v>
      </c>
      <c r="J264" s="290">
        <v>15.0</v>
      </c>
      <c r="K264" s="290">
        <v>0.0</v>
      </c>
      <c r="L264" s="290">
        <v>2.0</v>
      </c>
      <c r="M264" s="290">
        <v>2.0</v>
      </c>
      <c r="N264" s="290">
        <v>2.0</v>
      </c>
      <c r="O264" s="290">
        <v>2.0</v>
      </c>
      <c r="P264" s="290">
        <v>0.0</v>
      </c>
      <c r="Q264" s="291">
        <v>0.0</v>
      </c>
      <c r="R264" s="602"/>
      <c r="S264" s="290">
        <v>0.0</v>
      </c>
      <c r="T264" s="290">
        <v>1.0</v>
      </c>
      <c r="U264" s="290">
        <v>1.0</v>
      </c>
      <c r="V264" s="290">
        <v>1.0</v>
      </c>
      <c r="W264" s="290">
        <v>1.0</v>
      </c>
      <c r="X264" s="290">
        <v>0.0</v>
      </c>
      <c r="Y264" s="291">
        <v>0.0</v>
      </c>
      <c r="Z264" s="602"/>
      <c r="AA264" s="474">
        <v>0.0</v>
      </c>
      <c r="AB264" s="472">
        <v>2.5</v>
      </c>
      <c r="AC264" s="472">
        <v>2.5</v>
      </c>
      <c r="AD264" s="472">
        <v>2.5</v>
      </c>
      <c r="AE264" s="472">
        <v>2.5</v>
      </c>
      <c r="AF264" s="472">
        <v>0.0</v>
      </c>
      <c r="AG264" s="473">
        <v>0.0</v>
      </c>
      <c r="AH264" s="602"/>
      <c r="AI264" s="474">
        <v>0.0</v>
      </c>
      <c r="AJ264" s="472">
        <v>1.5</v>
      </c>
      <c r="AK264" s="472">
        <v>1.5</v>
      </c>
      <c r="AL264" s="472">
        <v>1.5</v>
      </c>
      <c r="AM264" s="472">
        <v>1.0</v>
      </c>
      <c r="AN264" s="472">
        <v>0.0</v>
      </c>
      <c r="AO264" s="473">
        <v>0.0</v>
      </c>
      <c r="AP264" s="14"/>
      <c r="AQ264" s="14"/>
      <c r="AR264" s="14"/>
      <c r="AS264" s="14"/>
      <c r="AT264" s="14"/>
      <c r="AU264" s="562" t="s">
        <v>10</v>
      </c>
      <c r="AV264" s="490">
        <v>2.0</v>
      </c>
      <c r="AW264" s="490">
        <v>4.0</v>
      </c>
      <c r="AX264" s="490">
        <v>2.0</v>
      </c>
      <c r="AY264" s="490">
        <v>4.0</v>
      </c>
      <c r="AZ264" s="490">
        <v>0.0</v>
      </c>
      <c r="BA264" s="490">
        <v>2.0</v>
      </c>
      <c r="BB264" s="490">
        <v>2.0</v>
      </c>
      <c r="BC264" s="602"/>
      <c r="BD264" s="490">
        <v>2.0</v>
      </c>
      <c r="BE264" s="490">
        <v>4.0</v>
      </c>
      <c r="BF264" s="490">
        <v>2.0</v>
      </c>
      <c r="BG264" s="490">
        <v>4.0</v>
      </c>
      <c r="BH264" s="490">
        <v>0.0</v>
      </c>
      <c r="BI264" s="490">
        <v>4.0</v>
      </c>
      <c r="BJ264" s="490">
        <v>3.0</v>
      </c>
      <c r="BK264" s="491">
        <f t="shared" si="295"/>
        <v>35</v>
      </c>
      <c r="BN264" s="445"/>
      <c r="BO264" s="622" t="s">
        <v>7</v>
      </c>
      <c r="BP264" s="623" t="s">
        <v>98</v>
      </c>
      <c r="BQ264" s="624">
        <f t="shared" ref="BQ264:BW264" si="296">K261</f>
        <v>44613</v>
      </c>
      <c r="BR264" s="624">
        <f t="shared" si="296"/>
        <v>44614</v>
      </c>
      <c r="BS264" s="624">
        <f t="shared" si="296"/>
        <v>44615</v>
      </c>
      <c r="BT264" s="624">
        <f t="shared" si="296"/>
        <v>44616</v>
      </c>
      <c r="BU264" s="624">
        <f t="shared" si="296"/>
        <v>44617</v>
      </c>
      <c r="BV264" s="624">
        <f t="shared" si="296"/>
        <v>44618</v>
      </c>
      <c r="BW264" s="624">
        <f t="shared" si="296"/>
        <v>44619</v>
      </c>
      <c r="BX264" s="625"/>
      <c r="BY264" s="624">
        <f t="shared" ref="BY264:CE264" si="297">S261</f>
        <v>44620</v>
      </c>
      <c r="BZ264" s="624">
        <f t="shared" si="297"/>
        <v>44621</v>
      </c>
      <c r="CA264" s="624">
        <f t="shared" si="297"/>
        <v>44622</v>
      </c>
      <c r="CB264" s="624">
        <f t="shared" si="297"/>
        <v>44623</v>
      </c>
      <c r="CC264" s="624">
        <f t="shared" si="297"/>
        <v>44624</v>
      </c>
      <c r="CD264" s="624">
        <f t="shared" si="297"/>
        <v>44625</v>
      </c>
      <c r="CE264" s="624">
        <f t="shared" si="297"/>
        <v>44626</v>
      </c>
      <c r="CF264" s="445"/>
      <c r="CG264" s="622" t="s">
        <v>10</v>
      </c>
      <c r="CH264" s="623" t="s">
        <v>98</v>
      </c>
      <c r="CI264" s="624">
        <f t="shared" ref="CI264:CO264" si="298">K261</f>
        <v>44613</v>
      </c>
      <c r="CJ264" s="624">
        <f t="shared" si="298"/>
        <v>44614</v>
      </c>
      <c r="CK264" s="624">
        <f t="shared" si="298"/>
        <v>44615</v>
      </c>
      <c r="CL264" s="624">
        <f t="shared" si="298"/>
        <v>44616</v>
      </c>
      <c r="CM264" s="624">
        <f t="shared" si="298"/>
        <v>44617</v>
      </c>
      <c r="CN264" s="624">
        <f t="shared" si="298"/>
        <v>44618</v>
      </c>
      <c r="CO264" s="624">
        <f t="shared" si="298"/>
        <v>44619</v>
      </c>
      <c r="CP264" s="625"/>
      <c r="CQ264" s="624">
        <f t="shared" ref="CQ264:CW264" si="299">S261</f>
        <v>44620</v>
      </c>
      <c r="CR264" s="624">
        <f t="shared" si="299"/>
        <v>44621</v>
      </c>
      <c r="CS264" s="624">
        <f t="shared" si="299"/>
        <v>44622</v>
      </c>
      <c r="CT264" s="624">
        <f t="shared" si="299"/>
        <v>44623</v>
      </c>
      <c r="CU264" s="624">
        <f t="shared" si="299"/>
        <v>44624</v>
      </c>
      <c r="CV264" s="624">
        <f t="shared" si="299"/>
        <v>44625</v>
      </c>
      <c r="CW264" s="624">
        <f t="shared" si="299"/>
        <v>44626</v>
      </c>
      <c r="CX264" s="445"/>
      <c r="CY264" s="445"/>
      <c r="CZ264" s="445"/>
      <c r="DA264" s="445"/>
      <c r="DB264" s="445"/>
      <c r="DC264" s="445"/>
      <c r="DD264" s="445"/>
      <c r="DE264" s="445"/>
      <c r="DF264" s="445"/>
      <c r="DG264" s="445"/>
      <c r="DH264" s="252"/>
      <c r="DI264" s="252"/>
      <c r="DJ264" s="252"/>
      <c r="DK264" s="252"/>
      <c r="DL264" s="252"/>
      <c r="DM264" s="252"/>
      <c r="DN264" s="252"/>
      <c r="DO264" s="252"/>
      <c r="DP264" s="14"/>
      <c r="DQ264" s="14"/>
      <c r="DR264" s="14"/>
      <c r="DS264" s="14"/>
      <c r="DT264" s="14"/>
      <c r="DU264" s="14"/>
      <c r="DV264" s="14"/>
      <c r="DW264" s="14"/>
      <c r="DX264" s="14"/>
      <c r="DY264" s="14"/>
      <c r="DZ264" s="14"/>
      <c r="EA264" s="14"/>
      <c r="EB264" s="14"/>
      <c r="EC264" s="14"/>
      <c r="ED264" s="14"/>
      <c r="EE264" s="14"/>
      <c r="EF264" s="14"/>
      <c r="EG264" s="14"/>
      <c r="EH264" s="14"/>
      <c r="EI264" s="14"/>
      <c r="EJ264" s="14"/>
      <c r="EK264" s="14"/>
      <c r="EL264" s="14"/>
      <c r="EM264" s="14"/>
      <c r="EN264" s="14"/>
    </row>
    <row r="265" ht="19.5" customHeight="1">
      <c r="A265" s="14"/>
      <c r="B265" s="486"/>
      <c r="C265" s="487"/>
      <c r="D265" s="487"/>
      <c r="E265" s="559" t="s">
        <v>258</v>
      </c>
      <c r="F265" s="560"/>
      <c r="G265" s="561"/>
      <c r="H265" s="489" t="s">
        <v>8</v>
      </c>
      <c r="I265" s="472" t="s">
        <v>5</v>
      </c>
      <c r="J265" s="290">
        <v>10.0</v>
      </c>
      <c r="K265" s="290">
        <v>1.0</v>
      </c>
      <c r="L265" s="290">
        <v>0.0</v>
      </c>
      <c r="M265" s="290">
        <v>2.0</v>
      </c>
      <c r="N265" s="290">
        <v>2.0</v>
      </c>
      <c r="O265" s="290">
        <v>0.0</v>
      </c>
      <c r="P265" s="290">
        <v>0.0</v>
      </c>
      <c r="Q265" s="291">
        <v>0.0</v>
      </c>
      <c r="R265" s="602"/>
      <c r="S265" s="290">
        <v>0.0</v>
      </c>
      <c r="T265" s="290">
        <v>0.0</v>
      </c>
      <c r="U265" s="290">
        <v>0.0</v>
      </c>
      <c r="V265" s="290">
        <v>0.0</v>
      </c>
      <c r="W265" s="290">
        <v>0.0</v>
      </c>
      <c r="X265" s="290">
        <v>0.0</v>
      </c>
      <c r="Y265" s="291">
        <v>0.0</v>
      </c>
      <c r="Z265" s="602"/>
      <c r="AA265" s="474">
        <v>1.5</v>
      </c>
      <c r="AB265" s="472">
        <v>0.0</v>
      </c>
      <c r="AC265" s="472">
        <v>2.5</v>
      </c>
      <c r="AD265" s="472">
        <v>2.5</v>
      </c>
      <c r="AE265" s="472">
        <v>0.0</v>
      </c>
      <c r="AF265" s="472">
        <v>0.0</v>
      </c>
      <c r="AG265" s="473">
        <v>0.0</v>
      </c>
      <c r="AH265" s="602"/>
      <c r="AI265" s="474">
        <v>0.0</v>
      </c>
      <c r="AJ265" s="472">
        <v>0.0</v>
      </c>
      <c r="AK265" s="472">
        <v>0.0</v>
      </c>
      <c r="AL265" s="472">
        <v>0.0</v>
      </c>
      <c r="AM265" s="472">
        <v>0.0</v>
      </c>
      <c r="AN265" s="472">
        <v>0.0</v>
      </c>
      <c r="AO265" s="473">
        <v>0.0</v>
      </c>
      <c r="AP265" s="14"/>
      <c r="AQ265" s="14"/>
      <c r="AR265" s="14"/>
      <c r="AS265" s="14"/>
      <c r="AT265" s="14"/>
      <c r="AU265" s="562" t="s">
        <v>12</v>
      </c>
      <c r="AV265" s="475">
        <v>2.0</v>
      </c>
      <c r="AW265" s="475">
        <v>4.0</v>
      </c>
      <c r="AX265" s="475">
        <f>SUM(AC266, AC269)</f>
        <v>2</v>
      </c>
      <c r="AY265" s="475">
        <v>4.0</v>
      </c>
      <c r="AZ265" s="475">
        <v>1.0</v>
      </c>
      <c r="BA265" s="475">
        <v>1.0</v>
      </c>
      <c r="BB265" s="475">
        <v>2.0</v>
      </c>
      <c r="BC265" s="602"/>
      <c r="BD265" s="475">
        <v>2.0</v>
      </c>
      <c r="BE265" s="475">
        <v>4.0</v>
      </c>
      <c r="BF265" s="475">
        <v>2.0</v>
      </c>
      <c r="BG265" s="475">
        <v>4.0</v>
      </c>
      <c r="BH265" s="475">
        <v>1.0</v>
      </c>
      <c r="BI265" s="475">
        <v>0.0</v>
      </c>
      <c r="BJ265" s="475">
        <v>1.0</v>
      </c>
      <c r="BK265" s="491">
        <f t="shared" si="295"/>
        <v>30</v>
      </c>
      <c r="BN265" s="445"/>
      <c r="BO265" s="622" t="s">
        <v>147</v>
      </c>
      <c r="BP265" s="634">
        <f>SUM(J262, J269)</f>
        <v>35</v>
      </c>
      <c r="BQ265" s="635">
        <f>BP265 - (BP265/14)</f>
        <v>32.5</v>
      </c>
      <c r="BR265" s="635">
        <f>BQ265 - (BP265/14)</f>
        <v>30</v>
      </c>
      <c r="BS265" s="635">
        <f>BR265 - (BP265/14)</f>
        <v>27.5</v>
      </c>
      <c r="BT265" s="635">
        <f>BS265 - (BP265/14)</f>
        <v>25</v>
      </c>
      <c r="BU265" s="635">
        <f>BT265 - (BP265/14)</f>
        <v>22.5</v>
      </c>
      <c r="BV265" s="635">
        <f>BU265 - (BP265/14)</f>
        <v>20</v>
      </c>
      <c r="BW265" s="635">
        <f>BV265 - (BP265/14)</f>
        <v>17.5</v>
      </c>
      <c r="BX265" s="635"/>
      <c r="BY265" s="635">
        <f>BW265 - (BP265/14)</f>
        <v>15</v>
      </c>
      <c r="BZ265" s="635">
        <f>BY265 - (BP265/14)</f>
        <v>12.5</v>
      </c>
      <c r="CA265" s="635">
        <f>BZ265 - (BP265/14)</f>
        <v>10</v>
      </c>
      <c r="CB265" s="635">
        <f>CA265 - (BP265/14)</f>
        <v>7.5</v>
      </c>
      <c r="CC265" s="635">
        <f>CB265 - (BP265/14)</f>
        <v>5</v>
      </c>
      <c r="CD265" s="635">
        <f>CC265 - (BP265/14)</f>
        <v>2.5</v>
      </c>
      <c r="CE265" s="635">
        <f>CD265 - (BP265/14)</f>
        <v>0</v>
      </c>
      <c r="CF265" s="445"/>
      <c r="CG265" s="622" t="s">
        <v>147</v>
      </c>
      <c r="CH265" s="634">
        <f>SUM(J267, J263)</f>
        <v>35</v>
      </c>
      <c r="CI265" s="635">
        <f>CH265 - (CH265/14)</f>
        <v>32.5</v>
      </c>
      <c r="CJ265" s="635">
        <f>CI265 - (CH265/14)</f>
        <v>30</v>
      </c>
      <c r="CK265" s="635">
        <f>CJ265 - (CH265/14)</f>
        <v>27.5</v>
      </c>
      <c r="CL265" s="635">
        <f>CK265 - (CH265/14)</f>
        <v>25</v>
      </c>
      <c r="CM265" s="635">
        <f>CL265 - (CH265/14)</f>
        <v>22.5</v>
      </c>
      <c r="CN265" s="635">
        <f>CM265 - (CH265/14)</f>
        <v>20</v>
      </c>
      <c r="CO265" s="635">
        <f>CN265 - (CH265/14)</f>
        <v>17.5</v>
      </c>
      <c r="CP265" s="635"/>
      <c r="CQ265" s="635">
        <f>CO265 - (CH265/14)</f>
        <v>15</v>
      </c>
      <c r="CR265" s="635">
        <f>CQ265 - (CH265/14)</f>
        <v>12.5</v>
      </c>
      <c r="CS265" s="635">
        <f>CR265 - (CH265/14)</f>
        <v>10</v>
      </c>
      <c r="CT265" s="635">
        <f>CS265 - (CH265/14)</f>
        <v>7.5</v>
      </c>
      <c r="CU265" s="635">
        <f>CT265 - (CH265/14)</f>
        <v>5</v>
      </c>
      <c r="CV265" s="635">
        <f>CU265 - (CH265/14)</f>
        <v>2.5</v>
      </c>
      <c r="CW265" s="635">
        <f>CV265 - (CH265/14)</f>
        <v>0</v>
      </c>
      <c r="DP265" s="14"/>
      <c r="DQ265" s="14"/>
      <c r="DR265" s="14"/>
      <c r="DS265" s="14"/>
      <c r="DT265" s="14"/>
      <c r="DU265" s="14"/>
      <c r="DV265" s="14"/>
      <c r="DW265" s="14"/>
      <c r="DX265" s="14"/>
      <c r="DY265" s="14"/>
      <c r="DZ265" s="14"/>
      <c r="EA265" s="14"/>
      <c r="EB265" s="14"/>
      <c r="EC265" s="14"/>
      <c r="ED265" s="14"/>
      <c r="EE265" s="14"/>
      <c r="EF265" s="14"/>
      <c r="EG265" s="14"/>
      <c r="EH265" s="14"/>
      <c r="EI265" s="14"/>
      <c r="EJ265" s="14"/>
      <c r="EK265" s="14"/>
      <c r="EL265" s="14"/>
      <c r="EM265" s="14"/>
      <c r="EN265" s="14"/>
    </row>
    <row r="266" ht="19.5" customHeight="1">
      <c r="A266" s="14"/>
      <c r="B266" s="486"/>
      <c r="C266" s="487"/>
      <c r="D266" s="487"/>
      <c r="E266" s="559" t="s">
        <v>259</v>
      </c>
      <c r="F266" s="560"/>
      <c r="G266" s="561"/>
      <c r="H266" s="489" t="s">
        <v>12</v>
      </c>
      <c r="I266" s="472" t="s">
        <v>5</v>
      </c>
      <c r="J266" s="290">
        <v>10.0</v>
      </c>
      <c r="K266" s="290">
        <v>0.0</v>
      </c>
      <c r="L266" s="290">
        <v>1.0</v>
      </c>
      <c r="M266" s="290">
        <v>2.0</v>
      </c>
      <c r="N266" s="290">
        <v>0.0</v>
      </c>
      <c r="O266" s="290">
        <v>0.0</v>
      </c>
      <c r="P266" s="290">
        <v>0.0</v>
      </c>
      <c r="Q266" s="291">
        <v>0.0</v>
      </c>
      <c r="R266" s="602"/>
      <c r="S266" s="290">
        <v>0.0</v>
      </c>
      <c r="T266" s="290">
        <v>0.0</v>
      </c>
      <c r="U266" s="290">
        <v>0.0</v>
      </c>
      <c r="V266" s="290">
        <v>0.0</v>
      </c>
      <c r="W266" s="290">
        <v>0.0</v>
      </c>
      <c r="X266" s="290">
        <v>0.0</v>
      </c>
      <c r="Y266" s="291">
        <v>0.0</v>
      </c>
      <c r="Z266" s="602"/>
      <c r="AA266" s="474">
        <v>0.0</v>
      </c>
      <c r="AB266" s="472">
        <v>1.5</v>
      </c>
      <c r="AC266" s="472">
        <v>2.0</v>
      </c>
      <c r="AD266" s="472">
        <v>0.0</v>
      </c>
      <c r="AE266" s="472">
        <v>0.0</v>
      </c>
      <c r="AF266" s="472">
        <v>0.0</v>
      </c>
      <c r="AG266" s="473">
        <v>0.0</v>
      </c>
      <c r="AH266" s="602"/>
      <c r="AI266" s="474">
        <v>0.0</v>
      </c>
      <c r="AJ266" s="472">
        <v>0.0</v>
      </c>
      <c r="AK266" s="472">
        <v>0.0</v>
      </c>
      <c r="AL266" s="472">
        <v>0.0</v>
      </c>
      <c r="AM266" s="472">
        <v>0.0</v>
      </c>
      <c r="AN266" s="472">
        <v>0.0</v>
      </c>
      <c r="AO266" s="473">
        <v>0.0</v>
      </c>
      <c r="AP266" s="14"/>
      <c r="AQ266" s="14"/>
      <c r="AR266" s="14"/>
      <c r="AS266" s="14"/>
      <c r="AT266" s="14"/>
      <c r="AU266" s="562" t="s">
        <v>7</v>
      </c>
      <c r="AV266" s="563">
        <v>3.0</v>
      </c>
      <c r="AW266" s="563">
        <v>2.0</v>
      </c>
      <c r="AX266" s="563">
        <v>2.0</v>
      </c>
      <c r="AY266" s="563">
        <v>2.0</v>
      </c>
      <c r="AZ266" s="563">
        <v>3.0</v>
      </c>
      <c r="BA266" s="563">
        <v>3.0</v>
      </c>
      <c r="BB266" s="563">
        <v>3.0</v>
      </c>
      <c r="BC266" s="602"/>
      <c r="BD266" s="563">
        <v>2.0</v>
      </c>
      <c r="BE266" s="563">
        <v>2.0</v>
      </c>
      <c r="BF266" s="563">
        <v>2.0</v>
      </c>
      <c r="BG266" s="563">
        <v>2.0</v>
      </c>
      <c r="BH266" s="563">
        <v>3.0</v>
      </c>
      <c r="BI266" s="563">
        <v>3.0</v>
      </c>
      <c r="BJ266" s="563">
        <v>3.0</v>
      </c>
      <c r="BK266" s="491">
        <f t="shared" si="295"/>
        <v>35</v>
      </c>
      <c r="BN266" s="445"/>
      <c r="BO266" s="622" t="s">
        <v>151</v>
      </c>
      <c r="BP266" s="634">
        <f>SUM(J262,J269)</f>
        <v>35</v>
      </c>
      <c r="BQ266" s="635">
        <f t="shared" ref="BQ266:BW266" si="300">BP266 -SUM(K262,K269)</f>
        <v>35</v>
      </c>
      <c r="BR266" s="635">
        <f t="shared" si="300"/>
        <v>35</v>
      </c>
      <c r="BS266" s="635">
        <f t="shared" si="300"/>
        <v>33</v>
      </c>
      <c r="BT266" s="635">
        <f t="shared" si="300"/>
        <v>31</v>
      </c>
      <c r="BU266" s="635">
        <f t="shared" si="300"/>
        <v>29</v>
      </c>
      <c r="BV266" s="635">
        <f t="shared" si="300"/>
        <v>27</v>
      </c>
      <c r="BW266" s="635">
        <f t="shared" si="300"/>
        <v>25</v>
      </c>
      <c r="BX266" s="635"/>
      <c r="BY266" s="635">
        <f>BW266 -SUM(S262,S269)</f>
        <v>25</v>
      </c>
      <c r="BZ266" s="635">
        <f t="shared" ref="BZ266:CE266" si="301">BY266 -SUM(T262,T269)</f>
        <v>23</v>
      </c>
      <c r="CA266" s="635">
        <f t="shared" si="301"/>
        <v>23</v>
      </c>
      <c r="CB266" s="635">
        <f t="shared" si="301"/>
        <v>19</v>
      </c>
      <c r="CC266" s="635">
        <f t="shared" si="301"/>
        <v>16</v>
      </c>
      <c r="CD266" s="635">
        <f t="shared" si="301"/>
        <v>13</v>
      </c>
      <c r="CE266" s="635">
        <f t="shared" si="301"/>
        <v>11</v>
      </c>
      <c r="CF266" s="445"/>
      <c r="CG266" s="622" t="s">
        <v>151</v>
      </c>
      <c r="CH266" s="634">
        <f>SUM(J267, J263)</f>
        <v>35</v>
      </c>
      <c r="CI266" s="635">
        <f t="shared" ref="CI266:CO266" si="302">CH266 - SUM(K263, K267)</f>
        <v>32</v>
      </c>
      <c r="CJ266" s="635">
        <f t="shared" si="302"/>
        <v>29</v>
      </c>
      <c r="CK266" s="635">
        <f t="shared" si="302"/>
        <v>25</v>
      </c>
      <c r="CL266" s="635">
        <f t="shared" si="302"/>
        <v>22</v>
      </c>
      <c r="CM266" s="635">
        <f t="shared" si="302"/>
        <v>22</v>
      </c>
      <c r="CN266" s="635">
        <f t="shared" si="302"/>
        <v>21</v>
      </c>
      <c r="CO266" s="635">
        <f t="shared" si="302"/>
        <v>20</v>
      </c>
      <c r="CP266" s="635"/>
      <c r="CQ266" s="635">
        <f>CO266 - SUM(S263, S267)</f>
        <v>18</v>
      </c>
      <c r="CR266" s="635">
        <f t="shared" ref="CR266:CW266" si="303">CQ266 - SUM(T263, T267)</f>
        <v>16</v>
      </c>
      <c r="CS266" s="635">
        <f t="shared" si="303"/>
        <v>14.5</v>
      </c>
      <c r="CT266" s="635">
        <f t="shared" si="303"/>
        <v>12</v>
      </c>
      <c r="CU266" s="635">
        <f t="shared" si="303"/>
        <v>12</v>
      </c>
      <c r="CV266" s="635">
        <f t="shared" si="303"/>
        <v>12</v>
      </c>
      <c r="CW266" s="635">
        <f t="shared" si="303"/>
        <v>9</v>
      </c>
      <c r="DI266" s="252"/>
      <c r="DJ266" s="252"/>
      <c r="DK266" s="445"/>
      <c r="DL266" s="445"/>
      <c r="DM266" s="445"/>
      <c r="DN266" s="445"/>
      <c r="DO266" s="445"/>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row>
    <row r="267" ht="19.5" customHeight="1">
      <c r="A267" s="14"/>
      <c r="B267" s="486"/>
      <c r="C267" s="487"/>
      <c r="D267" s="487"/>
      <c r="E267" s="559" t="s">
        <v>255</v>
      </c>
      <c r="F267" s="560"/>
      <c r="G267" s="561"/>
      <c r="H267" s="471" t="s">
        <v>10</v>
      </c>
      <c r="I267" s="472" t="s">
        <v>5</v>
      </c>
      <c r="J267" s="290">
        <v>20.0</v>
      </c>
      <c r="K267" s="290">
        <v>1.0</v>
      </c>
      <c r="L267" s="290">
        <v>1.0</v>
      </c>
      <c r="M267" s="290">
        <v>2.0</v>
      </c>
      <c r="N267" s="290">
        <v>1.0</v>
      </c>
      <c r="O267" s="290">
        <v>0.0</v>
      </c>
      <c r="P267" s="290">
        <v>0.0</v>
      </c>
      <c r="Q267" s="291">
        <v>0.0</v>
      </c>
      <c r="R267" s="602"/>
      <c r="S267" s="290">
        <v>2.0</v>
      </c>
      <c r="T267" s="290">
        <v>2.0</v>
      </c>
      <c r="U267" s="290">
        <v>1.5</v>
      </c>
      <c r="V267" s="290">
        <v>1.5</v>
      </c>
      <c r="W267" s="290">
        <v>0.0</v>
      </c>
      <c r="X267" s="290">
        <v>0.0</v>
      </c>
      <c r="Y267" s="291">
        <v>3.0</v>
      </c>
      <c r="Z267" s="602"/>
      <c r="AA267" s="474">
        <v>1.5</v>
      </c>
      <c r="AB267" s="472">
        <v>0.5</v>
      </c>
      <c r="AC267" s="472">
        <v>2.0</v>
      </c>
      <c r="AD267" s="472">
        <v>1.5</v>
      </c>
      <c r="AE267" s="472">
        <v>0.0</v>
      </c>
      <c r="AF267" s="472">
        <v>0.0</v>
      </c>
      <c r="AG267" s="473">
        <v>0.0</v>
      </c>
      <c r="AH267" s="602"/>
      <c r="AI267" s="474">
        <v>2.0</v>
      </c>
      <c r="AJ267" s="472">
        <v>2.0</v>
      </c>
      <c r="AK267" s="472">
        <v>1.5</v>
      </c>
      <c r="AL267" s="472">
        <v>1.5</v>
      </c>
      <c r="AM267" s="472">
        <v>0.0</v>
      </c>
      <c r="AN267" s="472">
        <v>0.0</v>
      </c>
      <c r="AO267" s="473">
        <v>3.0</v>
      </c>
      <c r="AP267" s="14"/>
      <c r="AQ267" s="14"/>
      <c r="AR267" s="14"/>
      <c r="AS267" s="14"/>
      <c r="AT267" s="14"/>
      <c r="AU267" s="445"/>
      <c r="AV267" s="445"/>
      <c r="AW267" s="445"/>
      <c r="AX267" s="445"/>
      <c r="AY267" s="445"/>
      <c r="AZ267" s="445"/>
      <c r="BA267" s="445"/>
      <c r="BB267" s="445"/>
      <c r="BK267" s="577">
        <f>SUM(BK262:BK266)</f>
        <v>160</v>
      </c>
      <c r="BN267" s="445"/>
      <c r="BO267" s="445"/>
      <c r="BP267" s="445"/>
      <c r="BQ267" s="445"/>
      <c r="BR267" s="445"/>
      <c r="BS267" s="445"/>
      <c r="BT267" s="445"/>
      <c r="BU267" s="445"/>
      <c r="BV267" s="445"/>
      <c r="BW267" s="445"/>
      <c r="BX267" s="445"/>
      <c r="BY267" s="445"/>
      <c r="BZ267" s="445"/>
      <c r="CA267" s="445"/>
      <c r="CB267" s="445"/>
      <c r="CC267" s="445"/>
      <c r="CD267" s="445"/>
      <c r="CE267" s="445"/>
      <c r="CF267" s="445"/>
      <c r="CG267" s="445"/>
      <c r="CH267" s="445"/>
      <c r="CI267" s="445"/>
      <c r="CJ267" s="445"/>
      <c r="CK267" s="445"/>
      <c r="CL267" s="252"/>
      <c r="CM267" s="252"/>
      <c r="CN267" s="252"/>
      <c r="CO267" s="252"/>
      <c r="DI267" s="252"/>
      <c r="DJ267" s="252"/>
      <c r="DK267" s="252"/>
      <c r="DL267" s="252"/>
      <c r="DM267" s="252"/>
      <c r="DN267" s="252"/>
      <c r="DO267" s="252"/>
      <c r="DP267" s="14"/>
      <c r="DQ267" s="14"/>
      <c r="DR267" s="14"/>
      <c r="DS267" s="14"/>
      <c r="DT267" s="14"/>
      <c r="DU267" s="14"/>
      <c r="DV267" s="14"/>
      <c r="DW267" s="14"/>
      <c r="DX267" s="14"/>
      <c r="DY267" s="14"/>
      <c r="DZ267" s="14"/>
      <c r="EA267" s="14"/>
      <c r="EB267" s="14"/>
      <c r="EC267" s="14"/>
      <c r="ED267" s="14"/>
      <c r="EE267" s="14"/>
      <c r="EF267" s="14"/>
      <c r="EG267" s="14"/>
      <c r="EH267" s="14"/>
      <c r="EI267" s="14"/>
      <c r="EJ267" s="14"/>
      <c r="EK267" s="14"/>
      <c r="EL267" s="14"/>
      <c r="EM267" s="14"/>
      <c r="EN267" s="14"/>
    </row>
    <row r="268" ht="19.5" customHeight="1">
      <c r="A268" s="14"/>
      <c r="B268" s="486"/>
      <c r="C268" s="487"/>
      <c r="D268" s="487"/>
      <c r="E268" s="559" t="s">
        <v>256</v>
      </c>
      <c r="F268" s="560"/>
      <c r="G268" s="561"/>
      <c r="H268" s="471" t="s">
        <v>5</v>
      </c>
      <c r="I268" s="472" t="s">
        <v>5</v>
      </c>
      <c r="J268" s="290">
        <v>15.0</v>
      </c>
      <c r="K268" s="290">
        <v>0.0</v>
      </c>
      <c r="L268" s="290">
        <v>1.0</v>
      </c>
      <c r="M268" s="290">
        <v>1.0</v>
      </c>
      <c r="N268" s="290">
        <v>1.0</v>
      </c>
      <c r="O268" s="290">
        <v>1.0</v>
      </c>
      <c r="P268" s="290">
        <v>0.0</v>
      </c>
      <c r="Q268" s="291">
        <v>0.0</v>
      </c>
      <c r="R268" s="602"/>
      <c r="S268" s="290">
        <v>0.0</v>
      </c>
      <c r="T268" s="290">
        <v>1.0</v>
      </c>
      <c r="U268" s="290">
        <v>1.0</v>
      </c>
      <c r="V268" s="290">
        <v>1.0</v>
      </c>
      <c r="W268" s="290">
        <v>1.0</v>
      </c>
      <c r="X268" s="290">
        <v>0.0</v>
      </c>
      <c r="Y268" s="291">
        <v>0.0</v>
      </c>
      <c r="Z268" s="602"/>
      <c r="AA268" s="474">
        <v>0.0</v>
      </c>
      <c r="AB268" s="472">
        <v>0.0</v>
      </c>
      <c r="AC268" s="472">
        <v>0.0</v>
      </c>
      <c r="AD268" s="472">
        <v>0.0</v>
      </c>
      <c r="AE268" s="472">
        <v>0.0</v>
      </c>
      <c r="AF268" s="472">
        <v>0.0</v>
      </c>
      <c r="AG268" s="473">
        <v>0.0</v>
      </c>
      <c r="AH268" s="602"/>
      <c r="AI268" s="474">
        <v>0.0</v>
      </c>
      <c r="AJ268" s="472">
        <v>1.5</v>
      </c>
      <c r="AK268" s="472">
        <v>1.5</v>
      </c>
      <c r="AL268" s="472">
        <v>1.5</v>
      </c>
      <c r="AM268" s="472">
        <v>1.0</v>
      </c>
      <c r="AN268" s="472">
        <v>0.0</v>
      </c>
      <c r="AO268" s="473">
        <v>0.0</v>
      </c>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c r="EE268" s="14"/>
      <c r="EF268" s="14"/>
      <c r="EG268" s="14"/>
      <c r="EH268" s="14"/>
      <c r="EI268" s="14"/>
      <c r="EJ268" s="14"/>
      <c r="EK268" s="14"/>
      <c r="EL268" s="14"/>
      <c r="EM268" s="14"/>
      <c r="EN268" s="14"/>
    </row>
    <row r="269" ht="19.5" customHeight="1">
      <c r="A269" s="14"/>
      <c r="B269" s="486"/>
      <c r="C269" s="487"/>
      <c r="D269" s="487"/>
      <c r="E269" s="559" t="s">
        <v>257</v>
      </c>
      <c r="F269" s="560"/>
      <c r="G269" s="561"/>
      <c r="H269" s="471" t="s">
        <v>7</v>
      </c>
      <c r="I269" s="472" t="s">
        <v>5</v>
      </c>
      <c r="J269" s="290">
        <v>15.0</v>
      </c>
      <c r="K269" s="290">
        <v>0.0</v>
      </c>
      <c r="L269" s="290">
        <v>0.0</v>
      </c>
      <c r="M269" s="290">
        <v>0.0</v>
      </c>
      <c r="N269" s="290">
        <v>0.0</v>
      </c>
      <c r="O269" s="290">
        <v>0.0</v>
      </c>
      <c r="P269" s="290">
        <v>0.0</v>
      </c>
      <c r="Q269" s="291">
        <v>0.0</v>
      </c>
      <c r="R269" s="602"/>
      <c r="S269" s="290">
        <v>0.0</v>
      </c>
      <c r="T269" s="290">
        <v>0.0</v>
      </c>
      <c r="U269" s="290">
        <v>0.0</v>
      </c>
      <c r="V269" s="290">
        <v>2.0</v>
      </c>
      <c r="W269" s="290">
        <v>2.0</v>
      </c>
      <c r="X269" s="290">
        <v>2.0</v>
      </c>
      <c r="Y269" s="291">
        <v>2.0</v>
      </c>
      <c r="Z269" s="602"/>
      <c r="AA269" s="474">
        <v>0.0</v>
      </c>
      <c r="AB269" s="472">
        <v>0.0</v>
      </c>
      <c r="AC269" s="472">
        <v>0.0</v>
      </c>
      <c r="AD269" s="472">
        <v>0.0</v>
      </c>
      <c r="AE269" s="472">
        <v>0.0</v>
      </c>
      <c r="AF269" s="472">
        <v>0.0</v>
      </c>
      <c r="AG269" s="473">
        <v>0.0</v>
      </c>
      <c r="AH269" s="602"/>
      <c r="AI269" s="474">
        <v>0.0</v>
      </c>
      <c r="AJ269" s="472">
        <v>0.0</v>
      </c>
      <c r="AK269" s="472">
        <v>0.0</v>
      </c>
      <c r="AL269" s="472">
        <v>2.5</v>
      </c>
      <c r="AM269" s="472">
        <v>2.0</v>
      </c>
      <c r="AN269" s="472">
        <v>2.0</v>
      </c>
      <c r="AO269" s="473">
        <v>2.0</v>
      </c>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row>
    <row r="270" ht="19.5" customHeight="1">
      <c r="A270" s="14"/>
      <c r="B270" s="486"/>
      <c r="C270" s="487"/>
      <c r="D270" s="487"/>
      <c r="E270" s="559" t="s">
        <v>258</v>
      </c>
      <c r="F270" s="560"/>
      <c r="G270" s="561"/>
      <c r="H270" s="471" t="s">
        <v>12</v>
      </c>
      <c r="I270" s="472" t="s">
        <v>5</v>
      </c>
      <c r="J270" s="290">
        <v>10.0</v>
      </c>
      <c r="K270" s="290">
        <v>0.0</v>
      </c>
      <c r="L270" s="290">
        <v>0.0</v>
      </c>
      <c r="M270" s="290">
        <v>0.0</v>
      </c>
      <c r="N270" s="290">
        <v>0.0</v>
      </c>
      <c r="O270" s="290">
        <v>0.0</v>
      </c>
      <c r="P270" s="290">
        <v>0.0</v>
      </c>
      <c r="Q270" s="291">
        <v>2.0</v>
      </c>
      <c r="R270" s="602"/>
      <c r="S270" s="290">
        <v>1.0</v>
      </c>
      <c r="T270" s="290">
        <v>1.0</v>
      </c>
      <c r="U270" s="290">
        <v>1.0</v>
      </c>
      <c r="V270" s="290">
        <v>1.0</v>
      </c>
      <c r="W270" s="290">
        <v>2.0</v>
      </c>
      <c r="X270" s="290">
        <v>2.0</v>
      </c>
      <c r="Y270" s="291">
        <v>0.0</v>
      </c>
      <c r="Z270" s="602"/>
      <c r="AA270" s="474">
        <v>0.0</v>
      </c>
      <c r="AB270" s="472">
        <v>0.0</v>
      </c>
      <c r="AC270" s="472">
        <v>0.0</v>
      </c>
      <c r="AD270" s="472">
        <v>0.0</v>
      </c>
      <c r="AE270" s="472">
        <v>0.0</v>
      </c>
      <c r="AF270" s="472">
        <v>0.0</v>
      </c>
      <c r="AG270" s="473">
        <v>0.0</v>
      </c>
      <c r="AH270" s="602"/>
      <c r="AI270" s="474">
        <v>1.0</v>
      </c>
      <c r="AJ270" s="472">
        <v>1.5</v>
      </c>
      <c r="AK270" s="472">
        <v>1.5</v>
      </c>
      <c r="AL270" s="472">
        <v>1.5</v>
      </c>
      <c r="AM270" s="472">
        <v>2.0</v>
      </c>
      <c r="AN270" s="472">
        <v>2.0</v>
      </c>
      <c r="AO270" s="473">
        <v>0.0</v>
      </c>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row>
    <row r="271" ht="19.5" customHeight="1">
      <c r="A271" s="14"/>
      <c r="B271" s="503"/>
      <c r="C271" s="504"/>
      <c r="D271" s="504"/>
      <c r="E271" s="565" t="s">
        <v>259</v>
      </c>
      <c r="F271" s="566"/>
      <c r="G271" s="567"/>
      <c r="H271" s="507" t="s">
        <v>8</v>
      </c>
      <c r="I271" s="496" t="s">
        <v>5</v>
      </c>
      <c r="J271" s="325">
        <v>20.0</v>
      </c>
      <c r="K271" s="325">
        <v>0.0</v>
      </c>
      <c r="L271" s="325">
        <v>0.0</v>
      </c>
      <c r="M271" s="325">
        <v>0.0</v>
      </c>
      <c r="N271" s="325">
        <v>0.0</v>
      </c>
      <c r="O271" s="325">
        <v>0.0</v>
      </c>
      <c r="P271" s="325">
        <v>0.0</v>
      </c>
      <c r="Q271" s="326">
        <v>0.0</v>
      </c>
      <c r="R271" s="602"/>
      <c r="S271" s="325">
        <v>2.0</v>
      </c>
      <c r="T271" s="325">
        <v>0.0</v>
      </c>
      <c r="U271" s="325">
        <v>2.0</v>
      </c>
      <c r="V271" s="325">
        <v>2.0</v>
      </c>
      <c r="W271" s="325">
        <v>0.0</v>
      </c>
      <c r="X271" s="325">
        <v>0.0</v>
      </c>
      <c r="Y271" s="326">
        <v>0.0</v>
      </c>
      <c r="Z271" s="602"/>
      <c r="AA271" s="510">
        <v>0.0</v>
      </c>
      <c r="AB271" s="496">
        <v>0.0</v>
      </c>
      <c r="AC271" s="496">
        <v>0.0</v>
      </c>
      <c r="AD271" s="496">
        <v>0.0</v>
      </c>
      <c r="AE271" s="496">
        <v>0.0</v>
      </c>
      <c r="AF271" s="496">
        <v>0.0</v>
      </c>
      <c r="AG271" s="535">
        <v>0.0</v>
      </c>
      <c r="AH271" s="602"/>
      <c r="AI271" s="510">
        <v>2.5</v>
      </c>
      <c r="AJ271" s="496">
        <v>0.0</v>
      </c>
      <c r="AK271" s="496">
        <v>2.5</v>
      </c>
      <c r="AL271" s="496">
        <v>2.5</v>
      </c>
      <c r="AM271" s="496">
        <v>0.0</v>
      </c>
      <c r="AN271" s="496">
        <v>0.0</v>
      </c>
      <c r="AO271" s="535">
        <v>0.0</v>
      </c>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row>
    <row r="272" ht="19.5" customHeight="1">
      <c r="A272" s="14"/>
      <c r="B272" s="570"/>
      <c r="C272" s="570"/>
      <c r="D272" s="571"/>
      <c r="E272" s="536"/>
      <c r="F272" s="536"/>
      <c r="G272" s="537"/>
      <c r="H272" s="538"/>
      <c r="I272" s="574" t="s">
        <v>147</v>
      </c>
      <c r="J272" s="575">
        <f>SUM(J262:J271)</f>
        <v>150</v>
      </c>
      <c r="K272" s="576">
        <f> J272 - (J272 / 14)</f>
        <v>139.2857143</v>
      </c>
      <c r="L272" s="576">
        <f> K272 - (J272 / 14)</f>
        <v>128.5714286</v>
      </c>
      <c r="M272" s="576">
        <f> L272 - (J272 / 14)</f>
        <v>117.8571429</v>
      </c>
      <c r="N272" s="576">
        <f> M272 - (J272 / 14)</f>
        <v>107.1428571</v>
      </c>
      <c r="O272" s="576">
        <f> N272 - (J272 / 14)</f>
        <v>96.42857143</v>
      </c>
      <c r="P272" s="576">
        <f> O272 - (J272 / 14)</f>
        <v>85.71428571</v>
      </c>
      <c r="Q272" s="576">
        <f> P272 - (J272 / 14)</f>
        <v>75</v>
      </c>
      <c r="R272" s="602"/>
      <c r="S272" s="576">
        <f> Q272 - (J272 / 14)</f>
        <v>64.28571429</v>
      </c>
      <c r="T272" s="576">
        <f> S272 - (J272 / 14)</f>
        <v>53.57142857</v>
      </c>
      <c r="U272" s="576">
        <f> T272 - (J272 / 14)</f>
        <v>42.85714286</v>
      </c>
      <c r="V272" s="576">
        <f> U272 - (J272 / 14)</f>
        <v>32.14285714</v>
      </c>
      <c r="W272" s="576">
        <f> V272 - (J272 / 14)</f>
        <v>21.42857143</v>
      </c>
      <c r="X272" s="576">
        <f> W272 - (J272 / 14)</f>
        <v>10.71428571</v>
      </c>
      <c r="Y272" s="576">
        <f> X272 - (J272 / 14)</f>
        <v>0</v>
      </c>
      <c r="AA272" s="400"/>
      <c r="AB272" s="445"/>
      <c r="AC272" s="444"/>
      <c r="AD272" s="444"/>
      <c r="AE272" s="444"/>
      <c r="AF272" s="444"/>
      <c r="AG272" s="444"/>
      <c r="AJ272" s="252"/>
      <c r="AK272" s="252"/>
      <c r="AL272" s="252"/>
      <c r="AM272" s="252"/>
      <c r="AN272" s="252"/>
      <c r="AO272" s="577">
        <f>SUM(AA262:AO271)</f>
        <v>100</v>
      </c>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row>
    <row r="273" ht="19.5" customHeight="1">
      <c r="A273" s="14"/>
      <c r="B273" s="14"/>
      <c r="C273" s="14"/>
      <c r="D273" s="14"/>
      <c r="E273" s="14"/>
      <c r="F273" s="106"/>
      <c r="G273" s="106"/>
      <c r="H273" s="14"/>
      <c r="I273" s="517" t="s">
        <v>155</v>
      </c>
      <c r="J273" s="518">
        <f>SUM(J262:J271)</f>
        <v>150</v>
      </c>
      <c r="K273" s="516">
        <f t="shared" ref="K273:Q273" si="304"> J273 - SUM(K262:K271)</f>
        <v>146</v>
      </c>
      <c r="L273" s="516">
        <f t="shared" si="304"/>
        <v>139</v>
      </c>
      <c r="M273" s="516">
        <f t="shared" si="304"/>
        <v>126</v>
      </c>
      <c r="N273" s="516">
        <f t="shared" si="304"/>
        <v>116</v>
      </c>
      <c r="O273" s="516">
        <f t="shared" si="304"/>
        <v>111</v>
      </c>
      <c r="P273" s="516">
        <f t="shared" si="304"/>
        <v>108</v>
      </c>
      <c r="Q273" s="516">
        <f t="shared" si="304"/>
        <v>103</v>
      </c>
      <c r="R273" s="261"/>
      <c r="S273" s="516">
        <f> Q273 - SUM(S262:S271)</f>
        <v>98</v>
      </c>
      <c r="T273" s="516">
        <f t="shared" ref="T273:Y273" si="305"> S273 - SUM(T262:T271)</f>
        <v>91</v>
      </c>
      <c r="U273" s="516">
        <f t="shared" si="305"/>
        <v>84.5</v>
      </c>
      <c r="V273" s="516">
        <f t="shared" si="305"/>
        <v>73</v>
      </c>
      <c r="W273" s="516">
        <f t="shared" si="305"/>
        <v>66</v>
      </c>
      <c r="X273" s="516">
        <f t="shared" si="305"/>
        <v>61</v>
      </c>
      <c r="Y273" s="516">
        <f t="shared" si="305"/>
        <v>56</v>
      </c>
      <c r="Z273" s="252"/>
      <c r="AA273" s="252"/>
      <c r="AB273" s="252"/>
      <c r="AC273" s="252"/>
      <c r="AD273" s="252"/>
      <c r="AE273" s="252"/>
      <c r="AF273" s="252"/>
      <c r="AG273" s="252"/>
      <c r="AH273" s="252"/>
      <c r="AI273" s="252"/>
      <c r="AJ273" s="252"/>
      <c r="AK273" s="252"/>
      <c r="AL273" s="252"/>
      <c r="AM273" s="252"/>
      <c r="AN273" s="252"/>
      <c r="AO273" s="252"/>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c r="EE273" s="14"/>
      <c r="EF273" s="14"/>
      <c r="EG273" s="14"/>
      <c r="EH273" s="14"/>
      <c r="EI273" s="14"/>
      <c r="EJ273" s="14"/>
      <c r="EK273" s="14"/>
      <c r="EL273" s="14"/>
      <c r="EM273" s="14"/>
      <c r="EN273" s="14"/>
    </row>
    <row r="274" ht="19.5" customHeight="1">
      <c r="A274" s="14"/>
      <c r="B274" s="14"/>
      <c r="C274" s="14"/>
      <c r="D274" s="14"/>
      <c r="E274" s="14"/>
      <c r="F274" s="106"/>
      <c r="G274" s="106"/>
      <c r="H274" s="14"/>
      <c r="I274" s="107"/>
      <c r="J274" s="107"/>
      <c r="K274" s="107"/>
      <c r="L274" s="107"/>
      <c r="M274" s="107"/>
      <c r="N274" s="107"/>
      <c r="O274" s="107"/>
      <c r="P274" s="107"/>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c r="EE274" s="14"/>
      <c r="EF274" s="14"/>
      <c r="EG274" s="14"/>
      <c r="EH274" s="14"/>
      <c r="EI274" s="14"/>
      <c r="EJ274" s="14"/>
      <c r="EK274" s="14"/>
      <c r="EL274" s="14"/>
      <c r="EM274" s="14"/>
      <c r="EN274" s="14"/>
    </row>
    <row r="275" ht="19.5" customHeight="1">
      <c r="A275" s="14"/>
      <c r="E275" s="536"/>
      <c r="F275" s="536"/>
      <c r="G275" s="537"/>
      <c r="H275" s="537"/>
      <c r="I275" s="537"/>
      <c r="J275" s="538"/>
      <c r="K275" s="539" t="s">
        <v>143</v>
      </c>
      <c r="L275" s="255"/>
      <c r="M275" s="255"/>
      <c r="N275" s="255"/>
      <c r="O275" s="255"/>
      <c r="P275" s="255"/>
      <c r="Q275" s="255"/>
      <c r="R275" s="255"/>
      <c r="S275" s="255"/>
      <c r="T275" s="255"/>
      <c r="U275" s="255"/>
      <c r="V275" s="255"/>
      <c r="W275" s="255"/>
      <c r="X275" s="255"/>
      <c r="Y275" s="5"/>
      <c r="AA275" s="541" t="s">
        <v>144</v>
      </c>
      <c r="AB275" s="255"/>
      <c r="AC275" s="255"/>
      <c r="AD275" s="255"/>
      <c r="AE275" s="255"/>
      <c r="AF275" s="255"/>
      <c r="AG275" s="255"/>
      <c r="AH275" s="255"/>
      <c r="AI275" s="255"/>
      <c r="AJ275" s="255"/>
      <c r="AK275" s="255"/>
      <c r="AL275" s="255"/>
      <c r="AM275" s="255"/>
      <c r="AN275" s="255"/>
      <c r="AO275" s="5"/>
      <c r="AP275" s="14"/>
      <c r="AQ275" s="14"/>
      <c r="AR275" s="14"/>
      <c r="AS275" s="14"/>
      <c r="AT275" s="14"/>
      <c r="AU275" s="542"/>
      <c r="AV275" s="539" t="s">
        <v>145</v>
      </c>
      <c r="AW275" s="255"/>
      <c r="AX275" s="255"/>
      <c r="AY275" s="255"/>
      <c r="AZ275" s="255"/>
      <c r="BA275" s="255"/>
      <c r="BB275" s="255"/>
      <c r="BC275" s="255"/>
      <c r="BD275" s="593"/>
      <c r="BE275" s="593"/>
      <c r="BF275" s="593"/>
      <c r="BG275" s="593"/>
      <c r="BH275" s="593"/>
      <c r="BI275" s="593"/>
      <c r="BJ275" s="593"/>
      <c r="BK275" s="594"/>
      <c r="BL275" s="600"/>
      <c r="BM275" s="600"/>
      <c r="BN275" s="445"/>
      <c r="BO275" s="578"/>
      <c r="BP275" s="445"/>
      <c r="BQ275" s="445"/>
      <c r="BR275" s="445"/>
      <c r="BS275" s="445"/>
      <c r="BT275" s="445"/>
      <c r="BU275" s="445"/>
      <c r="BV275" s="445"/>
      <c r="BW275" s="536"/>
      <c r="BX275" s="600"/>
      <c r="BY275" s="600"/>
      <c r="BZ275" s="600"/>
      <c r="CA275" s="600"/>
      <c r="CB275" s="600"/>
      <c r="CC275" s="600"/>
      <c r="CD275" s="600"/>
      <c r="CE275" s="600"/>
      <c r="CF275" s="445"/>
      <c r="CG275" s="445"/>
      <c r="CH275" s="445"/>
      <c r="CI275" s="445"/>
      <c r="CJ275" s="445"/>
      <c r="CK275" s="445"/>
      <c r="CL275" s="445"/>
      <c r="CM275" s="445"/>
      <c r="CN275" s="445"/>
      <c r="CO275" s="445"/>
      <c r="CP275" s="600"/>
      <c r="CQ275" s="600"/>
      <c r="CR275" s="600"/>
      <c r="CS275" s="600"/>
      <c r="CT275" s="600"/>
      <c r="CU275" s="600"/>
      <c r="CV275" s="600"/>
      <c r="CW275" s="600"/>
      <c r="CX275" s="536"/>
      <c r="CY275" s="536"/>
      <c r="CZ275" s="536"/>
      <c r="DA275" s="536"/>
      <c r="DB275" s="536"/>
      <c r="DC275" s="536"/>
      <c r="DD275" s="536"/>
      <c r="DE275" s="536"/>
      <c r="DF275" s="536"/>
      <c r="DG275" s="536"/>
      <c r="DH275" s="3"/>
      <c r="DI275" s="3"/>
      <c r="DJ275" s="3"/>
      <c r="DK275" s="3"/>
      <c r="DL275" s="3"/>
      <c r="DM275" s="3"/>
      <c r="DN275" s="3"/>
      <c r="DO275" s="3"/>
      <c r="DP275" s="14"/>
      <c r="DQ275" s="14"/>
      <c r="DR275" s="14"/>
      <c r="DS275" s="14"/>
      <c r="DT275" s="14"/>
      <c r="DU275" s="14"/>
      <c r="DV275" s="14"/>
      <c r="DW275" s="14"/>
      <c r="DX275" s="14"/>
      <c r="DY275" s="14"/>
      <c r="DZ275" s="14"/>
      <c r="EA275" s="14"/>
      <c r="EB275" s="14"/>
      <c r="EC275" s="14"/>
      <c r="ED275" s="14"/>
      <c r="EE275" s="14"/>
      <c r="EF275" s="14"/>
      <c r="EG275" s="14"/>
      <c r="EH275" s="14"/>
      <c r="EI275" s="14"/>
      <c r="EJ275" s="14"/>
      <c r="EK275" s="14"/>
      <c r="EL275" s="14"/>
      <c r="EM275" s="14"/>
      <c r="EN275" s="14"/>
    </row>
    <row r="276" ht="19.5" customHeight="1">
      <c r="A276" s="14"/>
      <c r="B276" s="403"/>
      <c r="C276" s="403"/>
      <c r="D276" s="544"/>
      <c r="E276" s="544"/>
      <c r="F276" s="544"/>
      <c r="G276" s="545"/>
      <c r="H276" s="545"/>
      <c r="I276" s="618" t="s">
        <v>260</v>
      </c>
      <c r="J276" s="409"/>
      <c r="K276" s="619" t="s">
        <v>87</v>
      </c>
      <c r="L276" s="619" t="s">
        <v>261</v>
      </c>
      <c r="M276" s="619" t="s">
        <v>89</v>
      </c>
      <c r="N276" s="619" t="s">
        <v>90</v>
      </c>
      <c r="O276" s="619" t="s">
        <v>91</v>
      </c>
      <c r="P276" s="619" t="s">
        <v>85</v>
      </c>
      <c r="Q276" s="619" t="s">
        <v>86</v>
      </c>
      <c r="R276" s="602"/>
      <c r="S276" s="619" t="s">
        <v>87</v>
      </c>
      <c r="T276" s="619" t="s">
        <v>261</v>
      </c>
      <c r="U276" s="619" t="s">
        <v>89</v>
      </c>
      <c r="V276" s="619" t="s">
        <v>90</v>
      </c>
      <c r="W276" s="619" t="s">
        <v>91</v>
      </c>
      <c r="X276" s="619" t="s">
        <v>85</v>
      </c>
      <c r="Y276" s="619" t="s">
        <v>86</v>
      </c>
      <c r="Z276" s="602"/>
      <c r="AA276" s="619" t="s">
        <v>87</v>
      </c>
      <c r="AB276" s="619" t="s">
        <v>261</v>
      </c>
      <c r="AC276" s="619" t="s">
        <v>89</v>
      </c>
      <c r="AD276" s="619" t="s">
        <v>90</v>
      </c>
      <c r="AE276" s="619" t="s">
        <v>91</v>
      </c>
      <c r="AF276" s="619" t="s">
        <v>85</v>
      </c>
      <c r="AG276" s="619" t="s">
        <v>86</v>
      </c>
      <c r="AH276" s="602"/>
      <c r="AI276" s="619" t="s">
        <v>87</v>
      </c>
      <c r="AJ276" s="619" t="s">
        <v>88</v>
      </c>
      <c r="AK276" s="619" t="s">
        <v>89</v>
      </c>
      <c r="AL276" s="619" t="s">
        <v>90</v>
      </c>
      <c r="AM276" s="619" t="s">
        <v>91</v>
      </c>
      <c r="AN276" s="619" t="s">
        <v>85</v>
      </c>
      <c r="AO276" s="619" t="s">
        <v>86</v>
      </c>
      <c r="AP276" s="14"/>
      <c r="AQ276" s="14"/>
      <c r="AR276" s="14"/>
      <c r="AS276" s="14"/>
      <c r="AT276" s="14"/>
      <c r="AU276" s="542"/>
      <c r="AV276" s="619" t="str">
        <f t="shared" ref="AV276:BB276" si="306">K276</f>
        <v>Mon</v>
      </c>
      <c r="AW276" s="619" t="str">
        <f t="shared" si="306"/>
        <v>Tues</v>
      </c>
      <c r="AX276" s="619" t="str">
        <f t="shared" si="306"/>
        <v>Wed</v>
      </c>
      <c r="AY276" s="619" t="str">
        <f t="shared" si="306"/>
        <v>Thur</v>
      </c>
      <c r="AZ276" s="619" t="str">
        <f t="shared" si="306"/>
        <v>Fri</v>
      </c>
      <c r="BA276" s="619" t="str">
        <f t="shared" si="306"/>
        <v>Sat</v>
      </c>
      <c r="BB276" s="619" t="str">
        <f t="shared" si="306"/>
        <v>Sun</v>
      </c>
      <c r="BC276" s="602"/>
      <c r="BD276" s="619" t="str">
        <f t="shared" ref="BD276:BJ276" si="307">S276</f>
        <v>Mon</v>
      </c>
      <c r="BE276" s="619" t="str">
        <f t="shared" si="307"/>
        <v>Tues</v>
      </c>
      <c r="BF276" s="619" t="str">
        <f t="shared" si="307"/>
        <v>Wed</v>
      </c>
      <c r="BG276" s="619" t="str">
        <f t="shared" si="307"/>
        <v>Thur</v>
      </c>
      <c r="BH276" s="619" t="str">
        <f t="shared" si="307"/>
        <v>Fri</v>
      </c>
      <c r="BI276" s="619" t="str">
        <f t="shared" si="307"/>
        <v>Sat</v>
      </c>
      <c r="BJ276" s="619" t="str">
        <f t="shared" si="307"/>
        <v>Sun</v>
      </c>
      <c r="BK276" s="550" t="s">
        <v>146</v>
      </c>
      <c r="BL276" s="600"/>
      <c r="BM276" s="600"/>
      <c r="BN276" s="445"/>
      <c r="BO276" s="622" t="s">
        <v>8</v>
      </c>
      <c r="BP276" s="623" t="s">
        <v>98</v>
      </c>
      <c r="BQ276" s="624">
        <f t="shared" ref="BQ276:BW276" si="308">K277</f>
        <v>44627</v>
      </c>
      <c r="BR276" s="624">
        <f t="shared" si="308"/>
        <v>44628</v>
      </c>
      <c r="BS276" s="624">
        <f t="shared" si="308"/>
        <v>44629</v>
      </c>
      <c r="BT276" s="624">
        <f t="shared" si="308"/>
        <v>44630</v>
      </c>
      <c r="BU276" s="624">
        <f t="shared" si="308"/>
        <v>44631</v>
      </c>
      <c r="BV276" s="624">
        <f t="shared" si="308"/>
        <v>44632</v>
      </c>
      <c r="BW276" s="624">
        <f t="shared" si="308"/>
        <v>44633</v>
      </c>
      <c r="BX276" s="625"/>
      <c r="BY276" s="624">
        <f t="shared" ref="BY276:CE276" si="309">S277</f>
        <v>44634</v>
      </c>
      <c r="BZ276" s="624">
        <f t="shared" si="309"/>
        <v>44635</v>
      </c>
      <c r="CA276" s="624">
        <f t="shared" si="309"/>
        <v>44636</v>
      </c>
      <c r="CB276" s="624">
        <f t="shared" si="309"/>
        <v>44637</v>
      </c>
      <c r="CC276" s="624">
        <f t="shared" si="309"/>
        <v>44638</v>
      </c>
      <c r="CD276" s="624">
        <f t="shared" si="309"/>
        <v>44639</v>
      </c>
      <c r="CE276" s="624">
        <f t="shared" si="309"/>
        <v>44640</v>
      </c>
      <c r="CF276" s="445"/>
      <c r="CG276" s="622" t="s">
        <v>5</v>
      </c>
      <c r="CH276" s="623" t="s">
        <v>98</v>
      </c>
      <c r="CI276" s="624">
        <f t="shared" ref="CI276:CO276" si="310">K277</f>
        <v>44627</v>
      </c>
      <c r="CJ276" s="624">
        <f t="shared" si="310"/>
        <v>44628</v>
      </c>
      <c r="CK276" s="624">
        <f t="shared" si="310"/>
        <v>44629</v>
      </c>
      <c r="CL276" s="624">
        <f t="shared" si="310"/>
        <v>44630</v>
      </c>
      <c r="CM276" s="624">
        <f t="shared" si="310"/>
        <v>44631</v>
      </c>
      <c r="CN276" s="624">
        <f t="shared" si="310"/>
        <v>44632</v>
      </c>
      <c r="CO276" s="624">
        <f t="shared" si="310"/>
        <v>44633</v>
      </c>
      <c r="CP276" s="625"/>
      <c r="CQ276" s="624">
        <f t="shared" ref="CQ276:CW276" si="311">S277</f>
        <v>44634</v>
      </c>
      <c r="CR276" s="624">
        <f t="shared" si="311"/>
        <v>44635</v>
      </c>
      <c r="CS276" s="624">
        <f t="shared" si="311"/>
        <v>44636</v>
      </c>
      <c r="CT276" s="624">
        <f t="shared" si="311"/>
        <v>44637</v>
      </c>
      <c r="CU276" s="624">
        <f t="shared" si="311"/>
        <v>44638</v>
      </c>
      <c r="CV276" s="624">
        <f t="shared" si="311"/>
        <v>44639</v>
      </c>
      <c r="CW276" s="624">
        <f t="shared" si="311"/>
        <v>44640</v>
      </c>
      <c r="CX276" s="445"/>
      <c r="CY276" s="622" t="s">
        <v>12</v>
      </c>
      <c r="CZ276" s="623" t="s">
        <v>98</v>
      </c>
      <c r="DA276" s="624">
        <f t="shared" ref="DA276:DG276" si="312">K277</f>
        <v>44627</v>
      </c>
      <c r="DB276" s="624">
        <f t="shared" si="312"/>
        <v>44628</v>
      </c>
      <c r="DC276" s="624">
        <f t="shared" si="312"/>
        <v>44629</v>
      </c>
      <c r="DD276" s="624">
        <f t="shared" si="312"/>
        <v>44630</v>
      </c>
      <c r="DE276" s="624">
        <f t="shared" si="312"/>
        <v>44631</v>
      </c>
      <c r="DF276" s="624">
        <f t="shared" si="312"/>
        <v>44632</v>
      </c>
      <c r="DG276" s="624">
        <f t="shared" si="312"/>
        <v>44633</v>
      </c>
      <c r="DH276" s="626"/>
      <c r="DI276" s="624">
        <f t="shared" ref="DI276:DO276" si="313">S277</f>
        <v>44634</v>
      </c>
      <c r="DJ276" s="624">
        <f t="shared" si="313"/>
        <v>44635</v>
      </c>
      <c r="DK276" s="624">
        <f t="shared" si="313"/>
        <v>44636</v>
      </c>
      <c r="DL276" s="624">
        <f t="shared" si="313"/>
        <v>44637</v>
      </c>
      <c r="DM276" s="624">
        <f t="shared" si="313"/>
        <v>44638</v>
      </c>
      <c r="DN276" s="624">
        <f t="shared" si="313"/>
        <v>44639</v>
      </c>
      <c r="DO276" s="624">
        <f t="shared" si="313"/>
        <v>44640</v>
      </c>
      <c r="DP276" s="14"/>
      <c r="DQ276" s="14"/>
      <c r="DR276" s="14"/>
      <c r="DS276" s="14"/>
      <c r="DT276" s="14"/>
      <c r="DU276" s="14"/>
      <c r="DV276" s="14"/>
      <c r="DW276" s="14"/>
      <c r="DX276" s="14"/>
      <c r="DY276" s="14"/>
      <c r="DZ276" s="14"/>
      <c r="EA276" s="14"/>
      <c r="EB276" s="14"/>
      <c r="EC276" s="14"/>
      <c r="ED276" s="14"/>
      <c r="EE276" s="14"/>
      <c r="EF276" s="14"/>
      <c r="EG276" s="14"/>
      <c r="EH276" s="14"/>
      <c r="EI276" s="14"/>
      <c r="EJ276" s="14"/>
      <c r="EK276" s="14"/>
      <c r="EL276" s="14"/>
      <c r="EM276" s="14"/>
      <c r="EN276" s="14"/>
    </row>
    <row r="277" ht="19.5" customHeight="1">
      <c r="A277" s="14"/>
      <c r="B277" s="627" t="s">
        <v>92</v>
      </c>
      <c r="C277" s="628" t="s">
        <v>93</v>
      </c>
      <c r="D277" s="628" t="s">
        <v>94</v>
      </c>
      <c r="E277" s="628" t="s">
        <v>95</v>
      </c>
      <c r="F277" s="628" t="s">
        <v>17</v>
      </c>
      <c r="G277" s="629" t="s">
        <v>96</v>
      </c>
      <c r="H277" s="629" t="s">
        <v>97</v>
      </c>
      <c r="I277" s="630" t="s">
        <v>20</v>
      </c>
      <c r="J277" s="630" t="s">
        <v>98</v>
      </c>
      <c r="K277" s="631">
        <v>44627.0</v>
      </c>
      <c r="L277" s="631">
        <v>44628.0</v>
      </c>
      <c r="M277" s="631">
        <v>44629.0</v>
      </c>
      <c r="N277" s="631">
        <v>44630.0</v>
      </c>
      <c r="O277" s="631">
        <v>44631.0</v>
      </c>
      <c r="P277" s="631">
        <v>44632.0</v>
      </c>
      <c r="Q277" s="631">
        <v>44633.0</v>
      </c>
      <c r="R277" s="602"/>
      <c r="S277" s="631">
        <v>44634.0</v>
      </c>
      <c r="T277" s="631">
        <v>44635.0</v>
      </c>
      <c r="U277" s="631">
        <v>44636.0</v>
      </c>
      <c r="V277" s="631">
        <v>44637.0</v>
      </c>
      <c r="W277" s="631">
        <v>44638.0</v>
      </c>
      <c r="X277" s="631">
        <v>44639.0</v>
      </c>
      <c r="Y277" s="631">
        <v>44640.0</v>
      </c>
      <c r="Z277" s="602"/>
      <c r="AA277" s="631">
        <v>44627.0</v>
      </c>
      <c r="AB277" s="631">
        <v>44628.0</v>
      </c>
      <c r="AC277" s="631">
        <v>44629.0</v>
      </c>
      <c r="AD277" s="631">
        <v>44630.0</v>
      </c>
      <c r="AE277" s="631">
        <v>44631.0</v>
      </c>
      <c r="AF277" s="631">
        <v>44632.0</v>
      </c>
      <c r="AG277" s="631">
        <v>44633.0</v>
      </c>
      <c r="AH277" s="602"/>
      <c r="AI277" s="631">
        <v>44634.0</v>
      </c>
      <c r="AJ277" s="631">
        <v>44635.0</v>
      </c>
      <c r="AK277" s="631">
        <v>44636.0</v>
      </c>
      <c r="AL277" s="631">
        <v>44637.0</v>
      </c>
      <c r="AM277" s="631">
        <v>44638.0</v>
      </c>
      <c r="AN277" s="631">
        <v>44639.0</v>
      </c>
      <c r="AO277" s="631">
        <v>44640.0</v>
      </c>
      <c r="AP277" s="14"/>
      <c r="AQ277" s="14"/>
      <c r="AR277" s="14"/>
      <c r="AS277" s="14"/>
      <c r="AT277" s="14"/>
      <c r="AU277" s="558"/>
      <c r="AV277" s="633">
        <f t="shared" ref="AV277:BB277" si="314">K277</f>
        <v>44627</v>
      </c>
      <c r="AW277" s="633">
        <f t="shared" si="314"/>
        <v>44628</v>
      </c>
      <c r="AX277" s="633">
        <f t="shared" si="314"/>
        <v>44629</v>
      </c>
      <c r="AY277" s="633">
        <f t="shared" si="314"/>
        <v>44630</v>
      </c>
      <c r="AZ277" s="633">
        <f t="shared" si="314"/>
        <v>44631</v>
      </c>
      <c r="BA277" s="633">
        <f t="shared" si="314"/>
        <v>44632</v>
      </c>
      <c r="BB277" s="633">
        <f t="shared" si="314"/>
        <v>44633</v>
      </c>
      <c r="BC277" s="602"/>
      <c r="BD277" s="633">
        <f t="shared" ref="BD277:BJ277" si="315">S277</f>
        <v>44634</v>
      </c>
      <c r="BE277" s="633">
        <f t="shared" si="315"/>
        <v>44635</v>
      </c>
      <c r="BF277" s="633">
        <f t="shared" si="315"/>
        <v>44636</v>
      </c>
      <c r="BG277" s="633">
        <f t="shared" si="315"/>
        <v>44637</v>
      </c>
      <c r="BH277" s="633">
        <f t="shared" si="315"/>
        <v>44638</v>
      </c>
      <c r="BI277" s="633">
        <f t="shared" si="315"/>
        <v>44639</v>
      </c>
      <c r="BJ277" s="633">
        <f t="shared" si="315"/>
        <v>44640</v>
      </c>
      <c r="BK277" s="599"/>
      <c r="BL277" s="600"/>
      <c r="BM277" s="600"/>
      <c r="BN277" s="445"/>
      <c r="BO277" s="622" t="s">
        <v>147</v>
      </c>
      <c r="BP277" s="636">
        <f>SUM(J283, J286)</f>
        <v>6</v>
      </c>
      <c r="BQ277" s="635">
        <f>BP277 - (BP277/14)</f>
        <v>5.571428571</v>
      </c>
      <c r="BR277" s="635">
        <f>BQ277 - (BP277/14)</f>
        <v>5.142857143</v>
      </c>
      <c r="BS277" s="635">
        <f>BR277 - (BP277/14)</f>
        <v>4.714285714</v>
      </c>
      <c r="BT277" s="635">
        <f>BS277 - (BP277/14)</f>
        <v>4.285714286</v>
      </c>
      <c r="BU277" s="635">
        <f>BT277 - (BP277/14)</f>
        <v>3.857142857</v>
      </c>
      <c r="BV277" s="635">
        <f>BU277 - (BP277/14)</f>
        <v>3.428571429</v>
      </c>
      <c r="BW277" s="635">
        <f>BV277 - (BP277/14)</f>
        <v>3</v>
      </c>
      <c r="BX277" s="635"/>
      <c r="BY277" s="635">
        <f>BW277 - (BP277/14)</f>
        <v>2.571428571</v>
      </c>
      <c r="BZ277" s="635">
        <f>BY277 - (BP277/14)</f>
        <v>2.142857143</v>
      </c>
      <c r="CA277" s="635">
        <f>BZ277 - (BP277/14)</f>
        <v>1.714285714</v>
      </c>
      <c r="CB277" s="635">
        <f>CA277 - (BP277/14)</f>
        <v>1.285714286</v>
      </c>
      <c r="CC277" s="635">
        <f>CB277 - (BP277/14)</f>
        <v>0.8571428571</v>
      </c>
      <c r="CD277" s="635">
        <f>CC277 - (BP277/14)</f>
        <v>0.4285714286</v>
      </c>
      <c r="CE277" s="635">
        <f>CD277 - (BP277/14)</f>
        <v>0</v>
      </c>
      <c r="CF277" s="445"/>
      <c r="CG277" s="622" t="s">
        <v>147</v>
      </c>
      <c r="CH277" s="636">
        <f>SUM(J284, J288)</f>
        <v>6</v>
      </c>
      <c r="CI277" s="635">
        <f>CH277 - (CH277/14)</f>
        <v>5.571428571</v>
      </c>
      <c r="CJ277" s="635">
        <f>CI277 - (CH277/14)</f>
        <v>5.142857143</v>
      </c>
      <c r="CK277" s="635">
        <f>CJ277 - (CH277/14)</f>
        <v>4.714285714</v>
      </c>
      <c r="CL277" s="635">
        <f>CK277 - (CH277/14)</f>
        <v>4.285714286</v>
      </c>
      <c r="CM277" s="635">
        <f>CL277 - (CH277/14)</f>
        <v>3.857142857</v>
      </c>
      <c r="CN277" s="635">
        <f>CM277 - (CH277/14)</f>
        <v>3.428571429</v>
      </c>
      <c r="CO277" s="635">
        <f>CN277 - (CH277/14)</f>
        <v>3</v>
      </c>
      <c r="CP277" s="635"/>
      <c r="CQ277" s="635">
        <f>CO277 - (CH277/14)</f>
        <v>2.571428571</v>
      </c>
      <c r="CR277" s="635">
        <f>CQ277 - (CH277/14)</f>
        <v>2.142857143</v>
      </c>
      <c r="CS277" s="635">
        <f>CR277 - (CH277/14)</f>
        <v>1.714285714</v>
      </c>
      <c r="CT277" s="635">
        <f>CS277 - (CH277/14)</f>
        <v>1.285714286</v>
      </c>
      <c r="CU277" s="635">
        <f>CT277 - (CH277/14)</f>
        <v>0.8571428571</v>
      </c>
      <c r="CV277" s="635">
        <f>CU277 - (CH277/14)</f>
        <v>0.4285714286</v>
      </c>
      <c r="CW277" s="635">
        <f>CV277 - (CH277/14)</f>
        <v>0</v>
      </c>
      <c r="CX277" s="445"/>
      <c r="CY277" s="622" t="s">
        <v>147</v>
      </c>
      <c r="CZ277" s="636">
        <f>SUM(J278, J282, J287)</f>
        <v>14</v>
      </c>
      <c r="DA277" s="635">
        <f>CZ277 - (CZ277/14)</f>
        <v>13</v>
      </c>
      <c r="DB277" s="635">
        <f>DA277 - (CZ277/14)</f>
        <v>12</v>
      </c>
      <c r="DC277" s="635">
        <f>DB277 - (CZ277/14)</f>
        <v>11</v>
      </c>
      <c r="DD277" s="635">
        <f>DC277 - (CZ277/14)</f>
        <v>10</v>
      </c>
      <c r="DE277" s="635">
        <f>DD277 - (CZ277/14)</f>
        <v>9</v>
      </c>
      <c r="DF277" s="635">
        <f>DE277 - (CZ277/14)</f>
        <v>8</v>
      </c>
      <c r="DG277" s="635">
        <f>DF277 - (CZ277/14)</f>
        <v>7</v>
      </c>
      <c r="DH277" s="635"/>
      <c r="DI277" s="635">
        <f>DG277 - (CZ277/14)</f>
        <v>6</v>
      </c>
      <c r="DJ277" s="635">
        <f>DI277 - (CZ277/14)</f>
        <v>5</v>
      </c>
      <c r="DK277" s="635">
        <f>DJ277 - (CZ277/14)</f>
        <v>4</v>
      </c>
      <c r="DL277" s="635">
        <f>DK277 - (CZ277/14)</f>
        <v>3</v>
      </c>
      <c r="DM277" s="635">
        <f>DL277 - (CZ277/14)</f>
        <v>2</v>
      </c>
      <c r="DN277" s="635">
        <f>DM277 - (CZ277/14)</f>
        <v>1</v>
      </c>
      <c r="DO277" s="635">
        <f>DN277 - (CZ277/14)</f>
        <v>0</v>
      </c>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row>
    <row r="278" ht="19.5" customHeight="1">
      <c r="A278" s="14"/>
      <c r="B278" s="466">
        <v>6.2</v>
      </c>
      <c r="C278" s="467" t="s">
        <v>79</v>
      </c>
      <c r="D278" s="468">
        <v>44627.0</v>
      </c>
      <c r="E278" s="559" t="s">
        <v>262</v>
      </c>
      <c r="F278" s="560"/>
      <c r="G278" s="561"/>
      <c r="H278" s="471" t="s">
        <v>12</v>
      </c>
      <c r="I278" s="472" t="s">
        <v>5</v>
      </c>
      <c r="J278" s="290">
        <v>10.0</v>
      </c>
      <c r="K278" s="290">
        <v>0.0</v>
      </c>
      <c r="L278" s="290">
        <v>0.0</v>
      </c>
      <c r="M278" s="290">
        <v>0.0</v>
      </c>
      <c r="N278" s="290">
        <v>0.0</v>
      </c>
      <c r="O278" s="290">
        <v>0.0</v>
      </c>
      <c r="P278" s="290">
        <v>1.0</v>
      </c>
      <c r="Q278" s="291">
        <v>2.0</v>
      </c>
      <c r="R278" s="602"/>
      <c r="S278" s="290">
        <v>1.5</v>
      </c>
      <c r="T278" s="290">
        <v>0.0</v>
      </c>
      <c r="U278" s="290">
        <v>0.0</v>
      </c>
      <c r="V278" s="290">
        <v>0.0</v>
      </c>
      <c r="W278" s="290">
        <v>2.0</v>
      </c>
      <c r="X278" s="290">
        <v>2.0</v>
      </c>
      <c r="Y278" s="291">
        <v>1.0</v>
      </c>
      <c r="Z278" s="602"/>
      <c r="AA278" s="474">
        <v>0.0</v>
      </c>
      <c r="AB278" s="472">
        <v>0.0</v>
      </c>
      <c r="AC278" s="472">
        <v>0.0</v>
      </c>
      <c r="AD278" s="472">
        <v>0.0</v>
      </c>
      <c r="AE278" s="472">
        <v>0.0</v>
      </c>
      <c r="AF278" s="472">
        <v>2.0</v>
      </c>
      <c r="AG278" s="473">
        <v>2.0</v>
      </c>
      <c r="AH278" s="602"/>
      <c r="AI278" s="474">
        <v>1.5</v>
      </c>
      <c r="AJ278" s="472">
        <v>0.0</v>
      </c>
      <c r="AK278" s="472">
        <v>0.0</v>
      </c>
      <c r="AL278" s="472">
        <v>0.0</v>
      </c>
      <c r="AM278" s="472">
        <v>2.0</v>
      </c>
      <c r="AN278" s="472">
        <v>1.5</v>
      </c>
      <c r="AO278" s="473">
        <v>0.5</v>
      </c>
      <c r="AP278" s="14"/>
      <c r="AQ278" s="14"/>
      <c r="AR278" s="14"/>
      <c r="AS278" s="14"/>
      <c r="AT278" s="14"/>
      <c r="AU278" s="562" t="s">
        <v>5</v>
      </c>
      <c r="AV278" s="490">
        <v>0.0</v>
      </c>
      <c r="AW278" s="490">
        <v>0.0</v>
      </c>
      <c r="AX278" s="490">
        <v>2.0</v>
      </c>
      <c r="AY278" s="490">
        <v>2.0</v>
      </c>
      <c r="AZ278" s="490">
        <v>2.0</v>
      </c>
      <c r="BA278" s="490">
        <v>2.0</v>
      </c>
      <c r="BB278" s="490">
        <v>2.0</v>
      </c>
      <c r="BC278" s="602"/>
      <c r="BD278" s="490">
        <v>0.0</v>
      </c>
      <c r="BE278" s="490">
        <v>0.0</v>
      </c>
      <c r="BF278" s="490">
        <v>0.0</v>
      </c>
      <c r="BG278" s="490">
        <v>0.0</v>
      </c>
      <c r="BH278" s="490">
        <v>0.0</v>
      </c>
      <c r="BI278" s="490">
        <v>0.0</v>
      </c>
      <c r="BJ278" s="490">
        <v>0.0</v>
      </c>
      <c r="BK278" s="491">
        <f t="shared" ref="BK278:BK282" si="322">SUM(AV278:BJ278)</f>
        <v>10</v>
      </c>
      <c r="BL278" s="600"/>
      <c r="BM278" s="600"/>
      <c r="BN278" s="445"/>
      <c r="BO278" s="622" t="s">
        <v>151</v>
      </c>
      <c r="BP278" s="636">
        <f>SUM(J283, J286)</f>
        <v>6</v>
      </c>
      <c r="BQ278" s="635">
        <f t="shared" ref="BQ278:BW278" si="316"> BP278 - SUM(K283, K286)</f>
        <v>5</v>
      </c>
      <c r="BR278" s="635">
        <f t="shared" si="316"/>
        <v>5</v>
      </c>
      <c r="BS278" s="635">
        <f t="shared" si="316"/>
        <v>5</v>
      </c>
      <c r="BT278" s="635">
        <f t="shared" si="316"/>
        <v>4</v>
      </c>
      <c r="BU278" s="635">
        <f t="shared" si="316"/>
        <v>4</v>
      </c>
      <c r="BV278" s="635">
        <f t="shared" si="316"/>
        <v>4</v>
      </c>
      <c r="BW278" s="635">
        <f t="shared" si="316"/>
        <v>4</v>
      </c>
      <c r="BX278" s="635"/>
      <c r="BY278" s="635">
        <f> BW278 - SUM(S283, S286)</f>
        <v>4</v>
      </c>
      <c r="BZ278" s="635">
        <f t="shared" ref="BZ278:CE278" si="317"> BY278 - SUM(T283, T286)</f>
        <v>4</v>
      </c>
      <c r="CA278" s="635">
        <f t="shared" si="317"/>
        <v>3</v>
      </c>
      <c r="CB278" s="635">
        <f t="shared" si="317"/>
        <v>2</v>
      </c>
      <c r="CC278" s="635">
        <f t="shared" si="317"/>
        <v>1</v>
      </c>
      <c r="CD278" s="635">
        <f t="shared" si="317"/>
        <v>1</v>
      </c>
      <c r="CE278" s="635">
        <f t="shared" si="317"/>
        <v>1</v>
      </c>
      <c r="CF278" s="445"/>
      <c r="CG278" s="622" t="s">
        <v>151</v>
      </c>
      <c r="CH278" s="636">
        <f>SUM(J284, J288)</f>
        <v>6</v>
      </c>
      <c r="CI278" s="635">
        <f t="shared" ref="CI278:CO278" si="318">CH278 - SUM(K288, K284)</f>
        <v>6</v>
      </c>
      <c r="CJ278" s="635">
        <f t="shared" si="318"/>
        <v>6</v>
      </c>
      <c r="CK278" s="635">
        <f t="shared" si="318"/>
        <v>6</v>
      </c>
      <c r="CL278" s="635">
        <f t="shared" si="318"/>
        <v>6</v>
      </c>
      <c r="CM278" s="635">
        <f t="shared" si="318"/>
        <v>5</v>
      </c>
      <c r="CN278" s="635">
        <f t="shared" si="318"/>
        <v>3</v>
      </c>
      <c r="CO278" s="635">
        <f t="shared" si="318"/>
        <v>1</v>
      </c>
      <c r="CP278" s="635"/>
      <c r="CQ278" s="635">
        <f>CO278 - SUM(S288, S284)</f>
        <v>1</v>
      </c>
      <c r="CR278" s="635">
        <f t="shared" ref="CR278:CW278" si="319">CQ278 - SUM(T288, T284)</f>
        <v>1</v>
      </c>
      <c r="CS278" s="635">
        <f t="shared" si="319"/>
        <v>1</v>
      </c>
      <c r="CT278" s="635">
        <f t="shared" si="319"/>
        <v>1</v>
      </c>
      <c r="CU278" s="635">
        <f t="shared" si="319"/>
        <v>1</v>
      </c>
      <c r="CV278" s="635">
        <f t="shared" si="319"/>
        <v>1</v>
      </c>
      <c r="CW278" s="635">
        <f t="shared" si="319"/>
        <v>1</v>
      </c>
      <c r="CX278" s="445"/>
      <c r="CY278" s="622" t="s">
        <v>151</v>
      </c>
      <c r="CZ278" s="636">
        <f>SUM(J278, J282, J287)</f>
        <v>14</v>
      </c>
      <c r="DA278" s="635">
        <f t="shared" ref="DA278:DG278" si="320">CZ278 - SUM(K282, K287, K278)</f>
        <v>14</v>
      </c>
      <c r="DB278" s="635">
        <f t="shared" si="320"/>
        <v>14</v>
      </c>
      <c r="DC278" s="635">
        <f t="shared" si="320"/>
        <v>14</v>
      </c>
      <c r="DD278" s="635">
        <f t="shared" si="320"/>
        <v>14</v>
      </c>
      <c r="DE278" s="635">
        <f t="shared" si="320"/>
        <v>14</v>
      </c>
      <c r="DF278" s="635">
        <f t="shared" si="320"/>
        <v>13</v>
      </c>
      <c r="DG278" s="635">
        <f t="shared" si="320"/>
        <v>10</v>
      </c>
      <c r="DH278" s="635"/>
      <c r="DI278" s="635">
        <f>DG278 - SUM(S282, S287, S278)</f>
        <v>8.5</v>
      </c>
      <c r="DJ278" s="635">
        <f t="shared" ref="DJ278:DO278" si="321">DI278 - SUM(T282, T287, T278)</f>
        <v>8.5</v>
      </c>
      <c r="DK278" s="635">
        <f t="shared" si="321"/>
        <v>7.5</v>
      </c>
      <c r="DL278" s="635">
        <f t="shared" si="321"/>
        <v>6.5</v>
      </c>
      <c r="DM278" s="635">
        <f t="shared" si="321"/>
        <v>3.5</v>
      </c>
      <c r="DN278" s="635">
        <f t="shared" si="321"/>
        <v>1.5</v>
      </c>
      <c r="DO278" s="635">
        <f t="shared" si="321"/>
        <v>0.5</v>
      </c>
      <c r="DP278" s="14"/>
      <c r="DQ278" s="14"/>
      <c r="DR278" s="14"/>
      <c r="DS278" s="14"/>
      <c r="DT278" s="14"/>
      <c r="DU278" s="14"/>
      <c r="DV278" s="14"/>
      <c r="DW278" s="14"/>
      <c r="DX278" s="14"/>
      <c r="DY278" s="14"/>
      <c r="DZ278" s="14"/>
      <c r="EA278" s="14"/>
      <c r="EB278" s="14"/>
      <c r="EC278" s="14"/>
      <c r="ED278" s="14"/>
      <c r="EE278" s="14"/>
      <c r="EF278" s="14"/>
      <c r="EG278" s="14"/>
      <c r="EH278" s="14"/>
      <c r="EI278" s="14"/>
      <c r="EJ278" s="14"/>
      <c r="EK278" s="14"/>
      <c r="EL278" s="14"/>
      <c r="EM278" s="14"/>
      <c r="EN278" s="14"/>
    </row>
    <row r="279" ht="19.5" customHeight="1">
      <c r="A279" s="14"/>
      <c r="B279" s="486"/>
      <c r="C279" s="487"/>
      <c r="D279" s="487"/>
      <c r="E279" s="559" t="s">
        <v>263</v>
      </c>
      <c r="F279" s="560"/>
      <c r="G279" s="561"/>
      <c r="H279" s="489" t="s">
        <v>10</v>
      </c>
      <c r="I279" s="472" t="s">
        <v>5</v>
      </c>
      <c r="J279" s="290">
        <v>10.0</v>
      </c>
      <c r="K279" s="290">
        <v>0.0</v>
      </c>
      <c r="L279" s="290">
        <v>1.5</v>
      </c>
      <c r="M279" s="290">
        <v>2.0</v>
      </c>
      <c r="N279" s="290">
        <v>2.0</v>
      </c>
      <c r="O279" s="290">
        <v>2.0</v>
      </c>
      <c r="P279" s="290">
        <v>0.0</v>
      </c>
      <c r="Q279" s="291">
        <v>0.0</v>
      </c>
      <c r="R279" s="602"/>
      <c r="S279" s="290">
        <v>2.0</v>
      </c>
      <c r="T279" s="290">
        <v>0.0</v>
      </c>
      <c r="U279" s="290">
        <v>0.0</v>
      </c>
      <c r="V279" s="290">
        <v>0.0</v>
      </c>
      <c r="W279" s="290">
        <v>0.0</v>
      </c>
      <c r="X279" s="290">
        <v>0.0</v>
      </c>
      <c r="Y279" s="291">
        <v>0.0</v>
      </c>
      <c r="Z279" s="602"/>
      <c r="AA279" s="474">
        <v>0.0</v>
      </c>
      <c r="AB279" s="472">
        <v>2.0</v>
      </c>
      <c r="AC279" s="472">
        <v>2.0</v>
      </c>
      <c r="AD279" s="472">
        <v>2.0</v>
      </c>
      <c r="AE279" s="472">
        <v>1.5</v>
      </c>
      <c r="AF279" s="472">
        <v>0.0</v>
      </c>
      <c r="AG279" s="473">
        <v>0.0</v>
      </c>
      <c r="AH279" s="602"/>
      <c r="AI279" s="474">
        <v>1.0</v>
      </c>
      <c r="AJ279" s="472">
        <v>0.0</v>
      </c>
      <c r="AK279" s="472">
        <v>0.0</v>
      </c>
      <c r="AL279" s="472">
        <v>0.0</v>
      </c>
      <c r="AM279" s="472">
        <v>0.0</v>
      </c>
      <c r="AN279" s="472">
        <v>0.0</v>
      </c>
      <c r="AO279" s="473">
        <v>0.0</v>
      </c>
      <c r="AP279" s="14"/>
      <c r="AQ279" s="14"/>
      <c r="AR279" s="14"/>
      <c r="AS279" s="14"/>
      <c r="AT279" s="14"/>
      <c r="AU279" s="562" t="s">
        <v>8</v>
      </c>
      <c r="AV279" s="475">
        <v>2.0</v>
      </c>
      <c r="AW279" s="475">
        <v>2.0</v>
      </c>
      <c r="AX279" s="475">
        <v>0.0</v>
      </c>
      <c r="AY279" s="475">
        <v>2.0</v>
      </c>
      <c r="AZ279" s="475">
        <v>0.0</v>
      </c>
      <c r="BA279" s="475">
        <v>0.0</v>
      </c>
      <c r="BB279" s="475">
        <v>0.0</v>
      </c>
      <c r="BC279" s="602"/>
      <c r="BD279" s="475">
        <v>0.0</v>
      </c>
      <c r="BE279" s="475">
        <v>0.0</v>
      </c>
      <c r="BF279" s="475">
        <v>0.0</v>
      </c>
      <c r="BG279" s="475">
        <v>2.0</v>
      </c>
      <c r="BH279" s="475">
        <v>1.0</v>
      </c>
      <c r="BI279" s="475">
        <v>1.0</v>
      </c>
      <c r="BJ279" s="475">
        <v>0.0</v>
      </c>
      <c r="BK279" s="491">
        <f t="shared" si="322"/>
        <v>10</v>
      </c>
      <c r="BL279" s="600"/>
      <c r="BM279" s="600"/>
      <c r="BN279" s="445"/>
      <c r="BO279" s="445"/>
      <c r="BP279" s="445"/>
      <c r="BQ279" s="445"/>
      <c r="BR279" s="445"/>
      <c r="BS279" s="445"/>
      <c r="BT279" s="445"/>
      <c r="BU279" s="445"/>
      <c r="BV279" s="445"/>
      <c r="BW279" s="445"/>
      <c r="BX279" s="600"/>
      <c r="BY279" s="600"/>
      <c r="BZ279" s="600"/>
      <c r="CA279" s="600"/>
      <c r="CB279" s="600"/>
      <c r="CC279" s="600"/>
      <c r="CD279" s="600"/>
      <c r="CE279" s="600"/>
      <c r="CF279" s="445"/>
      <c r="CG279" s="445"/>
      <c r="CH279" s="445"/>
      <c r="CI279" s="445"/>
      <c r="CJ279" s="445"/>
      <c r="CK279" s="445"/>
      <c r="CL279" s="445"/>
      <c r="CM279" s="445"/>
      <c r="CN279" s="445"/>
      <c r="CO279" s="445"/>
      <c r="CP279" s="600"/>
      <c r="CQ279" s="445"/>
      <c r="CR279" s="445"/>
      <c r="CS279" s="445"/>
      <c r="CT279" s="445"/>
      <c r="CU279" s="445"/>
      <c r="CV279" s="445"/>
      <c r="CW279" s="445"/>
      <c r="CX279" s="445"/>
      <c r="CY279" s="445"/>
      <c r="CZ279" s="445"/>
      <c r="DA279" s="445"/>
      <c r="DB279" s="445"/>
      <c r="DC279" s="445"/>
      <c r="DD279" s="445"/>
      <c r="DE279" s="445"/>
      <c r="DF279" s="445"/>
      <c r="DG279" s="445"/>
      <c r="DH279" s="252"/>
      <c r="DI279" s="252"/>
      <c r="DJ279" s="252"/>
      <c r="DK279" s="252"/>
      <c r="DL279" s="252"/>
      <c r="DM279" s="252"/>
      <c r="DN279" s="252"/>
      <c r="DO279" s="252"/>
      <c r="DP279" s="14"/>
      <c r="DQ279" s="14"/>
      <c r="DR279" s="14"/>
      <c r="DS279" s="14"/>
      <c r="DT279" s="14"/>
      <c r="DU279" s="14"/>
      <c r="DV279" s="14"/>
      <c r="DW279" s="14"/>
      <c r="DX279" s="14"/>
      <c r="DY279" s="14"/>
      <c r="DZ279" s="14"/>
      <c r="EA279" s="14"/>
      <c r="EB279" s="14"/>
      <c r="EC279" s="14"/>
      <c r="ED279" s="14"/>
      <c r="EE279" s="14"/>
      <c r="EF279" s="14"/>
      <c r="EG279" s="14"/>
      <c r="EH279" s="14"/>
      <c r="EI279" s="14"/>
      <c r="EJ279" s="14"/>
      <c r="EK279" s="14"/>
      <c r="EL279" s="14"/>
      <c r="EM279" s="14"/>
      <c r="EN279" s="14"/>
    </row>
    <row r="280" ht="19.5" customHeight="1">
      <c r="A280" s="14"/>
      <c r="B280" s="486"/>
      <c r="C280" s="487"/>
      <c r="D280" s="487"/>
      <c r="E280" s="559" t="s">
        <v>264</v>
      </c>
      <c r="F280" s="560"/>
      <c r="G280" s="561"/>
      <c r="H280" s="489" t="s">
        <v>10</v>
      </c>
      <c r="I280" s="472" t="s">
        <v>5</v>
      </c>
      <c r="J280" s="290">
        <v>20.0</v>
      </c>
      <c r="K280" s="290">
        <v>1.0</v>
      </c>
      <c r="L280" s="290">
        <v>0.0</v>
      </c>
      <c r="M280" s="290">
        <v>0.0</v>
      </c>
      <c r="N280" s="290">
        <v>0.0</v>
      </c>
      <c r="O280" s="290">
        <v>0.0</v>
      </c>
      <c r="P280" s="290">
        <v>3.0</v>
      </c>
      <c r="Q280" s="291">
        <v>2.5</v>
      </c>
      <c r="R280" s="602"/>
      <c r="S280" s="290">
        <v>2.0</v>
      </c>
      <c r="T280" s="290">
        <v>3.0</v>
      </c>
      <c r="U280" s="290">
        <v>3.0</v>
      </c>
      <c r="V280" s="290">
        <v>3.0</v>
      </c>
      <c r="W280" s="290">
        <v>1.5</v>
      </c>
      <c r="X280" s="290">
        <v>1.0</v>
      </c>
      <c r="Y280" s="291">
        <v>0.0</v>
      </c>
      <c r="Z280" s="602"/>
      <c r="AA280" s="474">
        <v>2.0</v>
      </c>
      <c r="AB280" s="472">
        <v>0.0</v>
      </c>
      <c r="AC280" s="472">
        <v>0.0</v>
      </c>
      <c r="AD280" s="472">
        <v>0.0</v>
      </c>
      <c r="AE280" s="472">
        <v>0.0</v>
      </c>
      <c r="AF280" s="472">
        <v>2.0</v>
      </c>
      <c r="AG280" s="473">
        <v>2.0</v>
      </c>
      <c r="AH280" s="602"/>
      <c r="AI280" s="474">
        <v>2.0</v>
      </c>
      <c r="AJ280" s="472">
        <v>3.0</v>
      </c>
      <c r="AK280" s="472">
        <v>2.0</v>
      </c>
      <c r="AL280" s="472">
        <v>2.0</v>
      </c>
      <c r="AM280" s="472">
        <v>1.5</v>
      </c>
      <c r="AN280" s="472">
        <v>0.5</v>
      </c>
      <c r="AO280" s="473">
        <v>0.0</v>
      </c>
      <c r="AP280" s="14"/>
      <c r="AQ280" s="14"/>
      <c r="AR280" s="14"/>
      <c r="AS280" s="14"/>
      <c r="AT280" s="14"/>
      <c r="AU280" s="562" t="s">
        <v>10</v>
      </c>
      <c r="AV280" s="490">
        <v>3.0</v>
      </c>
      <c r="AW280" s="490">
        <v>3.0</v>
      </c>
      <c r="AX280" s="490">
        <v>2.0</v>
      </c>
      <c r="AY280" s="490">
        <v>2.0</v>
      </c>
      <c r="AZ280" s="490">
        <v>2.0</v>
      </c>
      <c r="BA280" s="490">
        <v>2.0</v>
      </c>
      <c r="BB280" s="490">
        <v>2.0</v>
      </c>
      <c r="BC280" s="602"/>
      <c r="BD280" s="490">
        <v>3.0</v>
      </c>
      <c r="BE280" s="490">
        <v>3.0</v>
      </c>
      <c r="BF280" s="490">
        <v>2.0</v>
      </c>
      <c r="BG280" s="490">
        <v>2.0</v>
      </c>
      <c r="BH280" s="490">
        <v>2.0</v>
      </c>
      <c r="BI280" s="490">
        <v>2.0</v>
      </c>
      <c r="BJ280" s="490">
        <v>0.0</v>
      </c>
      <c r="BK280" s="491">
        <f t="shared" si="322"/>
        <v>30</v>
      </c>
      <c r="BN280" s="445"/>
      <c r="BO280" s="622" t="s">
        <v>7</v>
      </c>
      <c r="BP280" s="623" t="s">
        <v>98</v>
      </c>
      <c r="BQ280" s="624">
        <f t="shared" ref="BQ280:BW280" si="323">K277</f>
        <v>44627</v>
      </c>
      <c r="BR280" s="624">
        <f t="shared" si="323"/>
        <v>44628</v>
      </c>
      <c r="BS280" s="624">
        <f t="shared" si="323"/>
        <v>44629</v>
      </c>
      <c r="BT280" s="624">
        <f t="shared" si="323"/>
        <v>44630</v>
      </c>
      <c r="BU280" s="624">
        <f t="shared" si="323"/>
        <v>44631</v>
      </c>
      <c r="BV280" s="624">
        <f t="shared" si="323"/>
        <v>44632</v>
      </c>
      <c r="BW280" s="624">
        <f t="shared" si="323"/>
        <v>44633</v>
      </c>
      <c r="BX280" s="625"/>
      <c r="BY280" s="624">
        <f t="shared" ref="BY280:CE280" si="324">S277</f>
        <v>44634</v>
      </c>
      <c r="BZ280" s="624">
        <f t="shared" si="324"/>
        <v>44635</v>
      </c>
      <c r="CA280" s="624">
        <f t="shared" si="324"/>
        <v>44636</v>
      </c>
      <c r="CB280" s="624">
        <f t="shared" si="324"/>
        <v>44637</v>
      </c>
      <c r="CC280" s="624">
        <f t="shared" si="324"/>
        <v>44638</v>
      </c>
      <c r="CD280" s="624">
        <f t="shared" si="324"/>
        <v>44639</v>
      </c>
      <c r="CE280" s="624">
        <f t="shared" si="324"/>
        <v>44640</v>
      </c>
      <c r="CF280" s="445"/>
      <c r="CG280" s="622" t="s">
        <v>10</v>
      </c>
      <c r="CH280" s="623" t="s">
        <v>98</v>
      </c>
      <c r="CI280" s="624">
        <f t="shared" ref="CI280:CO280" si="325">K277</f>
        <v>44627</v>
      </c>
      <c r="CJ280" s="624">
        <f t="shared" si="325"/>
        <v>44628</v>
      </c>
      <c r="CK280" s="624">
        <f t="shared" si="325"/>
        <v>44629</v>
      </c>
      <c r="CL280" s="624">
        <f t="shared" si="325"/>
        <v>44630</v>
      </c>
      <c r="CM280" s="624">
        <f t="shared" si="325"/>
        <v>44631</v>
      </c>
      <c r="CN280" s="624">
        <f t="shared" si="325"/>
        <v>44632</v>
      </c>
      <c r="CO280" s="624">
        <f t="shared" si="325"/>
        <v>44633</v>
      </c>
      <c r="CP280" s="625"/>
      <c r="CQ280" s="624">
        <f t="shared" ref="CQ280:CW280" si="326">S277</f>
        <v>44634</v>
      </c>
      <c r="CR280" s="624">
        <f t="shared" si="326"/>
        <v>44635</v>
      </c>
      <c r="CS280" s="624">
        <f t="shared" si="326"/>
        <v>44636</v>
      </c>
      <c r="CT280" s="624">
        <f t="shared" si="326"/>
        <v>44637</v>
      </c>
      <c r="CU280" s="624">
        <f t="shared" si="326"/>
        <v>44638</v>
      </c>
      <c r="CV280" s="624">
        <f t="shared" si="326"/>
        <v>44639</v>
      </c>
      <c r="CW280" s="624">
        <f t="shared" si="326"/>
        <v>44640</v>
      </c>
      <c r="CX280" s="445"/>
      <c r="CY280" s="445"/>
      <c r="CZ280" s="445"/>
      <c r="DA280" s="445"/>
      <c r="DB280" s="445"/>
      <c r="DC280" s="445"/>
      <c r="DD280" s="445"/>
      <c r="DE280" s="445"/>
      <c r="DF280" s="445"/>
      <c r="DG280" s="445"/>
      <c r="DH280" s="252"/>
      <c r="DI280" s="252"/>
      <c r="DJ280" s="252"/>
      <c r="DK280" s="252"/>
      <c r="DL280" s="252"/>
      <c r="DM280" s="252"/>
      <c r="DN280" s="252"/>
      <c r="DO280" s="252"/>
      <c r="DP280" s="14"/>
      <c r="DQ280" s="14"/>
      <c r="DR280" s="14"/>
      <c r="DS280" s="14"/>
      <c r="DT280" s="14"/>
      <c r="DU280" s="14"/>
      <c r="DV280" s="14"/>
      <c r="DW280" s="14"/>
      <c r="DX280" s="14"/>
      <c r="DY280" s="14"/>
      <c r="DZ280" s="14"/>
      <c r="EA280" s="14"/>
      <c r="EB280" s="14"/>
      <c r="EC280" s="14"/>
      <c r="ED280" s="14"/>
      <c r="EE280" s="14"/>
      <c r="EF280" s="14"/>
      <c r="EG280" s="14"/>
      <c r="EH280" s="14"/>
      <c r="EI280" s="14"/>
      <c r="EJ280" s="14"/>
      <c r="EK280" s="14"/>
      <c r="EL280" s="14"/>
      <c r="EM280" s="14"/>
      <c r="EN280" s="14"/>
    </row>
    <row r="281" ht="19.5" customHeight="1">
      <c r="A281" s="14"/>
      <c r="B281" s="486"/>
      <c r="C281" s="487"/>
      <c r="D281" s="487"/>
      <c r="E281" s="559" t="s">
        <v>265</v>
      </c>
      <c r="F281" s="560"/>
      <c r="G281" s="561"/>
      <c r="H281" s="489" t="s">
        <v>7</v>
      </c>
      <c r="I281" s="472" t="s">
        <v>5</v>
      </c>
      <c r="J281" s="290">
        <v>20.0</v>
      </c>
      <c r="K281" s="290">
        <v>2.0</v>
      </c>
      <c r="L281" s="290">
        <v>0.0</v>
      </c>
      <c r="M281" s="290">
        <v>3.0</v>
      </c>
      <c r="N281" s="290">
        <v>3.0</v>
      </c>
      <c r="O281" s="290">
        <v>1.0</v>
      </c>
      <c r="P281" s="290">
        <v>0.0</v>
      </c>
      <c r="Q281" s="291">
        <v>1.0</v>
      </c>
      <c r="R281" s="602"/>
      <c r="S281" s="290">
        <v>2.0</v>
      </c>
      <c r="T281" s="290">
        <v>0.0</v>
      </c>
      <c r="U281" s="290">
        <v>1.0</v>
      </c>
      <c r="V281" s="290">
        <v>3.0</v>
      </c>
      <c r="W281" s="290">
        <v>3.0</v>
      </c>
      <c r="X281" s="290">
        <v>0.0</v>
      </c>
      <c r="Y281" s="291">
        <v>1.0</v>
      </c>
      <c r="Z281" s="602"/>
      <c r="AA281" s="474">
        <v>3.0</v>
      </c>
      <c r="AB281" s="472">
        <v>0.0</v>
      </c>
      <c r="AC281" s="472">
        <v>2.5</v>
      </c>
      <c r="AD281" s="472">
        <v>2.5</v>
      </c>
      <c r="AE281" s="472">
        <v>1.5</v>
      </c>
      <c r="AF281" s="472">
        <v>0.0</v>
      </c>
      <c r="AG281" s="473">
        <v>1.0</v>
      </c>
      <c r="AH281" s="602"/>
      <c r="AI281" s="474">
        <v>2.0</v>
      </c>
      <c r="AJ281" s="472">
        <v>0.0</v>
      </c>
      <c r="AK281" s="472">
        <v>1.0</v>
      </c>
      <c r="AL281" s="472">
        <v>2.0</v>
      </c>
      <c r="AM281" s="472">
        <v>2.0</v>
      </c>
      <c r="AN281" s="472">
        <v>0.0</v>
      </c>
      <c r="AO281" s="473">
        <v>0.5</v>
      </c>
      <c r="AP281" s="14"/>
      <c r="AQ281" s="14"/>
      <c r="AR281" s="14"/>
      <c r="AS281" s="14"/>
      <c r="AT281" s="14"/>
      <c r="AU281" s="562" t="s">
        <v>12</v>
      </c>
      <c r="AV281" s="475">
        <v>0.0</v>
      </c>
      <c r="AW281" s="475">
        <v>0.0</v>
      </c>
      <c r="AX281" s="475">
        <v>0.0</v>
      </c>
      <c r="AY281" s="475">
        <v>0.0</v>
      </c>
      <c r="AZ281" s="475">
        <v>0.0</v>
      </c>
      <c r="BA281" s="475">
        <v>2.0</v>
      </c>
      <c r="BB281" s="475">
        <v>2.0</v>
      </c>
      <c r="BC281" s="602"/>
      <c r="BD281" s="475">
        <v>0.0</v>
      </c>
      <c r="BE281" s="475">
        <v>0.0</v>
      </c>
      <c r="BF281" s="475">
        <v>0.0</v>
      </c>
      <c r="BG281" s="475">
        <v>0.0</v>
      </c>
      <c r="BH281" s="475">
        <v>2.0</v>
      </c>
      <c r="BI281" s="475">
        <v>2.0</v>
      </c>
      <c r="BJ281" s="475">
        <v>2.0</v>
      </c>
      <c r="BK281" s="491">
        <f t="shared" si="322"/>
        <v>10</v>
      </c>
      <c r="BN281" s="445"/>
      <c r="BO281" s="622" t="s">
        <v>147</v>
      </c>
      <c r="BP281" s="636">
        <f>SUM(J281, J285)</f>
        <v>22</v>
      </c>
      <c r="BQ281" s="635">
        <f>BP281 - (BP281/14)</f>
        <v>20.42857143</v>
      </c>
      <c r="BR281" s="635">
        <f>BQ281 - (BP281/14)</f>
        <v>18.85714286</v>
      </c>
      <c r="BS281" s="635">
        <f>BR281 - (BP281/14)</f>
        <v>17.28571429</v>
      </c>
      <c r="BT281" s="635">
        <f>BS281 - (BP281/14)</f>
        <v>15.71428571</v>
      </c>
      <c r="BU281" s="635">
        <f>BT281 - (BP281/14)</f>
        <v>14.14285714</v>
      </c>
      <c r="BV281" s="635">
        <f>BU281 - (BP281/14)</f>
        <v>12.57142857</v>
      </c>
      <c r="BW281" s="635">
        <f>BV281 - (BP281/14)</f>
        <v>11</v>
      </c>
      <c r="BX281" s="635"/>
      <c r="BY281" s="635">
        <f>BW281 - (BP281/14)</f>
        <v>9.428571429</v>
      </c>
      <c r="BZ281" s="635">
        <f>BY281 - (BP281/14)</f>
        <v>7.857142857</v>
      </c>
      <c r="CA281" s="635">
        <f>BZ281 - (BP281/14)</f>
        <v>6.285714286</v>
      </c>
      <c r="CB281" s="635">
        <f>CA281 - (BP281/14)</f>
        <v>4.714285714</v>
      </c>
      <c r="CC281" s="635">
        <f>CB281 - (BP281/14)</f>
        <v>3.142857143</v>
      </c>
      <c r="CD281" s="635">
        <f>CC281 - (BP281/14)</f>
        <v>1.571428571</v>
      </c>
      <c r="CE281" s="635">
        <f>CD281 - (BP281/14)</f>
        <v>0</v>
      </c>
      <c r="CF281" s="445"/>
      <c r="CG281" s="622" t="s">
        <v>147</v>
      </c>
      <c r="CH281" s="636">
        <f>SUM(J279, J280)</f>
        <v>30</v>
      </c>
      <c r="CI281" s="635">
        <f>CH281 - (CH281/14)</f>
        <v>27.85714286</v>
      </c>
      <c r="CJ281" s="635">
        <f>CI281 - (CH281/14)</f>
        <v>25.71428571</v>
      </c>
      <c r="CK281" s="635">
        <f>CJ281 - (CH281/14)</f>
        <v>23.57142857</v>
      </c>
      <c r="CL281" s="635">
        <f>CK281 - (CH281/14)</f>
        <v>21.42857143</v>
      </c>
      <c r="CM281" s="635">
        <f>CL281 - (CH281/14)</f>
        <v>19.28571429</v>
      </c>
      <c r="CN281" s="635">
        <f>CM281 - (CH281/14)</f>
        <v>17.14285714</v>
      </c>
      <c r="CO281" s="635">
        <f>CN281 - (CH281/14)</f>
        <v>15</v>
      </c>
      <c r="CP281" s="635"/>
      <c r="CQ281" s="635">
        <f>CO281 - (CH281/14)</f>
        <v>12.85714286</v>
      </c>
      <c r="CR281" s="635">
        <f>CQ281 - (CH281/14)</f>
        <v>10.71428571</v>
      </c>
      <c r="CS281" s="635">
        <f>CR281 - (CH281/14)</f>
        <v>8.571428571</v>
      </c>
      <c r="CT281" s="635">
        <f>CS281 - (CH281/14)</f>
        <v>6.428571429</v>
      </c>
      <c r="CU281" s="635">
        <f>CT281 - (CH281/14)</f>
        <v>4.285714286</v>
      </c>
      <c r="CV281" s="635">
        <f>CU281 - (CH281/14)</f>
        <v>2.142857143</v>
      </c>
      <c r="CW281" s="635">
        <f>CV281 - (CH281/14)</f>
        <v>0</v>
      </c>
      <c r="DP281" s="14"/>
      <c r="DQ281" s="14"/>
      <c r="DR281" s="14"/>
      <c r="DS281" s="14"/>
      <c r="DT281" s="14"/>
      <c r="DU281" s="14"/>
      <c r="DV281" s="14"/>
      <c r="DW281" s="14"/>
      <c r="DX281" s="14"/>
      <c r="DY281" s="14"/>
      <c r="DZ281" s="14"/>
      <c r="EA281" s="14"/>
      <c r="EB281" s="14"/>
      <c r="EC281" s="14"/>
      <c r="ED281" s="14"/>
      <c r="EE281" s="14"/>
      <c r="EF281" s="14"/>
      <c r="EG281" s="14"/>
      <c r="EH281" s="14"/>
      <c r="EI281" s="14"/>
      <c r="EJ281" s="14"/>
      <c r="EK281" s="14"/>
      <c r="EL281" s="14"/>
      <c r="EM281" s="14"/>
      <c r="EN281" s="14"/>
    </row>
    <row r="282" ht="19.5" customHeight="1">
      <c r="A282" s="14"/>
      <c r="B282" s="486"/>
      <c r="C282" s="487"/>
      <c r="D282" s="487"/>
      <c r="E282" s="559" t="s">
        <v>266</v>
      </c>
      <c r="F282" s="560"/>
      <c r="G282" s="561"/>
      <c r="H282" s="489" t="s">
        <v>12</v>
      </c>
      <c r="I282" s="472" t="s">
        <v>5</v>
      </c>
      <c r="J282" s="290">
        <v>3.0</v>
      </c>
      <c r="K282" s="290">
        <v>0.0</v>
      </c>
      <c r="L282" s="290">
        <v>0.0</v>
      </c>
      <c r="M282" s="290">
        <v>0.0</v>
      </c>
      <c r="N282" s="290">
        <v>0.0</v>
      </c>
      <c r="O282" s="290">
        <v>0.0</v>
      </c>
      <c r="P282" s="290">
        <v>0.0</v>
      </c>
      <c r="Q282" s="291">
        <v>0.0</v>
      </c>
      <c r="R282" s="602"/>
      <c r="S282" s="290">
        <v>0.0</v>
      </c>
      <c r="T282" s="290">
        <v>0.0</v>
      </c>
      <c r="U282" s="290">
        <v>1.0</v>
      </c>
      <c r="V282" s="290">
        <v>1.0</v>
      </c>
      <c r="W282" s="290">
        <v>1.0</v>
      </c>
      <c r="X282" s="290">
        <v>0.0</v>
      </c>
      <c r="Y282" s="291">
        <v>0.0</v>
      </c>
      <c r="Z282" s="602"/>
      <c r="AA282" s="474">
        <v>0.0</v>
      </c>
      <c r="AB282" s="472">
        <v>0.0</v>
      </c>
      <c r="AC282" s="472">
        <v>0.0</v>
      </c>
      <c r="AD282" s="472">
        <v>0.0</v>
      </c>
      <c r="AE282" s="472">
        <v>0.0</v>
      </c>
      <c r="AF282" s="472">
        <v>0.0</v>
      </c>
      <c r="AG282" s="473">
        <v>0.0</v>
      </c>
      <c r="AH282" s="602"/>
      <c r="AI282" s="474">
        <v>0.0</v>
      </c>
      <c r="AJ282" s="472">
        <v>0.0</v>
      </c>
      <c r="AK282" s="472">
        <v>0.0</v>
      </c>
      <c r="AL282" s="472">
        <v>0.0</v>
      </c>
      <c r="AM282" s="472">
        <v>1.0</v>
      </c>
      <c r="AN282" s="472">
        <v>0.5</v>
      </c>
      <c r="AO282" s="473">
        <v>0.5</v>
      </c>
      <c r="AP282" s="14"/>
      <c r="AQ282" s="14"/>
      <c r="AR282" s="14"/>
      <c r="AS282" s="14"/>
      <c r="AT282" s="14"/>
      <c r="AU282" s="562" t="s">
        <v>7</v>
      </c>
      <c r="AV282" s="563">
        <v>2.0</v>
      </c>
      <c r="AW282" s="563">
        <v>0.0</v>
      </c>
      <c r="AX282" s="563">
        <v>3.0</v>
      </c>
      <c r="AY282" s="563">
        <v>3.0</v>
      </c>
      <c r="AZ282" s="563">
        <v>3.0</v>
      </c>
      <c r="BA282" s="563">
        <v>0.0</v>
      </c>
      <c r="BB282" s="563">
        <v>2.0</v>
      </c>
      <c r="BC282" s="602"/>
      <c r="BD282" s="563">
        <v>2.0</v>
      </c>
      <c r="BE282" s="563">
        <v>3.0</v>
      </c>
      <c r="BF282" s="563">
        <v>3.0</v>
      </c>
      <c r="BG282" s="563">
        <v>3.0</v>
      </c>
      <c r="BH282" s="563">
        <v>2.0</v>
      </c>
      <c r="BI282" s="563">
        <v>2.0</v>
      </c>
      <c r="BJ282" s="563">
        <v>2.0</v>
      </c>
      <c r="BK282" s="491">
        <f t="shared" si="322"/>
        <v>30</v>
      </c>
      <c r="BN282" s="445"/>
      <c r="BO282" s="622" t="s">
        <v>151</v>
      </c>
      <c r="BP282" s="636">
        <f>SUM(J281, J285)</f>
        <v>22</v>
      </c>
      <c r="BQ282" s="635">
        <f t="shared" ref="BQ282:BW282" si="327">BP282 -SUM(K281,K285)</f>
        <v>20</v>
      </c>
      <c r="BR282" s="635">
        <f t="shared" si="327"/>
        <v>20</v>
      </c>
      <c r="BS282" s="635">
        <f t="shared" si="327"/>
        <v>16</v>
      </c>
      <c r="BT282" s="635">
        <f t="shared" si="327"/>
        <v>12</v>
      </c>
      <c r="BU282" s="635">
        <f t="shared" si="327"/>
        <v>11</v>
      </c>
      <c r="BV282" s="635">
        <f t="shared" si="327"/>
        <v>11</v>
      </c>
      <c r="BW282" s="635">
        <f t="shared" si="327"/>
        <v>10</v>
      </c>
      <c r="BX282" s="635"/>
      <c r="BY282" s="635">
        <f>BW282 -SUM(S281,S285)</f>
        <v>8</v>
      </c>
      <c r="BZ282" s="635">
        <f t="shared" ref="BZ282:CE282" si="328">BY282 -SUM(T281,T285)</f>
        <v>8</v>
      </c>
      <c r="CA282" s="635">
        <f t="shared" si="328"/>
        <v>7</v>
      </c>
      <c r="CB282" s="635">
        <f t="shared" si="328"/>
        <v>4</v>
      </c>
      <c r="CC282" s="635">
        <f t="shared" si="328"/>
        <v>1</v>
      </c>
      <c r="CD282" s="635">
        <f t="shared" si="328"/>
        <v>1</v>
      </c>
      <c r="CE282" s="635">
        <f t="shared" si="328"/>
        <v>0</v>
      </c>
      <c r="CF282" s="445"/>
      <c r="CG282" s="622" t="s">
        <v>151</v>
      </c>
      <c r="CH282" s="636">
        <f>SUM(J279, J280)</f>
        <v>30</v>
      </c>
      <c r="CI282" s="635">
        <f t="shared" ref="CI282:CO282" si="329">CH282 - SUM(K279, K280)</f>
        <v>29</v>
      </c>
      <c r="CJ282" s="635">
        <f t="shared" si="329"/>
        <v>27.5</v>
      </c>
      <c r="CK282" s="635">
        <f t="shared" si="329"/>
        <v>25.5</v>
      </c>
      <c r="CL282" s="635">
        <f t="shared" si="329"/>
        <v>23.5</v>
      </c>
      <c r="CM282" s="635">
        <f t="shared" si="329"/>
        <v>21.5</v>
      </c>
      <c r="CN282" s="635">
        <f t="shared" si="329"/>
        <v>18.5</v>
      </c>
      <c r="CO282" s="635">
        <f t="shared" si="329"/>
        <v>16</v>
      </c>
      <c r="CP282" s="635"/>
      <c r="CQ282" s="635">
        <f>CO282 - SUM(S279, S280)</f>
        <v>12</v>
      </c>
      <c r="CR282" s="635">
        <f t="shared" ref="CR282:CW282" si="330">CQ282 - SUM(T279, T280)</f>
        <v>9</v>
      </c>
      <c r="CS282" s="635">
        <f t="shared" si="330"/>
        <v>6</v>
      </c>
      <c r="CT282" s="635">
        <f t="shared" si="330"/>
        <v>3</v>
      </c>
      <c r="CU282" s="635">
        <f t="shared" si="330"/>
        <v>1.5</v>
      </c>
      <c r="CV282" s="635">
        <f t="shared" si="330"/>
        <v>0.5</v>
      </c>
      <c r="CW282" s="635">
        <f t="shared" si="330"/>
        <v>0.5</v>
      </c>
      <c r="DI282" s="252"/>
      <c r="DJ282" s="252"/>
      <c r="DK282" s="445"/>
      <c r="DL282" s="445"/>
      <c r="DM282" s="445"/>
      <c r="DN282" s="445"/>
      <c r="DO282" s="445"/>
      <c r="DP282" s="14"/>
      <c r="DQ282" s="14"/>
      <c r="DR282" s="14"/>
      <c r="DS282" s="14"/>
      <c r="DT282" s="14"/>
      <c r="DU282" s="14"/>
      <c r="DV282" s="14"/>
      <c r="DW282" s="14"/>
      <c r="DX282" s="14"/>
      <c r="DY282" s="14"/>
      <c r="DZ282" s="14"/>
      <c r="EA282" s="14"/>
      <c r="EB282" s="14"/>
      <c r="EC282" s="14"/>
      <c r="ED282" s="14"/>
      <c r="EE282" s="14"/>
      <c r="EF282" s="14"/>
      <c r="EG282" s="14"/>
      <c r="EH282" s="14"/>
      <c r="EI282" s="14"/>
      <c r="EJ282" s="14"/>
      <c r="EK282" s="14"/>
      <c r="EL282" s="14"/>
      <c r="EM282" s="14"/>
      <c r="EN282" s="14"/>
    </row>
    <row r="283" ht="19.5" customHeight="1">
      <c r="A283" s="14"/>
      <c r="B283" s="486"/>
      <c r="C283" s="487"/>
      <c r="D283" s="487"/>
      <c r="E283" s="559" t="s">
        <v>267</v>
      </c>
      <c r="F283" s="560"/>
      <c r="G283" s="561"/>
      <c r="H283" s="471" t="s">
        <v>8</v>
      </c>
      <c r="I283" s="472" t="s">
        <v>5</v>
      </c>
      <c r="J283" s="290">
        <v>3.0</v>
      </c>
      <c r="K283" s="290">
        <v>1.0</v>
      </c>
      <c r="L283" s="637">
        <v>0.0</v>
      </c>
      <c r="M283" s="290">
        <v>0.0</v>
      </c>
      <c r="N283" s="290">
        <v>1.0</v>
      </c>
      <c r="O283" s="290">
        <v>0.0</v>
      </c>
      <c r="P283" s="290">
        <v>0.0</v>
      </c>
      <c r="Q283" s="291">
        <v>0.0</v>
      </c>
      <c r="R283" s="602"/>
      <c r="S283" s="290">
        <v>0.0</v>
      </c>
      <c r="T283" s="290">
        <v>0.0</v>
      </c>
      <c r="U283" s="290">
        <v>0.0</v>
      </c>
      <c r="V283" s="290">
        <v>0.0</v>
      </c>
      <c r="W283" s="290">
        <v>0.0</v>
      </c>
      <c r="X283" s="290">
        <v>0.0</v>
      </c>
      <c r="Y283" s="291">
        <v>0.0</v>
      </c>
      <c r="Z283" s="602"/>
      <c r="AA283" s="474">
        <v>1.0</v>
      </c>
      <c r="AB283" s="472">
        <v>1.0</v>
      </c>
      <c r="AC283" s="472">
        <v>0.0</v>
      </c>
      <c r="AD283" s="472">
        <v>0.5</v>
      </c>
      <c r="AE283" s="472">
        <v>0.0</v>
      </c>
      <c r="AF283" s="472">
        <v>0.0</v>
      </c>
      <c r="AG283" s="473">
        <v>0.0</v>
      </c>
      <c r="AH283" s="602"/>
      <c r="AI283" s="474">
        <v>0.0</v>
      </c>
      <c r="AJ283" s="472">
        <v>0.0</v>
      </c>
      <c r="AK283" s="472">
        <v>0.0</v>
      </c>
      <c r="AL283" s="472">
        <v>0.0</v>
      </c>
      <c r="AM283" s="472">
        <v>0.0</v>
      </c>
      <c r="AN283" s="472">
        <v>0.0</v>
      </c>
      <c r="AO283" s="473">
        <v>0.0</v>
      </c>
      <c r="AP283" s="14"/>
      <c r="AQ283" s="14"/>
      <c r="AR283" s="14"/>
      <c r="AS283" s="14"/>
      <c r="AT283" s="14"/>
      <c r="AU283" s="445"/>
      <c r="AV283" s="445"/>
      <c r="AW283" s="445"/>
      <c r="AX283" s="445"/>
      <c r="AY283" s="445"/>
      <c r="AZ283" s="445"/>
      <c r="BA283" s="445"/>
      <c r="BB283" s="445"/>
      <c r="BK283" s="577">
        <f>SUM(BK278:BK282)</f>
        <v>90</v>
      </c>
      <c r="BN283" s="445"/>
      <c r="BO283" s="445"/>
      <c r="BP283" s="445"/>
      <c r="BQ283" s="445"/>
      <c r="BR283" s="445"/>
      <c r="BS283" s="445"/>
      <c r="BT283" s="445"/>
      <c r="BU283" s="445"/>
      <c r="BV283" s="445"/>
      <c r="BW283" s="445"/>
      <c r="BX283" s="445"/>
      <c r="BY283" s="445"/>
      <c r="BZ283" s="445"/>
      <c r="CA283" s="445"/>
      <c r="CB283" s="445"/>
      <c r="CC283" s="445"/>
      <c r="CD283" s="445"/>
      <c r="CE283" s="445"/>
      <c r="CF283" s="445"/>
      <c r="CG283" s="445"/>
      <c r="CH283" s="445"/>
      <c r="CI283" s="445"/>
      <c r="CJ283" s="445"/>
      <c r="CK283" s="445"/>
      <c r="CL283" s="252"/>
      <c r="CM283" s="252"/>
      <c r="CN283" s="252"/>
      <c r="CO283" s="252"/>
      <c r="DI283" s="252"/>
      <c r="DJ283" s="252"/>
      <c r="DK283" s="252"/>
      <c r="DL283" s="252"/>
      <c r="DM283" s="252"/>
      <c r="DN283" s="252"/>
      <c r="DO283" s="252"/>
      <c r="DP283" s="14"/>
      <c r="DQ283" s="14"/>
      <c r="DR283" s="14"/>
      <c r="DS283" s="14"/>
      <c r="DT283" s="14"/>
      <c r="DU283" s="14"/>
      <c r="DV283" s="14"/>
      <c r="DW283" s="14"/>
      <c r="DX283" s="14"/>
      <c r="DY283" s="14"/>
      <c r="DZ283" s="14"/>
      <c r="EA283" s="14"/>
      <c r="EB283" s="14"/>
      <c r="EC283" s="14"/>
      <c r="ED283" s="14"/>
      <c r="EE283" s="14"/>
      <c r="EF283" s="14"/>
      <c r="EG283" s="14"/>
      <c r="EH283" s="14"/>
      <c r="EI283" s="14"/>
      <c r="EJ283" s="14"/>
      <c r="EK283" s="14"/>
      <c r="EL283" s="14"/>
      <c r="EM283" s="14"/>
      <c r="EN283" s="14"/>
    </row>
    <row r="284" ht="19.5" customHeight="1">
      <c r="A284" s="14"/>
      <c r="B284" s="486"/>
      <c r="C284" s="487"/>
      <c r="D284" s="487"/>
      <c r="E284" s="559" t="s">
        <v>268</v>
      </c>
      <c r="F284" s="560"/>
      <c r="G284" s="561"/>
      <c r="H284" s="471" t="s">
        <v>5</v>
      </c>
      <c r="I284" s="472" t="s">
        <v>5</v>
      </c>
      <c r="J284" s="290">
        <v>3.0</v>
      </c>
      <c r="K284" s="290">
        <v>0.0</v>
      </c>
      <c r="L284" s="290">
        <v>0.0</v>
      </c>
      <c r="M284" s="290">
        <v>0.0</v>
      </c>
      <c r="N284" s="290">
        <v>0.0</v>
      </c>
      <c r="O284" s="290">
        <v>0.0</v>
      </c>
      <c r="P284" s="290">
        <v>1.0</v>
      </c>
      <c r="Q284" s="291">
        <v>1.0</v>
      </c>
      <c r="R284" s="602"/>
      <c r="S284" s="290">
        <v>0.0</v>
      </c>
      <c r="T284" s="290">
        <v>0.0</v>
      </c>
      <c r="U284" s="290">
        <v>0.0</v>
      </c>
      <c r="V284" s="290">
        <v>0.0</v>
      </c>
      <c r="W284" s="290">
        <v>0.0</v>
      </c>
      <c r="X284" s="290">
        <v>0.0</v>
      </c>
      <c r="Y284" s="291">
        <v>0.0</v>
      </c>
      <c r="Z284" s="602"/>
      <c r="AA284" s="474">
        <v>0.0</v>
      </c>
      <c r="AB284" s="472">
        <v>0.0</v>
      </c>
      <c r="AC284" s="472">
        <v>0.0</v>
      </c>
      <c r="AD284" s="472">
        <v>0.0</v>
      </c>
      <c r="AE284" s="472">
        <v>0.0</v>
      </c>
      <c r="AF284" s="472">
        <v>1.0</v>
      </c>
      <c r="AG284" s="473">
        <v>0.5</v>
      </c>
      <c r="AH284" s="602"/>
      <c r="AI284" s="474">
        <v>0.0</v>
      </c>
      <c r="AJ284" s="472">
        <v>0.0</v>
      </c>
      <c r="AK284" s="472">
        <v>0.0</v>
      </c>
      <c r="AL284" s="472">
        <v>0.0</v>
      </c>
      <c r="AM284" s="472">
        <v>0.0</v>
      </c>
      <c r="AN284" s="472">
        <v>0.0</v>
      </c>
      <c r="AO284" s="473">
        <v>0.0</v>
      </c>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c r="EE284" s="14"/>
      <c r="EF284" s="14"/>
      <c r="EG284" s="14"/>
      <c r="EH284" s="14"/>
      <c r="EI284" s="14"/>
      <c r="EJ284" s="14"/>
      <c r="EK284" s="14"/>
      <c r="EL284" s="14"/>
      <c r="EM284" s="14"/>
      <c r="EN284" s="14"/>
    </row>
    <row r="285" ht="19.5" customHeight="1">
      <c r="A285" s="14"/>
      <c r="B285" s="486"/>
      <c r="C285" s="487"/>
      <c r="D285" s="487"/>
      <c r="E285" s="559" t="s">
        <v>269</v>
      </c>
      <c r="F285" s="560"/>
      <c r="G285" s="561"/>
      <c r="H285" s="471" t="s">
        <v>7</v>
      </c>
      <c r="I285" s="472" t="s">
        <v>5</v>
      </c>
      <c r="J285" s="290">
        <v>2.0</v>
      </c>
      <c r="K285" s="290">
        <v>0.0</v>
      </c>
      <c r="L285" s="290">
        <v>0.0</v>
      </c>
      <c r="M285" s="290">
        <v>1.0</v>
      </c>
      <c r="N285" s="290">
        <v>1.0</v>
      </c>
      <c r="O285" s="290">
        <v>0.0</v>
      </c>
      <c r="P285" s="290">
        <v>0.0</v>
      </c>
      <c r="Q285" s="291">
        <v>0.0</v>
      </c>
      <c r="R285" s="602"/>
      <c r="S285" s="290">
        <v>0.0</v>
      </c>
      <c r="T285" s="290">
        <v>0.0</v>
      </c>
      <c r="U285" s="290">
        <v>0.0</v>
      </c>
      <c r="V285" s="290">
        <v>0.0</v>
      </c>
      <c r="W285" s="290">
        <v>0.0</v>
      </c>
      <c r="X285" s="290">
        <v>0.0</v>
      </c>
      <c r="Y285" s="291">
        <v>0.0</v>
      </c>
      <c r="Z285" s="602"/>
      <c r="AA285" s="474">
        <v>0.0</v>
      </c>
      <c r="AB285" s="472">
        <v>0.0</v>
      </c>
      <c r="AC285" s="472">
        <v>1.0</v>
      </c>
      <c r="AD285" s="472">
        <v>1.0</v>
      </c>
      <c r="AE285" s="472">
        <v>0.0</v>
      </c>
      <c r="AF285" s="472">
        <v>0.0</v>
      </c>
      <c r="AG285" s="473">
        <v>0.0</v>
      </c>
      <c r="AH285" s="602"/>
      <c r="AI285" s="474">
        <v>0.0</v>
      </c>
      <c r="AJ285" s="472">
        <v>0.0</v>
      </c>
      <c r="AK285" s="472">
        <v>0.0</v>
      </c>
      <c r="AL285" s="472">
        <v>0.0</v>
      </c>
      <c r="AM285" s="472">
        <v>0.0</v>
      </c>
      <c r="AN285" s="472">
        <v>0.0</v>
      </c>
      <c r="AO285" s="473">
        <v>0.0</v>
      </c>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c r="EE285" s="14"/>
      <c r="EF285" s="14"/>
      <c r="EG285" s="14"/>
      <c r="EH285" s="14"/>
      <c r="EI285" s="14"/>
      <c r="EJ285" s="14"/>
      <c r="EK285" s="14"/>
      <c r="EL285" s="14"/>
      <c r="EM285" s="14"/>
      <c r="EN285" s="14"/>
    </row>
    <row r="286" ht="19.5" customHeight="1">
      <c r="A286" s="14"/>
      <c r="B286" s="486"/>
      <c r="C286" s="487"/>
      <c r="D286" s="487"/>
      <c r="E286" s="559" t="s">
        <v>266</v>
      </c>
      <c r="F286" s="560"/>
      <c r="G286" s="561"/>
      <c r="H286" s="471" t="s">
        <v>8</v>
      </c>
      <c r="I286" s="472" t="s">
        <v>5</v>
      </c>
      <c r="J286" s="290">
        <v>3.0</v>
      </c>
      <c r="K286" s="290">
        <v>0.0</v>
      </c>
      <c r="L286" s="290">
        <v>0.0</v>
      </c>
      <c r="M286" s="290">
        <v>0.0</v>
      </c>
      <c r="N286" s="290">
        <v>0.0</v>
      </c>
      <c r="O286" s="290">
        <v>0.0</v>
      </c>
      <c r="P286" s="290">
        <v>0.0</v>
      </c>
      <c r="Q286" s="291">
        <v>0.0</v>
      </c>
      <c r="R286" s="602"/>
      <c r="S286" s="290">
        <v>0.0</v>
      </c>
      <c r="T286" s="290">
        <v>0.0</v>
      </c>
      <c r="U286" s="290">
        <v>1.0</v>
      </c>
      <c r="V286" s="290">
        <v>1.0</v>
      </c>
      <c r="W286" s="290">
        <v>1.0</v>
      </c>
      <c r="X286" s="290">
        <v>0.0</v>
      </c>
      <c r="Y286" s="291">
        <v>0.0</v>
      </c>
      <c r="Z286" s="602"/>
      <c r="AA286" s="474">
        <v>0.0</v>
      </c>
      <c r="AB286" s="472">
        <v>0.0</v>
      </c>
      <c r="AC286" s="472">
        <v>0.0</v>
      </c>
      <c r="AD286" s="472">
        <v>0.0</v>
      </c>
      <c r="AE286" s="472">
        <v>0.0</v>
      </c>
      <c r="AF286" s="472">
        <v>0.0</v>
      </c>
      <c r="AG286" s="473">
        <v>0.0</v>
      </c>
      <c r="AH286" s="602"/>
      <c r="AI286" s="474">
        <v>0.0</v>
      </c>
      <c r="AJ286" s="472">
        <v>0.0</v>
      </c>
      <c r="AK286" s="472">
        <v>0.0</v>
      </c>
      <c r="AL286" s="638">
        <v>1.0</v>
      </c>
      <c r="AM286" s="639">
        <v>1.0</v>
      </c>
      <c r="AN286" s="639">
        <v>0.5</v>
      </c>
      <c r="AO286" s="473">
        <v>0.0</v>
      </c>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c r="EE286" s="14"/>
      <c r="EF286" s="14"/>
      <c r="EG286" s="14"/>
      <c r="EH286" s="14"/>
      <c r="EI286" s="14"/>
      <c r="EJ286" s="14"/>
      <c r="EK286" s="14"/>
      <c r="EL286" s="14"/>
      <c r="EM286" s="14"/>
      <c r="EN286" s="14"/>
    </row>
    <row r="287" ht="19.5" customHeight="1">
      <c r="A287" s="14"/>
      <c r="B287" s="486"/>
      <c r="C287" s="487"/>
      <c r="D287" s="487"/>
      <c r="E287" s="559" t="s">
        <v>268</v>
      </c>
      <c r="F287" s="640"/>
      <c r="G287" s="641"/>
      <c r="H287" s="471" t="s">
        <v>12</v>
      </c>
      <c r="I287" s="472" t="s">
        <v>5</v>
      </c>
      <c r="J287" s="290">
        <v>1.0</v>
      </c>
      <c r="K287" s="290">
        <v>0.0</v>
      </c>
      <c r="L287" s="290">
        <v>0.0</v>
      </c>
      <c r="M287" s="290">
        <v>0.0</v>
      </c>
      <c r="N287" s="290">
        <v>0.0</v>
      </c>
      <c r="O287" s="290">
        <v>0.0</v>
      </c>
      <c r="P287" s="290">
        <v>0.0</v>
      </c>
      <c r="Q287" s="291">
        <v>1.0</v>
      </c>
      <c r="R287" s="642"/>
      <c r="S287" s="290">
        <v>0.0</v>
      </c>
      <c r="T287" s="290">
        <v>0.0</v>
      </c>
      <c r="U287" s="290">
        <v>0.0</v>
      </c>
      <c r="V287" s="290">
        <v>0.0</v>
      </c>
      <c r="W287" s="290">
        <v>0.0</v>
      </c>
      <c r="X287" s="290">
        <v>0.0</v>
      </c>
      <c r="Y287" s="291">
        <v>0.0</v>
      </c>
      <c r="Z287" s="642"/>
      <c r="AA287" s="474">
        <v>0.0</v>
      </c>
      <c r="AB287" s="472">
        <v>0.0</v>
      </c>
      <c r="AC287" s="472">
        <v>0.0</v>
      </c>
      <c r="AD287" s="472">
        <v>0.0</v>
      </c>
      <c r="AE287" s="472">
        <v>0.0</v>
      </c>
      <c r="AF287" s="472">
        <v>0.0</v>
      </c>
      <c r="AG287" s="473">
        <v>0.5</v>
      </c>
      <c r="AH287" s="642"/>
      <c r="AI287" s="474">
        <v>0.0</v>
      </c>
      <c r="AJ287" s="472">
        <v>0.0</v>
      </c>
      <c r="AK287" s="472">
        <v>0.0</v>
      </c>
      <c r="AL287" s="472">
        <v>0.0</v>
      </c>
      <c r="AM287" s="472">
        <v>0.0</v>
      </c>
      <c r="AN287" s="472">
        <v>0.0</v>
      </c>
      <c r="AO287" s="473">
        <v>0.0</v>
      </c>
      <c r="AP287" s="14"/>
      <c r="AQ287" s="14"/>
      <c r="AR287" s="14"/>
      <c r="AS287" s="14"/>
      <c r="AT287" s="14"/>
      <c r="AU287" s="14"/>
      <c r="AV287" s="14"/>
      <c r="AW287" s="14"/>
      <c r="AX287" s="14"/>
      <c r="AY287" s="14"/>
      <c r="AZ287" s="14"/>
      <c r="BA287" s="14"/>
      <c r="BB287" s="14"/>
      <c r="BC287" s="155"/>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c r="EE287" s="14"/>
      <c r="EF287" s="14"/>
      <c r="EG287" s="14"/>
      <c r="EH287" s="14"/>
      <c r="EI287" s="14"/>
      <c r="EJ287" s="14"/>
      <c r="EK287" s="14"/>
      <c r="EL287" s="14"/>
      <c r="EM287" s="14"/>
      <c r="EN287" s="14"/>
    </row>
    <row r="288" ht="19.5" customHeight="1">
      <c r="A288" s="14"/>
      <c r="B288" s="503"/>
      <c r="C288" s="504"/>
      <c r="D288" s="504"/>
      <c r="E288" s="559" t="s">
        <v>267</v>
      </c>
      <c r="F288" s="566"/>
      <c r="G288" s="567"/>
      <c r="H288" s="507" t="s">
        <v>5</v>
      </c>
      <c r="I288" s="496" t="s">
        <v>5</v>
      </c>
      <c r="J288" s="325">
        <v>3.0</v>
      </c>
      <c r="K288" s="325">
        <v>0.0</v>
      </c>
      <c r="L288" s="325">
        <v>0.0</v>
      </c>
      <c r="M288" s="325">
        <v>0.0</v>
      </c>
      <c r="N288" s="325">
        <v>0.0</v>
      </c>
      <c r="O288" s="325">
        <v>1.0</v>
      </c>
      <c r="P288" s="325">
        <v>1.0</v>
      </c>
      <c r="Q288" s="326">
        <v>1.0</v>
      </c>
      <c r="R288" s="643">
        <v>0.0</v>
      </c>
      <c r="S288" s="325">
        <v>0.0</v>
      </c>
      <c r="T288" s="325">
        <v>0.0</v>
      </c>
      <c r="U288" s="325">
        <v>0.0</v>
      </c>
      <c r="V288" s="325">
        <v>0.0</v>
      </c>
      <c r="W288" s="325">
        <v>0.0</v>
      </c>
      <c r="X288" s="325">
        <v>0.0</v>
      </c>
      <c r="Y288" s="326">
        <v>0.0</v>
      </c>
      <c r="Z288" s="602"/>
      <c r="AA288" s="510">
        <v>0.0</v>
      </c>
      <c r="AB288" s="496">
        <v>0.0</v>
      </c>
      <c r="AC288" s="496">
        <v>0.0</v>
      </c>
      <c r="AD288" s="496">
        <v>0.0</v>
      </c>
      <c r="AE288" s="496">
        <v>1.0</v>
      </c>
      <c r="AF288" s="496">
        <v>1.0</v>
      </c>
      <c r="AG288" s="535">
        <v>0.5</v>
      </c>
      <c r="AH288" s="602"/>
      <c r="AI288" s="510">
        <v>0.0</v>
      </c>
      <c r="AJ288" s="496">
        <v>0.0</v>
      </c>
      <c r="AK288" s="496">
        <v>0.0</v>
      </c>
      <c r="AL288" s="496">
        <v>0.0</v>
      </c>
      <c r="AM288" s="496">
        <v>0.0</v>
      </c>
      <c r="AN288" s="496">
        <v>0.0</v>
      </c>
      <c r="AO288" s="535">
        <v>0.0</v>
      </c>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c r="EE288" s="14"/>
      <c r="EF288" s="14"/>
      <c r="EG288" s="14"/>
      <c r="EH288" s="14"/>
      <c r="EI288" s="14"/>
      <c r="EJ288" s="14"/>
      <c r="EK288" s="14"/>
      <c r="EL288" s="14"/>
      <c r="EM288" s="14"/>
      <c r="EN288" s="14"/>
    </row>
    <row r="289" ht="19.5" customHeight="1">
      <c r="A289" s="14"/>
      <c r="B289" s="570"/>
      <c r="C289" s="570"/>
      <c r="D289" s="571"/>
      <c r="E289" s="536"/>
      <c r="F289" s="536"/>
      <c r="G289" s="537"/>
      <c r="H289" s="538"/>
      <c r="I289" s="574" t="s">
        <v>147</v>
      </c>
      <c r="J289" s="575">
        <f>SUM(J278:J288)</f>
        <v>78</v>
      </c>
      <c r="K289" s="576">
        <f> J289 - (J289 / 14)</f>
        <v>72.42857143</v>
      </c>
      <c r="L289" s="576">
        <f> K289 - (J289 / 14)</f>
        <v>66.85714286</v>
      </c>
      <c r="M289" s="576">
        <f> L289 - (J289 / 14)</f>
        <v>61.28571429</v>
      </c>
      <c r="N289" s="576">
        <f> M289 - (J289 / 14)</f>
        <v>55.71428571</v>
      </c>
      <c r="O289" s="576">
        <f> N289 - (J289 / 14)</f>
        <v>50.14285714</v>
      </c>
      <c r="P289" s="576">
        <f> O289 - (J289 / 14)</f>
        <v>44.57142857</v>
      </c>
      <c r="Q289" s="576">
        <f> P289 - (J289 / 14)</f>
        <v>39</v>
      </c>
      <c r="R289" s="602"/>
      <c r="S289" s="576">
        <f> Q289 - (J289 / 14)</f>
        <v>33.42857143</v>
      </c>
      <c r="T289" s="576">
        <f> S289 - (J289 / 14)</f>
        <v>27.85714286</v>
      </c>
      <c r="U289" s="576">
        <f> T289 - (J289 / 14)</f>
        <v>22.28571429</v>
      </c>
      <c r="V289" s="576">
        <f> U289 - (J289 / 14)</f>
        <v>16.71428571</v>
      </c>
      <c r="W289" s="576">
        <f> V289 - (J289 / 14)</f>
        <v>11.14285714</v>
      </c>
      <c r="X289" s="576">
        <f> W289 - (J289 / 14)</f>
        <v>5.571428571</v>
      </c>
      <c r="Y289" s="576">
        <f> X289 - (J289 / 14)</f>
        <v>0</v>
      </c>
      <c r="AA289" s="400"/>
      <c r="AB289" s="445"/>
      <c r="AC289" s="444"/>
      <c r="AD289" s="444"/>
      <c r="AE289" s="444"/>
      <c r="AF289" s="444"/>
      <c r="AG289" s="444"/>
      <c r="AJ289" s="252"/>
      <c r="AK289" s="252"/>
      <c r="AL289" s="252"/>
      <c r="AM289" s="252"/>
      <c r="AN289" s="252"/>
      <c r="AO289" s="577">
        <f>SUM(AA278:AO288)</f>
        <v>66.5</v>
      </c>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c r="EE289" s="14"/>
      <c r="EF289" s="14"/>
      <c r="EG289" s="14"/>
      <c r="EH289" s="14"/>
      <c r="EI289" s="14"/>
      <c r="EJ289" s="14"/>
      <c r="EK289" s="14"/>
      <c r="EL289" s="14"/>
      <c r="EM289" s="14"/>
      <c r="EN289" s="14"/>
    </row>
    <row r="290" ht="19.5" customHeight="1">
      <c r="A290" s="14"/>
      <c r="B290" s="14"/>
      <c r="C290" s="14"/>
      <c r="D290" s="14"/>
      <c r="E290" s="14"/>
      <c r="F290" s="106"/>
      <c r="G290" s="106"/>
      <c r="H290" s="14"/>
      <c r="I290" s="517" t="s">
        <v>155</v>
      </c>
      <c r="J290" s="518">
        <f>SUM(J278:J288)</f>
        <v>78</v>
      </c>
      <c r="K290" s="516">
        <f t="shared" ref="K290:Q290" si="331"> J290 - SUM(K278:K288)</f>
        <v>74</v>
      </c>
      <c r="L290" s="516">
        <f t="shared" si="331"/>
        <v>72.5</v>
      </c>
      <c r="M290" s="516">
        <f t="shared" si="331"/>
        <v>66.5</v>
      </c>
      <c r="N290" s="516">
        <f t="shared" si="331"/>
        <v>59.5</v>
      </c>
      <c r="O290" s="516">
        <f t="shared" si="331"/>
        <v>55.5</v>
      </c>
      <c r="P290" s="516">
        <f t="shared" si="331"/>
        <v>49.5</v>
      </c>
      <c r="Q290" s="516">
        <f t="shared" si="331"/>
        <v>41</v>
      </c>
      <c r="R290" s="261"/>
      <c r="S290" s="516">
        <f> Q290 - SUM(S278:S288)</f>
        <v>33.5</v>
      </c>
      <c r="T290" s="516">
        <f t="shared" ref="T290:Y290" si="332"> S290 - SUM(T278:T288)</f>
        <v>30.5</v>
      </c>
      <c r="U290" s="516">
        <f t="shared" si="332"/>
        <v>24.5</v>
      </c>
      <c r="V290" s="516">
        <f t="shared" si="332"/>
        <v>16.5</v>
      </c>
      <c r="W290" s="516">
        <f t="shared" si="332"/>
        <v>8</v>
      </c>
      <c r="X290" s="516">
        <f t="shared" si="332"/>
        <v>5</v>
      </c>
      <c r="Y290" s="516">
        <f t="shared" si="332"/>
        <v>3</v>
      </c>
      <c r="Z290" s="252"/>
      <c r="AA290" s="252"/>
      <c r="AB290" s="252"/>
      <c r="AC290" s="252"/>
      <c r="AD290" s="252"/>
      <c r="AE290" s="252"/>
      <c r="AF290" s="252"/>
      <c r="AG290" s="252"/>
      <c r="AH290" s="252"/>
      <c r="AI290" s="252"/>
      <c r="AJ290" s="252"/>
      <c r="AK290" s="252"/>
      <c r="AL290" s="252"/>
      <c r="AM290" s="252"/>
      <c r="AN290" s="252"/>
      <c r="AO290" s="252"/>
      <c r="AP290" s="14"/>
      <c r="AQ290" s="14"/>
      <c r="AU290" s="252"/>
      <c r="AV290" s="252"/>
      <c r="AW290" s="252"/>
      <c r="AX290" s="252"/>
      <c r="AY290" s="252"/>
      <c r="AZ290" s="252"/>
      <c r="BA290" s="252"/>
      <c r="BB290" s="252"/>
      <c r="BC290" s="252"/>
      <c r="BD290" s="252"/>
      <c r="BE290" s="252"/>
      <c r="BF290" s="252"/>
      <c r="BG290" s="252"/>
      <c r="BH290" s="252"/>
      <c r="BI290" s="252"/>
      <c r="BJ290" s="252"/>
      <c r="BK290" s="252"/>
      <c r="BL290" s="252"/>
      <c r="BM290" s="252"/>
      <c r="BN290" s="252"/>
      <c r="BO290" s="252"/>
      <c r="BP290" s="252"/>
      <c r="BQ290" s="252"/>
      <c r="BR290" s="252"/>
      <c r="BS290" s="252"/>
      <c r="BT290" s="252"/>
      <c r="BU290" s="252"/>
      <c r="BV290" s="252"/>
      <c r="BW290" s="252"/>
      <c r="BX290" s="252"/>
      <c r="BY290" s="252"/>
      <c r="BZ290" s="252"/>
      <c r="CA290" s="252"/>
      <c r="CB290" s="252"/>
      <c r="CC290" s="252"/>
      <c r="CD290" s="252"/>
      <c r="CE290" s="252"/>
      <c r="CF290" s="252"/>
      <c r="CG290" s="252"/>
      <c r="CH290" s="252"/>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c r="EE290" s="14"/>
      <c r="EF290" s="14"/>
      <c r="EG290" s="14"/>
      <c r="EH290" s="14"/>
      <c r="EI290" s="14"/>
      <c r="EJ290" s="14"/>
      <c r="EK290" s="14"/>
      <c r="EL290" s="14"/>
      <c r="EM290" s="14"/>
      <c r="EN290" s="14"/>
    </row>
    <row r="291" ht="19.5" customHeight="1">
      <c r="DQ291" s="14"/>
      <c r="DR291" s="14"/>
      <c r="DS291" s="14"/>
      <c r="DT291" s="14"/>
      <c r="DU291" s="14"/>
      <c r="DV291" s="14"/>
      <c r="DW291" s="14"/>
      <c r="DX291" s="14"/>
      <c r="DY291" s="14"/>
      <c r="DZ291" s="14"/>
      <c r="EA291" s="14"/>
      <c r="EB291" s="14"/>
      <c r="EC291" s="14"/>
      <c r="ED291" s="14"/>
      <c r="EE291" s="14"/>
      <c r="EF291" s="14"/>
      <c r="EG291" s="14"/>
      <c r="EH291" s="14"/>
      <c r="EI291" s="14"/>
      <c r="EJ291" s="14"/>
      <c r="EK291" s="14"/>
      <c r="EL291" s="14"/>
      <c r="EM291" s="14"/>
      <c r="EN291" s="14"/>
    </row>
    <row r="292" ht="19.5" customHeight="1">
      <c r="A292" s="14"/>
      <c r="F292" s="536"/>
      <c r="G292" s="537"/>
      <c r="H292" s="537"/>
      <c r="I292" s="537"/>
      <c r="J292" s="538"/>
      <c r="K292" s="539" t="s">
        <v>143</v>
      </c>
      <c r="L292" s="255"/>
      <c r="M292" s="255"/>
      <c r="N292" s="255"/>
      <c r="O292" s="255"/>
      <c r="P292" s="255"/>
      <c r="Q292" s="255"/>
      <c r="R292" s="255"/>
      <c r="S292" s="255"/>
      <c r="T292" s="255"/>
      <c r="U292" s="255"/>
      <c r="V292" s="255"/>
      <c r="W292" s="255"/>
      <c r="X292" s="255"/>
      <c r="Y292" s="5"/>
      <c r="AA292" s="541" t="s">
        <v>144</v>
      </c>
      <c r="AB292" s="255"/>
      <c r="AC292" s="255"/>
      <c r="AD292" s="255"/>
      <c r="AE292" s="255"/>
      <c r="AF292" s="255"/>
      <c r="AG292" s="255"/>
      <c r="AH292" s="255"/>
      <c r="AI292" s="255"/>
      <c r="AJ292" s="255"/>
      <c r="AK292" s="255"/>
      <c r="AL292" s="255"/>
      <c r="AM292" s="255"/>
      <c r="AN292" s="255"/>
      <c r="AO292" s="5"/>
      <c r="AP292" s="14"/>
      <c r="AQ292" s="14"/>
      <c r="AR292" s="14"/>
      <c r="AS292" s="14"/>
      <c r="AT292" s="14"/>
      <c r="AU292" s="542"/>
      <c r="AV292" s="539" t="s">
        <v>145</v>
      </c>
      <c r="AW292" s="255"/>
      <c r="AX292" s="255"/>
      <c r="AY292" s="255"/>
      <c r="AZ292" s="255"/>
      <c r="BA292" s="255"/>
      <c r="BB292" s="255"/>
      <c r="BC292" s="255"/>
      <c r="BD292" s="593"/>
      <c r="BE292" s="593"/>
      <c r="BF292" s="593"/>
      <c r="BG292" s="593"/>
      <c r="BH292" s="593"/>
      <c r="BI292" s="593"/>
      <c r="BJ292" s="593"/>
      <c r="BK292" s="594"/>
      <c r="BL292" s="600"/>
      <c r="BM292" s="600"/>
      <c r="BN292" s="445"/>
      <c r="BO292" s="578"/>
      <c r="BP292" s="445"/>
      <c r="BQ292" s="445"/>
      <c r="BR292" s="445"/>
      <c r="BS292" s="445"/>
      <c r="BT292" s="445"/>
      <c r="BU292" s="445"/>
      <c r="BV292" s="445"/>
      <c r="BW292" s="536"/>
      <c r="BX292" s="600"/>
      <c r="BY292" s="600"/>
      <c r="BZ292" s="600"/>
      <c r="CA292" s="600"/>
      <c r="CB292" s="600"/>
      <c r="CC292" s="600"/>
      <c r="CD292" s="600"/>
      <c r="CE292" s="600"/>
      <c r="CF292" s="445"/>
      <c r="CG292" s="445"/>
      <c r="CH292" s="445"/>
      <c r="CI292" s="445"/>
      <c r="CJ292" s="445"/>
      <c r="CK292" s="445"/>
      <c r="CL292" s="445"/>
      <c r="CM292" s="445"/>
      <c r="CN292" s="445"/>
      <c r="CO292" s="445"/>
      <c r="CP292" s="600"/>
      <c r="CQ292" s="600"/>
      <c r="CR292" s="600"/>
      <c r="CS292" s="600"/>
      <c r="CT292" s="600"/>
      <c r="CU292" s="600"/>
      <c r="CV292" s="600"/>
      <c r="CW292" s="600"/>
      <c r="CX292" s="536"/>
      <c r="CY292" s="536"/>
      <c r="CZ292" s="536"/>
      <c r="DA292" s="536"/>
      <c r="DB292" s="536"/>
      <c r="DC292" s="536"/>
      <c r="DD292" s="536"/>
      <c r="DE292" s="536"/>
      <c r="DF292" s="536"/>
      <c r="DG292" s="536"/>
      <c r="DH292" s="3"/>
      <c r="DI292" s="3"/>
      <c r="DJ292" s="3"/>
      <c r="DK292" s="3"/>
      <c r="DL292" s="3"/>
      <c r="DM292" s="3"/>
      <c r="DN292" s="3"/>
      <c r="DO292" s="3"/>
      <c r="DP292" s="14"/>
      <c r="DQ292" s="14"/>
      <c r="DR292" s="258"/>
      <c r="DS292" s="258"/>
      <c r="DT292" s="258"/>
      <c r="DU292" s="258"/>
      <c r="DV292" s="258"/>
      <c r="DW292" s="258"/>
      <c r="DX292" s="258"/>
      <c r="DY292" s="258"/>
      <c r="DZ292" s="258"/>
      <c r="EA292" s="258"/>
      <c r="EB292" s="258"/>
      <c r="EC292" s="258"/>
      <c r="ED292" s="258"/>
      <c r="EE292" s="258"/>
      <c r="EF292" s="258"/>
      <c r="EG292" s="258"/>
      <c r="EH292" s="258"/>
      <c r="EI292" s="258"/>
      <c r="EJ292" s="258"/>
      <c r="EK292" s="258"/>
      <c r="EL292" s="258"/>
      <c r="EM292" s="258"/>
      <c r="EN292" s="258"/>
    </row>
    <row r="293" ht="19.5" customHeight="1">
      <c r="A293" s="14"/>
      <c r="B293" s="403"/>
      <c r="C293" s="403"/>
      <c r="D293" s="544"/>
      <c r="E293" s="544"/>
      <c r="F293" s="544"/>
      <c r="G293" s="545"/>
      <c r="H293" s="545"/>
      <c r="I293" s="618" t="s">
        <v>270</v>
      </c>
      <c r="J293" s="409"/>
      <c r="K293" s="619" t="s">
        <v>87</v>
      </c>
      <c r="L293" s="619" t="s">
        <v>261</v>
      </c>
      <c r="M293" s="619" t="s">
        <v>89</v>
      </c>
      <c r="N293" s="619" t="s">
        <v>90</v>
      </c>
      <c r="O293" s="619" t="s">
        <v>91</v>
      </c>
      <c r="P293" s="619" t="s">
        <v>85</v>
      </c>
      <c r="Q293" s="619" t="s">
        <v>86</v>
      </c>
      <c r="R293" s="602"/>
      <c r="S293" s="619" t="s">
        <v>87</v>
      </c>
      <c r="T293" s="619" t="s">
        <v>261</v>
      </c>
      <c r="U293" s="619" t="s">
        <v>89</v>
      </c>
      <c r="V293" s="619" t="s">
        <v>90</v>
      </c>
      <c r="W293" s="619" t="s">
        <v>91</v>
      </c>
      <c r="X293" s="619" t="s">
        <v>85</v>
      </c>
      <c r="Y293" s="619" t="s">
        <v>86</v>
      </c>
      <c r="Z293" s="602"/>
      <c r="AA293" s="619" t="s">
        <v>87</v>
      </c>
      <c r="AB293" s="619" t="s">
        <v>261</v>
      </c>
      <c r="AC293" s="619" t="s">
        <v>89</v>
      </c>
      <c r="AD293" s="619" t="s">
        <v>90</v>
      </c>
      <c r="AE293" s="619" t="s">
        <v>91</v>
      </c>
      <c r="AF293" s="619" t="s">
        <v>85</v>
      </c>
      <c r="AG293" s="619" t="s">
        <v>86</v>
      </c>
      <c r="AH293" s="602"/>
      <c r="AI293" s="619" t="s">
        <v>87</v>
      </c>
      <c r="AJ293" s="619" t="s">
        <v>261</v>
      </c>
      <c r="AK293" s="619" t="s">
        <v>89</v>
      </c>
      <c r="AL293" s="619" t="s">
        <v>90</v>
      </c>
      <c r="AM293" s="619" t="s">
        <v>91</v>
      </c>
      <c r="AN293" s="619" t="s">
        <v>85</v>
      </c>
      <c r="AO293" s="619" t="s">
        <v>86</v>
      </c>
      <c r="AP293" s="14"/>
      <c r="AQ293" s="14"/>
      <c r="AR293" s="14"/>
      <c r="AS293" s="14"/>
      <c r="AT293" s="14"/>
      <c r="AU293" s="542"/>
      <c r="AV293" s="619" t="str">
        <f t="shared" ref="AV293:BB293" si="333">K293</f>
        <v>Mon</v>
      </c>
      <c r="AW293" s="619" t="str">
        <f t="shared" si="333"/>
        <v>Tues</v>
      </c>
      <c r="AX293" s="619" t="str">
        <f t="shared" si="333"/>
        <v>Wed</v>
      </c>
      <c r="AY293" s="619" t="str">
        <f t="shared" si="333"/>
        <v>Thur</v>
      </c>
      <c r="AZ293" s="619" t="str">
        <f t="shared" si="333"/>
        <v>Fri</v>
      </c>
      <c r="BA293" s="619" t="str">
        <f t="shared" si="333"/>
        <v>Sat</v>
      </c>
      <c r="BB293" s="619" t="str">
        <f t="shared" si="333"/>
        <v>Sun</v>
      </c>
      <c r="BC293" s="602"/>
      <c r="BD293" s="619" t="str">
        <f t="shared" ref="BD293:BJ293" si="334">S293</f>
        <v>Mon</v>
      </c>
      <c r="BE293" s="619" t="str">
        <f t="shared" si="334"/>
        <v>Tues</v>
      </c>
      <c r="BF293" s="619" t="str">
        <f t="shared" si="334"/>
        <v>Wed</v>
      </c>
      <c r="BG293" s="619" t="str">
        <f t="shared" si="334"/>
        <v>Thur</v>
      </c>
      <c r="BH293" s="619" t="str">
        <f t="shared" si="334"/>
        <v>Fri</v>
      </c>
      <c r="BI293" s="619" t="str">
        <f t="shared" si="334"/>
        <v>Sat</v>
      </c>
      <c r="BJ293" s="619" t="str">
        <f t="shared" si="334"/>
        <v>Sun</v>
      </c>
      <c r="BK293" s="550" t="s">
        <v>146</v>
      </c>
      <c r="BL293" s="600"/>
      <c r="BM293" s="600"/>
      <c r="BN293" s="445"/>
      <c r="BO293" s="622" t="s">
        <v>8</v>
      </c>
      <c r="BP293" s="623" t="s">
        <v>98</v>
      </c>
      <c r="BQ293" s="624">
        <f t="shared" ref="BQ293:BW293" si="335">K294</f>
        <v>44641</v>
      </c>
      <c r="BR293" s="624">
        <f t="shared" si="335"/>
        <v>44642</v>
      </c>
      <c r="BS293" s="624">
        <f t="shared" si="335"/>
        <v>44643</v>
      </c>
      <c r="BT293" s="624">
        <f t="shared" si="335"/>
        <v>44644</v>
      </c>
      <c r="BU293" s="624">
        <f t="shared" si="335"/>
        <v>44645</v>
      </c>
      <c r="BV293" s="624">
        <f t="shared" si="335"/>
        <v>44646</v>
      </c>
      <c r="BW293" s="624">
        <f t="shared" si="335"/>
        <v>44647</v>
      </c>
      <c r="BX293" s="625"/>
      <c r="BY293" s="624">
        <f t="shared" ref="BY293:CE293" si="336">S294</f>
        <v>44648</v>
      </c>
      <c r="BZ293" s="624">
        <f t="shared" si="336"/>
        <v>44649</v>
      </c>
      <c r="CA293" s="624">
        <f t="shared" si="336"/>
        <v>44650</v>
      </c>
      <c r="CB293" s="624">
        <f t="shared" si="336"/>
        <v>44651</v>
      </c>
      <c r="CC293" s="624">
        <f t="shared" si="336"/>
        <v>44652</v>
      </c>
      <c r="CD293" s="624">
        <f t="shared" si="336"/>
        <v>44653</v>
      </c>
      <c r="CE293" s="624">
        <f t="shared" si="336"/>
        <v>44654</v>
      </c>
      <c r="CF293" s="445"/>
      <c r="CG293" s="622" t="s">
        <v>5</v>
      </c>
      <c r="CH293" s="623" t="s">
        <v>98</v>
      </c>
      <c r="CI293" s="624">
        <f t="shared" ref="CI293:CO293" si="337">K294</f>
        <v>44641</v>
      </c>
      <c r="CJ293" s="624">
        <f t="shared" si="337"/>
        <v>44642</v>
      </c>
      <c r="CK293" s="624">
        <f t="shared" si="337"/>
        <v>44643</v>
      </c>
      <c r="CL293" s="624">
        <f t="shared" si="337"/>
        <v>44644</v>
      </c>
      <c r="CM293" s="624">
        <f t="shared" si="337"/>
        <v>44645</v>
      </c>
      <c r="CN293" s="624">
        <f t="shared" si="337"/>
        <v>44646</v>
      </c>
      <c r="CO293" s="624">
        <f t="shared" si="337"/>
        <v>44647</v>
      </c>
      <c r="CP293" s="625"/>
      <c r="CQ293" s="624">
        <f t="shared" ref="CQ293:CW293" si="338">S294</f>
        <v>44648</v>
      </c>
      <c r="CR293" s="624">
        <f t="shared" si="338"/>
        <v>44649</v>
      </c>
      <c r="CS293" s="624">
        <f t="shared" si="338"/>
        <v>44650</v>
      </c>
      <c r="CT293" s="624">
        <f t="shared" si="338"/>
        <v>44651</v>
      </c>
      <c r="CU293" s="624">
        <f t="shared" si="338"/>
        <v>44652</v>
      </c>
      <c r="CV293" s="624">
        <f t="shared" si="338"/>
        <v>44653</v>
      </c>
      <c r="CW293" s="624">
        <f t="shared" si="338"/>
        <v>44654</v>
      </c>
      <c r="CX293" s="445"/>
      <c r="CY293" s="622" t="s">
        <v>12</v>
      </c>
      <c r="CZ293" s="623" t="s">
        <v>98</v>
      </c>
      <c r="DA293" s="624">
        <f t="shared" ref="DA293:DG293" si="339">K294</f>
        <v>44641</v>
      </c>
      <c r="DB293" s="624">
        <f t="shared" si="339"/>
        <v>44642</v>
      </c>
      <c r="DC293" s="624">
        <f t="shared" si="339"/>
        <v>44643</v>
      </c>
      <c r="DD293" s="624">
        <f t="shared" si="339"/>
        <v>44644</v>
      </c>
      <c r="DE293" s="624">
        <f t="shared" si="339"/>
        <v>44645</v>
      </c>
      <c r="DF293" s="624">
        <f t="shared" si="339"/>
        <v>44646</v>
      </c>
      <c r="DG293" s="624">
        <f t="shared" si="339"/>
        <v>44647</v>
      </c>
      <c r="DH293" s="626"/>
      <c r="DI293" s="624">
        <f t="shared" ref="DI293:DO293" si="340">S294</f>
        <v>44648</v>
      </c>
      <c r="DJ293" s="624">
        <f t="shared" si="340"/>
        <v>44649</v>
      </c>
      <c r="DK293" s="624">
        <f t="shared" si="340"/>
        <v>44650</v>
      </c>
      <c r="DL293" s="624">
        <f t="shared" si="340"/>
        <v>44651</v>
      </c>
      <c r="DM293" s="624">
        <f t="shared" si="340"/>
        <v>44652</v>
      </c>
      <c r="DN293" s="624">
        <f t="shared" si="340"/>
        <v>44653</v>
      </c>
      <c r="DO293" s="624">
        <f t="shared" si="340"/>
        <v>44654</v>
      </c>
      <c r="DP293" s="14"/>
      <c r="DQ293" s="14"/>
      <c r="DR293" s="258"/>
      <c r="DS293" s="258"/>
      <c r="DT293" s="258"/>
      <c r="DU293" s="258"/>
      <c r="DV293" s="258"/>
      <c r="DW293" s="258"/>
      <c r="DX293" s="258"/>
      <c r="DY293" s="258"/>
      <c r="DZ293" s="258"/>
      <c r="EA293" s="258"/>
      <c r="EB293" s="258"/>
      <c r="EC293" s="258"/>
      <c r="ED293" s="258"/>
      <c r="EE293" s="258"/>
      <c r="EF293" s="258"/>
      <c r="EG293" s="258"/>
      <c r="EH293" s="258"/>
      <c r="EI293" s="258"/>
      <c r="EJ293" s="258"/>
      <c r="EK293" s="258"/>
      <c r="EL293" s="258"/>
      <c r="EM293" s="258"/>
      <c r="EN293" s="258"/>
    </row>
    <row r="294" ht="19.5" customHeight="1">
      <c r="A294" s="14"/>
      <c r="B294" s="627" t="s">
        <v>92</v>
      </c>
      <c r="C294" s="628" t="s">
        <v>93</v>
      </c>
      <c r="D294" s="628" t="s">
        <v>94</v>
      </c>
      <c r="E294" s="628" t="s">
        <v>95</v>
      </c>
      <c r="F294" s="628" t="s">
        <v>17</v>
      </c>
      <c r="G294" s="629" t="s">
        <v>96</v>
      </c>
      <c r="H294" s="629" t="s">
        <v>97</v>
      </c>
      <c r="I294" s="630" t="s">
        <v>20</v>
      </c>
      <c r="J294" s="630" t="s">
        <v>98</v>
      </c>
      <c r="K294" s="631">
        <v>44641.0</v>
      </c>
      <c r="L294" s="631">
        <v>44642.0</v>
      </c>
      <c r="M294" s="631">
        <v>44643.0</v>
      </c>
      <c r="N294" s="631">
        <v>44644.0</v>
      </c>
      <c r="O294" s="631">
        <v>44645.0</v>
      </c>
      <c r="P294" s="631">
        <v>44646.0</v>
      </c>
      <c r="Q294" s="631">
        <v>44647.0</v>
      </c>
      <c r="R294" s="602"/>
      <c r="S294" s="631">
        <v>44648.0</v>
      </c>
      <c r="T294" s="631">
        <v>44649.0</v>
      </c>
      <c r="U294" s="631">
        <v>44650.0</v>
      </c>
      <c r="V294" s="631">
        <v>44651.0</v>
      </c>
      <c r="W294" s="631">
        <v>44652.0</v>
      </c>
      <c r="X294" s="631">
        <v>44653.0</v>
      </c>
      <c r="Y294" s="631">
        <v>44654.0</v>
      </c>
      <c r="Z294" s="602"/>
      <c r="AA294" s="631">
        <v>44641.0</v>
      </c>
      <c r="AB294" s="631">
        <v>44642.0</v>
      </c>
      <c r="AC294" s="631">
        <v>44643.0</v>
      </c>
      <c r="AD294" s="631">
        <v>44644.0</v>
      </c>
      <c r="AE294" s="631">
        <v>44645.0</v>
      </c>
      <c r="AF294" s="631">
        <v>44646.0</v>
      </c>
      <c r="AG294" s="631">
        <v>44647.0</v>
      </c>
      <c r="AH294" s="602"/>
      <c r="AI294" s="631">
        <v>44648.0</v>
      </c>
      <c r="AJ294" s="631">
        <v>44649.0</v>
      </c>
      <c r="AK294" s="631">
        <v>44650.0</v>
      </c>
      <c r="AL294" s="631">
        <v>44651.0</v>
      </c>
      <c r="AM294" s="631">
        <v>44652.0</v>
      </c>
      <c r="AN294" s="631">
        <v>44653.0</v>
      </c>
      <c r="AO294" s="631">
        <v>44654.0</v>
      </c>
      <c r="AP294" s="14"/>
      <c r="AQ294" s="14"/>
      <c r="AR294" s="14"/>
      <c r="AS294" s="14"/>
      <c r="AT294" s="14"/>
      <c r="AU294" s="558"/>
      <c r="AV294" s="633">
        <f t="shared" ref="AV294:BB294" si="341">K294</f>
        <v>44641</v>
      </c>
      <c r="AW294" s="633">
        <f t="shared" si="341"/>
        <v>44642</v>
      </c>
      <c r="AX294" s="633">
        <f t="shared" si="341"/>
        <v>44643</v>
      </c>
      <c r="AY294" s="633">
        <f t="shared" si="341"/>
        <v>44644</v>
      </c>
      <c r="AZ294" s="633">
        <f t="shared" si="341"/>
        <v>44645</v>
      </c>
      <c r="BA294" s="633">
        <f t="shared" si="341"/>
        <v>44646</v>
      </c>
      <c r="BB294" s="633">
        <f t="shared" si="341"/>
        <v>44647</v>
      </c>
      <c r="BC294" s="602"/>
      <c r="BD294" s="633">
        <f t="shared" ref="BD294:BJ294" si="342">S294</f>
        <v>44648</v>
      </c>
      <c r="BE294" s="633">
        <f t="shared" si="342"/>
        <v>44649</v>
      </c>
      <c r="BF294" s="633">
        <f t="shared" si="342"/>
        <v>44650</v>
      </c>
      <c r="BG294" s="633">
        <f t="shared" si="342"/>
        <v>44651</v>
      </c>
      <c r="BH294" s="633">
        <f t="shared" si="342"/>
        <v>44652</v>
      </c>
      <c r="BI294" s="633">
        <f t="shared" si="342"/>
        <v>44653</v>
      </c>
      <c r="BJ294" s="633">
        <f t="shared" si="342"/>
        <v>44654</v>
      </c>
      <c r="BK294" s="599"/>
      <c r="BL294" s="600"/>
      <c r="BM294" s="600"/>
      <c r="BN294" s="445"/>
      <c r="BO294" s="622" t="s">
        <v>147</v>
      </c>
      <c r="BP294" s="636">
        <f>SUM(J301, J302)</f>
        <v>10</v>
      </c>
      <c r="BQ294" s="635">
        <f>BP294 - (BP294/14)</f>
        <v>9.285714286</v>
      </c>
      <c r="BR294" s="635">
        <f>BQ294 - (BP294/14)</f>
        <v>8.571428571</v>
      </c>
      <c r="BS294" s="635">
        <f>BR294 - (BP294/14)</f>
        <v>7.857142857</v>
      </c>
      <c r="BT294" s="635">
        <f>BS294 - (BP294/14)</f>
        <v>7.142857143</v>
      </c>
      <c r="BU294" s="635">
        <f>BT294 - (BP294/14)</f>
        <v>6.428571429</v>
      </c>
      <c r="BV294" s="635">
        <f>BU294 - (BP294/14)</f>
        <v>5.714285714</v>
      </c>
      <c r="BW294" s="635">
        <f>BV294 - (BP294/14)</f>
        <v>5</v>
      </c>
      <c r="BX294" s="635"/>
      <c r="BY294" s="635">
        <f>BW294 - (BP294/14)</f>
        <v>4.285714286</v>
      </c>
      <c r="BZ294" s="635">
        <f>BY294 - (BP294/14)</f>
        <v>3.571428571</v>
      </c>
      <c r="CA294" s="635">
        <f>BZ294 - (BP294/14)</f>
        <v>2.857142857</v>
      </c>
      <c r="CB294" s="635">
        <f>CA294 - (BP294/14)</f>
        <v>2.142857143</v>
      </c>
      <c r="CC294" s="635">
        <f>CB294 - (BP294/14)</f>
        <v>1.428571429</v>
      </c>
      <c r="CD294" s="635">
        <f>CC294 - (BP294/14)</f>
        <v>0.7142857143</v>
      </c>
      <c r="CE294" s="635">
        <f>CD294 - (BP294/14)</f>
        <v>0</v>
      </c>
      <c r="CF294" s="445"/>
      <c r="CG294" s="622" t="s">
        <v>147</v>
      </c>
      <c r="CH294" s="636">
        <f>SUM(J297, J298)</f>
        <v>10</v>
      </c>
      <c r="CI294" s="635">
        <f>CH294 - (CH294/14)</f>
        <v>9.285714286</v>
      </c>
      <c r="CJ294" s="635">
        <f>CI294 - (CH294/14)</f>
        <v>8.571428571</v>
      </c>
      <c r="CK294" s="635">
        <f>CJ294 - (CH294/14)</f>
        <v>7.857142857</v>
      </c>
      <c r="CL294" s="635">
        <f>CK294 - (CH294/14)</f>
        <v>7.142857143</v>
      </c>
      <c r="CM294" s="635">
        <f>CL294 - (CH294/14)</f>
        <v>6.428571429</v>
      </c>
      <c r="CN294" s="635">
        <f>CM294 - (CH294/14)</f>
        <v>5.714285714</v>
      </c>
      <c r="CO294" s="635">
        <f>CN294 - (CH294/14)</f>
        <v>5</v>
      </c>
      <c r="CP294" s="635"/>
      <c r="CQ294" s="635">
        <f>CO294 - (CH294/14)</f>
        <v>4.285714286</v>
      </c>
      <c r="CR294" s="635">
        <f>CQ294 - (CH294/14)</f>
        <v>3.571428571</v>
      </c>
      <c r="CS294" s="635">
        <f>CR294 - (CH294/14)</f>
        <v>2.857142857</v>
      </c>
      <c r="CT294" s="635">
        <f>CS294 - (CH294/14)</f>
        <v>2.142857143</v>
      </c>
      <c r="CU294" s="635">
        <f>CT294 - (CH294/14)</f>
        <v>1.428571429</v>
      </c>
      <c r="CV294" s="635">
        <f>CU294 - (CH294/14)</f>
        <v>0.7142857143</v>
      </c>
      <c r="CW294" s="635">
        <f>CV294 - (CH294/14)</f>
        <v>0</v>
      </c>
      <c r="CX294" s="445"/>
      <c r="CY294" s="622" t="s">
        <v>147</v>
      </c>
      <c r="CZ294" s="636">
        <f>SUM(J299, J300)</f>
        <v>10</v>
      </c>
      <c r="DA294" s="635">
        <f>CZ294 - (CZ294/14)</f>
        <v>9.285714286</v>
      </c>
      <c r="DB294" s="635">
        <f>DA294 - (CZ294/14)</f>
        <v>8.571428571</v>
      </c>
      <c r="DC294" s="635">
        <f>DB294 - (CZ294/14)</f>
        <v>7.857142857</v>
      </c>
      <c r="DD294" s="635">
        <f>DC294 - (CZ294/14)</f>
        <v>7.142857143</v>
      </c>
      <c r="DE294" s="635">
        <f>DD294 - (CZ294/14)</f>
        <v>6.428571429</v>
      </c>
      <c r="DF294" s="635">
        <f>DE294 - (CZ294/14)</f>
        <v>5.714285714</v>
      </c>
      <c r="DG294" s="635">
        <f>DF294 - (CZ294/14)</f>
        <v>5</v>
      </c>
      <c r="DH294" s="635"/>
      <c r="DI294" s="635">
        <f>DG294 - (CZ294/14)</f>
        <v>4.285714286</v>
      </c>
      <c r="DJ294" s="635">
        <f>DI294 - (CZ294/14)</f>
        <v>3.571428571</v>
      </c>
      <c r="DK294" s="635">
        <f>DJ294 - (CZ294/14)</f>
        <v>2.857142857</v>
      </c>
      <c r="DL294" s="635">
        <f>DK294 - (CZ294/14)</f>
        <v>2.142857143</v>
      </c>
      <c r="DM294" s="635">
        <f>DL294 - (CZ294/14)</f>
        <v>1.428571429</v>
      </c>
      <c r="DN294" s="635">
        <f>DM294 - (CZ294/14)</f>
        <v>0.7142857143</v>
      </c>
      <c r="DO294" s="635">
        <f>DN294 - (CZ294/14)</f>
        <v>0</v>
      </c>
      <c r="DP294" s="14"/>
      <c r="DQ294" s="14"/>
      <c r="DR294" s="258"/>
      <c r="DS294" s="258"/>
      <c r="DT294" s="258"/>
      <c r="DU294" s="258"/>
      <c r="DV294" s="258"/>
      <c r="DW294" s="258"/>
      <c r="DX294" s="258"/>
      <c r="DY294" s="258"/>
      <c r="DZ294" s="258"/>
      <c r="EA294" s="258"/>
      <c r="EB294" s="258"/>
      <c r="EC294" s="258"/>
      <c r="ED294" s="258"/>
      <c r="EE294" s="258"/>
      <c r="EF294" s="258"/>
      <c r="EG294" s="258"/>
      <c r="EH294" s="258"/>
      <c r="EI294" s="258"/>
      <c r="EJ294" s="258"/>
      <c r="EK294" s="258"/>
      <c r="EL294" s="258"/>
      <c r="EM294" s="258"/>
      <c r="EN294" s="258"/>
    </row>
    <row r="295" ht="19.5" customHeight="1">
      <c r="A295" s="14"/>
      <c r="B295" s="466" t="s">
        <v>271</v>
      </c>
      <c r="C295" s="467" t="s">
        <v>272</v>
      </c>
      <c r="D295" s="468">
        <v>44641.0</v>
      </c>
      <c r="E295" s="559" t="s">
        <v>273</v>
      </c>
      <c r="F295" s="560"/>
      <c r="G295" s="561"/>
      <c r="H295" s="471" t="s">
        <v>10</v>
      </c>
      <c r="I295" s="472" t="s">
        <v>5</v>
      </c>
      <c r="J295" s="290">
        <v>5.0</v>
      </c>
      <c r="K295" s="290">
        <v>0.0</v>
      </c>
      <c r="L295" s="290">
        <v>0.0</v>
      </c>
      <c r="M295" s="290">
        <v>0.0</v>
      </c>
      <c r="N295" s="290">
        <v>2.0</v>
      </c>
      <c r="O295" s="290">
        <v>3.0</v>
      </c>
      <c r="P295" s="290">
        <v>0.0</v>
      </c>
      <c r="Q295" s="291">
        <v>0.0</v>
      </c>
      <c r="R295" s="602"/>
      <c r="S295" s="290">
        <v>0.0</v>
      </c>
      <c r="T295" s="290">
        <v>0.0</v>
      </c>
      <c r="U295" s="290">
        <v>0.0</v>
      </c>
      <c r="V295" s="290">
        <v>0.0</v>
      </c>
      <c r="W295" s="290">
        <v>0.0</v>
      </c>
      <c r="X295" s="290">
        <v>0.0</v>
      </c>
      <c r="Y295" s="291">
        <v>0.0</v>
      </c>
      <c r="Z295" s="602"/>
      <c r="AA295" s="474">
        <v>0.0</v>
      </c>
      <c r="AB295" s="472">
        <v>0.0</v>
      </c>
      <c r="AC295" s="472">
        <v>0.0</v>
      </c>
      <c r="AD295" s="472">
        <v>3.0</v>
      </c>
      <c r="AE295" s="472">
        <v>2.0</v>
      </c>
      <c r="AF295" s="472">
        <v>0.0</v>
      </c>
      <c r="AG295" s="473">
        <v>0.0</v>
      </c>
      <c r="AH295" s="602"/>
      <c r="AI295" s="474">
        <v>0.0</v>
      </c>
      <c r="AJ295" s="472">
        <v>0.0</v>
      </c>
      <c r="AK295" s="472">
        <v>0.0</v>
      </c>
      <c r="AL295" s="472">
        <v>0.0</v>
      </c>
      <c r="AM295" s="472">
        <v>0.0</v>
      </c>
      <c r="AN295" s="472">
        <v>0.0</v>
      </c>
      <c r="AO295" s="473">
        <v>0.0</v>
      </c>
      <c r="AP295" s="14"/>
      <c r="AQ295" s="14"/>
      <c r="AR295" s="14"/>
      <c r="AS295" s="14"/>
      <c r="AT295" s="14"/>
      <c r="AU295" s="562" t="s">
        <v>5</v>
      </c>
      <c r="AV295" s="490">
        <v>0.0</v>
      </c>
      <c r="AW295" s="490">
        <v>2.0</v>
      </c>
      <c r="AX295" s="490">
        <v>0.0</v>
      </c>
      <c r="AY295" s="490">
        <v>0.0</v>
      </c>
      <c r="AZ295" s="490">
        <v>2.0</v>
      </c>
      <c r="BA295" s="490">
        <v>2.0</v>
      </c>
      <c r="BB295" s="490">
        <v>2.0</v>
      </c>
      <c r="BC295" s="602"/>
      <c r="BD295" s="490">
        <v>0.0</v>
      </c>
      <c r="BE295" s="490">
        <v>2.0</v>
      </c>
      <c r="BF295" s="490">
        <v>0.0</v>
      </c>
      <c r="BG295" s="490">
        <v>0.0</v>
      </c>
      <c r="BH295" s="490">
        <v>0.0</v>
      </c>
      <c r="BI295" s="490">
        <v>0.0</v>
      </c>
      <c r="BJ295" s="490">
        <v>0.0</v>
      </c>
      <c r="BK295" s="491">
        <f t="shared" ref="BK295:BK299" si="349">SUM(AV295:BJ295)</f>
        <v>10</v>
      </c>
      <c r="BL295" s="600"/>
      <c r="BM295" s="600"/>
      <c r="BN295" s="445"/>
      <c r="BO295" s="622" t="s">
        <v>151</v>
      </c>
      <c r="BP295" s="636">
        <f>SUM(J301, J302)</f>
        <v>10</v>
      </c>
      <c r="BQ295" s="635">
        <f t="shared" ref="BQ295:BW295" si="343"> BP295 - SUM(K301, K302)</f>
        <v>9.5</v>
      </c>
      <c r="BR295" s="635">
        <f t="shared" si="343"/>
        <v>8.5</v>
      </c>
      <c r="BS295" s="635">
        <f t="shared" si="343"/>
        <v>6.5</v>
      </c>
      <c r="BT295" s="635">
        <f t="shared" si="343"/>
        <v>6.5</v>
      </c>
      <c r="BU295" s="635">
        <f t="shared" si="343"/>
        <v>6.5</v>
      </c>
      <c r="BV295" s="635">
        <f t="shared" si="343"/>
        <v>6.5</v>
      </c>
      <c r="BW295" s="635">
        <f t="shared" si="343"/>
        <v>6.5</v>
      </c>
      <c r="BX295" s="635"/>
      <c r="BY295" s="635">
        <f> BW295 - SUM(S301, S302)</f>
        <v>5.5</v>
      </c>
      <c r="BZ295" s="635">
        <f t="shared" ref="BZ295:CE295" si="344"> BY295 - SUM(T301, T302)</f>
        <v>3.5</v>
      </c>
      <c r="CA295" s="635">
        <f t="shared" si="344"/>
        <v>3.5</v>
      </c>
      <c r="CB295" s="635">
        <f t="shared" si="344"/>
        <v>3.5</v>
      </c>
      <c r="CC295" s="635">
        <f t="shared" si="344"/>
        <v>3.5</v>
      </c>
      <c r="CD295" s="635">
        <f t="shared" si="344"/>
        <v>3.5</v>
      </c>
      <c r="CE295" s="635">
        <f t="shared" si="344"/>
        <v>3.5</v>
      </c>
      <c r="CF295" s="445"/>
      <c r="CG295" s="622" t="s">
        <v>151</v>
      </c>
      <c r="CH295" s="636">
        <f>SUM(J297, J298)</f>
        <v>10</v>
      </c>
      <c r="CI295" s="635">
        <f t="shared" ref="CI295:CO295" si="345">CH295 - SUM(K297, K298)</f>
        <v>10</v>
      </c>
      <c r="CJ295" s="635">
        <f t="shared" si="345"/>
        <v>9</v>
      </c>
      <c r="CK295" s="635">
        <f t="shared" si="345"/>
        <v>9</v>
      </c>
      <c r="CL295" s="635">
        <f t="shared" si="345"/>
        <v>8</v>
      </c>
      <c r="CM295" s="635">
        <f t="shared" si="345"/>
        <v>8</v>
      </c>
      <c r="CN295" s="635">
        <f t="shared" si="345"/>
        <v>6</v>
      </c>
      <c r="CO295" s="635">
        <f t="shared" si="345"/>
        <v>4</v>
      </c>
      <c r="CP295" s="635"/>
      <c r="CQ295" s="635">
        <f>CO295 - SUM(S297, S298)</f>
        <v>4</v>
      </c>
      <c r="CR295" s="635">
        <f t="shared" ref="CR295:CW295" si="346">CQ295 - SUM(T297, T298)</f>
        <v>2</v>
      </c>
      <c r="CS295" s="635">
        <f t="shared" si="346"/>
        <v>2</v>
      </c>
      <c r="CT295" s="635">
        <f t="shared" si="346"/>
        <v>2</v>
      </c>
      <c r="CU295" s="635">
        <f t="shared" si="346"/>
        <v>2</v>
      </c>
      <c r="CV295" s="635">
        <f t="shared" si="346"/>
        <v>1</v>
      </c>
      <c r="CW295" s="635">
        <f t="shared" si="346"/>
        <v>0</v>
      </c>
      <c r="CX295" s="445"/>
      <c r="CY295" s="622" t="s">
        <v>151</v>
      </c>
      <c r="CZ295" s="636">
        <f>SUM(J299, J300)</f>
        <v>10</v>
      </c>
      <c r="DA295" s="635">
        <f t="shared" ref="DA295:DG295" si="347">CZ295 - SUM(K299, K300)</f>
        <v>10</v>
      </c>
      <c r="DB295" s="635">
        <f t="shared" si="347"/>
        <v>9</v>
      </c>
      <c r="DC295" s="635">
        <f t="shared" si="347"/>
        <v>8</v>
      </c>
      <c r="DD295" s="635">
        <f t="shared" si="347"/>
        <v>7</v>
      </c>
      <c r="DE295" s="635">
        <f t="shared" si="347"/>
        <v>5</v>
      </c>
      <c r="DF295" s="635">
        <f t="shared" si="347"/>
        <v>5</v>
      </c>
      <c r="DG295" s="635">
        <f t="shared" si="347"/>
        <v>5</v>
      </c>
      <c r="DH295" s="635"/>
      <c r="DI295" s="635">
        <f>DG295 - SUM(S299, S300)</f>
        <v>4</v>
      </c>
      <c r="DJ295" s="635">
        <f t="shared" ref="DJ295:DO295" si="348">DI295 - SUM(T299, T300)</f>
        <v>3</v>
      </c>
      <c r="DK295" s="635">
        <f t="shared" si="348"/>
        <v>1</v>
      </c>
      <c r="DL295" s="635">
        <f t="shared" si="348"/>
        <v>1</v>
      </c>
      <c r="DM295" s="635">
        <f t="shared" si="348"/>
        <v>1</v>
      </c>
      <c r="DN295" s="635">
        <f t="shared" si="348"/>
        <v>0</v>
      </c>
      <c r="DO295" s="635">
        <f t="shared" si="348"/>
        <v>0</v>
      </c>
      <c r="DP295" s="14"/>
      <c r="DQ295" s="14"/>
      <c r="DR295" s="258"/>
      <c r="DS295" s="258"/>
      <c r="DT295" s="258"/>
      <c r="DU295" s="258"/>
      <c r="DV295" s="258"/>
      <c r="DW295" s="258"/>
      <c r="DX295" s="258"/>
      <c r="DY295" s="258"/>
      <c r="DZ295" s="258"/>
      <c r="EA295" s="258"/>
      <c r="EB295" s="258"/>
      <c r="EC295" s="258"/>
      <c r="ED295" s="258"/>
      <c r="EE295" s="258"/>
      <c r="EF295" s="258"/>
      <c r="EG295" s="258"/>
      <c r="EH295" s="258"/>
      <c r="EI295" s="258"/>
      <c r="EJ295" s="258"/>
      <c r="EK295" s="258"/>
      <c r="EL295" s="258"/>
      <c r="EM295" s="258"/>
      <c r="EN295" s="258"/>
    </row>
    <row r="296" ht="19.5" customHeight="1">
      <c r="A296" s="14"/>
      <c r="B296" s="486"/>
      <c r="C296" s="487"/>
      <c r="D296" s="487"/>
      <c r="E296" s="559" t="s">
        <v>274</v>
      </c>
      <c r="F296" s="560"/>
      <c r="G296" s="561"/>
      <c r="H296" s="489" t="s">
        <v>10</v>
      </c>
      <c r="I296" s="472" t="s">
        <v>5</v>
      </c>
      <c r="J296" s="290">
        <v>5.0</v>
      </c>
      <c r="K296" s="290">
        <v>0.0</v>
      </c>
      <c r="L296" s="290">
        <v>0.0</v>
      </c>
      <c r="M296" s="290">
        <v>0.0</v>
      </c>
      <c r="N296" s="290">
        <v>0.0</v>
      </c>
      <c r="O296" s="290">
        <v>0.0</v>
      </c>
      <c r="P296" s="290">
        <v>0.0</v>
      </c>
      <c r="Q296" s="291">
        <v>0.0</v>
      </c>
      <c r="R296" s="602"/>
      <c r="S296" s="290">
        <v>0.0</v>
      </c>
      <c r="T296" s="290">
        <v>0.0</v>
      </c>
      <c r="U296" s="290">
        <v>0.0</v>
      </c>
      <c r="V296" s="290">
        <v>2.0</v>
      </c>
      <c r="W296" s="290">
        <v>2.5</v>
      </c>
      <c r="X296" s="290">
        <v>1.0</v>
      </c>
      <c r="Y296" s="291">
        <v>0.0</v>
      </c>
      <c r="Z296" s="602"/>
      <c r="AA296" s="474">
        <v>0.0</v>
      </c>
      <c r="AB296" s="472">
        <v>0.0</v>
      </c>
      <c r="AC296" s="472">
        <v>0.0</v>
      </c>
      <c r="AD296" s="472">
        <v>0.0</v>
      </c>
      <c r="AE296" s="472">
        <v>0.0</v>
      </c>
      <c r="AF296" s="472">
        <v>0.0</v>
      </c>
      <c r="AG296" s="473">
        <v>0.0</v>
      </c>
      <c r="AH296" s="602"/>
      <c r="AI296" s="474">
        <v>0.0</v>
      </c>
      <c r="AJ296" s="472">
        <v>0.0</v>
      </c>
      <c r="AK296" s="472">
        <v>0.0</v>
      </c>
      <c r="AL296" s="472">
        <v>2.0</v>
      </c>
      <c r="AM296" s="472">
        <v>2.0</v>
      </c>
      <c r="AN296" s="472">
        <v>1.0</v>
      </c>
      <c r="AO296" s="473">
        <v>0.0</v>
      </c>
      <c r="AP296" s="14"/>
      <c r="AQ296" s="14"/>
      <c r="AR296" s="14"/>
      <c r="AS296" s="14"/>
      <c r="AT296" s="14"/>
      <c r="AU296" s="562" t="s">
        <v>8</v>
      </c>
      <c r="AV296" s="475">
        <v>2.0</v>
      </c>
      <c r="AW296" s="475">
        <v>2.0</v>
      </c>
      <c r="AX296" s="475">
        <v>2.0</v>
      </c>
      <c r="AY296" s="475">
        <v>0.0</v>
      </c>
      <c r="AZ296" s="475">
        <v>0.0</v>
      </c>
      <c r="BA296" s="475">
        <v>0.0</v>
      </c>
      <c r="BB296" s="475">
        <v>0.0</v>
      </c>
      <c r="BC296" s="602"/>
      <c r="BD296" s="475">
        <v>2.0</v>
      </c>
      <c r="BE296" s="475">
        <v>2.0</v>
      </c>
      <c r="BF296" s="475">
        <v>0.0</v>
      </c>
      <c r="BG296" s="475">
        <v>0.0</v>
      </c>
      <c r="BH296" s="475">
        <v>0.0</v>
      </c>
      <c r="BI296" s="475">
        <v>0.0</v>
      </c>
      <c r="BJ296" s="475">
        <v>0.0</v>
      </c>
      <c r="BK296" s="491">
        <f t="shared" si="349"/>
        <v>10</v>
      </c>
      <c r="BL296" s="600"/>
      <c r="BM296" s="600"/>
      <c r="BN296" s="445"/>
      <c r="BO296" s="445"/>
      <c r="BP296" s="445"/>
      <c r="BQ296" s="445"/>
      <c r="BR296" s="445"/>
      <c r="BS296" s="445"/>
      <c r="BT296" s="445"/>
      <c r="BU296" s="445"/>
      <c r="BV296" s="445"/>
      <c r="BW296" s="445"/>
      <c r="BX296" s="600"/>
      <c r="BY296" s="600"/>
      <c r="BZ296" s="600"/>
      <c r="CA296" s="600"/>
      <c r="CB296" s="600"/>
      <c r="CC296" s="600"/>
      <c r="CD296" s="600"/>
      <c r="CE296" s="600"/>
      <c r="CF296" s="445"/>
      <c r="CG296" s="445"/>
      <c r="CH296" s="445"/>
      <c r="CI296" s="445"/>
      <c r="CJ296" s="445"/>
      <c r="CK296" s="445"/>
      <c r="CL296" s="445"/>
      <c r="CM296" s="445"/>
      <c r="CN296" s="445"/>
      <c r="CO296" s="445"/>
      <c r="CP296" s="600"/>
      <c r="CQ296" s="445"/>
      <c r="CR296" s="445"/>
      <c r="CS296" s="445"/>
      <c r="CT296" s="445"/>
      <c r="CU296" s="445"/>
      <c r="CV296" s="445"/>
      <c r="CW296" s="445"/>
      <c r="CX296" s="445"/>
      <c r="CY296" s="445"/>
      <c r="CZ296" s="445"/>
      <c r="DA296" s="445"/>
      <c r="DB296" s="445"/>
      <c r="DC296" s="445"/>
      <c r="DD296" s="445"/>
      <c r="DE296" s="445"/>
      <c r="DF296" s="445"/>
      <c r="DG296" s="445"/>
      <c r="DH296" s="252"/>
      <c r="DI296" s="252"/>
      <c r="DJ296" s="252"/>
      <c r="DK296" s="252"/>
      <c r="DL296" s="252"/>
      <c r="DM296" s="252"/>
      <c r="DN296" s="252"/>
      <c r="DO296" s="252"/>
      <c r="DP296" s="14"/>
      <c r="DQ296" s="14"/>
      <c r="DR296" s="258"/>
      <c r="DS296" s="258"/>
      <c r="DT296" s="258"/>
      <c r="DU296" s="258"/>
      <c r="DV296" s="258"/>
      <c r="DW296" s="258"/>
      <c r="DX296" s="258"/>
      <c r="DY296" s="258"/>
      <c r="DZ296" s="258"/>
      <c r="EA296" s="258"/>
      <c r="EB296" s="258"/>
      <c r="EC296" s="258"/>
      <c r="ED296" s="258"/>
      <c r="EE296" s="258"/>
      <c r="EF296" s="258"/>
      <c r="EG296" s="258"/>
      <c r="EH296" s="258"/>
      <c r="EI296" s="258"/>
      <c r="EJ296" s="258"/>
      <c r="EK296" s="258"/>
      <c r="EL296" s="258"/>
      <c r="EM296" s="258"/>
      <c r="EN296" s="258"/>
    </row>
    <row r="297" ht="19.5" customHeight="1">
      <c r="A297" s="14"/>
      <c r="B297" s="486"/>
      <c r="C297" s="487"/>
      <c r="D297" s="487"/>
      <c r="E297" s="559" t="s">
        <v>273</v>
      </c>
      <c r="F297" s="560"/>
      <c r="G297" s="561"/>
      <c r="H297" s="489" t="s">
        <v>5</v>
      </c>
      <c r="I297" s="472" t="s">
        <v>5</v>
      </c>
      <c r="J297" s="290">
        <v>5.0</v>
      </c>
      <c r="K297" s="290">
        <v>0.0</v>
      </c>
      <c r="L297" s="290">
        <v>0.0</v>
      </c>
      <c r="M297" s="290">
        <v>0.0</v>
      </c>
      <c r="N297" s="290">
        <v>0.0</v>
      </c>
      <c r="O297" s="290">
        <v>0.0</v>
      </c>
      <c r="P297" s="290">
        <v>1.0</v>
      </c>
      <c r="Q297" s="291">
        <v>1.0</v>
      </c>
      <c r="R297" s="602"/>
      <c r="S297" s="290">
        <v>0.0</v>
      </c>
      <c r="T297" s="290">
        <v>1.0</v>
      </c>
      <c r="U297" s="290">
        <v>0.0</v>
      </c>
      <c r="V297" s="290">
        <v>0.0</v>
      </c>
      <c r="W297" s="290">
        <v>0.0</v>
      </c>
      <c r="X297" s="290">
        <v>1.0</v>
      </c>
      <c r="Y297" s="291">
        <v>1.0</v>
      </c>
      <c r="Z297" s="602"/>
      <c r="AA297" s="474">
        <v>0.0</v>
      </c>
      <c r="AB297" s="472">
        <v>0.0</v>
      </c>
      <c r="AC297" s="472">
        <v>0.0</v>
      </c>
      <c r="AD297" s="472">
        <v>0.0</v>
      </c>
      <c r="AE297" s="472">
        <v>0.0</v>
      </c>
      <c r="AF297" s="472">
        <v>1.5</v>
      </c>
      <c r="AG297" s="473">
        <v>1.5</v>
      </c>
      <c r="AH297" s="602"/>
      <c r="AI297" s="474">
        <v>0.0</v>
      </c>
      <c r="AJ297" s="472">
        <v>0.0</v>
      </c>
      <c r="AK297" s="472">
        <v>0.0</v>
      </c>
      <c r="AL297" s="472">
        <v>0.0</v>
      </c>
      <c r="AM297" s="472">
        <v>0.0</v>
      </c>
      <c r="AN297" s="472">
        <v>1.5</v>
      </c>
      <c r="AO297" s="473">
        <v>1.5</v>
      </c>
      <c r="AP297" s="14"/>
      <c r="AQ297" s="14"/>
      <c r="AR297" s="14"/>
      <c r="AS297" s="14"/>
      <c r="AT297" s="14"/>
      <c r="AU297" s="562" t="s">
        <v>10</v>
      </c>
      <c r="AV297" s="490">
        <v>0.0</v>
      </c>
      <c r="AW297" s="490">
        <v>0.0</v>
      </c>
      <c r="AX297" s="490">
        <v>0.0</v>
      </c>
      <c r="AY297" s="490">
        <v>3.0</v>
      </c>
      <c r="AZ297" s="490">
        <v>2.0</v>
      </c>
      <c r="BA297" s="490">
        <v>0.0</v>
      </c>
      <c r="BB297" s="490">
        <v>0.0</v>
      </c>
      <c r="BC297" s="602"/>
      <c r="BD297" s="490">
        <v>0.0</v>
      </c>
      <c r="BE297" s="490">
        <v>0.0</v>
      </c>
      <c r="BF297" s="490">
        <v>0.0</v>
      </c>
      <c r="BG297" s="490">
        <v>2.0</v>
      </c>
      <c r="BH297" s="490">
        <v>2.0</v>
      </c>
      <c r="BI297" s="490">
        <v>1.0</v>
      </c>
      <c r="BJ297" s="490">
        <v>0.0</v>
      </c>
      <c r="BK297" s="491">
        <f t="shared" si="349"/>
        <v>10</v>
      </c>
      <c r="BN297" s="445"/>
      <c r="BO297" s="622" t="s">
        <v>7</v>
      </c>
      <c r="BP297" s="623" t="s">
        <v>98</v>
      </c>
      <c r="BQ297" s="624">
        <f t="shared" ref="BQ297:BW297" si="350">K294</f>
        <v>44641</v>
      </c>
      <c r="BR297" s="624">
        <f t="shared" si="350"/>
        <v>44642</v>
      </c>
      <c r="BS297" s="624">
        <f t="shared" si="350"/>
        <v>44643</v>
      </c>
      <c r="BT297" s="624">
        <f t="shared" si="350"/>
        <v>44644</v>
      </c>
      <c r="BU297" s="624">
        <f t="shared" si="350"/>
        <v>44645</v>
      </c>
      <c r="BV297" s="624">
        <f t="shared" si="350"/>
        <v>44646</v>
      </c>
      <c r="BW297" s="624">
        <f t="shared" si="350"/>
        <v>44647</v>
      </c>
      <c r="BX297" s="625"/>
      <c r="BY297" s="624">
        <f t="shared" ref="BY297:CE297" si="351">S294</f>
        <v>44648</v>
      </c>
      <c r="BZ297" s="624">
        <f t="shared" si="351"/>
        <v>44649</v>
      </c>
      <c r="CA297" s="624">
        <f t="shared" si="351"/>
        <v>44650</v>
      </c>
      <c r="CB297" s="624">
        <f t="shared" si="351"/>
        <v>44651</v>
      </c>
      <c r="CC297" s="624">
        <f t="shared" si="351"/>
        <v>44652</v>
      </c>
      <c r="CD297" s="624">
        <f t="shared" si="351"/>
        <v>44653</v>
      </c>
      <c r="CE297" s="624">
        <f t="shared" si="351"/>
        <v>44654</v>
      </c>
      <c r="CF297" s="445"/>
      <c r="CG297" s="622" t="s">
        <v>10</v>
      </c>
      <c r="CH297" s="623" t="s">
        <v>98</v>
      </c>
      <c r="CI297" s="624">
        <f t="shared" ref="CI297:CO297" si="352">K294</f>
        <v>44641</v>
      </c>
      <c r="CJ297" s="624">
        <f t="shared" si="352"/>
        <v>44642</v>
      </c>
      <c r="CK297" s="624">
        <f t="shared" si="352"/>
        <v>44643</v>
      </c>
      <c r="CL297" s="624">
        <f t="shared" si="352"/>
        <v>44644</v>
      </c>
      <c r="CM297" s="624">
        <f t="shared" si="352"/>
        <v>44645</v>
      </c>
      <c r="CN297" s="624">
        <f t="shared" si="352"/>
        <v>44646</v>
      </c>
      <c r="CO297" s="624">
        <f t="shared" si="352"/>
        <v>44647</v>
      </c>
      <c r="CP297" s="625"/>
      <c r="CQ297" s="624">
        <f t="shared" ref="CQ297:CW297" si="353">S294</f>
        <v>44648</v>
      </c>
      <c r="CR297" s="624">
        <f t="shared" si="353"/>
        <v>44649</v>
      </c>
      <c r="CS297" s="624">
        <f t="shared" si="353"/>
        <v>44650</v>
      </c>
      <c r="CT297" s="624">
        <f t="shared" si="353"/>
        <v>44651</v>
      </c>
      <c r="CU297" s="624">
        <f t="shared" si="353"/>
        <v>44652</v>
      </c>
      <c r="CV297" s="624">
        <f t="shared" si="353"/>
        <v>44653</v>
      </c>
      <c r="CW297" s="624">
        <f t="shared" si="353"/>
        <v>44654</v>
      </c>
      <c r="CX297" s="445"/>
      <c r="CY297" s="445"/>
      <c r="CZ297" s="445"/>
      <c r="DA297" s="445"/>
      <c r="DB297" s="445"/>
      <c r="DC297" s="445"/>
      <c r="DD297" s="445"/>
      <c r="DE297" s="445"/>
      <c r="DF297" s="445"/>
      <c r="DG297" s="445"/>
      <c r="DH297" s="252"/>
      <c r="DI297" s="252"/>
      <c r="DJ297" s="252"/>
      <c r="DK297" s="252"/>
      <c r="DL297" s="252"/>
      <c r="DM297" s="252"/>
      <c r="DN297" s="252"/>
      <c r="DO297" s="252"/>
      <c r="DP297" s="14"/>
      <c r="DQ297" s="14"/>
      <c r="DR297" s="258"/>
      <c r="DS297" s="258"/>
      <c r="DT297" s="258"/>
      <c r="DU297" s="258"/>
      <c r="DV297" s="258"/>
      <c r="DW297" s="258"/>
      <c r="DX297" s="258"/>
      <c r="DY297" s="258"/>
      <c r="DZ297" s="258"/>
      <c r="EA297" s="258"/>
      <c r="EB297" s="258"/>
      <c r="EC297" s="258"/>
      <c r="ED297" s="258"/>
      <c r="EE297" s="258"/>
      <c r="EF297" s="258"/>
      <c r="EG297" s="258"/>
      <c r="EH297" s="258"/>
      <c r="EI297" s="258"/>
      <c r="EJ297" s="258"/>
    </row>
    <row r="298" ht="19.5" customHeight="1">
      <c r="A298" s="14"/>
      <c r="B298" s="486"/>
      <c r="C298" s="487"/>
      <c r="D298" s="487"/>
      <c r="E298" s="559" t="s">
        <v>274</v>
      </c>
      <c r="F298" s="560"/>
      <c r="G298" s="561"/>
      <c r="H298" s="489" t="s">
        <v>5</v>
      </c>
      <c r="I298" s="472" t="s">
        <v>5</v>
      </c>
      <c r="J298" s="290">
        <v>5.0</v>
      </c>
      <c r="K298" s="290">
        <v>0.0</v>
      </c>
      <c r="L298" s="290">
        <v>1.0</v>
      </c>
      <c r="M298" s="290">
        <v>0.0</v>
      </c>
      <c r="N298" s="290">
        <v>1.0</v>
      </c>
      <c r="O298" s="290">
        <v>0.0</v>
      </c>
      <c r="P298" s="290">
        <v>1.0</v>
      </c>
      <c r="Q298" s="291">
        <v>1.0</v>
      </c>
      <c r="R298" s="602"/>
      <c r="S298" s="290">
        <v>0.0</v>
      </c>
      <c r="T298" s="290">
        <v>1.0</v>
      </c>
      <c r="U298" s="290">
        <v>0.0</v>
      </c>
      <c r="V298" s="290">
        <v>0.0</v>
      </c>
      <c r="W298" s="290">
        <v>0.0</v>
      </c>
      <c r="X298" s="290">
        <v>0.0</v>
      </c>
      <c r="Y298" s="291">
        <v>0.0</v>
      </c>
      <c r="Z298" s="602"/>
      <c r="AA298" s="474">
        <v>0.0</v>
      </c>
      <c r="AB298" s="472">
        <v>1.5</v>
      </c>
      <c r="AC298" s="472">
        <v>0.0</v>
      </c>
      <c r="AD298" s="472">
        <v>1.5</v>
      </c>
      <c r="AE298" s="472">
        <v>0.0</v>
      </c>
      <c r="AF298" s="472">
        <v>1.5</v>
      </c>
      <c r="AG298" s="473">
        <v>1.5</v>
      </c>
      <c r="AH298" s="602"/>
      <c r="AI298" s="474">
        <v>0.0</v>
      </c>
      <c r="AJ298" s="472">
        <v>1.5</v>
      </c>
      <c r="AK298" s="472">
        <v>0.0</v>
      </c>
      <c r="AL298" s="472">
        <v>0.0</v>
      </c>
      <c r="AM298" s="472">
        <v>0.0</v>
      </c>
      <c r="AN298" s="472">
        <v>0.0</v>
      </c>
      <c r="AO298" s="473">
        <v>0.0</v>
      </c>
      <c r="AP298" s="14"/>
      <c r="AQ298" s="14"/>
      <c r="AR298" s="14"/>
      <c r="AS298" s="14"/>
      <c r="AT298" s="14"/>
      <c r="AU298" s="562" t="s">
        <v>12</v>
      </c>
      <c r="AV298" s="475">
        <v>0.0</v>
      </c>
      <c r="AW298" s="475">
        <v>0.0</v>
      </c>
      <c r="AX298" s="475">
        <v>0.0</v>
      </c>
      <c r="AY298" s="475">
        <v>0.0</v>
      </c>
      <c r="AZ298" s="475">
        <v>0.0</v>
      </c>
      <c r="BA298" s="475">
        <v>2.0</v>
      </c>
      <c r="BB298" s="475">
        <v>2.0</v>
      </c>
      <c r="BC298" s="602"/>
      <c r="BD298" s="475">
        <v>2.0</v>
      </c>
      <c r="BE298" s="475">
        <v>2.0</v>
      </c>
      <c r="BF298" s="475">
        <v>2.0</v>
      </c>
      <c r="BG298" s="475">
        <v>2.0</v>
      </c>
      <c r="BH298" s="475">
        <v>2.0</v>
      </c>
      <c r="BI298" s="475">
        <v>0.0</v>
      </c>
      <c r="BJ298" s="475">
        <v>0.0</v>
      </c>
      <c r="BK298" s="491">
        <f t="shared" si="349"/>
        <v>14</v>
      </c>
      <c r="BN298" s="445"/>
      <c r="BO298" s="622" t="s">
        <v>147</v>
      </c>
      <c r="BP298" s="636">
        <f>SUM(J303)</f>
        <v>12</v>
      </c>
      <c r="BQ298" s="635">
        <f>BP298 - (BP298/14)</f>
        <v>11.14285714</v>
      </c>
      <c r="BR298" s="635">
        <f>BQ298 - (BP298/14)</f>
        <v>10.28571429</v>
      </c>
      <c r="BS298" s="635">
        <f>BR298 - (BP298/14)</f>
        <v>9.428571429</v>
      </c>
      <c r="BT298" s="635">
        <f>BS298 - (BP298/14)</f>
        <v>8.571428571</v>
      </c>
      <c r="BU298" s="635">
        <f>BT298 - (BP298/14)</f>
        <v>7.714285714</v>
      </c>
      <c r="BV298" s="635">
        <f>BU298 - (BP298/14)</f>
        <v>6.857142857</v>
      </c>
      <c r="BW298" s="635">
        <f>BV298 - (BP298/14)</f>
        <v>6</v>
      </c>
      <c r="BX298" s="635"/>
      <c r="BY298" s="635">
        <f>BW298 - (BP298/14)</f>
        <v>5.142857143</v>
      </c>
      <c r="BZ298" s="635">
        <f>BY298 - (BP298/14)</f>
        <v>4.285714286</v>
      </c>
      <c r="CA298" s="635">
        <f>BZ298 - (BP298/14)</f>
        <v>3.428571429</v>
      </c>
      <c r="CB298" s="635">
        <f>CA298 - (BP298/14)</f>
        <v>2.571428571</v>
      </c>
      <c r="CC298" s="635">
        <f>CB298 - (BP298/14)</f>
        <v>1.714285714</v>
      </c>
      <c r="CD298" s="635">
        <f>CC298 - (BP298/14)</f>
        <v>0.8571428571</v>
      </c>
      <c r="CE298" s="635">
        <f>CD298 - (BP298/14)</f>
        <v>0</v>
      </c>
      <c r="CF298" s="445"/>
      <c r="CG298" s="622" t="s">
        <v>147</v>
      </c>
      <c r="CH298" s="636">
        <f>SUM(J295, J296)</f>
        <v>10</v>
      </c>
      <c r="CI298" s="635">
        <f>CH298 - (CH298/14)</f>
        <v>9.285714286</v>
      </c>
      <c r="CJ298" s="635">
        <f>CI298 - (CH298/14)</f>
        <v>8.571428571</v>
      </c>
      <c r="CK298" s="635">
        <f>CJ298 - (CH298/14)</f>
        <v>7.857142857</v>
      </c>
      <c r="CL298" s="635">
        <f>CK298 - (CH298/14)</f>
        <v>7.142857143</v>
      </c>
      <c r="CM298" s="635">
        <f>CL298 - (CH298/14)</f>
        <v>6.428571429</v>
      </c>
      <c r="CN298" s="635">
        <f>CM298 - (CH298/14)</f>
        <v>5.714285714</v>
      </c>
      <c r="CO298" s="635">
        <f>CN298 - (CH298/14)</f>
        <v>5</v>
      </c>
      <c r="CP298" s="635"/>
      <c r="CQ298" s="635">
        <f>CO298 - (CH298/14)</f>
        <v>4.285714286</v>
      </c>
      <c r="CR298" s="635">
        <f>CQ298 - (CH298/14)</f>
        <v>3.571428571</v>
      </c>
      <c r="CS298" s="635">
        <f>CR298 - (CH298/14)</f>
        <v>2.857142857</v>
      </c>
      <c r="CT298" s="635">
        <f>CS298 - (CH298/14)</f>
        <v>2.142857143</v>
      </c>
      <c r="CU298" s="635">
        <f>CT298 - (CH298/14)</f>
        <v>1.428571429</v>
      </c>
      <c r="CV298" s="635">
        <f>CU298 - (CH298/14)</f>
        <v>0.7142857143</v>
      </c>
      <c r="CW298" s="635">
        <f>CV298 - (CH298/14)</f>
        <v>0</v>
      </c>
      <c r="DP298" s="14"/>
      <c r="DQ298" s="14"/>
      <c r="DR298" s="258"/>
      <c r="DS298" s="258"/>
      <c r="DT298" s="258"/>
      <c r="DU298" s="258"/>
      <c r="DV298" s="258"/>
      <c r="DW298" s="258"/>
      <c r="DX298" s="258"/>
      <c r="DY298" s="258"/>
      <c r="DZ298" s="258"/>
      <c r="EA298" s="258"/>
      <c r="EB298" s="258"/>
      <c r="EC298" s="258"/>
      <c r="ED298" s="258"/>
      <c r="EE298" s="258"/>
      <c r="EF298" s="258"/>
      <c r="EG298" s="258"/>
      <c r="EH298" s="258"/>
      <c r="EI298" s="258"/>
      <c r="EJ298" s="258"/>
    </row>
    <row r="299" ht="19.5" customHeight="1">
      <c r="A299" s="14"/>
      <c r="B299" s="486"/>
      <c r="C299" s="487"/>
      <c r="D299" s="487"/>
      <c r="E299" s="559" t="s">
        <v>275</v>
      </c>
      <c r="F299" s="560"/>
      <c r="G299" s="561"/>
      <c r="H299" s="489" t="s">
        <v>12</v>
      </c>
      <c r="I299" s="472" t="s">
        <v>5</v>
      </c>
      <c r="J299" s="290">
        <v>5.0</v>
      </c>
      <c r="K299" s="290">
        <v>0.0</v>
      </c>
      <c r="L299" s="290">
        <v>0.0</v>
      </c>
      <c r="M299" s="290">
        <v>0.0</v>
      </c>
      <c r="N299" s="290">
        <v>0.0</v>
      </c>
      <c r="O299" s="290">
        <v>0.0</v>
      </c>
      <c r="P299" s="290">
        <v>0.0</v>
      </c>
      <c r="Q299" s="291">
        <v>0.0</v>
      </c>
      <c r="R299" s="602"/>
      <c r="S299" s="290">
        <v>1.0</v>
      </c>
      <c r="T299" s="290">
        <v>1.0</v>
      </c>
      <c r="U299" s="290">
        <v>2.0</v>
      </c>
      <c r="V299" s="290">
        <v>0.0</v>
      </c>
      <c r="W299" s="290">
        <v>0.0</v>
      </c>
      <c r="X299" s="290">
        <v>1.0</v>
      </c>
      <c r="Y299" s="291">
        <v>0.0</v>
      </c>
      <c r="Z299" s="602"/>
      <c r="AA299" s="474">
        <v>0.0</v>
      </c>
      <c r="AB299" s="472">
        <v>0.0</v>
      </c>
      <c r="AC299" s="472">
        <v>0.0</v>
      </c>
      <c r="AD299" s="472">
        <v>0.0</v>
      </c>
      <c r="AE299" s="472">
        <v>0.0</v>
      </c>
      <c r="AF299" s="472">
        <v>0.0</v>
      </c>
      <c r="AG299" s="473">
        <v>0.0</v>
      </c>
      <c r="AH299" s="602"/>
      <c r="AI299" s="474">
        <v>1.0</v>
      </c>
      <c r="AJ299" s="472">
        <v>1.0</v>
      </c>
      <c r="AK299" s="472">
        <v>2.0</v>
      </c>
      <c r="AL299" s="472">
        <v>0.0</v>
      </c>
      <c r="AM299" s="472">
        <v>0.0</v>
      </c>
      <c r="AN299" s="472">
        <v>1.0</v>
      </c>
      <c r="AO299" s="473">
        <v>0.0</v>
      </c>
      <c r="AP299" s="14"/>
      <c r="AQ299" s="14"/>
      <c r="AR299" s="14"/>
      <c r="AS299" s="14"/>
      <c r="AT299" s="14"/>
      <c r="AU299" s="562" t="s">
        <v>7</v>
      </c>
      <c r="AV299" s="563">
        <v>0.0</v>
      </c>
      <c r="AW299" s="563">
        <v>2.0</v>
      </c>
      <c r="AX299" s="563">
        <v>0.0</v>
      </c>
      <c r="AY299" s="563">
        <v>2.0</v>
      </c>
      <c r="AZ299" s="563">
        <v>0.0</v>
      </c>
      <c r="BA299" s="563">
        <v>2.0</v>
      </c>
      <c r="BB299" s="563">
        <v>2.0</v>
      </c>
      <c r="BC299" s="602"/>
      <c r="BD299" s="563">
        <v>0.0</v>
      </c>
      <c r="BE299" s="563">
        <v>2.0</v>
      </c>
      <c r="BF299" s="563">
        <v>0.0</v>
      </c>
      <c r="BG299" s="563">
        <v>2.0</v>
      </c>
      <c r="BH299" s="563">
        <v>0.0</v>
      </c>
      <c r="BI299" s="563">
        <v>2.0</v>
      </c>
      <c r="BJ299" s="563">
        <v>2.0</v>
      </c>
      <c r="BK299" s="491">
        <f t="shared" si="349"/>
        <v>16</v>
      </c>
      <c r="BN299" s="445"/>
      <c r="BO299" s="622" t="s">
        <v>151</v>
      </c>
      <c r="BP299" s="636">
        <f>SUM(J303)</f>
        <v>12</v>
      </c>
      <c r="BQ299" s="635">
        <f t="shared" ref="BQ299:BW299" si="354">BP299 -SUM(K303)</f>
        <v>12</v>
      </c>
      <c r="BR299" s="635">
        <f t="shared" si="354"/>
        <v>12</v>
      </c>
      <c r="BS299" s="635">
        <f t="shared" si="354"/>
        <v>12</v>
      </c>
      <c r="BT299" s="635">
        <f t="shared" si="354"/>
        <v>10</v>
      </c>
      <c r="BU299" s="635">
        <f t="shared" si="354"/>
        <v>10</v>
      </c>
      <c r="BV299" s="635">
        <f t="shared" si="354"/>
        <v>8</v>
      </c>
      <c r="BW299" s="635">
        <f t="shared" si="354"/>
        <v>6</v>
      </c>
      <c r="BX299" s="635"/>
      <c r="BY299" s="635">
        <f>BW299 -SUM(S303)</f>
        <v>6</v>
      </c>
      <c r="BZ299" s="635">
        <f t="shared" ref="BZ299:CE299" si="355">BY299 -SUM(T303)</f>
        <v>6</v>
      </c>
      <c r="CA299" s="635">
        <f t="shared" si="355"/>
        <v>6</v>
      </c>
      <c r="CB299" s="635">
        <f t="shared" si="355"/>
        <v>6</v>
      </c>
      <c r="CC299" s="635">
        <f t="shared" si="355"/>
        <v>4</v>
      </c>
      <c r="CD299" s="635">
        <f t="shared" si="355"/>
        <v>2</v>
      </c>
      <c r="CE299" s="635">
        <f t="shared" si="355"/>
        <v>0</v>
      </c>
      <c r="CF299" s="445"/>
      <c r="CG299" s="622" t="s">
        <v>151</v>
      </c>
      <c r="CH299" s="636">
        <f>SUM(J295, J296)</f>
        <v>10</v>
      </c>
      <c r="CI299" s="635">
        <f t="shared" ref="CI299:CO299" si="356">CH299 - SUM(K296, K295)</f>
        <v>10</v>
      </c>
      <c r="CJ299" s="635">
        <f t="shared" si="356"/>
        <v>10</v>
      </c>
      <c r="CK299" s="635">
        <f t="shared" si="356"/>
        <v>10</v>
      </c>
      <c r="CL299" s="635">
        <f t="shared" si="356"/>
        <v>8</v>
      </c>
      <c r="CM299" s="635">
        <f t="shared" si="356"/>
        <v>5</v>
      </c>
      <c r="CN299" s="635">
        <f t="shared" si="356"/>
        <v>5</v>
      </c>
      <c r="CO299" s="635">
        <f t="shared" si="356"/>
        <v>5</v>
      </c>
      <c r="CP299" s="635"/>
      <c r="CQ299" s="635">
        <f>CO299 - SUM(S296, S295)</f>
        <v>5</v>
      </c>
      <c r="CR299" s="635">
        <f t="shared" ref="CR299:CW299" si="357">CQ299 - SUM(T296, T295)</f>
        <v>5</v>
      </c>
      <c r="CS299" s="635">
        <f t="shared" si="357"/>
        <v>5</v>
      </c>
      <c r="CT299" s="635">
        <f t="shared" si="357"/>
        <v>3</v>
      </c>
      <c r="CU299" s="635">
        <f t="shared" si="357"/>
        <v>0.5</v>
      </c>
      <c r="CV299" s="635">
        <f t="shared" si="357"/>
        <v>-0.5</v>
      </c>
      <c r="CW299" s="635">
        <f t="shared" si="357"/>
        <v>-0.5</v>
      </c>
      <c r="DI299" s="252"/>
      <c r="DJ299" s="252"/>
      <c r="DK299" s="445"/>
      <c r="DL299" s="445"/>
      <c r="DM299" s="445"/>
      <c r="DN299" s="445"/>
      <c r="DO299" s="445"/>
      <c r="DP299" s="14"/>
      <c r="DQ299" s="14"/>
      <c r="DR299" s="444"/>
      <c r="DS299" s="444"/>
      <c r="DT299" s="444"/>
      <c r="DU299" s="444"/>
      <c r="DV299" s="444"/>
      <c r="DW299" s="444"/>
      <c r="DX299" s="444"/>
      <c r="DY299" s="444"/>
      <c r="DZ299" s="444"/>
      <c r="EA299" s="444"/>
      <c r="EB299" s="444"/>
      <c r="EC299" s="444"/>
      <c r="ED299" s="444"/>
      <c r="EE299" s="444"/>
      <c r="EF299" s="444"/>
      <c r="EG299" s="444"/>
      <c r="EH299" s="444"/>
      <c r="EI299" s="444"/>
      <c r="EJ299" s="444"/>
      <c r="EK299" s="252"/>
      <c r="EL299" s="252"/>
      <c r="EM299" s="252"/>
      <c r="EN299" s="252"/>
    </row>
    <row r="300" ht="19.5" customHeight="1">
      <c r="A300" s="14"/>
      <c r="B300" s="486"/>
      <c r="C300" s="487"/>
      <c r="D300" s="487"/>
      <c r="E300" s="559" t="s">
        <v>276</v>
      </c>
      <c r="F300" s="560"/>
      <c r="G300" s="561"/>
      <c r="H300" s="471" t="s">
        <v>12</v>
      </c>
      <c r="I300" s="472" t="s">
        <v>5</v>
      </c>
      <c r="J300" s="290">
        <v>5.0</v>
      </c>
      <c r="K300" s="290">
        <v>0.0</v>
      </c>
      <c r="L300" s="637">
        <v>1.0</v>
      </c>
      <c r="M300" s="290">
        <v>1.0</v>
      </c>
      <c r="N300" s="290">
        <v>1.0</v>
      </c>
      <c r="O300" s="290">
        <v>2.0</v>
      </c>
      <c r="P300" s="290">
        <v>0.0</v>
      </c>
      <c r="Q300" s="291">
        <v>0.0</v>
      </c>
      <c r="R300" s="602"/>
      <c r="S300" s="290">
        <v>0.0</v>
      </c>
      <c r="T300" s="290">
        <v>0.0</v>
      </c>
      <c r="U300" s="290">
        <v>0.0</v>
      </c>
      <c r="V300" s="290">
        <v>0.0</v>
      </c>
      <c r="W300" s="290">
        <v>0.0</v>
      </c>
      <c r="X300" s="290">
        <v>0.0</v>
      </c>
      <c r="Y300" s="291">
        <v>0.0</v>
      </c>
      <c r="Z300" s="602"/>
      <c r="AA300" s="474">
        <v>0.0</v>
      </c>
      <c r="AB300" s="472">
        <v>1.0</v>
      </c>
      <c r="AC300" s="472">
        <v>1.0</v>
      </c>
      <c r="AD300" s="472">
        <v>1.0</v>
      </c>
      <c r="AE300" s="472">
        <v>2.0</v>
      </c>
      <c r="AF300" s="472">
        <v>0.0</v>
      </c>
      <c r="AG300" s="473">
        <v>0.0</v>
      </c>
      <c r="AH300" s="602"/>
      <c r="AI300" s="474">
        <v>0.0</v>
      </c>
      <c r="AJ300" s="472">
        <v>0.0</v>
      </c>
      <c r="AK300" s="472">
        <v>0.0</v>
      </c>
      <c r="AL300" s="472">
        <v>0.0</v>
      </c>
      <c r="AM300" s="472">
        <v>0.0</v>
      </c>
      <c r="AN300" s="472">
        <v>0.0</v>
      </c>
      <c r="AO300" s="473">
        <v>0.0</v>
      </c>
      <c r="AP300" s="14"/>
      <c r="AQ300" s="14"/>
      <c r="AR300" s="14"/>
      <c r="AS300" s="14"/>
      <c r="AT300" s="14"/>
      <c r="AU300" s="445"/>
      <c r="AV300" s="445"/>
      <c r="AW300" s="445"/>
      <c r="AX300" s="445"/>
      <c r="AY300" s="445"/>
      <c r="AZ300" s="445"/>
      <c r="BA300" s="445"/>
      <c r="BB300" s="445"/>
      <c r="BK300" s="577">
        <f>SUM(BK295:BK299)</f>
        <v>60</v>
      </c>
      <c r="BN300" s="445"/>
      <c r="BO300" s="445"/>
      <c r="BP300" s="445"/>
      <c r="BQ300" s="445"/>
      <c r="BR300" s="445"/>
      <c r="BS300" s="445"/>
      <c r="BT300" s="445"/>
      <c r="BU300" s="445"/>
      <c r="BV300" s="445"/>
      <c r="BW300" s="445"/>
      <c r="BX300" s="445"/>
      <c r="BY300" s="445"/>
      <c r="BZ300" s="445"/>
      <c r="CA300" s="445"/>
      <c r="CB300" s="445"/>
      <c r="CC300" s="445"/>
      <c r="CD300" s="445"/>
      <c r="CE300" s="445"/>
      <c r="CF300" s="445"/>
      <c r="CG300" s="445"/>
      <c r="CH300" s="445"/>
      <c r="CI300" s="445"/>
      <c r="CJ300" s="445"/>
      <c r="CK300" s="445"/>
      <c r="CL300" s="252"/>
      <c r="CM300" s="252"/>
      <c r="CN300" s="252"/>
      <c r="CO300" s="252"/>
      <c r="DI300" s="252"/>
      <c r="DJ300" s="252"/>
      <c r="DK300" s="252"/>
      <c r="DL300" s="252"/>
      <c r="DM300" s="252"/>
      <c r="DN300" s="252"/>
      <c r="DO300" s="252"/>
      <c r="DP300" s="14"/>
      <c r="DQ300" s="14"/>
      <c r="DR300" s="252"/>
      <c r="DS300" s="252"/>
      <c r="DT300" s="252"/>
      <c r="DU300" s="252"/>
      <c r="DV300" s="252"/>
      <c r="DW300" s="252"/>
      <c r="DX300" s="252"/>
      <c r="DY300" s="252"/>
      <c r="DZ300" s="252"/>
      <c r="EA300" s="252"/>
      <c r="EB300" s="252"/>
      <c r="EC300" s="252"/>
      <c r="ED300" s="252"/>
      <c r="EE300" s="252"/>
      <c r="EF300" s="252"/>
      <c r="EG300" s="252"/>
      <c r="EH300" s="252"/>
      <c r="EI300" s="252"/>
      <c r="EJ300" s="252"/>
      <c r="EK300" s="252"/>
      <c r="EL300" s="252"/>
      <c r="EM300" s="252"/>
      <c r="EN300" s="252"/>
    </row>
    <row r="301" ht="19.5" customHeight="1">
      <c r="A301" s="14"/>
      <c r="B301" s="486"/>
      <c r="C301" s="487"/>
      <c r="D301" s="487"/>
      <c r="E301" s="559" t="s">
        <v>277</v>
      </c>
      <c r="F301" s="560"/>
      <c r="G301" s="561"/>
      <c r="H301" s="471" t="s">
        <v>8</v>
      </c>
      <c r="I301" s="472" t="s">
        <v>5</v>
      </c>
      <c r="J301" s="290">
        <v>5.0</v>
      </c>
      <c r="K301" s="290">
        <v>0.5</v>
      </c>
      <c r="L301" s="290">
        <v>1.0</v>
      </c>
      <c r="M301" s="290">
        <v>2.0</v>
      </c>
      <c r="N301" s="290">
        <v>0.0</v>
      </c>
      <c r="O301" s="290">
        <v>0.0</v>
      </c>
      <c r="P301" s="290">
        <v>0.0</v>
      </c>
      <c r="Q301" s="291">
        <v>0.0</v>
      </c>
      <c r="R301" s="602"/>
      <c r="S301" s="290">
        <v>0.0</v>
      </c>
      <c r="T301" s="290">
        <v>0.0</v>
      </c>
      <c r="U301" s="290">
        <v>0.0</v>
      </c>
      <c r="V301" s="290">
        <v>0.0</v>
      </c>
      <c r="W301" s="290">
        <v>0.0</v>
      </c>
      <c r="X301" s="290">
        <v>0.0</v>
      </c>
      <c r="Y301" s="291">
        <v>0.0</v>
      </c>
      <c r="Z301" s="602"/>
      <c r="AA301" s="474">
        <v>2.0</v>
      </c>
      <c r="AB301" s="472">
        <v>2.0</v>
      </c>
      <c r="AC301" s="472">
        <v>2.0</v>
      </c>
      <c r="AD301" s="472">
        <v>0.0</v>
      </c>
      <c r="AE301" s="472">
        <v>0.0</v>
      </c>
      <c r="AF301" s="472">
        <v>0.0</v>
      </c>
      <c r="AG301" s="473">
        <v>0.0</v>
      </c>
      <c r="AH301" s="643">
        <v>0.0</v>
      </c>
      <c r="AI301" s="474">
        <v>0.0</v>
      </c>
      <c r="AJ301" s="472">
        <v>0.0</v>
      </c>
      <c r="AK301" s="472">
        <v>0.0</v>
      </c>
      <c r="AL301" s="472">
        <v>0.0</v>
      </c>
      <c r="AM301" s="472">
        <v>0.0</v>
      </c>
      <c r="AN301" s="472">
        <v>0.0</v>
      </c>
      <c r="AO301" s="473">
        <v>0.0</v>
      </c>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252"/>
      <c r="DS301" s="252"/>
      <c r="DT301" s="252"/>
      <c r="DU301" s="252"/>
      <c r="DV301" s="252"/>
      <c r="DW301" s="252"/>
      <c r="DX301" s="252"/>
      <c r="DY301" s="252"/>
      <c r="DZ301" s="252"/>
      <c r="EA301" s="252"/>
      <c r="EB301" s="252"/>
      <c r="EC301" s="252"/>
      <c r="ED301" s="252"/>
      <c r="EE301" s="252"/>
      <c r="EF301" s="252"/>
      <c r="EG301" s="252"/>
      <c r="EH301" s="252"/>
      <c r="EI301" s="252"/>
      <c r="EJ301" s="252"/>
      <c r="EK301" s="252"/>
      <c r="EL301" s="252"/>
      <c r="EM301" s="252"/>
      <c r="EN301" s="252"/>
    </row>
    <row r="302" ht="19.5" customHeight="1">
      <c r="A302" s="14"/>
      <c r="B302" s="486"/>
      <c r="C302" s="487"/>
      <c r="D302" s="487"/>
      <c r="E302" s="559" t="s">
        <v>278</v>
      </c>
      <c r="F302" s="560"/>
      <c r="G302" s="561"/>
      <c r="H302" s="471" t="s">
        <v>8</v>
      </c>
      <c r="I302" s="472" t="s">
        <v>5</v>
      </c>
      <c r="J302" s="290">
        <v>5.0</v>
      </c>
      <c r="K302" s="290">
        <v>0.0</v>
      </c>
      <c r="L302" s="290">
        <v>0.0</v>
      </c>
      <c r="M302" s="290">
        <v>0.0</v>
      </c>
      <c r="N302" s="290">
        <v>0.0</v>
      </c>
      <c r="O302" s="290">
        <v>0.0</v>
      </c>
      <c r="P302" s="290">
        <v>0.0</v>
      </c>
      <c r="Q302" s="291">
        <v>0.0</v>
      </c>
      <c r="R302" s="602"/>
      <c r="S302" s="290">
        <v>1.0</v>
      </c>
      <c r="T302" s="290">
        <v>2.0</v>
      </c>
      <c r="U302" s="290">
        <v>0.0</v>
      </c>
      <c r="V302" s="290">
        <v>0.0</v>
      </c>
      <c r="W302" s="290">
        <v>0.0</v>
      </c>
      <c r="X302" s="290">
        <v>0.0</v>
      </c>
      <c r="Y302" s="291">
        <v>0.0</v>
      </c>
      <c r="Z302" s="602"/>
      <c r="AA302" s="474">
        <v>0.0</v>
      </c>
      <c r="AB302" s="472">
        <v>0.0</v>
      </c>
      <c r="AC302" s="472">
        <v>0.0</v>
      </c>
      <c r="AD302" s="472">
        <v>0.0</v>
      </c>
      <c r="AE302" s="472">
        <v>0.0</v>
      </c>
      <c r="AF302" s="472">
        <v>0.0</v>
      </c>
      <c r="AG302" s="473">
        <v>0.0</v>
      </c>
      <c r="AH302" s="602"/>
      <c r="AI302" s="474">
        <v>2.0</v>
      </c>
      <c r="AJ302" s="472">
        <v>2.0</v>
      </c>
      <c r="AK302" s="472">
        <v>0.0</v>
      </c>
      <c r="AL302" s="472">
        <v>0.0</v>
      </c>
      <c r="AM302" s="472">
        <v>0.0</v>
      </c>
      <c r="AN302" s="472">
        <v>0.0</v>
      </c>
      <c r="AO302" s="473">
        <v>0.0</v>
      </c>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252"/>
      <c r="DS302" s="252"/>
      <c r="DT302" s="252"/>
      <c r="DU302" s="252"/>
      <c r="DV302" s="252"/>
      <c r="DW302" s="252"/>
      <c r="DX302" s="252"/>
      <c r="DY302" s="252"/>
      <c r="DZ302" s="252"/>
      <c r="EA302" s="252"/>
      <c r="EB302" s="252"/>
      <c r="EC302" s="252"/>
      <c r="ED302" s="252"/>
      <c r="EE302" s="252"/>
      <c r="EF302" s="252"/>
      <c r="EG302" s="252"/>
      <c r="EH302" s="252"/>
      <c r="EI302" s="252"/>
      <c r="EJ302" s="252"/>
      <c r="EK302" s="252"/>
      <c r="EL302" s="252"/>
      <c r="EM302" s="252"/>
      <c r="EN302" s="252"/>
    </row>
    <row r="303" ht="19.5" customHeight="1">
      <c r="A303" s="14"/>
      <c r="B303" s="486"/>
      <c r="C303" s="487"/>
      <c r="D303" s="487"/>
      <c r="E303" s="559" t="s">
        <v>279</v>
      </c>
      <c r="F303" s="560"/>
      <c r="G303" s="561"/>
      <c r="H303" s="471" t="s">
        <v>7</v>
      </c>
      <c r="I303" s="472" t="s">
        <v>5</v>
      </c>
      <c r="J303" s="290">
        <v>12.0</v>
      </c>
      <c r="K303" s="290">
        <v>0.0</v>
      </c>
      <c r="L303" s="290">
        <v>0.0</v>
      </c>
      <c r="M303" s="290">
        <v>0.0</v>
      </c>
      <c r="N303" s="290">
        <v>2.0</v>
      </c>
      <c r="O303" s="290">
        <v>0.0</v>
      </c>
      <c r="P303" s="290">
        <v>2.0</v>
      </c>
      <c r="Q303" s="291">
        <v>2.0</v>
      </c>
      <c r="R303" s="602"/>
      <c r="S303" s="290">
        <v>0.0</v>
      </c>
      <c r="T303" s="290">
        <v>0.0</v>
      </c>
      <c r="U303" s="290">
        <v>0.0</v>
      </c>
      <c r="V303" s="290">
        <v>0.0</v>
      </c>
      <c r="W303" s="290">
        <v>2.0</v>
      </c>
      <c r="X303" s="290">
        <v>2.0</v>
      </c>
      <c r="Y303" s="291">
        <v>2.0</v>
      </c>
      <c r="Z303" s="602"/>
      <c r="AA303" s="474">
        <v>0.0</v>
      </c>
      <c r="AB303" s="472">
        <v>0.0</v>
      </c>
      <c r="AC303" s="472">
        <v>0.0</v>
      </c>
      <c r="AD303" s="472">
        <v>2.0</v>
      </c>
      <c r="AE303" s="472">
        <v>0.0</v>
      </c>
      <c r="AF303" s="472">
        <v>2.0</v>
      </c>
      <c r="AG303" s="473">
        <v>2.0</v>
      </c>
      <c r="AH303" s="602"/>
      <c r="AI303" s="474">
        <v>0.0</v>
      </c>
      <c r="AJ303" s="472">
        <v>0.0</v>
      </c>
      <c r="AK303" s="472">
        <v>0.0</v>
      </c>
      <c r="AL303" s="644">
        <v>2.0</v>
      </c>
      <c r="AM303" s="366">
        <v>0.0</v>
      </c>
      <c r="AN303" s="366">
        <v>1.0</v>
      </c>
      <c r="AO303" s="473">
        <v>1.0</v>
      </c>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252"/>
      <c r="DS303" s="252"/>
      <c r="DT303" s="252"/>
      <c r="DU303" s="252"/>
      <c r="DV303" s="252"/>
      <c r="DW303" s="252"/>
      <c r="DX303" s="252"/>
      <c r="DY303" s="252"/>
      <c r="DZ303" s="252"/>
      <c r="EA303" s="252"/>
      <c r="EB303" s="252"/>
      <c r="EC303" s="252"/>
      <c r="ED303" s="252"/>
      <c r="EE303" s="252"/>
      <c r="EF303" s="252"/>
      <c r="EG303" s="252"/>
      <c r="EH303" s="252"/>
      <c r="EI303" s="252"/>
      <c r="EJ303" s="252"/>
      <c r="EK303" s="252"/>
      <c r="EL303" s="252"/>
      <c r="EM303" s="252"/>
      <c r="EN303" s="252"/>
    </row>
    <row r="304" ht="19.5" customHeight="1">
      <c r="A304" s="14"/>
      <c r="B304" s="486"/>
      <c r="C304" s="487"/>
      <c r="D304" s="487"/>
      <c r="E304" s="645"/>
      <c r="F304" s="646"/>
      <c r="G304" s="647"/>
      <c r="H304" s="648"/>
      <c r="I304" s="649" t="s">
        <v>5</v>
      </c>
      <c r="J304" s="649">
        <v>0.0</v>
      </c>
      <c r="K304" s="649"/>
      <c r="L304" s="649"/>
      <c r="M304" s="649"/>
      <c r="N304" s="649"/>
      <c r="O304" s="649"/>
      <c r="P304" s="649"/>
      <c r="Q304" s="650"/>
      <c r="R304" s="642"/>
      <c r="S304" s="649"/>
      <c r="T304" s="649"/>
      <c r="U304" s="649"/>
      <c r="V304" s="649"/>
      <c r="W304" s="649"/>
      <c r="X304" s="649"/>
      <c r="Y304" s="650"/>
      <c r="Z304" s="642"/>
      <c r="AA304" s="651"/>
      <c r="AB304" s="649"/>
      <c r="AC304" s="649"/>
      <c r="AD304" s="649"/>
      <c r="AE304" s="649"/>
      <c r="AF304" s="649"/>
      <c r="AG304" s="650"/>
      <c r="AH304" s="642"/>
      <c r="AI304" s="651"/>
      <c r="AJ304" s="649"/>
      <c r="AK304" s="649"/>
      <c r="AL304" s="649"/>
      <c r="AM304" s="649"/>
      <c r="AN304" s="649"/>
      <c r="AO304" s="650"/>
      <c r="AP304" s="14"/>
      <c r="AQ304" s="14"/>
      <c r="AR304" s="14"/>
      <c r="AS304" s="14"/>
      <c r="AT304" s="14"/>
      <c r="AU304" s="14"/>
      <c r="AV304" s="14"/>
      <c r="AW304" s="14"/>
      <c r="AX304" s="14"/>
      <c r="AY304" s="14"/>
      <c r="AZ304" s="14"/>
      <c r="BA304" s="14"/>
      <c r="BB304" s="14"/>
      <c r="BC304" s="155"/>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252"/>
      <c r="DS304" s="252"/>
      <c r="DT304" s="252"/>
      <c r="DU304" s="252"/>
      <c r="DV304" s="252"/>
      <c r="DW304" s="252"/>
      <c r="DX304" s="252"/>
      <c r="DY304" s="252"/>
      <c r="DZ304" s="252"/>
      <c r="EA304" s="252"/>
      <c r="EB304" s="252"/>
      <c r="EC304" s="252"/>
      <c r="ED304" s="252"/>
      <c r="EE304" s="252"/>
      <c r="EF304" s="252"/>
      <c r="EG304" s="252"/>
      <c r="EH304" s="252"/>
      <c r="EI304" s="252"/>
      <c r="EJ304" s="252"/>
      <c r="EK304" s="252"/>
      <c r="EL304" s="252"/>
      <c r="EM304" s="252"/>
      <c r="EN304" s="252"/>
    </row>
    <row r="305" ht="19.5" customHeight="1">
      <c r="A305" s="14"/>
      <c r="B305" s="503"/>
      <c r="C305" s="504"/>
      <c r="D305" s="504"/>
      <c r="E305" s="645"/>
      <c r="F305" s="652"/>
      <c r="G305" s="653"/>
      <c r="H305" s="654"/>
      <c r="I305" s="655" t="s">
        <v>5</v>
      </c>
      <c r="J305" s="655">
        <v>0.0</v>
      </c>
      <c r="K305" s="655"/>
      <c r="L305" s="655"/>
      <c r="M305" s="655"/>
      <c r="N305" s="655"/>
      <c r="O305" s="655"/>
      <c r="P305" s="655"/>
      <c r="Q305" s="656"/>
      <c r="R305" s="643"/>
      <c r="S305" s="655"/>
      <c r="T305" s="655"/>
      <c r="U305" s="655"/>
      <c r="V305" s="655"/>
      <c r="W305" s="655"/>
      <c r="X305" s="655"/>
      <c r="Y305" s="656"/>
      <c r="Z305" s="602"/>
      <c r="AA305" s="657"/>
      <c r="AB305" s="655"/>
      <c r="AC305" s="655"/>
      <c r="AD305" s="655"/>
      <c r="AE305" s="655"/>
      <c r="AF305" s="655"/>
      <c r="AG305" s="656"/>
      <c r="AH305" s="602"/>
      <c r="AI305" s="657"/>
      <c r="AJ305" s="655"/>
      <c r="AK305" s="655"/>
      <c r="AL305" s="655"/>
      <c r="AM305" s="655"/>
      <c r="AN305" s="655"/>
      <c r="AO305" s="656"/>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252"/>
      <c r="DS305" s="252"/>
      <c r="DT305" s="252"/>
      <c r="DU305" s="252"/>
      <c r="DV305" s="252"/>
      <c r="DW305" s="252"/>
      <c r="DX305" s="252"/>
      <c r="DY305" s="252"/>
      <c r="DZ305" s="252"/>
      <c r="EA305" s="252"/>
      <c r="EB305" s="252"/>
      <c r="EC305" s="252"/>
      <c r="ED305" s="252"/>
      <c r="EE305" s="252"/>
      <c r="EF305" s="252"/>
      <c r="EG305" s="252"/>
      <c r="EH305" s="252"/>
      <c r="EI305" s="252"/>
      <c r="EJ305" s="252"/>
      <c r="EK305" s="252"/>
      <c r="EL305" s="252"/>
      <c r="EM305" s="252"/>
      <c r="EN305" s="252"/>
    </row>
    <row r="306" ht="19.5" customHeight="1">
      <c r="A306" s="14"/>
      <c r="B306" s="570"/>
      <c r="C306" s="570"/>
      <c r="D306" s="571"/>
      <c r="E306" s="572"/>
      <c r="F306" s="536"/>
      <c r="G306" s="537"/>
      <c r="H306" s="538"/>
      <c r="I306" s="574" t="s">
        <v>147</v>
      </c>
      <c r="J306" s="575">
        <f>SUM(J295:J305)</f>
        <v>52</v>
      </c>
      <c r="K306" s="576">
        <f> J306 - (J306 / 14)</f>
        <v>48.28571429</v>
      </c>
      <c r="L306" s="576">
        <f> K306 - (J306 / 14)</f>
        <v>44.57142857</v>
      </c>
      <c r="M306" s="576">
        <f> L306 - (J306 / 14)</f>
        <v>40.85714286</v>
      </c>
      <c r="N306" s="576">
        <f> M306 - (J306 / 14)</f>
        <v>37.14285714</v>
      </c>
      <c r="O306" s="576">
        <f> N306 - (J306 / 14)</f>
        <v>33.42857143</v>
      </c>
      <c r="P306" s="576">
        <f> O306 - (J306 / 14)</f>
        <v>29.71428571</v>
      </c>
      <c r="Q306" s="576">
        <f> P306 - (J306 / 14)</f>
        <v>26</v>
      </c>
      <c r="R306" s="602"/>
      <c r="S306" s="576">
        <f> Q306 - (J306 / 14)</f>
        <v>22.28571429</v>
      </c>
      <c r="T306" s="576">
        <f> S306 - (J306 / 14)</f>
        <v>18.57142857</v>
      </c>
      <c r="U306" s="576">
        <f> T306 - (J306 / 14)</f>
        <v>14.85714286</v>
      </c>
      <c r="V306" s="576">
        <f> U306 - (J306 / 14)</f>
        <v>11.14285714</v>
      </c>
      <c r="W306" s="576">
        <f> V306 - (J306 / 14)</f>
        <v>7.428571429</v>
      </c>
      <c r="X306" s="576">
        <f> W306 - (J306 / 14)</f>
        <v>3.714285714</v>
      </c>
      <c r="Y306" s="576">
        <f> X306 - (J306 / 14)</f>
        <v>0</v>
      </c>
      <c r="AA306" s="400"/>
      <c r="AB306" s="445"/>
      <c r="AC306" s="444"/>
      <c r="AD306" s="444"/>
      <c r="AE306" s="444"/>
      <c r="AF306" s="444"/>
      <c r="AG306" s="444"/>
      <c r="AJ306" s="252"/>
      <c r="AK306" s="252"/>
      <c r="AL306" s="252"/>
      <c r="AM306" s="252"/>
      <c r="AN306" s="252"/>
      <c r="AO306" s="577">
        <f>SUM(AA295:AO305)</f>
        <v>53.5</v>
      </c>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252"/>
      <c r="DS306" s="252"/>
      <c r="DT306" s="252"/>
      <c r="DU306" s="252"/>
      <c r="DV306" s="252"/>
      <c r="DW306" s="252"/>
      <c r="DX306" s="252"/>
      <c r="DY306" s="252"/>
      <c r="DZ306" s="252"/>
      <c r="EA306" s="252"/>
      <c r="EB306" s="252"/>
      <c r="EC306" s="252"/>
      <c r="ED306" s="252"/>
      <c r="EE306" s="252"/>
      <c r="EF306" s="252"/>
      <c r="EG306" s="252"/>
      <c r="EH306" s="252"/>
      <c r="EI306" s="252"/>
      <c r="EJ306" s="252"/>
      <c r="EK306" s="252"/>
      <c r="EL306" s="252"/>
      <c r="EM306" s="252"/>
      <c r="EN306" s="252"/>
    </row>
    <row r="307" ht="19.5" customHeight="1">
      <c r="A307" s="14"/>
      <c r="B307" s="14"/>
      <c r="C307" s="14"/>
      <c r="D307" s="14"/>
      <c r="E307" s="155"/>
      <c r="F307" s="106"/>
      <c r="G307" s="106"/>
      <c r="H307" s="155"/>
      <c r="I307" s="517" t="s">
        <v>155</v>
      </c>
      <c r="J307" s="518">
        <f>SUM(J295:J305)</f>
        <v>52</v>
      </c>
      <c r="K307" s="516">
        <f t="shared" ref="K307:Q307" si="358"> J307 - SUM(K295:K305)</f>
        <v>51.5</v>
      </c>
      <c r="L307" s="516">
        <f t="shared" si="358"/>
        <v>48.5</v>
      </c>
      <c r="M307" s="516">
        <f t="shared" si="358"/>
        <v>45.5</v>
      </c>
      <c r="N307" s="516">
        <f t="shared" si="358"/>
        <v>39.5</v>
      </c>
      <c r="O307" s="516">
        <f t="shared" si="358"/>
        <v>34.5</v>
      </c>
      <c r="P307" s="516">
        <f t="shared" si="358"/>
        <v>30.5</v>
      </c>
      <c r="Q307" s="516">
        <f t="shared" si="358"/>
        <v>26.5</v>
      </c>
      <c r="R307" s="261"/>
      <c r="S307" s="516">
        <f> Q307 - SUM(S295:S305)</f>
        <v>24.5</v>
      </c>
      <c r="T307" s="516">
        <f t="shared" ref="T307:Y307" si="359"> S307 - SUM(T295:T305)</f>
        <v>19.5</v>
      </c>
      <c r="U307" s="516">
        <f t="shared" si="359"/>
        <v>17.5</v>
      </c>
      <c r="V307" s="516">
        <f t="shared" si="359"/>
        <v>15.5</v>
      </c>
      <c r="W307" s="516">
        <f t="shared" si="359"/>
        <v>11</v>
      </c>
      <c r="X307" s="516">
        <f t="shared" si="359"/>
        <v>6</v>
      </c>
      <c r="Y307" s="516">
        <f t="shared" si="359"/>
        <v>3</v>
      </c>
      <c r="Z307" s="252"/>
      <c r="AA307" s="252"/>
      <c r="AB307" s="252"/>
      <c r="AC307" s="252"/>
      <c r="AD307" s="252"/>
      <c r="AE307" s="252"/>
      <c r="AF307" s="252"/>
      <c r="AG307" s="252"/>
      <c r="AH307" s="252"/>
      <c r="AI307" s="252"/>
      <c r="AJ307" s="252"/>
      <c r="AK307" s="252"/>
      <c r="AL307" s="252"/>
      <c r="AM307" s="252"/>
      <c r="AN307" s="252"/>
      <c r="AO307" s="252"/>
      <c r="AP307" s="14"/>
      <c r="AQ307" s="14"/>
      <c r="AU307" s="252"/>
      <c r="AV307" s="252"/>
      <c r="AW307" s="252"/>
      <c r="AX307" s="252"/>
      <c r="AY307" s="252"/>
      <c r="AZ307" s="252"/>
      <c r="BA307" s="252"/>
      <c r="BB307" s="252"/>
      <c r="BC307" s="252"/>
      <c r="BD307" s="252"/>
      <c r="BE307" s="252"/>
      <c r="BF307" s="252"/>
      <c r="BG307" s="252"/>
      <c r="BH307" s="252"/>
      <c r="BI307" s="252"/>
      <c r="BJ307" s="252"/>
      <c r="BK307" s="252"/>
      <c r="BL307" s="252"/>
      <c r="BM307" s="252"/>
      <c r="BN307" s="252"/>
      <c r="BO307" s="252"/>
      <c r="BP307" s="252"/>
      <c r="BQ307" s="252"/>
      <c r="BR307" s="252"/>
      <c r="BS307" s="252"/>
      <c r="BT307" s="252"/>
      <c r="BU307" s="252"/>
      <c r="BV307" s="252"/>
      <c r="BW307" s="252"/>
      <c r="BX307" s="252"/>
      <c r="BY307" s="252"/>
      <c r="BZ307" s="252"/>
      <c r="CA307" s="252"/>
      <c r="CB307" s="252"/>
      <c r="CC307" s="252"/>
      <c r="CD307" s="252"/>
      <c r="CE307" s="252"/>
      <c r="CF307" s="252"/>
      <c r="CG307" s="252"/>
      <c r="CH307" s="252"/>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252"/>
      <c r="DS307" s="252"/>
      <c r="DT307" s="252"/>
      <c r="DU307" s="252"/>
      <c r="DV307" s="252"/>
      <c r="DW307" s="252"/>
      <c r="DX307" s="252"/>
      <c r="DY307" s="252"/>
      <c r="DZ307" s="252"/>
      <c r="EA307" s="252"/>
      <c r="EB307" s="252"/>
      <c r="EC307" s="252"/>
      <c r="ED307" s="252"/>
      <c r="EE307" s="252"/>
      <c r="EF307" s="252"/>
      <c r="EG307" s="252"/>
      <c r="EH307" s="252"/>
      <c r="EI307" s="252"/>
      <c r="EJ307" s="252"/>
      <c r="EK307" s="252"/>
      <c r="EL307" s="252"/>
      <c r="EM307" s="252"/>
      <c r="EN307" s="252"/>
    </row>
    <row r="308" ht="19.5" customHeight="1">
      <c r="DQ308" s="14"/>
      <c r="DR308" s="14"/>
      <c r="DS308" s="14"/>
      <c r="DT308" s="14"/>
      <c r="DU308" s="14"/>
      <c r="DV308" s="14"/>
      <c r="DW308" s="14"/>
      <c r="DX308" s="14"/>
      <c r="DY308" s="14"/>
      <c r="DZ308" s="14"/>
      <c r="EA308" s="14"/>
      <c r="EB308" s="14"/>
      <c r="EC308" s="14"/>
      <c r="ED308" s="14"/>
      <c r="EE308" s="14"/>
      <c r="EF308" s="14"/>
      <c r="EG308" s="14"/>
      <c r="EH308" s="14"/>
      <c r="EI308" s="14"/>
      <c r="EJ308" s="14"/>
      <c r="EK308" s="14"/>
      <c r="EL308" s="14"/>
      <c r="EM308" s="14"/>
      <c r="EN308" s="14"/>
    </row>
    <row r="309" ht="19.5" customHeight="1">
      <c r="Z309" s="258"/>
      <c r="AA309" s="258"/>
      <c r="AB309" s="258"/>
      <c r="AC309" s="258"/>
      <c r="AD309" s="258"/>
      <c r="AE309" s="258"/>
      <c r="AF309" s="258"/>
      <c r="AG309" s="258"/>
      <c r="AH309" s="258"/>
      <c r="AI309" s="258"/>
      <c r="AJ309" s="258"/>
      <c r="AK309" s="258"/>
      <c r="AL309" s="258"/>
      <c r="AM309" s="258"/>
      <c r="AN309" s="258"/>
      <c r="AO309" s="258"/>
      <c r="AP309" s="258"/>
      <c r="AQ309" s="258"/>
      <c r="AR309" s="258"/>
      <c r="AS309" s="258"/>
      <c r="AT309" s="258"/>
      <c r="AU309" s="258"/>
      <c r="AV309" s="258"/>
      <c r="AW309" s="258"/>
      <c r="AX309" s="258"/>
      <c r="AY309" s="258"/>
      <c r="AZ309" s="258"/>
      <c r="BA309" s="258"/>
      <c r="BB309" s="258"/>
      <c r="BC309" s="258"/>
      <c r="BD309" s="258"/>
      <c r="BE309" s="258"/>
      <c r="BF309" s="258"/>
      <c r="BG309" s="258"/>
      <c r="BH309" s="258"/>
      <c r="BI309" s="258"/>
      <c r="BJ309" s="258"/>
      <c r="BK309" s="258"/>
      <c r="BL309" s="258"/>
      <c r="BM309" s="258"/>
      <c r="BN309" s="258"/>
      <c r="BO309" s="258"/>
      <c r="BP309" s="258"/>
      <c r="BQ309" s="258"/>
      <c r="BR309" s="258"/>
      <c r="BS309" s="258"/>
      <c r="BT309" s="258"/>
      <c r="BU309" s="258"/>
      <c r="BV309" s="258"/>
      <c r="BW309" s="258"/>
      <c r="BX309" s="258"/>
      <c r="BY309" s="258"/>
      <c r="BZ309" s="258"/>
      <c r="CA309" s="258"/>
      <c r="CB309" s="258"/>
      <c r="CC309" s="258"/>
      <c r="CD309" s="258"/>
      <c r="CE309" s="258"/>
      <c r="CF309" s="258"/>
      <c r="CG309" s="258"/>
      <c r="CH309" s="258"/>
      <c r="CI309" s="258"/>
      <c r="CJ309" s="258"/>
      <c r="CK309" s="258"/>
      <c r="CL309" s="258"/>
      <c r="CM309" s="258"/>
      <c r="CN309" s="258"/>
      <c r="CO309" s="258"/>
      <c r="CP309" s="258"/>
      <c r="CQ309" s="258"/>
      <c r="CR309" s="258"/>
      <c r="CS309" s="258"/>
      <c r="CT309" s="258"/>
      <c r="CU309" s="258"/>
      <c r="CV309" s="258"/>
      <c r="CW309" s="258"/>
      <c r="CX309" s="258"/>
      <c r="CY309" s="258"/>
      <c r="CZ309" s="258"/>
      <c r="DA309" s="258"/>
      <c r="DB309" s="258"/>
      <c r="DC309" s="258"/>
      <c r="DD309" s="258"/>
      <c r="DE309" s="258"/>
      <c r="DF309" s="258"/>
      <c r="DG309" s="258"/>
      <c r="DH309" s="258"/>
      <c r="DI309" s="258"/>
      <c r="DJ309" s="258"/>
      <c r="DK309" s="258"/>
      <c r="DL309" s="258"/>
      <c r="DM309" s="258"/>
      <c r="DN309" s="258"/>
      <c r="DO309" s="258"/>
      <c r="DP309" s="258"/>
      <c r="DQ309" s="258"/>
      <c r="DR309" s="258"/>
      <c r="DS309" s="258"/>
      <c r="DT309" s="258"/>
      <c r="DU309" s="258"/>
      <c r="DV309" s="258"/>
      <c r="DW309" s="258"/>
      <c r="DX309" s="258"/>
      <c r="DY309" s="258"/>
      <c r="DZ309" s="258"/>
      <c r="EA309" s="258"/>
      <c r="EB309" s="258"/>
      <c r="EC309" s="258"/>
      <c r="ED309" s="258"/>
      <c r="EE309" s="258"/>
      <c r="EF309" s="258"/>
      <c r="EG309" s="258"/>
      <c r="EH309" s="258"/>
      <c r="EI309" s="258"/>
      <c r="EJ309" s="258"/>
      <c r="EK309" s="258"/>
      <c r="EL309" s="258"/>
      <c r="EM309" s="258"/>
      <c r="EN309" s="258"/>
    </row>
    <row r="310" ht="19.5" customHeight="1">
      <c r="A310" s="14"/>
      <c r="B310" s="445"/>
      <c r="C310" s="445"/>
      <c r="D310" s="445"/>
      <c r="E310" s="445"/>
      <c r="F310" s="445"/>
      <c r="G310" s="444"/>
      <c r="H310" s="444"/>
      <c r="I310" s="658"/>
      <c r="K310" s="659"/>
      <c r="L310" s="659"/>
      <c r="M310" s="659"/>
      <c r="N310" s="659"/>
      <c r="O310" s="659"/>
      <c r="P310" s="659"/>
      <c r="Q310" s="659"/>
      <c r="R310" s="441"/>
      <c r="S310" s="659"/>
      <c r="T310" s="659"/>
      <c r="U310" s="659"/>
      <c r="V310" s="659"/>
      <c r="W310" s="659"/>
      <c r="X310" s="659"/>
      <c r="Y310" s="659"/>
      <c r="Z310" s="445"/>
      <c r="AA310" s="445"/>
      <c r="AB310" s="659"/>
      <c r="AC310" s="659"/>
      <c r="AD310" s="659"/>
      <c r="AE310" s="659"/>
      <c r="AF310" s="659"/>
      <c r="AG310" s="659"/>
      <c r="AH310" s="659"/>
      <c r="AI310" s="660"/>
      <c r="AJ310" s="445"/>
      <c r="AK310" s="661"/>
      <c r="AL310" s="661"/>
      <c r="AM310" s="662"/>
      <c r="AN310" s="662"/>
      <c r="AO310" s="662"/>
      <c r="AP310" s="662"/>
      <c r="AQ310" s="662"/>
      <c r="AR310" s="662"/>
      <c r="AS310" s="662"/>
      <c r="AT310" s="445"/>
      <c r="AU310" s="661"/>
      <c r="AV310" s="661"/>
      <c r="AW310" s="662"/>
      <c r="AX310" s="662"/>
      <c r="AY310" s="662"/>
      <c r="AZ310" s="662"/>
      <c r="BA310" s="662"/>
      <c r="BB310" s="662"/>
      <c r="BC310" s="662"/>
      <c r="BD310" s="445"/>
      <c r="BE310" s="661"/>
      <c r="BF310" s="661"/>
      <c r="BG310" s="662"/>
      <c r="BH310" s="662"/>
      <c r="BI310" s="662"/>
      <c r="BJ310" s="662"/>
      <c r="BK310" s="662"/>
      <c r="BL310" s="662"/>
      <c r="BM310" s="662"/>
      <c r="BN310" s="258"/>
      <c r="BO310" s="258"/>
      <c r="BP310" s="258"/>
      <c r="BQ310" s="258"/>
      <c r="BR310" s="258"/>
      <c r="BS310" s="258"/>
      <c r="BT310" s="258"/>
      <c r="BU310" s="258"/>
      <c r="BV310" s="258"/>
      <c r="BW310" s="258"/>
      <c r="BX310" s="258"/>
      <c r="BY310" s="258"/>
      <c r="BZ310" s="258"/>
      <c r="CA310" s="258"/>
      <c r="CB310" s="258"/>
      <c r="CC310" s="258"/>
      <c r="CD310" s="258"/>
      <c r="CE310" s="258"/>
      <c r="CF310" s="258"/>
      <c r="CG310" s="258"/>
      <c r="CH310" s="258"/>
      <c r="CI310" s="258"/>
      <c r="CJ310" s="258"/>
      <c r="CK310" s="258"/>
      <c r="CL310" s="258"/>
      <c r="CM310" s="258"/>
      <c r="CN310" s="258"/>
      <c r="CO310" s="258"/>
      <c r="CP310" s="258"/>
      <c r="CQ310" s="258"/>
      <c r="CR310" s="258"/>
      <c r="CS310" s="258"/>
      <c r="CT310" s="258"/>
      <c r="CU310" s="258"/>
      <c r="CV310" s="258"/>
      <c r="CW310" s="258"/>
      <c r="CX310" s="258"/>
      <c r="CY310" s="258"/>
      <c r="CZ310" s="258"/>
      <c r="DA310" s="258"/>
      <c r="DB310" s="258"/>
      <c r="DC310" s="258"/>
      <c r="DD310" s="258"/>
      <c r="DE310" s="258"/>
      <c r="DF310" s="258"/>
      <c r="DG310" s="258"/>
      <c r="DH310" s="258"/>
      <c r="DI310" s="258"/>
      <c r="DJ310" s="258"/>
      <c r="DK310" s="258"/>
      <c r="DL310" s="258"/>
      <c r="DM310" s="258"/>
      <c r="DN310" s="258"/>
      <c r="DO310" s="258"/>
      <c r="DP310" s="258"/>
      <c r="DQ310" s="258"/>
      <c r="DR310" s="258"/>
      <c r="DS310" s="258"/>
      <c r="DT310" s="258"/>
      <c r="DU310" s="258"/>
      <c r="DV310" s="258"/>
      <c r="DW310" s="258"/>
      <c r="DX310" s="258"/>
      <c r="DY310" s="258"/>
      <c r="DZ310" s="258"/>
      <c r="EA310" s="258"/>
      <c r="EB310" s="258"/>
      <c r="EC310" s="258"/>
      <c r="ED310" s="258"/>
      <c r="EE310" s="258"/>
      <c r="EF310" s="258"/>
      <c r="EG310" s="258"/>
      <c r="EH310" s="258"/>
      <c r="EI310" s="258"/>
      <c r="EJ310" s="258"/>
      <c r="EK310" s="258"/>
      <c r="EL310" s="258"/>
      <c r="EM310" s="258"/>
      <c r="EN310" s="258"/>
    </row>
    <row r="311" ht="19.5" customHeight="1">
      <c r="A311" s="14"/>
      <c r="B311" s="663"/>
      <c r="C311" s="663"/>
      <c r="D311" s="663"/>
      <c r="E311" s="663"/>
      <c r="F311" s="663"/>
      <c r="G311" s="664"/>
      <c r="I311" s="659"/>
      <c r="J311" s="659"/>
      <c r="K311" s="665"/>
      <c r="L311" s="665"/>
      <c r="M311" s="665"/>
      <c r="N311" s="665"/>
      <c r="O311" s="665"/>
      <c r="P311" s="665"/>
      <c r="Q311" s="665"/>
      <c r="R311" s="441"/>
      <c r="S311" s="662"/>
      <c r="T311" s="662"/>
      <c r="U311" s="662"/>
      <c r="V311" s="662"/>
      <c r="W311" s="662"/>
      <c r="X311" s="662"/>
      <c r="Y311" s="662"/>
      <c r="Z311" s="445"/>
      <c r="AA311" s="445"/>
      <c r="AB311" s="662"/>
      <c r="AC311" s="662"/>
      <c r="AD311" s="662"/>
      <c r="AE311" s="662"/>
      <c r="AF311" s="662"/>
      <c r="AG311" s="662"/>
      <c r="AH311" s="662"/>
      <c r="AJ311" s="445"/>
      <c r="AK311" s="661"/>
      <c r="AL311" s="666"/>
      <c r="AM311" s="577"/>
      <c r="AN311" s="577"/>
      <c r="AO311" s="577"/>
      <c r="AP311" s="577"/>
      <c r="AQ311" s="577"/>
      <c r="AR311" s="577"/>
      <c r="AS311" s="577"/>
      <c r="AT311" s="445"/>
      <c r="AU311" s="661"/>
      <c r="AV311" s="666"/>
      <c r="AW311" s="577"/>
      <c r="AX311" s="577"/>
      <c r="AY311" s="577"/>
      <c r="AZ311" s="577"/>
      <c r="BA311" s="577"/>
      <c r="BB311" s="577"/>
      <c r="BC311" s="577"/>
      <c r="BD311" s="445"/>
      <c r="BE311" s="661"/>
      <c r="BF311" s="666"/>
      <c r="BG311" s="577"/>
      <c r="BH311" s="577"/>
      <c r="BI311" s="577"/>
      <c r="BJ311" s="577"/>
      <c r="BK311" s="577"/>
      <c r="BL311" s="577"/>
      <c r="BM311" s="577"/>
      <c r="BN311" s="258"/>
      <c r="BO311" s="258"/>
      <c r="BP311" s="258"/>
      <c r="BQ311" s="258"/>
      <c r="BR311" s="258"/>
      <c r="BS311" s="258"/>
      <c r="BT311" s="258"/>
      <c r="BU311" s="258"/>
      <c r="BV311" s="258"/>
      <c r="BW311" s="258"/>
      <c r="BX311" s="258"/>
      <c r="BY311" s="258"/>
      <c r="BZ311" s="258"/>
      <c r="CA311" s="258"/>
      <c r="CB311" s="258"/>
      <c r="CC311" s="258"/>
      <c r="CD311" s="258"/>
      <c r="CE311" s="258"/>
      <c r="CF311" s="258"/>
      <c r="CG311" s="258"/>
      <c r="CH311" s="258"/>
      <c r="CI311" s="258"/>
      <c r="CJ311" s="258"/>
      <c r="CK311" s="258"/>
      <c r="CL311" s="258"/>
      <c r="CM311" s="258"/>
      <c r="CN311" s="258"/>
      <c r="CO311" s="258"/>
      <c r="CP311" s="258"/>
      <c r="CQ311" s="258"/>
      <c r="CR311" s="258"/>
      <c r="CS311" s="258"/>
      <c r="CT311" s="258"/>
      <c r="CU311" s="258"/>
      <c r="CV311" s="258"/>
      <c r="CW311" s="258"/>
      <c r="CX311" s="258"/>
      <c r="CY311" s="258"/>
      <c r="CZ311" s="258"/>
      <c r="DA311" s="258"/>
      <c r="DB311" s="258"/>
      <c r="DC311" s="258"/>
      <c r="DD311" s="258"/>
      <c r="DE311" s="258"/>
      <c r="DF311" s="258"/>
      <c r="DG311" s="258"/>
      <c r="DH311" s="258"/>
      <c r="DI311" s="258"/>
      <c r="DJ311" s="258"/>
      <c r="DK311" s="258"/>
      <c r="DL311" s="258"/>
      <c r="DM311" s="258"/>
      <c r="DN311" s="258"/>
      <c r="DO311" s="258"/>
      <c r="DP311" s="258"/>
      <c r="DQ311" s="258"/>
      <c r="DR311" s="258"/>
      <c r="DS311" s="258"/>
      <c r="DT311" s="258"/>
      <c r="DU311" s="258"/>
      <c r="DV311" s="258"/>
      <c r="DW311" s="258"/>
      <c r="DX311" s="258"/>
      <c r="DY311" s="258"/>
      <c r="DZ311" s="258"/>
      <c r="EA311" s="258"/>
      <c r="EB311" s="258"/>
      <c r="EC311" s="258"/>
      <c r="ED311" s="258"/>
      <c r="EE311" s="258"/>
      <c r="EF311" s="258"/>
      <c r="EG311" s="258"/>
      <c r="EH311" s="258"/>
      <c r="EI311" s="258"/>
      <c r="EJ311" s="258"/>
      <c r="EK311" s="258"/>
      <c r="EL311" s="258"/>
      <c r="EM311" s="258"/>
      <c r="EN311" s="258"/>
    </row>
    <row r="312" ht="19.5" customHeight="1">
      <c r="A312" s="14"/>
      <c r="B312" s="14"/>
      <c r="C312" s="14"/>
      <c r="D312" s="14"/>
      <c r="E312" s="14"/>
      <c r="F312" s="106"/>
      <c r="G312" s="106"/>
      <c r="H312" s="14"/>
      <c r="I312" s="107"/>
      <c r="J312" s="107"/>
      <c r="K312" s="107"/>
      <c r="L312" s="107"/>
      <c r="M312" s="107"/>
      <c r="N312" s="107"/>
      <c r="O312" s="107"/>
      <c r="P312" s="107"/>
      <c r="Q312" s="14"/>
      <c r="R312" s="14"/>
      <c r="S312" s="14"/>
      <c r="T312" s="14"/>
      <c r="U312" s="14"/>
      <c r="V312" s="14"/>
      <c r="W312" s="14"/>
      <c r="X312" s="14"/>
      <c r="Y312" s="14"/>
      <c r="Z312" s="3"/>
      <c r="AU312" s="445"/>
      <c r="AV312" s="667"/>
      <c r="BD312" s="445"/>
      <c r="BE312" s="445"/>
      <c r="BF312" s="445"/>
      <c r="BG312" s="445"/>
      <c r="BH312" s="445"/>
      <c r="BI312" s="445"/>
      <c r="BJ312" s="445"/>
      <c r="BK312" s="445"/>
      <c r="BL312" s="445"/>
      <c r="BM312" s="445"/>
      <c r="BN312" s="536"/>
      <c r="BO312" s="536"/>
      <c r="BP312" s="536"/>
      <c r="BQ312" s="536"/>
      <c r="BR312" s="536"/>
      <c r="BS312" s="536"/>
      <c r="BT312" s="536"/>
      <c r="BU312" s="536"/>
      <c r="BV312" s="536"/>
      <c r="BW312" s="536"/>
      <c r="BX312" s="536"/>
      <c r="BY312" s="536"/>
      <c r="BZ312" s="536"/>
      <c r="CA312" s="536"/>
      <c r="CB312" s="536"/>
      <c r="CC312" s="536"/>
      <c r="CD312" s="536"/>
      <c r="CE312" s="536"/>
      <c r="CF312" s="536"/>
      <c r="CG312" s="536"/>
      <c r="CH312" s="600"/>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258"/>
      <c r="DR312" s="258"/>
      <c r="DS312" s="258"/>
      <c r="DT312" s="258"/>
      <c r="DU312" s="258"/>
      <c r="DV312" s="258"/>
      <c r="DW312" s="258"/>
      <c r="DX312" s="258"/>
      <c r="DY312" s="258"/>
      <c r="DZ312" s="258"/>
      <c r="EA312" s="258"/>
      <c r="EB312" s="258"/>
      <c r="EC312" s="258"/>
      <c r="ED312" s="258"/>
      <c r="EE312" s="258"/>
      <c r="EF312" s="258"/>
      <c r="EG312" s="258"/>
      <c r="EH312" s="258"/>
      <c r="EI312" s="258"/>
      <c r="EJ312" s="258"/>
      <c r="EK312" s="258"/>
      <c r="EL312" s="258"/>
      <c r="EM312" s="258"/>
      <c r="EN312" s="258"/>
    </row>
    <row r="313" ht="19.5" customHeight="1">
      <c r="E313" s="536"/>
      <c r="F313" s="536"/>
      <c r="G313" s="537"/>
      <c r="H313" s="537"/>
      <c r="I313" s="537"/>
      <c r="J313" s="538"/>
      <c r="K313" s="539" t="s">
        <v>143</v>
      </c>
      <c r="L313" s="255"/>
      <c r="M313" s="255"/>
      <c r="N313" s="255"/>
      <c r="O313" s="255"/>
      <c r="P313" s="255"/>
      <c r="Q313" s="255"/>
      <c r="R313" s="255"/>
      <c r="S313" s="255"/>
      <c r="T313" s="255"/>
      <c r="U313" s="255"/>
      <c r="V313" s="255"/>
      <c r="W313" s="255"/>
      <c r="X313" s="255"/>
      <c r="Y313" s="5"/>
      <c r="AA313" s="541" t="s">
        <v>144</v>
      </c>
      <c r="AB313" s="593"/>
      <c r="AC313" s="593"/>
      <c r="AD313" s="593"/>
      <c r="AE313" s="593"/>
      <c r="AF313" s="593"/>
      <c r="AG313" s="593"/>
      <c r="AH313" s="593"/>
      <c r="AI313" s="593"/>
      <c r="AJ313" s="593"/>
      <c r="AK313" s="593"/>
      <c r="AL313" s="593"/>
      <c r="AM313" s="593"/>
      <c r="AN313" s="593"/>
      <c r="AO313" s="594"/>
      <c r="AP313" s="258"/>
      <c r="AQ313" s="258"/>
      <c r="AR313" s="258"/>
      <c r="AS313" s="258"/>
      <c r="AT313" s="258"/>
      <c r="AU313" s="668"/>
      <c r="AV313" s="539" t="s">
        <v>145</v>
      </c>
      <c r="AW313" s="593"/>
      <c r="AX313" s="593"/>
      <c r="AY313" s="593"/>
      <c r="AZ313" s="593"/>
      <c r="BA313" s="593"/>
      <c r="BB313" s="593"/>
      <c r="BC313" s="593"/>
      <c r="BD313" s="593"/>
      <c r="BE313" s="593"/>
      <c r="BF313" s="593"/>
      <c r="BG313" s="593"/>
      <c r="BH313" s="593"/>
      <c r="BI313" s="593"/>
      <c r="BJ313" s="593"/>
      <c r="BK313" s="594"/>
      <c r="BL313" s="669"/>
      <c r="BM313" s="669"/>
      <c r="BN313" s="670"/>
      <c r="BO313" s="445"/>
      <c r="BP313" s="670"/>
      <c r="BQ313" s="669"/>
      <c r="BR313" s="669"/>
      <c r="BS313" s="669"/>
      <c r="BT313" s="669"/>
      <c r="BU313" s="669"/>
      <c r="BV313" s="669"/>
      <c r="BW313" s="669"/>
      <c r="BX313" s="670"/>
      <c r="BY313" s="670"/>
      <c r="BZ313" s="670"/>
      <c r="CA313" s="669"/>
      <c r="CB313" s="669"/>
      <c r="CC313" s="669"/>
      <c r="CD313" s="669"/>
      <c r="CE313" s="669"/>
      <c r="CF313" s="669"/>
      <c r="CG313" s="669"/>
      <c r="CH313" s="671"/>
      <c r="CI313" s="671"/>
      <c r="CJ313" s="671"/>
      <c r="CK313" s="671"/>
      <c r="CL313" s="671"/>
      <c r="CM313" s="671"/>
      <c r="CN313" s="671"/>
      <c r="CO313" s="671"/>
      <c r="CP313" s="671"/>
      <c r="CQ313" s="671"/>
      <c r="CR313" s="671"/>
      <c r="CS313" s="671"/>
      <c r="CT313" s="671"/>
      <c r="CU313" s="671"/>
      <c r="CV313" s="671"/>
      <c r="CW313" s="671"/>
      <c r="CX313" s="671"/>
      <c r="CY313" s="671"/>
      <c r="CZ313" s="671"/>
      <c r="DA313" s="671"/>
      <c r="DB313" s="671"/>
      <c r="DC313" s="671"/>
      <c r="DD313" s="671"/>
      <c r="DE313" s="671"/>
      <c r="DF313" s="671"/>
      <c r="DG313" s="671"/>
      <c r="DH313" s="672"/>
      <c r="DI313" s="672"/>
      <c r="DJ313" s="672"/>
      <c r="DK313" s="672"/>
      <c r="DL313" s="672"/>
      <c r="DM313" s="672"/>
      <c r="DN313" s="672"/>
      <c r="DO313" s="672"/>
      <c r="DP313" s="672"/>
      <c r="DQ313" s="258"/>
      <c r="DR313" s="258"/>
      <c r="DS313" s="258"/>
      <c r="DT313" s="258"/>
      <c r="DU313" s="258"/>
      <c r="DV313" s="258"/>
      <c r="DW313" s="258"/>
      <c r="DX313" s="258"/>
      <c r="DY313" s="258"/>
      <c r="DZ313" s="258"/>
      <c r="EA313" s="258"/>
      <c r="EB313" s="258"/>
      <c r="EC313" s="258"/>
      <c r="ED313" s="258"/>
      <c r="EE313" s="258"/>
      <c r="EF313" s="258"/>
      <c r="EG313" s="258"/>
      <c r="EH313" s="258"/>
      <c r="EI313" s="258"/>
      <c r="EJ313" s="258"/>
      <c r="EK313" s="258"/>
      <c r="EL313" s="258"/>
      <c r="EM313" s="258"/>
      <c r="EN313" s="258"/>
    </row>
    <row r="314" ht="19.5" customHeight="1">
      <c r="A314" s="14"/>
      <c r="B314" s="403"/>
      <c r="C314" s="403"/>
      <c r="D314" s="544"/>
      <c r="E314" s="544"/>
      <c r="F314" s="544"/>
      <c r="G314" s="545"/>
      <c r="H314" s="545"/>
      <c r="I314" s="618" t="s">
        <v>280</v>
      </c>
      <c r="J314" s="409"/>
      <c r="K314" s="619" t="s">
        <v>87</v>
      </c>
      <c r="L314" s="619" t="s">
        <v>261</v>
      </c>
      <c r="M314" s="619" t="s">
        <v>89</v>
      </c>
      <c r="N314" s="619" t="s">
        <v>281</v>
      </c>
      <c r="O314" s="619" t="s">
        <v>91</v>
      </c>
      <c r="P314" s="619" t="s">
        <v>85</v>
      </c>
      <c r="Q314" s="619" t="s">
        <v>86</v>
      </c>
      <c r="R314" s="602"/>
      <c r="S314" s="673"/>
      <c r="T314" s="673"/>
      <c r="U314" s="673"/>
      <c r="V314" s="673"/>
      <c r="W314" s="673"/>
      <c r="X314" s="673"/>
      <c r="Y314" s="673" t="s">
        <v>89</v>
      </c>
      <c r="Z314" s="602"/>
      <c r="AA314" s="619" t="s">
        <v>87</v>
      </c>
      <c r="AB314" s="619" t="s">
        <v>261</v>
      </c>
      <c r="AC314" s="619" t="s">
        <v>89</v>
      </c>
      <c r="AD314" s="619" t="s">
        <v>281</v>
      </c>
      <c r="AE314" s="619" t="s">
        <v>91</v>
      </c>
      <c r="AF314" s="619" t="s">
        <v>85</v>
      </c>
      <c r="AG314" s="619" t="s">
        <v>86</v>
      </c>
      <c r="AH314" s="602"/>
      <c r="AI314" s="673"/>
      <c r="AJ314" s="673"/>
      <c r="AK314" s="673"/>
      <c r="AL314" s="673"/>
      <c r="AM314" s="673"/>
      <c r="AN314" s="673" t="s">
        <v>88</v>
      </c>
      <c r="AO314" s="673" t="s">
        <v>89</v>
      </c>
      <c r="AU314" s="674"/>
      <c r="AV314" s="547" t="str">
        <f t="shared" ref="AV314:BB314" si="360">K314</f>
        <v>Mon</v>
      </c>
      <c r="AW314" s="547" t="str">
        <f t="shared" si="360"/>
        <v>Tues</v>
      </c>
      <c r="AX314" s="547" t="str">
        <f t="shared" si="360"/>
        <v>Wed</v>
      </c>
      <c r="AY314" s="547" t="str">
        <f t="shared" si="360"/>
        <v>Thurs</v>
      </c>
      <c r="AZ314" s="547" t="str">
        <f t="shared" si="360"/>
        <v>Fri</v>
      </c>
      <c r="BA314" s="547" t="str">
        <f t="shared" si="360"/>
        <v>Sat</v>
      </c>
      <c r="BB314" s="547" t="str">
        <f t="shared" si="360"/>
        <v>Sun</v>
      </c>
      <c r="BC314" s="675"/>
      <c r="BD314" s="676"/>
      <c r="BE314" s="676"/>
      <c r="BF314" s="676"/>
      <c r="BG314" s="676"/>
      <c r="BH314" s="676" t="str">
        <f t="shared" ref="BH314:BJ314" si="361">W314</f>
        <v/>
      </c>
      <c r="BI314" s="676" t="str">
        <f t="shared" si="361"/>
        <v/>
      </c>
      <c r="BJ314" s="676" t="str">
        <f t="shared" si="361"/>
        <v>Wed</v>
      </c>
      <c r="BK314" s="677" t="s">
        <v>146</v>
      </c>
      <c r="BL314" s="678"/>
      <c r="BM314" s="678"/>
      <c r="BN314" s="679"/>
      <c r="BO314" s="680" t="s">
        <v>8</v>
      </c>
      <c r="BP314" s="681" t="s">
        <v>98</v>
      </c>
      <c r="BQ314" s="682">
        <f t="shared" ref="BQ314:BW314" si="362">K315</f>
        <v>44655</v>
      </c>
      <c r="BR314" s="682">
        <f t="shared" si="362"/>
        <v>44656</v>
      </c>
      <c r="BS314" s="682">
        <f t="shared" si="362"/>
        <v>44657</v>
      </c>
      <c r="BT314" s="682">
        <f t="shared" si="362"/>
        <v>44658</v>
      </c>
      <c r="BU314" s="682">
        <f t="shared" si="362"/>
        <v>44659</v>
      </c>
      <c r="BV314" s="682">
        <f t="shared" si="362"/>
        <v>44660</v>
      </c>
      <c r="BW314" s="682">
        <f t="shared" si="362"/>
        <v>44661</v>
      </c>
      <c r="BX314" s="683"/>
      <c r="BY314" s="684" t="str">
        <f t="shared" ref="BY314:CE314" si="363">S315</f>
        <v/>
      </c>
      <c r="BZ314" s="684" t="str">
        <f t="shared" si="363"/>
        <v/>
      </c>
      <c r="CA314" s="684" t="str">
        <f t="shared" si="363"/>
        <v/>
      </c>
      <c r="CB314" s="684" t="str">
        <f t="shared" si="363"/>
        <v/>
      </c>
      <c r="CC314" s="684" t="str">
        <f t="shared" si="363"/>
        <v/>
      </c>
      <c r="CD314" s="684" t="str">
        <f t="shared" si="363"/>
        <v/>
      </c>
      <c r="CE314" s="684" t="str">
        <f t="shared" si="363"/>
        <v/>
      </c>
      <c r="CF314" s="678"/>
      <c r="CG314" s="685" t="s">
        <v>5</v>
      </c>
      <c r="CH314" s="686" t="s">
        <v>98</v>
      </c>
      <c r="CI314" s="682">
        <f t="shared" ref="CI314:CO314" si="364">K315</f>
        <v>44655</v>
      </c>
      <c r="CJ314" s="682">
        <f t="shared" si="364"/>
        <v>44656</v>
      </c>
      <c r="CK314" s="682">
        <f t="shared" si="364"/>
        <v>44657</v>
      </c>
      <c r="CL314" s="682">
        <f t="shared" si="364"/>
        <v>44658</v>
      </c>
      <c r="CM314" s="682">
        <f t="shared" si="364"/>
        <v>44659</v>
      </c>
      <c r="CN314" s="682">
        <f t="shared" si="364"/>
        <v>44660</v>
      </c>
      <c r="CO314" s="682">
        <f t="shared" si="364"/>
        <v>44661</v>
      </c>
      <c r="CP314" s="687"/>
      <c r="CQ314" s="684" t="str">
        <f t="shared" ref="CQ314:CW314" si="365">S315</f>
        <v/>
      </c>
      <c r="CR314" s="684" t="str">
        <f t="shared" si="365"/>
        <v/>
      </c>
      <c r="CS314" s="684" t="str">
        <f t="shared" si="365"/>
        <v/>
      </c>
      <c r="CT314" s="684" t="str">
        <f t="shared" si="365"/>
        <v/>
      </c>
      <c r="CU314" s="684" t="str">
        <f t="shared" si="365"/>
        <v/>
      </c>
      <c r="CV314" s="684" t="str">
        <f t="shared" si="365"/>
        <v/>
      </c>
      <c r="CW314" s="684" t="str">
        <f t="shared" si="365"/>
        <v/>
      </c>
      <c r="CX314" s="688"/>
      <c r="CY314" s="689" t="s">
        <v>12</v>
      </c>
      <c r="CZ314" s="686" t="s">
        <v>98</v>
      </c>
      <c r="DA314" s="682">
        <f t="shared" ref="DA314:DG314" si="366">K315</f>
        <v>44655</v>
      </c>
      <c r="DB314" s="682">
        <f t="shared" si="366"/>
        <v>44656</v>
      </c>
      <c r="DC314" s="682">
        <f t="shared" si="366"/>
        <v>44657</v>
      </c>
      <c r="DD314" s="682">
        <f t="shared" si="366"/>
        <v>44658</v>
      </c>
      <c r="DE314" s="682">
        <f t="shared" si="366"/>
        <v>44659</v>
      </c>
      <c r="DF314" s="682">
        <f t="shared" si="366"/>
        <v>44660</v>
      </c>
      <c r="DG314" s="682">
        <f t="shared" si="366"/>
        <v>44661</v>
      </c>
      <c r="DH314" s="690"/>
      <c r="DI314" s="684" t="str">
        <f t="shared" ref="DI314:DO314" si="367">S315</f>
        <v/>
      </c>
      <c r="DJ314" s="684" t="str">
        <f t="shared" si="367"/>
        <v/>
      </c>
      <c r="DK314" s="684" t="str">
        <f t="shared" si="367"/>
        <v/>
      </c>
      <c r="DL314" s="684" t="str">
        <f t="shared" si="367"/>
        <v/>
      </c>
      <c r="DM314" s="684" t="str">
        <f t="shared" si="367"/>
        <v/>
      </c>
      <c r="DN314" s="684" t="str">
        <f t="shared" si="367"/>
        <v/>
      </c>
      <c r="DO314" s="684" t="str">
        <f t="shared" si="367"/>
        <v/>
      </c>
      <c r="DP314" s="691"/>
      <c r="DQ314" s="258"/>
      <c r="DR314" s="258"/>
      <c r="DS314" s="258"/>
      <c r="DT314" s="258"/>
      <c r="DU314" s="258"/>
      <c r="DV314" s="258"/>
      <c r="DW314" s="258"/>
      <c r="DX314" s="258"/>
      <c r="DY314" s="258"/>
      <c r="DZ314" s="258"/>
      <c r="EA314" s="258"/>
      <c r="EB314" s="258"/>
      <c r="EC314" s="258"/>
      <c r="ED314" s="258"/>
      <c r="EE314" s="258"/>
      <c r="EF314" s="258"/>
      <c r="EG314" s="258"/>
      <c r="EH314" s="258"/>
      <c r="EI314" s="258"/>
      <c r="EJ314" s="258"/>
    </row>
    <row r="315" ht="19.5" customHeight="1">
      <c r="A315" s="14"/>
      <c r="B315" s="627" t="s">
        <v>92</v>
      </c>
      <c r="C315" s="628" t="s">
        <v>93</v>
      </c>
      <c r="D315" s="628" t="s">
        <v>94</v>
      </c>
      <c r="E315" s="628" t="s">
        <v>95</v>
      </c>
      <c r="F315" s="628" t="s">
        <v>17</v>
      </c>
      <c r="G315" s="629" t="s">
        <v>96</v>
      </c>
      <c r="H315" s="629" t="s">
        <v>97</v>
      </c>
      <c r="I315" s="630" t="s">
        <v>20</v>
      </c>
      <c r="J315" s="630" t="s">
        <v>98</v>
      </c>
      <c r="K315" s="631">
        <v>44655.0</v>
      </c>
      <c r="L315" s="631">
        <v>44656.0</v>
      </c>
      <c r="M315" s="631">
        <v>44657.0</v>
      </c>
      <c r="N315" s="631">
        <v>44658.0</v>
      </c>
      <c r="O315" s="631">
        <v>44659.0</v>
      </c>
      <c r="P315" s="631">
        <v>44660.0</v>
      </c>
      <c r="Q315" s="631">
        <v>44661.0</v>
      </c>
      <c r="R315" s="602"/>
      <c r="S315" s="692"/>
      <c r="T315" s="692"/>
      <c r="U315" s="692"/>
      <c r="V315" s="692"/>
      <c r="W315" s="692"/>
      <c r="X315" s="692"/>
      <c r="Y315" s="692"/>
      <c r="Z315" s="602"/>
      <c r="AA315" s="631">
        <v>44655.0</v>
      </c>
      <c r="AB315" s="631">
        <v>44656.0</v>
      </c>
      <c r="AC315" s="631">
        <v>44657.0</v>
      </c>
      <c r="AD315" s="631">
        <v>44658.0</v>
      </c>
      <c r="AE315" s="631">
        <v>44659.0</v>
      </c>
      <c r="AF315" s="631">
        <v>44660.0</v>
      </c>
      <c r="AG315" s="631">
        <v>44661.0</v>
      </c>
      <c r="AH315" s="602"/>
      <c r="AI315" s="692"/>
      <c r="AJ315" s="692"/>
      <c r="AK315" s="692"/>
      <c r="AL315" s="692"/>
      <c r="AM315" s="692"/>
      <c r="AN315" s="692"/>
      <c r="AO315" s="692"/>
      <c r="AU315" s="693"/>
      <c r="AV315" s="633">
        <f t="shared" ref="AV315:BB315" si="368">K315</f>
        <v>44655</v>
      </c>
      <c r="AW315" s="633">
        <f t="shared" si="368"/>
        <v>44656</v>
      </c>
      <c r="AX315" s="633">
        <f t="shared" si="368"/>
        <v>44657</v>
      </c>
      <c r="AY315" s="633">
        <f t="shared" si="368"/>
        <v>44658</v>
      </c>
      <c r="AZ315" s="633">
        <f t="shared" si="368"/>
        <v>44659</v>
      </c>
      <c r="BA315" s="633">
        <f t="shared" si="368"/>
        <v>44660</v>
      </c>
      <c r="BB315" s="633">
        <f t="shared" si="368"/>
        <v>44661</v>
      </c>
      <c r="BC315" s="694"/>
      <c r="BD315" s="695"/>
      <c r="BE315" s="695"/>
      <c r="BF315" s="695"/>
      <c r="BG315" s="695"/>
      <c r="BH315" s="695" t="str">
        <f t="shared" ref="BH315:BJ315" si="369">W315</f>
        <v/>
      </c>
      <c r="BI315" s="695" t="str">
        <f t="shared" si="369"/>
        <v/>
      </c>
      <c r="BJ315" s="695" t="str">
        <f t="shared" si="369"/>
        <v/>
      </c>
      <c r="BK315" s="409"/>
      <c r="BL315" s="696"/>
      <c r="BM315" s="696"/>
      <c r="BN315" s="679"/>
      <c r="BO315" s="697" t="s">
        <v>147</v>
      </c>
      <c r="BP315" s="698">
        <f>SUM(J320, J326)</f>
        <v>19</v>
      </c>
      <c r="BQ315" s="699">
        <f>BP315 - (BP315/7)</f>
        <v>16.28571429</v>
      </c>
      <c r="BR315" s="699">
        <f>BQ315 - (BP315/7)</f>
        <v>13.57142857</v>
      </c>
      <c r="BS315" s="699">
        <f>BR315 - (BP315/7)</f>
        <v>10.85714286</v>
      </c>
      <c r="BT315" s="699">
        <f>BS315 - (BP315/7)</f>
        <v>8.142857143</v>
      </c>
      <c r="BU315" s="699">
        <f>BT315 - (BP315/7)</f>
        <v>5.428571429</v>
      </c>
      <c r="BV315" s="699">
        <f>BU315 - (BP315/7)</f>
        <v>2.714285714</v>
      </c>
      <c r="BW315" s="699">
        <f>BV315 - (BP315/7)</f>
        <v>0</v>
      </c>
      <c r="BX315" s="699"/>
      <c r="BY315" s="700">
        <f>BW315 - (BP315/14)</f>
        <v>-1.357142857</v>
      </c>
      <c r="BZ315" s="700">
        <f>BY315 - (BP315/14)</f>
        <v>-2.714285714</v>
      </c>
      <c r="CA315" s="700">
        <f>BZ315 - (BP315/14)</f>
        <v>-4.071428571</v>
      </c>
      <c r="CB315" s="700">
        <f>CA315 - (BP315/14)</f>
        <v>-5.428571429</v>
      </c>
      <c r="CC315" s="700">
        <f>CB315 - (BP315/14)</f>
        <v>-6.785714286</v>
      </c>
      <c r="CD315" s="700">
        <f>CC315 - (BP315/14)</f>
        <v>-8.142857143</v>
      </c>
      <c r="CE315" s="701">
        <f>CD315 - (BP315/14)</f>
        <v>-9.5</v>
      </c>
      <c r="CF315" s="678"/>
      <c r="CG315" s="702" t="s">
        <v>147</v>
      </c>
      <c r="CH315" s="698">
        <f>SUM(J321, J323)</f>
        <v>20</v>
      </c>
      <c r="CI315" s="699">
        <f>CH315 - (CH315/7)</f>
        <v>17.14285714</v>
      </c>
      <c r="CJ315" s="699">
        <f>CI315 - (CH315/7)</f>
        <v>14.28571429</v>
      </c>
      <c r="CK315" s="699">
        <f>CJ315 - (CH315/7)</f>
        <v>11.42857143</v>
      </c>
      <c r="CL315" s="699">
        <f>CK315 - (CH315/7)</f>
        <v>8.571428571</v>
      </c>
      <c r="CM315" s="699">
        <f>CL315 - (CH315/7)</f>
        <v>5.714285714</v>
      </c>
      <c r="CN315" s="699">
        <f>CM315 - (CH315/7)</f>
        <v>2.857142857</v>
      </c>
      <c r="CO315" s="699">
        <f>CN315 - (CH315/7)</f>
        <v>0</v>
      </c>
      <c r="CP315" s="699"/>
      <c r="CQ315" s="700">
        <f>CO315 - (CH315/14)</f>
        <v>-1.428571429</v>
      </c>
      <c r="CR315" s="700">
        <f>CQ315 - (CH315/14)</f>
        <v>-2.857142857</v>
      </c>
      <c r="CS315" s="700">
        <f>CR315 - (CH315/14)</f>
        <v>-4.285714286</v>
      </c>
      <c r="CT315" s="700">
        <f>CS315 - (CH315/14)</f>
        <v>-5.714285714</v>
      </c>
      <c r="CU315" s="700">
        <f>CT315 - (CH315/14)</f>
        <v>-7.142857143</v>
      </c>
      <c r="CV315" s="700">
        <f>CU315 - (CH315/14)</f>
        <v>-8.571428571</v>
      </c>
      <c r="CW315" s="701">
        <f>CV315 - (CH315/14)</f>
        <v>-10</v>
      </c>
      <c r="CX315" s="688"/>
      <c r="CY315" s="703" t="s">
        <v>147</v>
      </c>
      <c r="CZ315" s="698">
        <f>SUM(J316, J317, J318)</f>
        <v>19</v>
      </c>
      <c r="DA315" s="699">
        <f>CZ315 - (CZ315/7)</f>
        <v>16.28571429</v>
      </c>
      <c r="DB315" s="699">
        <f>DA315 - (CZ315/7)</f>
        <v>13.57142857</v>
      </c>
      <c r="DC315" s="699">
        <f>DB315 - (CZ315/7)</f>
        <v>10.85714286</v>
      </c>
      <c r="DD315" s="699">
        <f>DC315 - (CZ315/7)</f>
        <v>8.142857143</v>
      </c>
      <c r="DE315" s="699">
        <f>DD315 - (CZ315/7)</f>
        <v>5.428571429</v>
      </c>
      <c r="DF315" s="699">
        <f>DE315 - (CZ315/7)</f>
        <v>2.714285714</v>
      </c>
      <c r="DG315" s="699">
        <f>DF315 - (CZ315/7)</f>
        <v>0</v>
      </c>
      <c r="DH315" s="699"/>
      <c r="DI315" s="700">
        <f>DG315 - (CZ315/14)</f>
        <v>-1.357142857</v>
      </c>
      <c r="DJ315" s="700">
        <f>DI315 - (CZ315/14)</f>
        <v>-2.714285714</v>
      </c>
      <c r="DK315" s="700">
        <f>DJ315 - (CZ315/14)</f>
        <v>-4.071428571</v>
      </c>
      <c r="DL315" s="700">
        <f>DK315 - (CZ315/14)</f>
        <v>-5.428571429</v>
      </c>
      <c r="DM315" s="700">
        <f>DL315 - (CZ315/14)</f>
        <v>-6.785714286</v>
      </c>
      <c r="DN315" s="700">
        <f>DM315 - (CZ315/14)</f>
        <v>-8.142857143</v>
      </c>
      <c r="DO315" s="701">
        <f>DN315 - (CZ315/14)</f>
        <v>-9.5</v>
      </c>
      <c r="DP315" s="704"/>
      <c r="DQ315" s="14"/>
      <c r="DR315" s="14"/>
      <c r="DS315" s="14"/>
      <c r="DT315" s="14"/>
      <c r="DU315" s="14"/>
      <c r="DV315" s="14"/>
      <c r="DW315" s="14"/>
      <c r="DX315" s="14"/>
      <c r="DY315" s="14"/>
      <c r="DZ315" s="14"/>
      <c r="EA315" s="14"/>
      <c r="EB315" s="14"/>
      <c r="EC315" s="14"/>
      <c r="ED315" s="14"/>
      <c r="EE315" s="14"/>
      <c r="EF315" s="14"/>
      <c r="EG315" s="14"/>
      <c r="EH315" s="14"/>
      <c r="EI315" s="14"/>
      <c r="EJ315" s="14"/>
      <c r="EK315" s="14"/>
      <c r="EL315" s="14"/>
      <c r="EM315" s="14"/>
      <c r="EN315" s="14"/>
    </row>
    <row r="316" ht="19.5" customHeight="1">
      <c r="A316" s="14"/>
      <c r="B316" s="466">
        <v>6.4</v>
      </c>
      <c r="C316" s="467" t="s">
        <v>282</v>
      </c>
      <c r="D316" s="468">
        <v>44655.0</v>
      </c>
      <c r="E316" s="559" t="s">
        <v>283</v>
      </c>
      <c r="F316" s="560"/>
      <c r="G316" s="561"/>
      <c r="H316" s="471" t="s">
        <v>12</v>
      </c>
      <c r="I316" s="472" t="s">
        <v>5</v>
      </c>
      <c r="J316" s="290">
        <v>8.0</v>
      </c>
      <c r="K316" s="290">
        <v>0.0</v>
      </c>
      <c r="L316" s="290">
        <v>0.0</v>
      </c>
      <c r="M316" s="290">
        <v>0.0</v>
      </c>
      <c r="N316" s="290">
        <v>0.0</v>
      </c>
      <c r="O316" s="290">
        <v>2.0</v>
      </c>
      <c r="P316" s="290">
        <v>2.0</v>
      </c>
      <c r="Q316" s="291">
        <v>2.0</v>
      </c>
      <c r="R316" s="602"/>
      <c r="S316" s="649"/>
      <c r="T316" s="649"/>
      <c r="U316" s="649"/>
      <c r="V316" s="649"/>
      <c r="W316" s="649"/>
      <c r="X316" s="649"/>
      <c r="Y316" s="650"/>
      <c r="Z316" s="602"/>
      <c r="AA316" s="474">
        <v>0.0</v>
      </c>
      <c r="AB316" s="472">
        <v>0.0</v>
      </c>
      <c r="AC316" s="472">
        <v>0.0</v>
      </c>
      <c r="AD316" s="472">
        <v>0.0</v>
      </c>
      <c r="AE316" s="472">
        <v>2.0</v>
      </c>
      <c r="AF316" s="472">
        <v>2.0</v>
      </c>
      <c r="AG316" s="473">
        <v>3.0</v>
      </c>
      <c r="AH316" s="602"/>
      <c r="AI316" s="651"/>
      <c r="AJ316" s="649"/>
      <c r="AK316" s="649"/>
      <c r="AL316" s="649"/>
      <c r="AM316" s="649"/>
      <c r="AN316" s="649"/>
      <c r="AO316" s="650"/>
      <c r="AU316" s="705" t="s">
        <v>5</v>
      </c>
      <c r="AV316" s="490">
        <v>0.0</v>
      </c>
      <c r="AW316" s="490">
        <v>5.0</v>
      </c>
      <c r="AX316" s="490">
        <v>0.0</v>
      </c>
      <c r="AY316" s="490">
        <v>5.0</v>
      </c>
      <c r="AZ316" s="490">
        <v>5.0</v>
      </c>
      <c r="BA316" s="490">
        <v>0.0</v>
      </c>
      <c r="BB316" s="490">
        <v>5.0</v>
      </c>
      <c r="BC316" s="694"/>
      <c r="BD316" s="706"/>
      <c r="BE316" s="706"/>
      <c r="BF316" s="706"/>
      <c r="BG316" s="706"/>
      <c r="BH316" s="706"/>
      <c r="BI316" s="706"/>
      <c r="BJ316" s="706"/>
      <c r="BK316" s="707">
        <f t="shared" ref="BK316:BK318" si="376">SUM(AV316:BJ316)</f>
        <v>20</v>
      </c>
      <c r="BL316" s="708"/>
      <c r="BM316" s="708"/>
      <c r="BN316" s="679"/>
      <c r="BO316" s="680" t="s">
        <v>151</v>
      </c>
      <c r="BP316" s="709">
        <f>SUM(J320, J326)</f>
        <v>19</v>
      </c>
      <c r="BQ316" s="710">
        <f t="shared" ref="BQ316:BW316" si="370"> BP316 - SUM(K320, K326)</f>
        <v>16.5</v>
      </c>
      <c r="BR316" s="710">
        <f t="shared" si="370"/>
        <v>14.5</v>
      </c>
      <c r="BS316" s="710">
        <f t="shared" si="370"/>
        <v>12.5</v>
      </c>
      <c r="BT316" s="710">
        <f t="shared" si="370"/>
        <v>6</v>
      </c>
      <c r="BU316" s="710">
        <f t="shared" si="370"/>
        <v>1</v>
      </c>
      <c r="BV316" s="710">
        <f t="shared" si="370"/>
        <v>1</v>
      </c>
      <c r="BW316" s="710">
        <f t="shared" si="370"/>
        <v>1</v>
      </c>
      <c r="BX316" s="710"/>
      <c r="BY316" s="711">
        <f> BW316 - SUM(S320, S326)</f>
        <v>1</v>
      </c>
      <c r="BZ316" s="711">
        <f t="shared" ref="BZ316:CE316" si="371"> BY316 - SUM(T320, T326)</f>
        <v>1</v>
      </c>
      <c r="CA316" s="711">
        <f t="shared" si="371"/>
        <v>1</v>
      </c>
      <c r="CB316" s="711">
        <f t="shared" si="371"/>
        <v>1</v>
      </c>
      <c r="CC316" s="711">
        <f t="shared" si="371"/>
        <v>1</v>
      </c>
      <c r="CD316" s="711">
        <f t="shared" si="371"/>
        <v>1</v>
      </c>
      <c r="CE316" s="712">
        <f t="shared" si="371"/>
        <v>1</v>
      </c>
      <c r="CF316" s="679"/>
      <c r="CG316" s="680" t="s">
        <v>151</v>
      </c>
      <c r="CH316" s="709">
        <f>SUM(J321, J323)</f>
        <v>20</v>
      </c>
      <c r="CI316" s="710">
        <f t="shared" ref="CI316:CO316" si="372">CH316 - SUM(K321, K323)</f>
        <v>20</v>
      </c>
      <c r="CJ316" s="710">
        <f t="shared" si="372"/>
        <v>17</v>
      </c>
      <c r="CK316" s="710">
        <f t="shared" si="372"/>
        <v>17</v>
      </c>
      <c r="CL316" s="710">
        <f t="shared" si="372"/>
        <v>15</v>
      </c>
      <c r="CM316" s="710">
        <f t="shared" si="372"/>
        <v>13</v>
      </c>
      <c r="CN316" s="710">
        <f t="shared" si="372"/>
        <v>12</v>
      </c>
      <c r="CO316" s="710">
        <f t="shared" si="372"/>
        <v>10</v>
      </c>
      <c r="CP316" s="710"/>
      <c r="CQ316" s="711">
        <f>CO316 - SUM(S319, S323)</f>
        <v>10</v>
      </c>
      <c r="CR316" s="711">
        <f t="shared" ref="CR316:CW316" si="373">CQ316 - SUM(T319, T323)</f>
        <v>10</v>
      </c>
      <c r="CS316" s="711">
        <f t="shared" si="373"/>
        <v>10</v>
      </c>
      <c r="CT316" s="711">
        <f t="shared" si="373"/>
        <v>10</v>
      </c>
      <c r="CU316" s="711">
        <f t="shared" si="373"/>
        <v>10</v>
      </c>
      <c r="CV316" s="711">
        <f t="shared" si="373"/>
        <v>10</v>
      </c>
      <c r="CW316" s="712">
        <f t="shared" si="373"/>
        <v>10</v>
      </c>
      <c r="CX316" s="688"/>
      <c r="CY316" s="703" t="s">
        <v>151</v>
      </c>
      <c r="CZ316" s="709">
        <f>SUM(J316, J317, J318)</f>
        <v>19</v>
      </c>
      <c r="DA316" s="710">
        <f t="shared" ref="DA316:DG316" si="374">CZ316 - SUM(K316, K317, K318)</f>
        <v>17</v>
      </c>
      <c r="DB316" s="710">
        <f t="shared" si="374"/>
        <v>16</v>
      </c>
      <c r="DC316" s="710">
        <f t="shared" si="374"/>
        <v>16</v>
      </c>
      <c r="DD316" s="710">
        <f t="shared" si="374"/>
        <v>16</v>
      </c>
      <c r="DE316" s="710">
        <f t="shared" si="374"/>
        <v>12</v>
      </c>
      <c r="DF316" s="710">
        <f t="shared" si="374"/>
        <v>8</v>
      </c>
      <c r="DG316" s="710">
        <f t="shared" si="374"/>
        <v>4</v>
      </c>
      <c r="DH316" s="710"/>
      <c r="DI316" s="711">
        <f>DG316 - SUM(S321, S325)</f>
        <v>4</v>
      </c>
      <c r="DJ316" s="711">
        <f t="shared" ref="DJ316:DO316" si="375">DI316 - SUM(T321, T325)</f>
        <v>4</v>
      </c>
      <c r="DK316" s="711">
        <f t="shared" si="375"/>
        <v>4</v>
      </c>
      <c r="DL316" s="711">
        <f t="shared" si="375"/>
        <v>4</v>
      </c>
      <c r="DM316" s="711">
        <f t="shared" si="375"/>
        <v>4</v>
      </c>
      <c r="DN316" s="711">
        <f t="shared" si="375"/>
        <v>4</v>
      </c>
      <c r="DO316" s="712">
        <f t="shared" si="375"/>
        <v>4</v>
      </c>
      <c r="DP316" s="704"/>
      <c r="DQ316" s="14"/>
      <c r="DR316" s="14"/>
      <c r="DS316" s="14"/>
      <c r="DT316" s="14"/>
      <c r="DU316" s="14"/>
      <c r="DV316" s="14"/>
      <c r="DW316" s="14"/>
      <c r="DX316" s="14"/>
      <c r="DY316" s="14"/>
      <c r="DZ316" s="14"/>
      <c r="EA316" s="14"/>
      <c r="EB316" s="14"/>
      <c r="EC316" s="14"/>
      <c r="ED316" s="14"/>
      <c r="EE316" s="14"/>
      <c r="EF316" s="14"/>
      <c r="EG316" s="14"/>
      <c r="EH316" s="14"/>
      <c r="EI316" s="14"/>
      <c r="EJ316" s="14"/>
      <c r="EK316" s="14"/>
      <c r="EL316" s="14"/>
      <c r="EM316" s="14"/>
      <c r="EN316" s="14"/>
    </row>
    <row r="317" ht="19.5" customHeight="1">
      <c r="A317" s="14"/>
      <c r="B317" s="486"/>
      <c r="C317" s="487"/>
      <c r="D317" s="487"/>
      <c r="E317" s="559" t="s">
        <v>284</v>
      </c>
      <c r="F317" s="560"/>
      <c r="G317" s="561"/>
      <c r="H317" s="489" t="s">
        <v>12</v>
      </c>
      <c r="I317" s="472" t="s">
        <v>5</v>
      </c>
      <c r="J317" s="290">
        <v>8.0</v>
      </c>
      <c r="K317" s="290">
        <v>0.0</v>
      </c>
      <c r="L317" s="290">
        <v>0.0</v>
      </c>
      <c r="M317" s="290">
        <v>0.0</v>
      </c>
      <c r="N317" s="290">
        <v>0.0</v>
      </c>
      <c r="O317" s="290">
        <v>2.0</v>
      </c>
      <c r="P317" s="290">
        <v>2.0</v>
      </c>
      <c r="Q317" s="291">
        <v>2.0</v>
      </c>
      <c r="R317" s="602"/>
      <c r="S317" s="649"/>
      <c r="T317" s="649"/>
      <c r="U317" s="649"/>
      <c r="V317" s="649"/>
      <c r="W317" s="649"/>
      <c r="X317" s="649"/>
      <c r="Y317" s="650"/>
      <c r="Z317" s="602"/>
      <c r="AA317" s="474">
        <v>0.0</v>
      </c>
      <c r="AB317" s="472">
        <v>0.0</v>
      </c>
      <c r="AC317" s="472">
        <v>0.0</v>
      </c>
      <c r="AD317" s="472">
        <v>0.0</v>
      </c>
      <c r="AE317" s="472">
        <v>1.0</v>
      </c>
      <c r="AF317" s="472">
        <v>2.0</v>
      </c>
      <c r="AG317" s="473">
        <v>2.0</v>
      </c>
      <c r="AH317" s="602"/>
      <c r="AI317" s="651"/>
      <c r="AJ317" s="649"/>
      <c r="AK317" s="649"/>
      <c r="AL317" s="649"/>
      <c r="AM317" s="649"/>
      <c r="AN317" s="649"/>
      <c r="AO317" s="650"/>
      <c r="AU317" s="705" t="s">
        <v>8</v>
      </c>
      <c r="AV317" s="287">
        <v>5.0</v>
      </c>
      <c r="AW317" s="287">
        <v>5.0</v>
      </c>
      <c r="AX317" s="287">
        <v>5.0</v>
      </c>
      <c r="AY317" s="287">
        <v>5.0</v>
      </c>
      <c r="AZ317" s="287">
        <v>0.0</v>
      </c>
      <c r="BA317" s="287">
        <v>0.0</v>
      </c>
      <c r="BB317" s="287">
        <v>0.0</v>
      </c>
      <c r="BC317" s="694"/>
      <c r="BD317" s="706"/>
      <c r="BE317" s="706"/>
      <c r="BF317" s="706"/>
      <c r="BG317" s="706"/>
      <c r="BH317" s="706"/>
      <c r="BI317" s="706"/>
      <c r="BJ317" s="706"/>
      <c r="BK317" s="707">
        <f t="shared" si="376"/>
        <v>20</v>
      </c>
      <c r="BL317" s="713"/>
      <c r="BM317" s="713"/>
      <c r="BN317" s="679"/>
      <c r="BO317" s="679"/>
      <c r="BP317" s="679"/>
      <c r="BQ317" s="714"/>
      <c r="BR317" s="714"/>
      <c r="BS317" s="714"/>
      <c r="BT317" s="714"/>
      <c r="BU317" s="714"/>
      <c r="BV317" s="714"/>
      <c r="BW317" s="714"/>
      <c r="BX317" s="679"/>
      <c r="BY317" s="715"/>
      <c r="BZ317" s="715"/>
      <c r="CA317" s="715"/>
      <c r="CB317" s="715"/>
      <c r="CC317" s="715"/>
      <c r="CD317" s="715"/>
      <c r="CE317" s="715"/>
      <c r="CF317" s="679"/>
      <c r="CG317" s="679"/>
      <c r="CH317" s="688"/>
      <c r="CI317" s="688"/>
      <c r="CJ317" s="688"/>
      <c r="CK317" s="688"/>
      <c r="CL317" s="688"/>
      <c r="CM317" s="688"/>
      <c r="CN317" s="688"/>
      <c r="CO317" s="688"/>
      <c r="CP317" s="688"/>
      <c r="CQ317" s="716"/>
      <c r="CR317" s="716"/>
      <c r="CS317" s="716"/>
      <c r="CT317" s="716"/>
      <c r="CU317" s="716"/>
      <c r="CV317" s="716"/>
      <c r="CW317" s="716"/>
      <c r="CX317" s="688"/>
      <c r="CY317" s="688"/>
      <c r="CZ317" s="688"/>
      <c r="DA317" s="688"/>
      <c r="DB317" s="688"/>
      <c r="DC317" s="688"/>
      <c r="DD317" s="688"/>
      <c r="DE317" s="688"/>
      <c r="DF317" s="688"/>
      <c r="DG317" s="688"/>
      <c r="DH317" s="691"/>
      <c r="DI317" s="691"/>
      <c r="DJ317" s="691"/>
      <c r="DK317" s="691"/>
      <c r="DL317" s="691"/>
      <c r="DM317" s="691"/>
      <c r="DN317" s="691"/>
      <c r="DO317" s="691"/>
      <c r="DP317" s="704"/>
      <c r="DQ317" s="14"/>
      <c r="DR317" s="14"/>
      <c r="DS317" s="14"/>
      <c r="DT317" s="14"/>
      <c r="DU317" s="14"/>
      <c r="DV317" s="14"/>
      <c r="DW317" s="14"/>
      <c r="DX317" s="14"/>
      <c r="DY317" s="14"/>
      <c r="DZ317" s="14"/>
      <c r="EA317" s="14"/>
      <c r="EB317" s="14"/>
      <c r="EC317" s="14"/>
      <c r="ED317" s="14"/>
      <c r="EE317" s="14"/>
      <c r="EF317" s="14"/>
      <c r="EG317" s="14"/>
      <c r="EH317" s="14"/>
      <c r="EI317" s="14"/>
      <c r="EJ317" s="14"/>
      <c r="EK317" s="14"/>
      <c r="EL317" s="14"/>
      <c r="EM317" s="14"/>
      <c r="EN317" s="14"/>
    </row>
    <row r="318" ht="19.5" customHeight="1">
      <c r="A318" s="14"/>
      <c r="B318" s="486"/>
      <c r="C318" s="487"/>
      <c r="D318" s="487"/>
      <c r="E318" s="559" t="s">
        <v>285</v>
      </c>
      <c r="F318" s="560"/>
      <c r="G318" s="561"/>
      <c r="H318" s="489" t="s">
        <v>12</v>
      </c>
      <c r="I318" s="472" t="s">
        <v>5</v>
      </c>
      <c r="J318" s="290">
        <v>3.0</v>
      </c>
      <c r="K318" s="290">
        <v>2.0</v>
      </c>
      <c r="L318" s="290">
        <v>1.0</v>
      </c>
      <c r="M318" s="290">
        <v>0.0</v>
      </c>
      <c r="N318" s="290">
        <v>0.0</v>
      </c>
      <c r="O318" s="290">
        <v>0.0</v>
      </c>
      <c r="P318" s="290">
        <v>0.0</v>
      </c>
      <c r="Q318" s="291">
        <v>0.0</v>
      </c>
      <c r="R318" s="602"/>
      <c r="S318" s="649"/>
      <c r="T318" s="649"/>
      <c r="U318" s="649"/>
      <c r="V318" s="649"/>
      <c r="W318" s="649"/>
      <c r="X318" s="649"/>
      <c r="Y318" s="650"/>
      <c r="Z318" s="602"/>
      <c r="AA318" s="474">
        <v>2.0</v>
      </c>
      <c r="AB318" s="472">
        <v>1.0</v>
      </c>
      <c r="AC318" s="472">
        <v>0.0</v>
      </c>
      <c r="AD318" s="472">
        <v>0.0</v>
      </c>
      <c r="AE318" s="472">
        <v>0.0</v>
      </c>
      <c r="AF318" s="472">
        <v>0.0</v>
      </c>
      <c r="AG318" s="473">
        <v>0.0</v>
      </c>
      <c r="AH318" s="602"/>
      <c r="AI318" s="651"/>
      <c r="AJ318" s="649"/>
      <c r="AK318" s="649"/>
      <c r="AL318" s="649"/>
      <c r="AM318" s="649"/>
      <c r="AN318" s="649"/>
      <c r="AO318" s="650"/>
      <c r="AU318" s="705" t="s">
        <v>10</v>
      </c>
      <c r="AV318" s="490">
        <v>3.0</v>
      </c>
      <c r="AW318" s="490">
        <v>3.0</v>
      </c>
      <c r="AX318" s="490">
        <v>4.0</v>
      </c>
      <c r="AY318" s="490">
        <v>5.0</v>
      </c>
      <c r="AZ318" s="490">
        <v>5.0</v>
      </c>
      <c r="BA318" s="490">
        <v>5.0</v>
      </c>
      <c r="BB318" s="490">
        <v>5.0</v>
      </c>
      <c r="BC318" s="694"/>
      <c r="BD318" s="717"/>
      <c r="BE318" s="717"/>
      <c r="BF318" s="717"/>
      <c r="BG318" s="717"/>
      <c r="BH318" s="706"/>
      <c r="BI318" s="706"/>
      <c r="BJ318" s="706"/>
      <c r="BK318" s="707">
        <f t="shared" si="376"/>
        <v>30</v>
      </c>
      <c r="BL318" s="696"/>
      <c r="BM318" s="696"/>
      <c r="BN318" s="679"/>
      <c r="BO318" s="661"/>
      <c r="BP318" s="718"/>
      <c r="BQ318" s="662"/>
      <c r="BR318" s="662"/>
      <c r="BS318" s="662"/>
      <c r="BT318" s="662"/>
      <c r="BU318" s="662"/>
      <c r="BV318" s="662"/>
      <c r="BW318" s="662"/>
      <c r="BX318" s="670"/>
      <c r="BY318" s="719"/>
      <c r="BZ318" s="719"/>
      <c r="CA318" s="719"/>
      <c r="CB318" s="719"/>
      <c r="CC318" s="719"/>
      <c r="CD318" s="719"/>
      <c r="CE318" s="719"/>
      <c r="CF318" s="670"/>
      <c r="CG318" s="661"/>
      <c r="CH318" s="718"/>
      <c r="CI318" s="662"/>
      <c r="CJ318" s="662"/>
      <c r="CK318" s="662"/>
      <c r="CL318" s="662"/>
      <c r="CM318" s="662"/>
      <c r="CN318" s="662"/>
      <c r="CO318" s="662"/>
      <c r="CP318" s="671"/>
      <c r="CQ318" s="719"/>
      <c r="CR318" s="719"/>
      <c r="CS318" s="719"/>
      <c r="CT318" s="719"/>
      <c r="CU318" s="719"/>
      <c r="CV318" s="719"/>
      <c r="CW318" s="719"/>
      <c r="CX318" s="688"/>
      <c r="CY318" s="688"/>
      <c r="CZ318" s="688"/>
      <c r="DA318" s="688"/>
      <c r="DB318" s="688"/>
      <c r="DC318" s="688"/>
      <c r="DD318" s="688"/>
      <c r="DE318" s="688"/>
      <c r="DF318" s="688"/>
      <c r="DG318" s="688"/>
      <c r="DH318" s="691"/>
      <c r="DI318" s="691"/>
      <c r="DJ318" s="691"/>
      <c r="DK318" s="691"/>
      <c r="DL318" s="691"/>
      <c r="DM318" s="691"/>
      <c r="DN318" s="691"/>
      <c r="DO318" s="691"/>
      <c r="DP318" s="704"/>
      <c r="DQ318" s="14"/>
      <c r="DR318" s="14"/>
      <c r="DS318" s="14"/>
      <c r="DT318" s="14"/>
      <c r="DU318" s="14"/>
      <c r="DV318" s="14"/>
      <c r="DW318" s="14"/>
      <c r="DX318" s="14"/>
      <c r="DY318" s="14"/>
      <c r="DZ318" s="14"/>
      <c r="EA318" s="14"/>
      <c r="EB318" s="14"/>
      <c r="EC318" s="14"/>
      <c r="ED318" s="14"/>
      <c r="EE318" s="14"/>
      <c r="EF318" s="14"/>
      <c r="EG318" s="14"/>
      <c r="EH318" s="14"/>
      <c r="EI318" s="14"/>
      <c r="EJ318" s="14"/>
      <c r="EK318" s="14"/>
      <c r="EL318" s="14"/>
      <c r="EM318" s="14"/>
      <c r="EN318" s="14"/>
    </row>
    <row r="319" ht="19.5" customHeight="1">
      <c r="A319" s="14"/>
      <c r="B319" s="486"/>
      <c r="C319" s="487"/>
      <c r="D319" s="487"/>
      <c r="E319" s="559" t="s">
        <v>286</v>
      </c>
      <c r="F319" s="560"/>
      <c r="G319" s="561"/>
      <c r="H319" s="489" t="s">
        <v>10</v>
      </c>
      <c r="I319" s="472" t="s">
        <v>5</v>
      </c>
      <c r="J319" s="290">
        <v>12.0</v>
      </c>
      <c r="K319" s="720">
        <v>0.0</v>
      </c>
      <c r="L319" s="720">
        <v>0.0</v>
      </c>
      <c r="M319" s="720">
        <v>0.0</v>
      </c>
      <c r="N319" s="720">
        <v>0.0</v>
      </c>
      <c r="O319" s="720">
        <v>0.0</v>
      </c>
      <c r="P319" s="720">
        <v>4.5</v>
      </c>
      <c r="Q319" s="720">
        <v>5.0</v>
      </c>
      <c r="R319" s="602"/>
      <c r="S319" s="649"/>
      <c r="T319" s="649"/>
      <c r="U319" s="649"/>
      <c r="V319" s="649"/>
      <c r="W319" s="649"/>
      <c r="X319" s="649"/>
      <c r="Y319" s="650"/>
      <c r="Z319" s="602"/>
      <c r="AA319" s="720">
        <v>0.0</v>
      </c>
      <c r="AB319" s="720">
        <v>0.0</v>
      </c>
      <c r="AC319" s="720">
        <v>0.0</v>
      </c>
      <c r="AD319" s="720">
        <v>0.0</v>
      </c>
      <c r="AE319" s="720">
        <v>0.0</v>
      </c>
      <c r="AF319" s="720">
        <v>5.0</v>
      </c>
      <c r="AG319" s="720">
        <v>5.0</v>
      </c>
      <c r="AH319" s="602"/>
      <c r="AI319" s="651"/>
      <c r="AJ319" s="649"/>
      <c r="AK319" s="649"/>
      <c r="AL319" s="649"/>
      <c r="AM319" s="649"/>
      <c r="AN319" s="649"/>
      <c r="AO319" s="650"/>
      <c r="AU319" s="705" t="s">
        <v>12</v>
      </c>
      <c r="AV319" s="287">
        <v>0.0</v>
      </c>
      <c r="AW319" s="287">
        <v>4.0</v>
      </c>
      <c r="AX319" s="287">
        <v>0.0</v>
      </c>
      <c r="AY319" s="287">
        <v>4.0</v>
      </c>
      <c r="AZ319" s="287">
        <v>4.0</v>
      </c>
      <c r="BA319" s="287">
        <v>4.0</v>
      </c>
      <c r="BB319" s="287">
        <v>4.0</v>
      </c>
      <c r="BC319" s="694"/>
      <c r="BD319" s="706"/>
      <c r="BE319" s="706"/>
      <c r="BF319" s="706"/>
      <c r="BG319" s="706"/>
      <c r="BH319" s="706"/>
      <c r="BI319" s="706"/>
      <c r="BJ319" s="706"/>
      <c r="BK319" s="721">
        <v>20.0</v>
      </c>
      <c r="BL319" s="696"/>
      <c r="BM319" s="696"/>
      <c r="BN319" s="679"/>
      <c r="BO319" s="680" t="s">
        <v>7</v>
      </c>
      <c r="BP319" s="681" t="s">
        <v>98</v>
      </c>
      <c r="BQ319" s="682">
        <f t="shared" ref="BQ319:BW319" si="377">K315</f>
        <v>44655</v>
      </c>
      <c r="BR319" s="682">
        <f t="shared" si="377"/>
        <v>44656</v>
      </c>
      <c r="BS319" s="682">
        <f t="shared" si="377"/>
        <v>44657</v>
      </c>
      <c r="BT319" s="682">
        <f t="shared" si="377"/>
        <v>44658</v>
      </c>
      <c r="BU319" s="682">
        <f t="shared" si="377"/>
        <v>44659</v>
      </c>
      <c r="BV319" s="682">
        <f t="shared" si="377"/>
        <v>44660</v>
      </c>
      <c r="BW319" s="682">
        <f t="shared" si="377"/>
        <v>44661</v>
      </c>
      <c r="BX319" s="683"/>
      <c r="BY319" s="684" t="str">
        <f t="shared" ref="BY319:CE319" si="378">S315</f>
        <v/>
      </c>
      <c r="BZ319" s="684" t="str">
        <f t="shared" si="378"/>
        <v/>
      </c>
      <c r="CA319" s="684" t="str">
        <f t="shared" si="378"/>
        <v/>
      </c>
      <c r="CB319" s="684" t="str">
        <f t="shared" si="378"/>
        <v/>
      </c>
      <c r="CC319" s="684" t="str">
        <f t="shared" si="378"/>
        <v/>
      </c>
      <c r="CD319" s="684" t="str">
        <f t="shared" si="378"/>
        <v/>
      </c>
      <c r="CE319" s="684" t="str">
        <f t="shared" si="378"/>
        <v/>
      </c>
      <c r="CF319" s="679"/>
      <c r="CG319" s="680" t="s">
        <v>10</v>
      </c>
      <c r="CH319" s="681" t="s">
        <v>98</v>
      </c>
      <c r="CI319" s="682">
        <f t="shared" ref="CI319:CO319" si="379">K315</f>
        <v>44655</v>
      </c>
      <c r="CJ319" s="682">
        <f t="shared" si="379"/>
        <v>44656</v>
      </c>
      <c r="CK319" s="682">
        <f t="shared" si="379"/>
        <v>44657</v>
      </c>
      <c r="CL319" s="682">
        <f t="shared" si="379"/>
        <v>44658</v>
      </c>
      <c r="CM319" s="682">
        <f t="shared" si="379"/>
        <v>44659</v>
      </c>
      <c r="CN319" s="682">
        <f t="shared" si="379"/>
        <v>44660</v>
      </c>
      <c r="CO319" s="682">
        <f t="shared" si="379"/>
        <v>44661</v>
      </c>
      <c r="CP319" s="687"/>
      <c r="CQ319" s="684" t="str">
        <f t="shared" ref="CQ319:CW319" si="380">S315</f>
        <v/>
      </c>
      <c r="CR319" s="684" t="str">
        <f t="shared" si="380"/>
        <v/>
      </c>
      <c r="CS319" s="684" t="str">
        <f t="shared" si="380"/>
        <v/>
      </c>
      <c r="CT319" s="684" t="str">
        <f t="shared" si="380"/>
        <v/>
      </c>
      <c r="CU319" s="684" t="str">
        <f t="shared" si="380"/>
        <v/>
      </c>
      <c r="CV319" s="684" t="str">
        <f t="shared" si="380"/>
        <v/>
      </c>
      <c r="CW319" s="684" t="str">
        <f t="shared" si="380"/>
        <v/>
      </c>
      <c r="CX319" s="688"/>
      <c r="CY319" s="688"/>
      <c r="CZ319" s="688"/>
      <c r="DA319" s="688"/>
      <c r="DB319" s="688"/>
      <c r="DC319" s="688"/>
      <c r="DD319" s="688"/>
      <c r="DE319" s="688"/>
      <c r="DF319" s="688"/>
      <c r="DG319" s="688"/>
      <c r="DH319" s="691"/>
      <c r="DI319" s="691"/>
      <c r="DJ319" s="691"/>
      <c r="DK319" s="691"/>
      <c r="DL319" s="691"/>
      <c r="DM319" s="691"/>
      <c r="DN319" s="691"/>
      <c r="DO319" s="691"/>
      <c r="DP319" s="704"/>
      <c r="DQ319" s="14"/>
      <c r="DR319" s="14"/>
      <c r="DS319" s="14"/>
      <c r="DT319" s="14"/>
      <c r="DU319" s="14"/>
      <c r="DV319" s="14"/>
      <c r="DW319" s="14"/>
      <c r="DX319" s="14"/>
      <c r="DY319" s="14"/>
      <c r="DZ319" s="14"/>
      <c r="EA319" s="14"/>
      <c r="EB319" s="14"/>
      <c r="EC319" s="14"/>
      <c r="ED319" s="14"/>
      <c r="EE319" s="14"/>
      <c r="EF319" s="14"/>
      <c r="EG319" s="14"/>
      <c r="EH319" s="14"/>
      <c r="EI319" s="14"/>
      <c r="EJ319" s="14"/>
      <c r="EK319" s="14"/>
      <c r="EL319" s="14"/>
      <c r="EM319" s="14"/>
      <c r="EN319" s="14"/>
    </row>
    <row r="320" ht="19.5" customHeight="1">
      <c r="A320" s="14"/>
      <c r="B320" s="486"/>
      <c r="C320" s="487"/>
      <c r="D320" s="487"/>
      <c r="E320" s="559" t="s">
        <v>287</v>
      </c>
      <c r="F320" s="560"/>
      <c r="G320" s="561"/>
      <c r="H320" s="489" t="s">
        <v>8</v>
      </c>
      <c r="I320" s="472" t="s">
        <v>5</v>
      </c>
      <c r="J320" s="290">
        <v>10.0</v>
      </c>
      <c r="K320" s="720">
        <v>0.0</v>
      </c>
      <c r="L320" s="720">
        <v>0.0</v>
      </c>
      <c r="M320" s="720">
        <v>0.0</v>
      </c>
      <c r="N320" s="720">
        <v>4.0</v>
      </c>
      <c r="O320" s="720">
        <v>5.0</v>
      </c>
      <c r="P320" s="720">
        <v>0.0</v>
      </c>
      <c r="Q320" s="720">
        <v>0.0</v>
      </c>
      <c r="R320" s="602"/>
      <c r="S320" s="649"/>
      <c r="T320" s="649"/>
      <c r="U320" s="649"/>
      <c r="V320" s="649"/>
      <c r="W320" s="649"/>
      <c r="X320" s="649"/>
      <c r="Y320" s="650"/>
      <c r="Z320" s="602"/>
      <c r="AA320" s="720">
        <v>0.0</v>
      </c>
      <c r="AB320" s="720">
        <v>0.0</v>
      </c>
      <c r="AC320" s="720">
        <v>0.0</v>
      </c>
      <c r="AD320" s="720">
        <v>5.0</v>
      </c>
      <c r="AE320" s="720">
        <v>5.0</v>
      </c>
      <c r="AF320" s="720">
        <v>0.0</v>
      </c>
      <c r="AG320" s="720">
        <v>0.0</v>
      </c>
      <c r="AH320" s="694"/>
      <c r="AI320" s="717"/>
      <c r="AJ320" s="717"/>
      <c r="AK320" s="717"/>
      <c r="AL320" s="717"/>
      <c r="AM320" s="649"/>
      <c r="AN320" s="649"/>
      <c r="AO320" s="650"/>
      <c r="AU320" s="705" t="s">
        <v>7</v>
      </c>
      <c r="AV320" s="563">
        <v>2.0</v>
      </c>
      <c r="AW320" s="563">
        <v>2.0</v>
      </c>
      <c r="AX320" s="563">
        <v>2.0</v>
      </c>
      <c r="AY320" s="563">
        <v>2.0</v>
      </c>
      <c r="AZ320" s="563">
        <v>2.0</v>
      </c>
      <c r="BA320" s="563">
        <v>5.0</v>
      </c>
      <c r="BB320" s="563">
        <v>5.0</v>
      </c>
      <c r="BC320" s="722"/>
      <c r="BD320" s="723"/>
      <c r="BE320" s="723"/>
      <c r="BF320" s="723"/>
      <c r="BG320" s="723"/>
      <c r="BH320" s="723"/>
      <c r="BI320" s="723"/>
      <c r="BJ320" s="723"/>
      <c r="BK320" s="724">
        <f>SUM(AV320:BJ320)</f>
        <v>20</v>
      </c>
      <c r="BL320" s="725"/>
      <c r="BM320" s="725"/>
      <c r="BN320" s="679"/>
      <c r="BO320" s="697" t="s">
        <v>147</v>
      </c>
      <c r="BP320" s="726">
        <f>SUM(J322, J324)</f>
        <v>14</v>
      </c>
      <c r="BQ320" s="699">
        <f>BP320 - (BP320/7)</f>
        <v>12</v>
      </c>
      <c r="BR320" s="699">
        <f>BQ320 - (BP320/7)</f>
        <v>10</v>
      </c>
      <c r="BS320" s="699">
        <f>BR320 - (BP320/7)</f>
        <v>8</v>
      </c>
      <c r="BT320" s="699">
        <f>BS320 - (BP320/7)</f>
        <v>6</v>
      </c>
      <c r="BU320" s="699">
        <f>BT320 - (BP320/7)</f>
        <v>4</v>
      </c>
      <c r="BV320" s="699">
        <f>BU320 - (BP320/7)</f>
        <v>2</v>
      </c>
      <c r="BW320" s="699">
        <f>BV320 - (BP320/7)</f>
        <v>0</v>
      </c>
      <c r="BX320" s="699"/>
      <c r="BY320" s="700">
        <f>BW320 - (BP320/14)</f>
        <v>-1</v>
      </c>
      <c r="BZ320" s="700">
        <f>BY320 - (BP320/14)</f>
        <v>-2</v>
      </c>
      <c r="CA320" s="700">
        <f>BZ320 - (BP320/14)</f>
        <v>-3</v>
      </c>
      <c r="CB320" s="700">
        <f>CA320 - (BP320/14)</f>
        <v>-4</v>
      </c>
      <c r="CC320" s="700">
        <f>CB320 - (BP320/14)</f>
        <v>-5</v>
      </c>
      <c r="CD320" s="700">
        <f>CC320 - (BP320/14)</f>
        <v>-6</v>
      </c>
      <c r="CE320" s="701">
        <f>CD320 - (BP320/14)</f>
        <v>-7</v>
      </c>
      <c r="CF320" s="679"/>
      <c r="CG320" s="697" t="s">
        <v>147</v>
      </c>
      <c r="CH320" s="726">
        <f>SUM(J319, J325)</f>
        <v>22</v>
      </c>
      <c r="CI320" s="699">
        <f>CH320 - (CH320/7)</f>
        <v>18.85714286</v>
      </c>
      <c r="CJ320" s="699">
        <f>CI320 - (CH320/7)</f>
        <v>15.71428571</v>
      </c>
      <c r="CK320" s="699">
        <f>CJ320 - (CH320/7)</f>
        <v>12.57142857</v>
      </c>
      <c r="CL320" s="699">
        <f>CK320 - (CH320/7)</f>
        <v>9.428571429</v>
      </c>
      <c r="CM320" s="699">
        <f>CL320 - (CH320/7)</f>
        <v>6.285714286</v>
      </c>
      <c r="CN320" s="699">
        <f>CM320 - (CH320/7)</f>
        <v>3.142857143</v>
      </c>
      <c r="CO320" s="699">
        <f>CN320 - (CH320/7)</f>
        <v>0</v>
      </c>
      <c r="CP320" s="699"/>
      <c r="CQ320" s="700"/>
      <c r="CR320" s="700"/>
      <c r="CS320" s="700"/>
      <c r="CT320" s="700"/>
      <c r="CU320" s="700">
        <f>CT320 - (CH320/14)</f>
        <v>-1.571428571</v>
      </c>
      <c r="CV320" s="700">
        <f>CU320 - (CH320/14)</f>
        <v>-3.142857143</v>
      </c>
      <c r="CW320" s="701">
        <f>CV320 - (CH320/14)</f>
        <v>-4.714285714</v>
      </c>
      <c r="CX320" s="678"/>
      <c r="CY320" s="678"/>
      <c r="CZ320" s="678"/>
      <c r="DA320" s="678"/>
      <c r="DB320" s="678"/>
      <c r="DC320" s="678"/>
      <c r="DD320" s="678"/>
      <c r="DE320" s="678"/>
      <c r="DF320" s="678"/>
      <c r="DG320" s="678"/>
      <c r="DH320" s="678"/>
      <c r="DI320" s="678"/>
      <c r="DJ320" s="678"/>
      <c r="DK320" s="678"/>
      <c r="DL320" s="678"/>
      <c r="DM320" s="678"/>
      <c r="DN320" s="678"/>
      <c r="DO320" s="678"/>
      <c r="DP320" s="727"/>
      <c r="DQ320" s="14"/>
      <c r="DR320" s="14"/>
      <c r="DS320" s="14"/>
      <c r="DT320" s="14"/>
      <c r="DU320" s="14"/>
      <c r="DV320" s="14"/>
      <c r="DW320" s="14"/>
      <c r="DX320" s="14"/>
      <c r="DY320" s="14"/>
      <c r="DZ320" s="14"/>
      <c r="EA320" s="14"/>
      <c r="EB320" s="14"/>
      <c r="EC320" s="14"/>
      <c r="ED320" s="14"/>
      <c r="EE320" s="14"/>
      <c r="EF320" s="14"/>
      <c r="EG320" s="14"/>
      <c r="EH320" s="14"/>
      <c r="EI320" s="14"/>
      <c r="EJ320" s="14"/>
      <c r="EK320" s="14"/>
      <c r="EL320" s="14"/>
      <c r="EM320" s="14"/>
      <c r="EN320" s="14"/>
    </row>
    <row r="321" ht="19.5" customHeight="1">
      <c r="A321" s="14"/>
      <c r="B321" s="486"/>
      <c r="C321" s="487"/>
      <c r="D321" s="487"/>
      <c r="E321" s="559" t="s">
        <v>288</v>
      </c>
      <c r="F321" s="560"/>
      <c r="G321" s="561"/>
      <c r="H321" s="489" t="s">
        <v>5</v>
      </c>
      <c r="I321" s="472" t="s">
        <v>5</v>
      </c>
      <c r="J321" s="290">
        <v>10.0</v>
      </c>
      <c r="K321" s="290">
        <v>0.0</v>
      </c>
      <c r="L321" s="290">
        <v>2.0</v>
      </c>
      <c r="M321" s="290">
        <v>0.0</v>
      </c>
      <c r="N321" s="290">
        <v>2.0</v>
      </c>
      <c r="O321" s="290">
        <v>0.0</v>
      </c>
      <c r="P321" s="290">
        <v>1.0</v>
      </c>
      <c r="Q321" s="291">
        <v>0.0</v>
      </c>
      <c r="R321" s="602"/>
      <c r="S321" s="649"/>
      <c r="T321" s="649"/>
      <c r="U321" s="649"/>
      <c r="V321" s="649"/>
      <c r="W321" s="649"/>
      <c r="X321" s="649"/>
      <c r="Y321" s="650"/>
      <c r="Z321" s="602"/>
      <c r="AA321" s="474">
        <v>0.0</v>
      </c>
      <c r="AB321" s="472">
        <v>3.0</v>
      </c>
      <c r="AC321" s="472">
        <v>0.0</v>
      </c>
      <c r="AD321" s="472">
        <v>3.0</v>
      </c>
      <c r="AE321" s="472">
        <v>0.0</v>
      </c>
      <c r="AF321" s="472">
        <v>1.5</v>
      </c>
      <c r="AG321" s="473">
        <v>0.0</v>
      </c>
      <c r="AH321" s="602"/>
      <c r="AI321" s="651"/>
      <c r="AJ321" s="649"/>
      <c r="AK321" s="649"/>
      <c r="AL321" s="649"/>
      <c r="AM321" s="649"/>
      <c r="AN321" s="649"/>
      <c r="AO321" s="650"/>
      <c r="AU321" s="688"/>
      <c r="AV321" s="688"/>
      <c r="AW321" s="688"/>
      <c r="AX321" s="688"/>
      <c r="AY321" s="688"/>
      <c r="AZ321" s="688"/>
      <c r="BA321" s="688"/>
      <c r="BB321" s="688"/>
      <c r="BC321" s="728"/>
      <c r="BD321" s="728"/>
      <c r="BE321" s="728"/>
      <c r="BF321" s="728"/>
      <c r="BG321" s="728"/>
      <c r="BH321" s="728"/>
      <c r="BI321" s="728"/>
      <c r="BJ321" s="728"/>
      <c r="BK321" s="591">
        <f>SUM(BK316:BK320)</f>
        <v>110</v>
      </c>
      <c r="BL321" s="729"/>
      <c r="BM321" s="729"/>
      <c r="BN321" s="679"/>
      <c r="BO321" s="680" t="s">
        <v>151</v>
      </c>
      <c r="BP321" s="709">
        <f>SUM(J322,J324)</f>
        <v>14</v>
      </c>
      <c r="BQ321" s="710">
        <f t="shared" ref="BQ321:BW321" si="381">BP321 -SUM(K322,K324)</f>
        <v>14</v>
      </c>
      <c r="BR321" s="710">
        <f t="shared" si="381"/>
        <v>10</v>
      </c>
      <c r="BS321" s="710">
        <f t="shared" si="381"/>
        <v>10</v>
      </c>
      <c r="BT321" s="710">
        <f t="shared" si="381"/>
        <v>7</v>
      </c>
      <c r="BU321" s="710">
        <f t="shared" si="381"/>
        <v>5</v>
      </c>
      <c r="BV321" s="710">
        <f t="shared" si="381"/>
        <v>1.5</v>
      </c>
      <c r="BW321" s="710">
        <f t="shared" si="381"/>
        <v>1.5</v>
      </c>
      <c r="BX321" s="710"/>
      <c r="BY321" s="711">
        <f>BW321 -SUM(S316,S324)</f>
        <v>1.5</v>
      </c>
      <c r="BZ321" s="711">
        <f t="shared" ref="BZ321:CE321" si="382">BY321 -SUM(T316,T324)</f>
        <v>1.5</v>
      </c>
      <c r="CA321" s="711">
        <f t="shared" si="382"/>
        <v>1.5</v>
      </c>
      <c r="CB321" s="711">
        <f t="shared" si="382"/>
        <v>1.5</v>
      </c>
      <c r="CC321" s="711">
        <f t="shared" si="382"/>
        <v>1.5</v>
      </c>
      <c r="CD321" s="711">
        <f t="shared" si="382"/>
        <v>1.5</v>
      </c>
      <c r="CE321" s="712">
        <f t="shared" si="382"/>
        <v>1.5</v>
      </c>
      <c r="CF321" s="679"/>
      <c r="CG321" s="680" t="s">
        <v>151</v>
      </c>
      <c r="CH321" s="730">
        <f>SUM(J319, J325)</f>
        <v>22</v>
      </c>
      <c r="CI321" s="710">
        <f>CH321 - SUM(K325,K319)</f>
        <v>19.5</v>
      </c>
      <c r="CJ321" s="710">
        <f>CI321 - SUM(L325, L319)</f>
        <v>16.5</v>
      </c>
      <c r="CK321" s="710">
        <f t="shared" ref="CK321:CO321" si="383">CJ321 - SUM(M325,M319)</f>
        <v>11.5</v>
      </c>
      <c r="CL321" s="710">
        <f t="shared" si="383"/>
        <v>11.5</v>
      </c>
      <c r="CM321" s="710">
        <f t="shared" si="383"/>
        <v>11.5</v>
      </c>
      <c r="CN321" s="710">
        <f t="shared" si="383"/>
        <v>7</v>
      </c>
      <c r="CO321" s="710">
        <f t="shared" si="383"/>
        <v>2</v>
      </c>
      <c r="CP321" s="710"/>
      <c r="CQ321" s="711"/>
      <c r="CR321" s="711"/>
      <c r="CS321" s="711"/>
      <c r="CT321" s="711"/>
      <c r="CU321" s="711">
        <f t="shared" ref="CU321:CW321" si="384">CT321 - SUM(W317, W322)</f>
        <v>0</v>
      </c>
      <c r="CV321" s="711">
        <f t="shared" si="384"/>
        <v>0</v>
      </c>
      <c r="CW321" s="712">
        <f t="shared" si="384"/>
        <v>0</v>
      </c>
      <c r="CX321" s="679"/>
      <c r="CY321" s="679"/>
      <c r="CZ321" s="679"/>
      <c r="DA321" s="679"/>
      <c r="DB321" s="679"/>
      <c r="DC321" s="679"/>
      <c r="DD321" s="679"/>
      <c r="DE321" s="679"/>
      <c r="DF321" s="679"/>
      <c r="DG321" s="679"/>
      <c r="DH321" s="679"/>
      <c r="DI321" s="731"/>
      <c r="DJ321" s="731"/>
      <c r="DK321" s="679"/>
      <c r="DL321" s="679"/>
      <c r="DM321" s="679"/>
      <c r="DN321" s="679"/>
      <c r="DO321" s="679"/>
      <c r="DP321" s="732"/>
      <c r="DQ321" s="14"/>
      <c r="DR321" s="14"/>
      <c r="DS321" s="14"/>
      <c r="DT321" s="14"/>
      <c r="DU321" s="14"/>
      <c r="DV321" s="14"/>
      <c r="DW321" s="14"/>
      <c r="DX321" s="14"/>
      <c r="DY321" s="14"/>
      <c r="DZ321" s="14"/>
      <c r="EA321" s="14"/>
      <c r="EB321" s="14"/>
      <c r="EC321" s="14"/>
      <c r="ED321" s="14"/>
      <c r="EE321" s="14"/>
      <c r="EF321" s="14"/>
      <c r="EG321" s="14"/>
      <c r="EH321" s="14"/>
      <c r="EI321" s="14"/>
      <c r="EJ321" s="14"/>
      <c r="EK321" s="14"/>
      <c r="EL321" s="14"/>
      <c r="EM321" s="14"/>
      <c r="EN321" s="14"/>
    </row>
    <row r="322" ht="19.5" customHeight="1">
      <c r="A322" s="14"/>
      <c r="B322" s="486"/>
      <c r="C322" s="487"/>
      <c r="D322" s="487"/>
      <c r="E322" s="559" t="s">
        <v>289</v>
      </c>
      <c r="F322" s="560"/>
      <c r="G322" s="561"/>
      <c r="H322" s="471" t="s">
        <v>7</v>
      </c>
      <c r="I322" s="472" t="s">
        <v>5</v>
      </c>
      <c r="J322" s="290">
        <v>10.0</v>
      </c>
      <c r="K322" s="290">
        <v>0.0</v>
      </c>
      <c r="L322" s="290">
        <v>4.0</v>
      </c>
      <c r="M322" s="290">
        <v>0.0</v>
      </c>
      <c r="N322" s="290">
        <v>2.0</v>
      </c>
      <c r="O322" s="290">
        <v>1.0</v>
      </c>
      <c r="P322" s="290">
        <v>2.0</v>
      </c>
      <c r="Q322" s="291">
        <v>0.0</v>
      </c>
      <c r="R322" s="602"/>
      <c r="S322" s="649"/>
      <c r="T322" s="649"/>
      <c r="U322" s="649"/>
      <c r="V322" s="649"/>
      <c r="W322" s="649"/>
      <c r="X322" s="649"/>
      <c r="Y322" s="650"/>
      <c r="Z322" s="602"/>
      <c r="AA322" s="474">
        <v>0.0</v>
      </c>
      <c r="AB322" s="472">
        <v>3.5</v>
      </c>
      <c r="AC322" s="472">
        <v>0.0</v>
      </c>
      <c r="AD322" s="472">
        <v>3.0</v>
      </c>
      <c r="AE322" s="472">
        <v>4.0</v>
      </c>
      <c r="AF322" s="472">
        <v>4.0</v>
      </c>
      <c r="AG322" s="473">
        <v>0.0</v>
      </c>
      <c r="AH322" s="602"/>
      <c r="AI322" s="651"/>
      <c r="AJ322" s="649"/>
      <c r="AK322" s="649"/>
      <c r="AL322" s="649"/>
      <c r="AM322" s="649"/>
      <c r="AN322" s="649"/>
      <c r="AO322" s="650"/>
      <c r="BL322" s="728"/>
      <c r="BM322" s="728"/>
      <c r="BN322" s="688"/>
      <c r="BO322" s="679"/>
      <c r="BP322" s="679"/>
      <c r="BQ322" s="679"/>
      <c r="BR322" s="679"/>
      <c r="BS322" s="679"/>
      <c r="BT322" s="679"/>
      <c r="BU322" s="679"/>
      <c r="BV322" s="679"/>
      <c r="BW322" s="679"/>
      <c r="BX322" s="679"/>
      <c r="BY322" s="679"/>
      <c r="BZ322" s="679"/>
      <c r="CA322" s="679"/>
      <c r="CB322" s="679"/>
      <c r="CC322" s="679"/>
      <c r="CD322" s="679"/>
      <c r="CE322" s="679"/>
      <c r="CF322" s="679"/>
      <c r="CG322" s="679"/>
      <c r="CH322" s="679"/>
      <c r="CI322" s="679"/>
      <c r="CJ322" s="679"/>
      <c r="CK322" s="679"/>
      <c r="CL322" s="731"/>
      <c r="CM322" s="731"/>
      <c r="CN322" s="731"/>
      <c r="CO322" s="731"/>
      <c r="CP322" s="679"/>
      <c r="CQ322" s="679"/>
      <c r="CR322" s="679"/>
      <c r="CS322" s="679"/>
      <c r="CT322" s="679"/>
      <c r="CU322" s="679"/>
      <c r="CV322" s="679"/>
      <c r="CW322" s="679"/>
      <c r="CX322" s="679"/>
      <c r="CY322" s="679"/>
      <c r="CZ322" s="679"/>
      <c r="DA322" s="679"/>
      <c r="DB322" s="679"/>
      <c r="DC322" s="679"/>
      <c r="DD322" s="679"/>
      <c r="DE322" s="679"/>
      <c r="DF322" s="679"/>
      <c r="DG322" s="679"/>
      <c r="DH322" s="679"/>
      <c r="DI322" s="731"/>
      <c r="DJ322" s="731"/>
      <c r="DK322" s="731"/>
      <c r="DL322" s="731"/>
      <c r="DM322" s="731"/>
      <c r="DN322" s="731"/>
      <c r="DO322" s="731"/>
      <c r="DP322" s="732"/>
      <c r="DQ322" s="14"/>
      <c r="DR322" s="14"/>
      <c r="DS322" s="14"/>
      <c r="DT322" s="14"/>
      <c r="DU322" s="14"/>
      <c r="DV322" s="14"/>
      <c r="DW322" s="14"/>
      <c r="DX322" s="14"/>
      <c r="DY322" s="14"/>
      <c r="DZ322" s="14"/>
      <c r="EA322" s="14"/>
      <c r="EB322" s="14"/>
      <c r="EC322" s="14"/>
      <c r="ED322" s="14"/>
      <c r="EE322" s="14"/>
      <c r="EF322" s="14"/>
      <c r="EG322" s="14"/>
      <c r="EH322" s="14"/>
      <c r="EI322" s="14"/>
      <c r="EJ322" s="14"/>
      <c r="EK322" s="14"/>
      <c r="EL322" s="14"/>
      <c r="EM322" s="14"/>
      <c r="EN322" s="14"/>
    </row>
    <row r="323" ht="19.5" customHeight="1">
      <c r="A323" s="14"/>
      <c r="B323" s="486"/>
      <c r="C323" s="487"/>
      <c r="D323" s="487"/>
      <c r="E323" s="559" t="s">
        <v>290</v>
      </c>
      <c r="F323" s="560"/>
      <c r="G323" s="561"/>
      <c r="H323" s="471" t="s">
        <v>5</v>
      </c>
      <c r="I323" s="472" t="s">
        <v>5</v>
      </c>
      <c r="J323" s="290">
        <v>10.0</v>
      </c>
      <c r="K323" s="290">
        <v>0.0</v>
      </c>
      <c r="L323" s="290">
        <v>1.0</v>
      </c>
      <c r="M323" s="290">
        <v>0.0</v>
      </c>
      <c r="N323" s="290">
        <v>0.0</v>
      </c>
      <c r="O323" s="290">
        <v>2.0</v>
      </c>
      <c r="P323" s="290">
        <v>0.0</v>
      </c>
      <c r="Q323" s="291">
        <v>2.0</v>
      </c>
      <c r="R323" s="602"/>
      <c r="S323" s="649"/>
      <c r="T323" s="649"/>
      <c r="U323" s="649"/>
      <c r="V323" s="649"/>
      <c r="W323" s="649"/>
      <c r="X323" s="649"/>
      <c r="Y323" s="650"/>
      <c r="Z323" s="602"/>
      <c r="AA323" s="474">
        <v>0.0</v>
      </c>
      <c r="AB323" s="472">
        <v>2.0</v>
      </c>
      <c r="AC323" s="472">
        <v>0.0</v>
      </c>
      <c r="AD323" s="472">
        <v>0.0</v>
      </c>
      <c r="AE323" s="472">
        <v>3.0</v>
      </c>
      <c r="AF323" s="472">
        <v>0.0</v>
      </c>
      <c r="AG323" s="473">
        <v>3.0</v>
      </c>
      <c r="AH323" s="602"/>
      <c r="AI323" s="651"/>
      <c r="AJ323" s="649"/>
      <c r="AK323" s="649"/>
      <c r="AL323" s="649"/>
      <c r="AM323" s="649"/>
      <c r="AN323" s="649"/>
      <c r="AO323" s="650"/>
      <c r="AP323" s="445"/>
      <c r="AQ323" s="445"/>
      <c r="AR323" s="445"/>
      <c r="AS323" s="445"/>
      <c r="AT323" s="445"/>
      <c r="AU323" s="445"/>
      <c r="AV323" s="445"/>
      <c r="AW323" s="445"/>
      <c r="AX323" s="445"/>
      <c r="AY323" s="445"/>
      <c r="AZ323" s="445"/>
      <c r="BA323" s="445"/>
      <c r="BB323" s="445"/>
      <c r="BC323" s="445"/>
      <c r="BD323" s="445"/>
      <c r="BE323" s="445"/>
      <c r="BF323" s="445"/>
      <c r="BG323" s="445"/>
      <c r="BH323" s="445"/>
      <c r="BI323" s="445"/>
      <c r="BJ323" s="445"/>
      <c r="BK323" s="445"/>
      <c r="BL323" s="445"/>
      <c r="BM323" s="445"/>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252"/>
      <c r="DQ323" s="14"/>
      <c r="DR323" s="14"/>
      <c r="DS323" s="14"/>
      <c r="DT323" s="14"/>
      <c r="DU323" s="14"/>
      <c r="DV323" s="14"/>
      <c r="DW323" s="14"/>
      <c r="DX323" s="14"/>
      <c r="DY323" s="14"/>
      <c r="DZ323" s="14"/>
      <c r="EA323" s="14"/>
      <c r="EB323" s="14"/>
      <c r="EC323" s="14"/>
      <c r="ED323" s="14"/>
      <c r="EE323" s="14"/>
      <c r="EF323" s="14"/>
      <c r="EG323" s="14"/>
      <c r="EH323" s="14"/>
      <c r="EI323" s="14"/>
      <c r="EJ323" s="14"/>
      <c r="EK323" s="14"/>
      <c r="EL323" s="14"/>
      <c r="EM323" s="14"/>
      <c r="EN323" s="14"/>
    </row>
    <row r="324" ht="19.5" customHeight="1">
      <c r="A324" s="14"/>
      <c r="B324" s="486"/>
      <c r="C324" s="487"/>
      <c r="D324" s="487"/>
      <c r="E324" s="559" t="s">
        <v>291</v>
      </c>
      <c r="F324" s="560"/>
      <c r="G324" s="561"/>
      <c r="H324" s="471" t="s">
        <v>7</v>
      </c>
      <c r="I324" s="472" t="s">
        <v>5</v>
      </c>
      <c r="J324" s="290">
        <v>4.0</v>
      </c>
      <c r="K324" s="290">
        <v>0.0</v>
      </c>
      <c r="L324" s="290">
        <v>0.0</v>
      </c>
      <c r="M324" s="290">
        <v>0.0</v>
      </c>
      <c r="N324" s="290">
        <v>1.0</v>
      </c>
      <c r="O324" s="290">
        <v>1.0</v>
      </c>
      <c r="P324" s="290">
        <v>1.5</v>
      </c>
      <c r="Q324" s="291">
        <v>0.0</v>
      </c>
      <c r="R324" s="643">
        <v>0.0</v>
      </c>
      <c r="S324" s="649"/>
      <c r="T324" s="649"/>
      <c r="U324" s="649"/>
      <c r="V324" s="649"/>
      <c r="W324" s="649"/>
      <c r="X324" s="649"/>
      <c r="Y324" s="650"/>
      <c r="Z324" s="602"/>
      <c r="AA324" s="474">
        <v>0.0</v>
      </c>
      <c r="AB324" s="472">
        <v>0.0</v>
      </c>
      <c r="AC324" s="472">
        <v>0.0</v>
      </c>
      <c r="AD324" s="472">
        <v>1.0</v>
      </c>
      <c r="AE324" s="472">
        <v>0.5</v>
      </c>
      <c r="AF324" s="472">
        <v>1.0</v>
      </c>
      <c r="AG324" s="473">
        <v>0.0</v>
      </c>
      <c r="AH324" s="602"/>
      <c r="AI324" s="651"/>
      <c r="AJ324" s="649"/>
      <c r="AK324" s="649"/>
      <c r="AL324" s="649"/>
      <c r="AM324" s="649"/>
      <c r="AN324" s="649"/>
      <c r="AO324" s="650"/>
      <c r="AP324" s="444"/>
      <c r="AQ324" s="444"/>
      <c r="AR324" s="444"/>
      <c r="AS324" s="444"/>
      <c r="AT324" s="444"/>
      <c r="AU324" s="444"/>
      <c r="AV324" s="444"/>
      <c r="AW324" s="444"/>
      <c r="AX324" s="444"/>
      <c r="AY324" s="444"/>
      <c r="AZ324" s="444"/>
      <c r="BA324" s="444"/>
      <c r="BB324" s="444"/>
      <c r="BC324" s="444"/>
      <c r="BD324" s="444"/>
      <c r="BE324" s="444"/>
      <c r="BF324" s="444"/>
      <c r="BG324" s="444"/>
      <c r="BH324" s="444"/>
      <c r="BI324" s="444"/>
      <c r="BJ324" s="444"/>
      <c r="BK324" s="444"/>
      <c r="BL324" s="444"/>
      <c r="BM324" s="444"/>
      <c r="BN324" s="252"/>
      <c r="BO324" s="252"/>
      <c r="BP324" s="252"/>
      <c r="BQ324" s="252"/>
      <c r="BR324" s="252"/>
      <c r="BS324" s="252"/>
      <c r="BT324" s="252"/>
      <c r="BU324" s="252"/>
      <c r="BV324" s="252"/>
      <c r="BW324" s="252"/>
      <c r="BX324" s="252"/>
      <c r="BY324" s="252"/>
      <c r="BZ324" s="252"/>
      <c r="CA324" s="252"/>
      <c r="CB324" s="252"/>
      <c r="CC324" s="252"/>
      <c r="CD324" s="252"/>
      <c r="CE324" s="252"/>
      <c r="CF324" s="252"/>
      <c r="CG324" s="252"/>
      <c r="CH324" s="252"/>
      <c r="CI324" s="252"/>
      <c r="CJ324" s="252"/>
      <c r="CK324" s="252"/>
      <c r="CL324" s="252"/>
      <c r="CM324" s="252"/>
      <c r="CN324" s="252"/>
      <c r="CO324" s="252"/>
      <c r="CP324" s="252"/>
      <c r="CQ324" s="252"/>
      <c r="CR324" s="252"/>
      <c r="CS324" s="252"/>
      <c r="CT324" s="252"/>
      <c r="CU324" s="252"/>
      <c r="CV324" s="252"/>
      <c r="CW324" s="252"/>
      <c r="CX324" s="252"/>
      <c r="CY324" s="252"/>
      <c r="CZ324" s="252"/>
      <c r="DA324" s="252"/>
      <c r="DB324" s="252"/>
      <c r="DC324" s="252"/>
      <c r="DD324" s="252"/>
      <c r="DE324" s="252"/>
      <c r="DF324" s="252"/>
      <c r="DG324" s="252"/>
      <c r="DH324" s="252"/>
      <c r="DI324" s="252"/>
      <c r="DJ324" s="252"/>
      <c r="DK324" s="252"/>
      <c r="DL324" s="252"/>
      <c r="DM324" s="252"/>
      <c r="DN324" s="252"/>
      <c r="DO324" s="252"/>
      <c r="DP324" s="252"/>
      <c r="DQ324" s="14"/>
      <c r="DR324" s="14"/>
      <c r="DS324" s="14"/>
      <c r="DT324" s="14"/>
      <c r="DU324" s="14"/>
      <c r="DV324" s="14"/>
      <c r="DW324" s="14"/>
      <c r="DX324" s="14"/>
      <c r="DY324" s="14"/>
      <c r="DZ324" s="14"/>
      <c r="EA324" s="14"/>
      <c r="EB324" s="14"/>
      <c r="EC324" s="14"/>
      <c r="ED324" s="14"/>
      <c r="EE324" s="14"/>
      <c r="EF324" s="14"/>
      <c r="EG324" s="14"/>
      <c r="EH324" s="14"/>
      <c r="EI324" s="14"/>
      <c r="EJ324" s="14"/>
      <c r="EK324" s="14"/>
      <c r="EL324" s="14"/>
      <c r="EM324" s="14"/>
      <c r="EN324" s="14"/>
    </row>
    <row r="325" ht="19.5" customHeight="1">
      <c r="A325" s="14"/>
      <c r="B325" s="486"/>
      <c r="C325" s="487"/>
      <c r="D325" s="487"/>
      <c r="E325" s="559" t="s">
        <v>292</v>
      </c>
      <c r="F325" s="560"/>
      <c r="G325" s="561"/>
      <c r="H325" s="471" t="s">
        <v>10</v>
      </c>
      <c r="I325" s="472" t="s">
        <v>5</v>
      </c>
      <c r="J325" s="290">
        <v>10.0</v>
      </c>
      <c r="K325" s="720">
        <v>2.5</v>
      </c>
      <c r="L325" s="720">
        <v>3.0</v>
      </c>
      <c r="M325" s="720">
        <v>5.0</v>
      </c>
      <c r="N325" s="720">
        <v>0.0</v>
      </c>
      <c r="O325" s="720">
        <v>0.0</v>
      </c>
      <c r="P325" s="720">
        <v>0.0</v>
      </c>
      <c r="Q325" s="720">
        <v>0.0</v>
      </c>
      <c r="R325" s="602"/>
      <c r="S325" s="649"/>
      <c r="T325" s="649"/>
      <c r="U325" s="649"/>
      <c r="V325" s="649"/>
      <c r="W325" s="649"/>
      <c r="X325" s="649"/>
      <c r="Y325" s="650"/>
      <c r="Z325" s="602"/>
      <c r="AA325" s="720">
        <v>3.0</v>
      </c>
      <c r="AB325" s="720">
        <v>3.0</v>
      </c>
      <c r="AC325" s="720">
        <v>4.0</v>
      </c>
      <c r="AD325" s="720">
        <v>0.0</v>
      </c>
      <c r="AE325" s="720">
        <v>0.0</v>
      </c>
      <c r="AF325" s="720">
        <v>0.0</v>
      </c>
      <c r="AG325" s="720">
        <v>0.0</v>
      </c>
      <c r="AH325" s="694"/>
      <c r="AI325" s="717"/>
      <c r="AJ325" s="717"/>
      <c r="AK325" s="717"/>
      <c r="AL325" s="717"/>
      <c r="AM325" s="649"/>
      <c r="AN325" s="649"/>
      <c r="AO325" s="650"/>
      <c r="AP325" s="252"/>
      <c r="AQ325" s="252"/>
      <c r="AR325" s="252"/>
      <c r="AS325" s="252"/>
      <c r="AT325" s="252"/>
      <c r="AU325" s="252"/>
      <c r="AV325" s="252"/>
      <c r="AW325" s="252"/>
      <c r="AX325" s="252"/>
      <c r="AY325" s="252"/>
      <c r="AZ325" s="252"/>
      <c r="BA325" s="252"/>
      <c r="BB325" s="252"/>
      <c r="BC325" s="252"/>
      <c r="BD325" s="252"/>
      <c r="BE325" s="252"/>
      <c r="BF325" s="252"/>
      <c r="BG325" s="252"/>
      <c r="BH325" s="252"/>
      <c r="BI325" s="252"/>
      <c r="BJ325" s="252"/>
      <c r="BK325" s="252"/>
      <c r="BL325" s="252"/>
      <c r="BM325" s="252"/>
      <c r="BN325" s="252"/>
      <c r="BO325" s="252"/>
      <c r="BP325" s="252"/>
      <c r="BQ325" s="252"/>
      <c r="BR325" s="252"/>
      <c r="BS325" s="252"/>
      <c r="BT325" s="252"/>
      <c r="BU325" s="252"/>
      <c r="BV325" s="252"/>
      <c r="BW325" s="252"/>
      <c r="BX325" s="252"/>
      <c r="BY325" s="252"/>
      <c r="BZ325" s="252"/>
      <c r="CA325" s="252"/>
      <c r="CB325" s="252"/>
      <c r="CC325" s="252"/>
      <c r="CD325" s="252"/>
      <c r="CE325" s="252"/>
      <c r="CF325" s="252"/>
      <c r="CG325" s="252"/>
      <c r="CH325" s="252"/>
      <c r="CI325" s="252"/>
      <c r="CJ325" s="252"/>
      <c r="CK325" s="252"/>
      <c r="CL325" s="252"/>
      <c r="CM325" s="252"/>
      <c r="CN325" s="252"/>
      <c r="CO325" s="252"/>
      <c r="CP325" s="252"/>
      <c r="CQ325" s="252"/>
      <c r="CR325" s="252"/>
      <c r="CS325" s="252"/>
      <c r="CT325" s="252"/>
      <c r="CU325" s="252"/>
      <c r="CV325" s="252"/>
      <c r="CW325" s="252"/>
      <c r="CX325" s="252"/>
      <c r="CY325" s="252"/>
      <c r="CZ325" s="252"/>
      <c r="DA325" s="252"/>
      <c r="DB325" s="252"/>
      <c r="DC325" s="252"/>
      <c r="DD325" s="252"/>
      <c r="DE325" s="252"/>
      <c r="DF325" s="252"/>
      <c r="DG325" s="252"/>
      <c r="DH325" s="252"/>
      <c r="DI325" s="252"/>
      <c r="DJ325" s="252"/>
      <c r="DK325" s="252"/>
      <c r="DL325" s="252"/>
      <c r="DM325" s="252"/>
      <c r="DN325" s="252"/>
      <c r="DO325" s="252"/>
      <c r="DP325" s="252"/>
      <c r="DQ325" s="14"/>
      <c r="DR325" s="14"/>
      <c r="DS325" s="14"/>
      <c r="DT325" s="14"/>
      <c r="DU325" s="14"/>
      <c r="DV325" s="14"/>
      <c r="DW325" s="14"/>
      <c r="DX325" s="14"/>
      <c r="DY325" s="14"/>
      <c r="DZ325" s="14"/>
      <c r="EA325" s="14"/>
      <c r="EB325" s="14"/>
      <c r="EC325" s="14"/>
      <c r="ED325" s="14"/>
      <c r="EE325" s="14"/>
      <c r="EF325" s="14"/>
      <c r="EG325" s="14"/>
      <c r="EH325" s="14"/>
      <c r="EI325" s="14"/>
      <c r="EJ325" s="14"/>
      <c r="EK325" s="14"/>
      <c r="EL325" s="14"/>
      <c r="EM325" s="14"/>
      <c r="EN325" s="14"/>
    </row>
    <row r="326" ht="19.5" customHeight="1">
      <c r="A326" s="14"/>
      <c r="B326" s="503"/>
      <c r="C326" s="504"/>
      <c r="D326" s="504"/>
      <c r="E326" s="559" t="s">
        <v>293</v>
      </c>
      <c r="F326" s="566"/>
      <c r="G326" s="567"/>
      <c r="H326" s="507" t="s">
        <v>8</v>
      </c>
      <c r="I326" s="496" t="s">
        <v>5</v>
      </c>
      <c r="J326" s="325">
        <f>SUM(K326:Q326)</f>
        <v>9</v>
      </c>
      <c r="K326" s="325">
        <v>2.5</v>
      </c>
      <c r="L326" s="325">
        <v>2.0</v>
      </c>
      <c r="M326" s="325">
        <v>2.0</v>
      </c>
      <c r="N326" s="325">
        <v>2.5</v>
      </c>
      <c r="O326" s="325">
        <v>0.0</v>
      </c>
      <c r="P326" s="325">
        <v>0.0</v>
      </c>
      <c r="Q326" s="326">
        <v>0.0</v>
      </c>
      <c r="R326" s="602"/>
      <c r="S326" s="655"/>
      <c r="T326" s="655"/>
      <c r="U326" s="655"/>
      <c r="V326" s="655"/>
      <c r="W326" s="655"/>
      <c r="X326" s="655"/>
      <c r="Y326" s="656"/>
      <c r="Z326" s="602"/>
      <c r="AA326" s="510">
        <v>2.0</v>
      </c>
      <c r="AB326" s="496">
        <v>1.0</v>
      </c>
      <c r="AC326" s="496">
        <v>1.5</v>
      </c>
      <c r="AD326" s="496">
        <v>1.75</v>
      </c>
      <c r="AE326" s="496">
        <v>0.0</v>
      </c>
      <c r="AF326" s="496">
        <v>0.0</v>
      </c>
      <c r="AG326" s="535">
        <v>0.0</v>
      </c>
      <c r="AH326" s="602"/>
      <c r="AI326" s="657"/>
      <c r="AJ326" s="655"/>
      <c r="AK326" s="655"/>
      <c r="AL326" s="655"/>
      <c r="AM326" s="655"/>
      <c r="AN326" s="655"/>
      <c r="AO326" s="656"/>
      <c r="AP326" s="252"/>
      <c r="AQ326" s="252"/>
      <c r="AR326" s="252"/>
      <c r="AS326" s="252"/>
      <c r="AT326" s="252"/>
      <c r="AU326" s="252"/>
      <c r="AV326" s="252"/>
      <c r="AW326" s="252"/>
      <c r="AX326" s="252"/>
      <c r="AY326" s="252"/>
      <c r="AZ326" s="252"/>
      <c r="BA326" s="252"/>
      <c r="BB326" s="252"/>
      <c r="BC326" s="252"/>
      <c r="BD326" s="252"/>
      <c r="BE326" s="252"/>
      <c r="BF326" s="252"/>
      <c r="BG326" s="252"/>
      <c r="BH326" s="252"/>
      <c r="BI326" s="252"/>
      <c r="BJ326" s="252"/>
      <c r="BK326" s="252"/>
      <c r="BL326" s="252"/>
      <c r="BM326" s="252"/>
      <c r="BN326" s="252"/>
      <c r="BO326" s="252"/>
      <c r="BP326" s="252"/>
      <c r="BQ326" s="252"/>
      <c r="BR326" s="252"/>
      <c r="BS326" s="252"/>
      <c r="BT326" s="252"/>
      <c r="BU326" s="252"/>
      <c r="BV326" s="252"/>
      <c r="BW326" s="252"/>
      <c r="BX326" s="252"/>
      <c r="BY326" s="252"/>
      <c r="BZ326" s="252"/>
      <c r="CA326" s="252"/>
      <c r="CB326" s="252"/>
      <c r="CC326" s="252"/>
      <c r="CD326" s="252"/>
      <c r="CE326" s="252"/>
      <c r="CF326" s="252"/>
      <c r="CG326" s="252"/>
      <c r="CH326" s="252"/>
      <c r="CI326" s="252"/>
      <c r="CJ326" s="252"/>
      <c r="CK326" s="252"/>
      <c r="CL326" s="252"/>
      <c r="CM326" s="252"/>
      <c r="CN326" s="252"/>
      <c r="CO326" s="252"/>
      <c r="CP326" s="252"/>
      <c r="CQ326" s="252"/>
      <c r="CR326" s="252"/>
      <c r="CS326" s="252"/>
      <c r="CT326" s="252"/>
      <c r="CU326" s="252"/>
      <c r="CV326" s="252"/>
      <c r="CW326" s="252"/>
      <c r="CX326" s="252"/>
      <c r="CY326" s="252"/>
      <c r="CZ326" s="252"/>
      <c r="DA326" s="252"/>
      <c r="DG326" s="252"/>
      <c r="DH326" s="252"/>
      <c r="DI326" s="252"/>
      <c r="DJ326" s="252"/>
      <c r="DK326" s="252"/>
      <c r="DL326" s="252"/>
      <c r="DM326" s="252"/>
      <c r="DN326" s="252"/>
      <c r="DO326" s="252"/>
      <c r="DP326" s="252"/>
      <c r="DQ326" s="14"/>
      <c r="DR326" s="14"/>
      <c r="DS326" s="14"/>
      <c r="DT326" s="14"/>
      <c r="DU326" s="14"/>
      <c r="DV326" s="14"/>
      <c r="DW326" s="14"/>
      <c r="DX326" s="14"/>
      <c r="DY326" s="14"/>
      <c r="DZ326" s="14"/>
      <c r="EA326" s="14"/>
      <c r="EB326" s="14"/>
      <c r="EC326" s="14"/>
      <c r="ED326" s="14"/>
      <c r="EE326" s="14"/>
      <c r="EF326" s="14"/>
      <c r="EG326" s="14"/>
      <c r="EH326" s="14"/>
      <c r="EI326" s="14"/>
      <c r="EJ326" s="14"/>
      <c r="EK326" s="14"/>
      <c r="EL326" s="14"/>
      <c r="EM326" s="14"/>
      <c r="EN326" s="14"/>
    </row>
    <row r="327" ht="19.5" customHeight="1">
      <c r="A327" s="14"/>
      <c r="B327" s="570"/>
      <c r="C327" s="570"/>
      <c r="D327" s="571"/>
      <c r="E327" s="536"/>
      <c r="F327" s="536"/>
      <c r="G327" s="537"/>
      <c r="H327" s="538"/>
      <c r="I327" s="574" t="s">
        <v>147</v>
      </c>
      <c r="J327" s="575">
        <f>SUM(J316:J326)</f>
        <v>94</v>
      </c>
      <c r="K327" s="576">
        <f> J327 - (J327 / 7)</f>
        <v>80.57142857</v>
      </c>
      <c r="L327" s="576">
        <f> K327 - (J327 / 7)</f>
        <v>67.14285714</v>
      </c>
      <c r="M327" s="576">
        <f> L327 - (J327 / 7)</f>
        <v>53.71428571</v>
      </c>
      <c r="N327" s="576">
        <f> M327 - (J327 / 7)</f>
        <v>40.28571429</v>
      </c>
      <c r="O327" s="576">
        <f> N327 - (J327 / 7)</f>
        <v>26.85714286</v>
      </c>
      <c r="P327" s="576">
        <f> O327 - (J327 / 7)</f>
        <v>13.42857143</v>
      </c>
      <c r="Q327" s="576">
        <f> P327 - (J327 / 7)</f>
        <v>0</v>
      </c>
      <c r="R327" s="537"/>
      <c r="S327" s="445"/>
      <c r="T327" s="444"/>
      <c r="U327" s="444"/>
      <c r="V327" s="444"/>
      <c r="W327" s="444"/>
      <c r="X327" s="444"/>
      <c r="Y327" s="577"/>
      <c r="Z327" s="252"/>
      <c r="AA327" s="252"/>
      <c r="AB327" s="252"/>
      <c r="AC327" s="252"/>
      <c r="AD327" s="252"/>
      <c r="AE327" s="252"/>
      <c r="AF327" s="252"/>
      <c r="AG327" s="577">
        <f>SUM(AA316:AG326)</f>
        <v>83.75</v>
      </c>
      <c r="AH327" s="252"/>
      <c r="AI327" s="252"/>
      <c r="AJ327" s="252"/>
      <c r="AK327" s="252"/>
      <c r="AL327" s="252"/>
      <c r="AM327" s="252"/>
      <c r="AN327" s="252"/>
      <c r="AO327" s="252"/>
      <c r="AP327" s="252"/>
      <c r="AQ327" s="252"/>
      <c r="AR327" s="252"/>
      <c r="AS327" s="252"/>
      <c r="AT327" s="252"/>
      <c r="AU327" s="252"/>
      <c r="AV327" s="252"/>
      <c r="AW327" s="252"/>
      <c r="AX327" s="252"/>
      <c r="AY327" s="252"/>
      <c r="AZ327" s="252"/>
      <c r="BA327" s="252"/>
      <c r="BB327" s="252"/>
      <c r="BC327" s="252"/>
      <c r="BD327" s="252"/>
      <c r="BE327" s="252"/>
      <c r="BF327" s="252"/>
      <c r="BG327" s="252"/>
      <c r="BH327" s="252"/>
      <c r="BI327" s="252"/>
      <c r="BJ327" s="252"/>
      <c r="BK327" s="252"/>
      <c r="BL327" s="252"/>
      <c r="BM327" s="252"/>
      <c r="BN327" s="252"/>
      <c r="BO327" s="252"/>
      <c r="BP327" s="252"/>
      <c r="BQ327" s="252"/>
      <c r="BR327" s="252"/>
      <c r="BS327" s="252"/>
      <c r="BT327" s="252"/>
      <c r="BU327" s="252"/>
      <c r="BV327" s="252"/>
      <c r="BW327" s="252"/>
      <c r="BX327" s="252"/>
      <c r="BY327" s="252"/>
      <c r="BZ327" s="252"/>
      <c r="CA327" s="252"/>
      <c r="CB327" s="252"/>
      <c r="CC327" s="252"/>
      <c r="CD327" s="252"/>
      <c r="CE327" s="252"/>
      <c r="CF327" s="252"/>
      <c r="CG327" s="252"/>
      <c r="CH327" s="252"/>
      <c r="CI327" s="252"/>
      <c r="CJ327" s="252"/>
      <c r="CK327" s="252"/>
      <c r="CL327" s="252"/>
      <c r="CM327" s="252"/>
      <c r="CN327" s="252"/>
      <c r="CO327" s="252"/>
      <c r="CP327" s="252"/>
      <c r="CQ327" s="252"/>
      <c r="CR327" s="252"/>
      <c r="CS327" s="252"/>
      <c r="CT327" s="252"/>
      <c r="CU327" s="252"/>
      <c r="CV327" s="252"/>
      <c r="CW327" s="252"/>
      <c r="CX327" s="252"/>
      <c r="CY327" s="252"/>
      <c r="CZ327" s="252"/>
      <c r="DA327" s="252"/>
      <c r="DG327" s="252"/>
      <c r="DH327" s="252"/>
      <c r="DI327" s="252"/>
      <c r="DJ327" s="252"/>
      <c r="DK327" s="252"/>
      <c r="DL327" s="252"/>
      <c r="DM327" s="252"/>
      <c r="DN327" s="252"/>
      <c r="DO327" s="252"/>
      <c r="DP327" s="252"/>
      <c r="DQ327" s="14"/>
      <c r="DR327" s="14"/>
      <c r="DS327" s="14"/>
      <c r="DT327" s="14"/>
      <c r="DU327" s="14"/>
      <c r="DV327" s="14"/>
      <c r="DW327" s="14"/>
      <c r="DX327" s="14"/>
      <c r="DY327" s="14"/>
      <c r="DZ327" s="14"/>
      <c r="EA327" s="14"/>
      <c r="EB327" s="14"/>
      <c r="EC327" s="14"/>
      <c r="ED327" s="14"/>
      <c r="EE327" s="14"/>
      <c r="EF327" s="14"/>
      <c r="EG327" s="14"/>
      <c r="EH327" s="14"/>
      <c r="EI327" s="14"/>
      <c r="EJ327" s="14"/>
      <c r="EK327" s="14"/>
      <c r="EL327" s="14"/>
      <c r="EM327" s="14"/>
      <c r="EN327" s="14"/>
    </row>
    <row r="328" ht="19.5" customHeight="1">
      <c r="A328" s="14"/>
      <c r="B328" s="14"/>
      <c r="C328" s="14"/>
      <c r="D328" s="14"/>
      <c r="E328" s="14"/>
      <c r="F328" s="106"/>
      <c r="G328" s="106"/>
      <c r="H328" s="14"/>
      <c r="I328" s="517" t="s">
        <v>155</v>
      </c>
      <c r="J328" s="518">
        <f>SUM(J316:J326)</f>
        <v>94</v>
      </c>
      <c r="K328" s="516">
        <f t="shared" ref="K328:Q328" si="385"> J328 - SUM(K316:K326)</f>
        <v>87</v>
      </c>
      <c r="L328" s="516">
        <f t="shared" si="385"/>
        <v>74</v>
      </c>
      <c r="M328" s="516">
        <f t="shared" si="385"/>
        <v>67</v>
      </c>
      <c r="N328" s="516">
        <f t="shared" si="385"/>
        <v>55.5</v>
      </c>
      <c r="O328" s="516">
        <f t="shared" si="385"/>
        <v>42.5</v>
      </c>
      <c r="P328" s="516">
        <f t="shared" si="385"/>
        <v>29.5</v>
      </c>
      <c r="Q328" s="516">
        <f t="shared" si="385"/>
        <v>18.5</v>
      </c>
      <c r="R328" s="14"/>
      <c r="S328" s="252"/>
      <c r="T328" s="252"/>
      <c r="U328" s="252"/>
      <c r="V328" s="252"/>
      <c r="W328" s="252"/>
      <c r="X328" s="252"/>
      <c r="Y328" s="252"/>
      <c r="Z328" s="252"/>
      <c r="AA328" s="252"/>
      <c r="AB328" s="252"/>
      <c r="AC328" s="252"/>
      <c r="AD328" s="252"/>
      <c r="AE328" s="252"/>
      <c r="AF328" s="252"/>
      <c r="AG328" s="252"/>
      <c r="AH328" s="252"/>
      <c r="AI328" s="252"/>
      <c r="AJ328" s="252"/>
      <c r="AK328" s="252"/>
      <c r="AL328" s="252"/>
      <c r="AM328" s="252"/>
      <c r="AN328" s="252"/>
      <c r="AO328" s="252"/>
      <c r="AP328" s="252"/>
      <c r="AQ328" s="252"/>
      <c r="AR328" s="252"/>
      <c r="AS328" s="252"/>
      <c r="AT328" s="252"/>
      <c r="AU328" s="252"/>
      <c r="AV328" s="252"/>
      <c r="AW328" s="252"/>
      <c r="AX328" s="252"/>
      <c r="AY328" s="252"/>
      <c r="AZ328" s="252"/>
      <c r="BA328" s="252"/>
      <c r="BB328" s="252"/>
      <c r="BC328" s="252"/>
      <c r="BD328" s="252"/>
      <c r="BE328" s="252"/>
      <c r="BF328" s="252"/>
      <c r="BG328" s="252"/>
      <c r="BH328" s="252"/>
      <c r="BI328" s="252"/>
      <c r="BJ328" s="252"/>
      <c r="BK328" s="252"/>
      <c r="BL328" s="252"/>
      <c r="BM328" s="252"/>
      <c r="BN328" s="252"/>
      <c r="BO328" s="252"/>
      <c r="BP328" s="252"/>
      <c r="BQ328" s="252"/>
      <c r="BR328" s="252"/>
      <c r="BS328" s="252"/>
      <c r="BT328" s="252"/>
      <c r="BU328" s="252"/>
      <c r="BV328" s="252"/>
      <c r="BW328" s="252"/>
      <c r="BX328" s="252"/>
      <c r="BY328" s="252"/>
      <c r="BZ328" s="252"/>
      <c r="CA328" s="252"/>
      <c r="CB328" s="252"/>
      <c r="CC328" s="252"/>
      <c r="CD328" s="252"/>
      <c r="CE328" s="252"/>
      <c r="CF328" s="252"/>
      <c r="CG328" s="252"/>
      <c r="CH328" s="252"/>
      <c r="CI328" s="252"/>
      <c r="CJ328" s="252"/>
      <c r="CK328" s="252"/>
      <c r="CL328" s="252"/>
      <c r="CM328" s="252"/>
      <c r="CN328" s="252"/>
      <c r="CO328" s="252"/>
      <c r="CP328" s="252"/>
      <c r="CQ328" s="252"/>
      <c r="CR328" s="252"/>
      <c r="CS328" s="252"/>
      <c r="CT328" s="252"/>
      <c r="CU328" s="252"/>
      <c r="CV328" s="252"/>
      <c r="CW328" s="252"/>
      <c r="CX328" s="252"/>
      <c r="CZ328" s="252"/>
      <c r="DA328" s="252"/>
      <c r="DG328" s="252"/>
      <c r="DH328" s="252"/>
      <c r="DI328" s="252"/>
      <c r="DJ328" s="252"/>
      <c r="DK328" s="252"/>
      <c r="DL328" s="252"/>
      <c r="DM328" s="252"/>
      <c r="DN328" s="252"/>
      <c r="DO328" s="252"/>
      <c r="DP328" s="252"/>
      <c r="DQ328" s="14"/>
      <c r="DR328" s="14"/>
      <c r="DS328" s="14"/>
      <c r="DT328" s="14"/>
      <c r="DU328" s="14"/>
      <c r="DV328" s="14"/>
      <c r="DW328" s="14"/>
      <c r="DX328" s="14"/>
      <c r="DY328" s="14"/>
      <c r="DZ328" s="14"/>
      <c r="EA328" s="14"/>
      <c r="EB328" s="14"/>
      <c r="EC328" s="14"/>
      <c r="ED328" s="14"/>
      <c r="EE328" s="14"/>
      <c r="EF328" s="14"/>
      <c r="EG328" s="14"/>
      <c r="EH328" s="14"/>
      <c r="EI328" s="14"/>
      <c r="EJ328" s="14"/>
      <c r="EK328" s="14"/>
      <c r="EL328" s="14"/>
      <c r="EM328" s="14"/>
      <c r="EN328" s="14"/>
    </row>
    <row r="329" ht="19.5" customHeight="1">
      <c r="A329" s="14"/>
      <c r="B329" s="14"/>
      <c r="C329" s="14"/>
      <c r="D329" s="14"/>
      <c r="E329" s="14"/>
      <c r="F329" s="106"/>
      <c r="G329" s="106"/>
      <c r="H329" s="14"/>
      <c r="I329" s="733"/>
      <c r="J329" s="734"/>
      <c r="K329" s="735"/>
      <c r="L329" s="735"/>
      <c r="M329" s="735"/>
      <c r="N329" s="735"/>
      <c r="O329" s="735"/>
      <c r="P329" s="735"/>
      <c r="Q329" s="735"/>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c r="EE329" s="14"/>
      <c r="EF329" s="14"/>
      <c r="EG329" s="14"/>
      <c r="EH329" s="14"/>
      <c r="EI329" s="14"/>
      <c r="EJ329" s="14"/>
      <c r="EK329" s="14"/>
      <c r="EL329" s="14"/>
      <c r="EM329" s="14"/>
      <c r="EN329" s="14"/>
    </row>
    <row r="330" ht="19.5" customHeight="1">
      <c r="B330" s="258"/>
      <c r="C330" s="258"/>
      <c r="D330" s="258"/>
      <c r="E330" s="445"/>
      <c r="F330" s="445"/>
      <c r="G330" s="444"/>
      <c r="H330" s="444"/>
      <c r="I330" s="444"/>
      <c r="J330" s="444"/>
      <c r="K330" s="667"/>
      <c r="R330" s="445"/>
      <c r="S330" s="667"/>
      <c r="Z330" s="445"/>
      <c r="AA330" s="445"/>
      <c r="AB330" s="667"/>
      <c r="AJ330" s="445"/>
      <c r="AK330" s="445"/>
      <c r="AL330" s="445"/>
      <c r="AM330" s="445"/>
      <c r="AN330" s="445"/>
      <c r="AO330" s="445"/>
      <c r="AP330" s="445"/>
      <c r="AQ330" s="445"/>
      <c r="AR330" s="445"/>
      <c r="AS330" s="445"/>
      <c r="AT330" s="445"/>
      <c r="AU330" s="445"/>
      <c r="AV330" s="445"/>
      <c r="AW330" s="445"/>
      <c r="AX330" s="445"/>
      <c r="AY330" s="445"/>
      <c r="AZ330" s="445"/>
      <c r="BA330" s="445"/>
      <c r="BB330" s="445"/>
      <c r="BC330" s="445"/>
      <c r="BD330" s="445"/>
      <c r="BE330" s="445"/>
      <c r="BF330" s="445"/>
      <c r="BG330" s="445"/>
      <c r="BH330" s="445"/>
      <c r="BI330" s="445"/>
      <c r="BJ330" s="445"/>
      <c r="BK330" s="445"/>
      <c r="BL330" s="445"/>
      <c r="BM330" s="445"/>
      <c r="BN330" s="258"/>
      <c r="BO330" s="258"/>
      <c r="BP330" s="258"/>
      <c r="BQ330" s="258"/>
      <c r="BR330" s="258"/>
      <c r="BS330" s="258"/>
      <c r="BT330" s="258"/>
      <c r="BU330" s="258"/>
      <c r="BV330" s="258"/>
      <c r="BW330" s="258"/>
      <c r="BX330" s="258"/>
      <c r="BY330" s="258"/>
      <c r="BZ330" s="258"/>
      <c r="CA330" s="258"/>
      <c r="CB330" s="258"/>
      <c r="CC330" s="258"/>
      <c r="CD330" s="258"/>
      <c r="CE330" s="258"/>
      <c r="CF330" s="258"/>
      <c r="CG330" s="258"/>
      <c r="CH330" s="258"/>
      <c r="CI330" s="258"/>
      <c r="CJ330" s="258"/>
      <c r="CK330" s="258"/>
      <c r="CL330" s="258"/>
      <c r="CM330" s="258"/>
      <c r="CN330" s="258"/>
      <c r="CO330" s="258"/>
      <c r="CP330" s="258"/>
      <c r="CQ330" s="258"/>
      <c r="CR330" s="258"/>
      <c r="CS330" s="258"/>
      <c r="CT330" s="258"/>
      <c r="CU330" s="258"/>
      <c r="CV330" s="258"/>
      <c r="CW330" s="258"/>
      <c r="CX330" s="258"/>
      <c r="CY330" s="258"/>
      <c r="CZ330" s="258"/>
      <c r="DA330" s="258"/>
      <c r="DB330" s="258"/>
      <c r="DC330" s="258"/>
      <c r="DD330" s="258"/>
      <c r="DE330" s="258"/>
      <c r="DF330" s="258"/>
      <c r="DG330" s="258"/>
      <c r="DH330" s="258"/>
      <c r="DI330" s="258"/>
      <c r="DJ330" s="258"/>
      <c r="DK330" s="258"/>
      <c r="DL330" s="258"/>
      <c r="DM330" s="258"/>
      <c r="DN330" s="258"/>
      <c r="DO330" s="258"/>
      <c r="DP330" s="258"/>
      <c r="DQ330" s="14"/>
      <c r="DR330" s="14"/>
      <c r="DS330" s="14"/>
      <c r="DT330" s="14"/>
      <c r="DU330" s="14"/>
      <c r="DV330" s="14"/>
      <c r="DW330" s="14"/>
      <c r="DX330" s="14"/>
      <c r="DY330" s="14"/>
      <c r="DZ330" s="14"/>
      <c r="EA330" s="14"/>
      <c r="EB330" s="14"/>
      <c r="EC330" s="14"/>
      <c r="ED330" s="14"/>
      <c r="EE330" s="14"/>
      <c r="EF330" s="14"/>
      <c r="EG330" s="14"/>
      <c r="EH330" s="14"/>
      <c r="EI330" s="14"/>
      <c r="EJ330" s="14"/>
      <c r="EK330" s="14"/>
      <c r="EL330" s="14"/>
      <c r="EM330" s="14"/>
      <c r="EN330" s="14"/>
    </row>
    <row r="331" ht="19.5" customHeight="1">
      <c r="A331" s="14"/>
      <c r="B331" s="14"/>
      <c r="C331" s="14"/>
      <c r="D331" s="14"/>
      <c r="E331" s="14"/>
      <c r="F331" s="106"/>
      <c r="G331" s="106"/>
      <c r="H331" s="14"/>
      <c r="I331" s="107"/>
      <c r="J331" s="107"/>
      <c r="K331" s="107"/>
      <c r="L331" s="107"/>
      <c r="M331" s="107"/>
      <c r="N331" s="107"/>
      <c r="O331" s="107"/>
      <c r="P331" s="107"/>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c r="DT331" s="14"/>
      <c r="DU331" s="14"/>
      <c r="DV331" s="14"/>
      <c r="DW331" s="14"/>
      <c r="DX331" s="14"/>
      <c r="DY331" s="14"/>
      <c r="DZ331" s="14"/>
      <c r="EA331" s="14"/>
      <c r="EB331" s="14"/>
      <c r="EC331" s="14"/>
      <c r="ED331" s="14"/>
      <c r="EE331" s="14"/>
      <c r="EF331" s="14"/>
      <c r="EG331" s="14"/>
      <c r="EH331" s="14"/>
      <c r="EI331" s="14"/>
      <c r="EJ331" s="14"/>
      <c r="EK331" s="14"/>
      <c r="EL331" s="14"/>
      <c r="EM331" s="14"/>
      <c r="EN331" s="14"/>
    </row>
    <row r="332" ht="19.5" customHeight="1">
      <c r="A332" s="14"/>
      <c r="B332" s="14"/>
      <c r="C332" s="14"/>
      <c r="D332" s="14"/>
      <c r="E332" s="14"/>
      <c r="F332" s="106"/>
      <c r="G332" s="106"/>
      <c r="H332" s="14"/>
      <c r="I332" s="107"/>
      <c r="J332" s="107"/>
      <c r="K332" s="107"/>
      <c r="L332" s="107"/>
      <c r="M332" s="107"/>
      <c r="N332" s="107"/>
      <c r="O332" s="107"/>
      <c r="P332" s="107"/>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c r="DT332" s="14"/>
      <c r="DU332" s="14"/>
      <c r="DV332" s="14"/>
      <c r="DW332" s="14"/>
      <c r="DX332" s="14"/>
      <c r="DY332" s="14"/>
      <c r="DZ332" s="14"/>
      <c r="EA332" s="14"/>
      <c r="EB332" s="14"/>
      <c r="EC332" s="14"/>
      <c r="ED332" s="14"/>
      <c r="EE332" s="14"/>
      <c r="EF332" s="14"/>
      <c r="EG332" s="14"/>
      <c r="EH332" s="14"/>
      <c r="EI332" s="14"/>
      <c r="EJ332" s="14"/>
      <c r="EK332" s="14"/>
      <c r="EL332" s="14"/>
      <c r="EM332" s="14"/>
      <c r="EN332" s="14"/>
    </row>
    <row r="333" ht="19.5" customHeight="1">
      <c r="A333" s="14"/>
      <c r="B333" s="14"/>
      <c r="C333" s="14"/>
      <c r="D333" s="14"/>
      <c r="E333" s="14"/>
      <c r="F333" s="106"/>
      <c r="G333" s="106"/>
      <c r="H333" s="14"/>
      <c r="I333" s="107"/>
      <c r="J333" s="107"/>
      <c r="K333" s="107"/>
      <c r="L333" s="107"/>
      <c r="M333" s="107"/>
      <c r="N333" s="107"/>
      <c r="O333" s="107"/>
      <c r="P333" s="107"/>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c r="CU333" s="14"/>
      <c r="CV333" s="14"/>
      <c r="CW333" s="14"/>
      <c r="CX333" s="14"/>
      <c r="CY333" s="14"/>
      <c r="CZ333" s="14"/>
      <c r="DA333" s="14"/>
      <c r="DB333" s="14"/>
      <c r="DC333" s="14"/>
      <c r="DD333" s="14"/>
      <c r="DE333" s="14"/>
      <c r="DF333" s="14"/>
      <c r="DG333" s="14"/>
      <c r="DH333" s="14"/>
      <c r="DI333" s="14"/>
      <c r="DJ333" s="14"/>
      <c r="DK333" s="14"/>
      <c r="DL333" s="14"/>
      <c r="DM333" s="14"/>
      <c r="DN333" s="14"/>
      <c r="DO333" s="14"/>
      <c r="DP333" s="14"/>
      <c r="DQ333" s="14"/>
      <c r="DR333" s="14"/>
      <c r="DS333" s="14"/>
      <c r="DT333" s="14"/>
      <c r="DU333" s="14"/>
      <c r="DV333" s="14"/>
      <c r="DW333" s="14"/>
      <c r="DX333" s="14"/>
      <c r="DY333" s="14"/>
      <c r="DZ333" s="14"/>
      <c r="EA333" s="14"/>
      <c r="EB333" s="14"/>
      <c r="EC333" s="14"/>
      <c r="ED333" s="14"/>
      <c r="EE333" s="14"/>
      <c r="EF333" s="14"/>
      <c r="EG333" s="14"/>
      <c r="EH333" s="14"/>
      <c r="EI333" s="14"/>
      <c r="EJ333" s="14"/>
      <c r="EK333" s="14"/>
      <c r="EL333" s="14"/>
      <c r="EM333" s="14"/>
      <c r="EN333" s="14"/>
    </row>
    <row r="334" ht="19.5" customHeight="1">
      <c r="A334" s="14"/>
      <c r="B334" s="14"/>
      <c r="C334" s="14"/>
      <c r="D334" s="14"/>
      <c r="E334" s="14"/>
      <c r="F334" s="106"/>
      <c r="G334" s="106"/>
      <c r="H334" s="14"/>
      <c r="I334" s="107"/>
      <c r="J334" s="107"/>
      <c r="K334" s="107"/>
      <c r="L334" s="107"/>
      <c r="M334" s="107"/>
      <c r="N334" s="107"/>
      <c r="O334" s="107"/>
      <c r="P334" s="107"/>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c r="CU334" s="14"/>
      <c r="CV334" s="14"/>
      <c r="CW334" s="14"/>
      <c r="CX334" s="14"/>
      <c r="CY334" s="14"/>
      <c r="CZ334" s="14"/>
      <c r="DA334" s="14"/>
      <c r="DB334" s="14"/>
      <c r="DC334" s="14"/>
      <c r="DD334" s="14"/>
      <c r="DE334" s="14"/>
      <c r="DF334" s="14"/>
      <c r="DG334" s="14"/>
      <c r="DH334" s="14"/>
      <c r="DI334" s="14"/>
      <c r="DJ334" s="14"/>
      <c r="DK334" s="14"/>
      <c r="DL334" s="14"/>
      <c r="DM334" s="14"/>
      <c r="DN334" s="14"/>
      <c r="DO334" s="14"/>
      <c r="DP334" s="14"/>
      <c r="DQ334" s="14"/>
      <c r="DR334" s="14"/>
      <c r="DS334" s="14"/>
      <c r="DT334" s="14"/>
      <c r="DU334" s="14"/>
      <c r="DV334" s="14"/>
      <c r="DW334" s="14"/>
      <c r="DX334" s="14"/>
      <c r="DY334" s="14"/>
      <c r="DZ334" s="14"/>
      <c r="EA334" s="14"/>
      <c r="EB334" s="14"/>
      <c r="EC334" s="14"/>
      <c r="ED334" s="14"/>
      <c r="EE334" s="14"/>
      <c r="EF334" s="14"/>
      <c r="EG334" s="14"/>
      <c r="EH334" s="14"/>
      <c r="EI334" s="14"/>
      <c r="EJ334" s="14"/>
      <c r="EK334" s="14"/>
      <c r="EL334" s="14"/>
      <c r="EM334" s="14"/>
      <c r="EN334" s="14"/>
    </row>
    <row r="335" ht="19.5" customHeight="1">
      <c r="A335" s="14"/>
      <c r="B335" s="14"/>
      <c r="C335" s="14"/>
      <c r="D335" s="14"/>
      <c r="E335" s="14"/>
      <c r="F335" s="106"/>
      <c r="G335" s="106"/>
      <c r="H335" s="14"/>
      <c r="I335" s="107"/>
      <c r="J335" s="107"/>
      <c r="K335" s="107"/>
      <c r="L335" s="107"/>
      <c r="M335" s="107"/>
      <c r="N335" s="107"/>
      <c r="O335" s="107"/>
      <c r="P335" s="107"/>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c r="CU335" s="14"/>
      <c r="CV335" s="14"/>
      <c r="CW335" s="14"/>
      <c r="CX335" s="14"/>
      <c r="CY335" s="14"/>
      <c r="CZ335" s="14"/>
      <c r="DA335" s="14"/>
      <c r="DB335" s="14"/>
      <c r="DC335" s="14"/>
      <c r="DD335" s="14"/>
      <c r="DE335" s="14"/>
      <c r="DF335" s="14"/>
      <c r="DG335" s="14"/>
      <c r="DH335" s="14"/>
      <c r="DI335" s="14"/>
      <c r="DJ335" s="14"/>
      <c r="DK335" s="14"/>
      <c r="DL335" s="14"/>
      <c r="DM335" s="14"/>
      <c r="DN335" s="14"/>
      <c r="DO335" s="14"/>
      <c r="DP335" s="14"/>
      <c r="DQ335" s="14"/>
      <c r="DR335" s="14"/>
      <c r="DS335" s="14"/>
      <c r="DT335" s="14"/>
      <c r="DU335" s="14"/>
      <c r="DV335" s="14"/>
      <c r="DW335" s="14"/>
      <c r="DX335" s="14"/>
      <c r="DY335" s="14"/>
      <c r="DZ335" s="14"/>
      <c r="EA335" s="14"/>
      <c r="EB335" s="14"/>
      <c r="EC335" s="14"/>
      <c r="ED335" s="14"/>
      <c r="EE335" s="14"/>
      <c r="EF335" s="14"/>
      <c r="EG335" s="14"/>
      <c r="EH335" s="14"/>
      <c r="EI335" s="14"/>
      <c r="EJ335" s="14"/>
      <c r="EK335" s="14"/>
      <c r="EL335" s="14"/>
      <c r="EM335" s="14"/>
      <c r="EN335" s="14"/>
    </row>
    <row r="336" ht="19.5" customHeight="1">
      <c r="A336" s="14"/>
      <c r="B336" s="14"/>
      <c r="C336" s="14"/>
      <c r="D336" s="14"/>
      <c r="E336" s="14"/>
      <c r="F336" s="106"/>
      <c r="G336" s="106"/>
      <c r="H336" s="14"/>
      <c r="I336" s="107"/>
      <c r="J336" s="107"/>
      <c r="K336" s="107"/>
      <c r="L336" s="107"/>
      <c r="M336" s="107"/>
      <c r="N336" s="107"/>
      <c r="O336" s="107"/>
      <c r="P336" s="107"/>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c r="DT336" s="14"/>
      <c r="DU336" s="14"/>
      <c r="DV336" s="14"/>
      <c r="DW336" s="14"/>
      <c r="DX336" s="14"/>
      <c r="DY336" s="14"/>
      <c r="DZ336" s="14"/>
      <c r="EA336" s="14"/>
      <c r="EB336" s="14"/>
      <c r="EC336" s="14"/>
      <c r="ED336" s="14"/>
      <c r="EE336" s="14"/>
      <c r="EF336" s="14"/>
      <c r="EG336" s="14"/>
      <c r="EH336" s="14"/>
      <c r="EI336" s="14"/>
      <c r="EJ336" s="14"/>
      <c r="EK336" s="14"/>
      <c r="EL336" s="14"/>
      <c r="EM336" s="14"/>
      <c r="EN336" s="14"/>
    </row>
    <row r="337" ht="19.5" customHeight="1">
      <c r="A337" s="14"/>
      <c r="B337" s="14"/>
      <c r="C337" s="14"/>
      <c r="D337" s="14"/>
      <c r="E337" s="14"/>
      <c r="F337" s="106"/>
      <c r="G337" s="106"/>
      <c r="H337" s="14"/>
      <c r="I337" s="107"/>
      <c r="J337" s="107"/>
      <c r="K337" s="107"/>
      <c r="L337" s="107"/>
      <c r="M337" s="107"/>
      <c r="N337" s="107"/>
      <c r="O337" s="107"/>
      <c r="P337" s="107"/>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row>
    <row r="338" ht="19.5" customHeight="1">
      <c r="A338" s="14"/>
      <c r="B338" s="14"/>
      <c r="C338" s="14"/>
      <c r="D338" s="14"/>
      <c r="E338" s="14"/>
      <c r="F338" s="106"/>
      <c r="G338" s="106"/>
      <c r="H338" s="14"/>
      <c r="I338" s="107"/>
      <c r="J338" s="107"/>
      <c r="K338" s="107"/>
      <c r="L338" s="107"/>
      <c r="M338" s="107"/>
      <c r="N338" s="107"/>
      <c r="O338" s="107"/>
      <c r="P338" s="107"/>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row>
    <row r="339" ht="19.5" customHeight="1">
      <c r="A339" s="14"/>
      <c r="B339" s="14"/>
      <c r="C339" s="14"/>
      <c r="D339" s="14"/>
      <c r="E339" s="14"/>
      <c r="F339" s="106"/>
      <c r="G339" s="106"/>
      <c r="H339" s="14"/>
      <c r="I339" s="107"/>
      <c r="J339" s="107"/>
      <c r="K339" s="107"/>
      <c r="L339" s="107"/>
      <c r="M339" s="107"/>
      <c r="N339" s="107"/>
      <c r="O339" s="107"/>
      <c r="P339" s="107"/>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c r="CU339" s="14"/>
      <c r="CV339" s="14"/>
      <c r="CW339" s="14"/>
      <c r="CX339" s="14"/>
      <c r="CY339" s="14"/>
      <c r="CZ339" s="14"/>
      <c r="DA339" s="14"/>
      <c r="DB339" s="14"/>
      <c r="DC339" s="14"/>
      <c r="DD339" s="14"/>
      <c r="DE339" s="14"/>
      <c r="DF339" s="14"/>
      <c r="DG339" s="14"/>
      <c r="DH339" s="14"/>
      <c r="DI339" s="14"/>
      <c r="DJ339" s="14"/>
      <c r="DK339" s="14"/>
      <c r="DL339" s="14"/>
      <c r="DM339" s="14"/>
      <c r="DN339" s="14"/>
      <c r="DO339" s="14"/>
      <c r="DP339" s="14"/>
      <c r="DQ339" s="14"/>
      <c r="DR339" s="14"/>
      <c r="DS339" s="14"/>
      <c r="DT339" s="14"/>
      <c r="DU339" s="14"/>
      <c r="DV339" s="14"/>
      <c r="DW339" s="14"/>
      <c r="DX339" s="14"/>
      <c r="DY339" s="14"/>
      <c r="DZ339" s="14"/>
      <c r="EA339" s="14"/>
      <c r="EB339" s="14"/>
      <c r="EC339" s="14"/>
      <c r="ED339" s="14"/>
      <c r="EE339" s="14"/>
      <c r="EF339" s="14"/>
      <c r="EG339" s="14"/>
      <c r="EH339" s="14"/>
      <c r="EI339" s="14"/>
      <c r="EJ339" s="14"/>
      <c r="EK339" s="14"/>
      <c r="EL339" s="14"/>
      <c r="EM339" s="14"/>
      <c r="EN339" s="14"/>
    </row>
    <row r="340" ht="19.5" customHeight="1">
      <c r="A340" s="14"/>
      <c r="B340" s="14"/>
      <c r="C340" s="14"/>
      <c r="D340" s="14"/>
      <c r="E340" s="14"/>
      <c r="F340" s="106"/>
      <c r="G340" s="106"/>
      <c r="H340" s="14"/>
      <c r="I340" s="107"/>
      <c r="J340" s="107"/>
      <c r="K340" s="107"/>
      <c r="L340" s="107"/>
      <c r="M340" s="107"/>
      <c r="N340" s="107"/>
      <c r="O340" s="107"/>
      <c r="P340" s="107"/>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c r="EE340" s="14"/>
      <c r="EF340" s="14"/>
      <c r="EG340" s="14"/>
      <c r="EH340" s="14"/>
      <c r="EI340" s="14"/>
      <c r="EJ340" s="14"/>
      <c r="EK340" s="14"/>
      <c r="EL340" s="14"/>
      <c r="EM340" s="14"/>
      <c r="EN340" s="14"/>
    </row>
    <row r="341" ht="19.5" customHeight="1">
      <c r="A341" s="14"/>
      <c r="B341" s="14"/>
      <c r="C341" s="14"/>
      <c r="D341" s="14"/>
      <c r="E341" s="14"/>
      <c r="F341" s="106"/>
      <c r="G341" s="106"/>
      <c r="H341" s="14"/>
      <c r="I341" s="107"/>
      <c r="J341" s="107"/>
      <c r="K341" s="107"/>
      <c r="L341" s="107"/>
      <c r="M341" s="107"/>
      <c r="N341" s="107"/>
      <c r="O341" s="107"/>
      <c r="P341" s="107"/>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c r="EE341" s="14"/>
      <c r="EF341" s="14"/>
      <c r="EG341" s="14"/>
      <c r="EH341" s="14"/>
      <c r="EI341" s="14"/>
      <c r="EJ341" s="14"/>
      <c r="EK341" s="14"/>
      <c r="EL341" s="14"/>
      <c r="EM341" s="14"/>
      <c r="EN341" s="14"/>
    </row>
    <row r="342" ht="19.5" customHeight="1">
      <c r="A342" s="14"/>
      <c r="B342" s="14"/>
      <c r="C342" s="14"/>
      <c r="D342" s="14"/>
      <c r="E342" s="14"/>
      <c r="F342" s="106"/>
      <c r="G342" s="106"/>
      <c r="H342" s="14"/>
      <c r="I342" s="107"/>
      <c r="J342" s="107"/>
      <c r="K342" s="107"/>
      <c r="L342" s="107"/>
      <c r="M342" s="107"/>
      <c r="N342" s="107"/>
      <c r="O342" s="107"/>
      <c r="P342" s="107"/>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c r="EE342" s="14"/>
      <c r="EF342" s="14"/>
      <c r="EG342" s="14"/>
      <c r="EH342" s="14"/>
      <c r="EI342" s="14"/>
      <c r="EJ342" s="14"/>
      <c r="EK342" s="14"/>
      <c r="EL342" s="14"/>
      <c r="EM342" s="14"/>
      <c r="EN342" s="14"/>
    </row>
    <row r="343" ht="19.5" customHeight="1">
      <c r="A343" s="14"/>
      <c r="B343" s="14"/>
      <c r="C343" s="14"/>
      <c r="D343" s="14"/>
      <c r="E343" s="14"/>
      <c r="F343" s="106"/>
      <c r="G343" s="106"/>
      <c r="H343" s="14"/>
      <c r="I343" s="107"/>
      <c r="J343" s="107"/>
      <c r="K343" s="107"/>
      <c r="L343" s="107"/>
      <c r="M343" s="107"/>
      <c r="N343" s="107"/>
      <c r="O343" s="107"/>
      <c r="P343" s="107"/>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c r="DT343" s="14"/>
      <c r="DU343" s="14"/>
      <c r="DV343" s="14"/>
      <c r="DW343" s="14"/>
      <c r="DX343" s="14"/>
      <c r="DY343" s="14"/>
      <c r="DZ343" s="14"/>
      <c r="EA343" s="14"/>
      <c r="EB343" s="14"/>
      <c r="EC343" s="14"/>
      <c r="ED343" s="14"/>
      <c r="EE343" s="14"/>
      <c r="EF343" s="14"/>
      <c r="EG343" s="14"/>
      <c r="EH343" s="14"/>
      <c r="EI343" s="14"/>
      <c r="EJ343" s="14"/>
      <c r="EK343" s="14"/>
      <c r="EL343" s="14"/>
      <c r="EM343" s="14"/>
      <c r="EN343" s="14"/>
    </row>
    <row r="344" ht="19.5" customHeight="1">
      <c r="A344" s="14"/>
      <c r="B344" s="14"/>
      <c r="C344" s="14"/>
      <c r="D344" s="14"/>
      <c r="E344" s="14"/>
      <c r="F344" s="106"/>
      <c r="G344" s="106"/>
      <c r="H344" s="14"/>
      <c r="I344" s="107"/>
      <c r="J344" s="107"/>
      <c r="K344" s="107"/>
      <c r="L344" s="107"/>
      <c r="M344" s="107"/>
      <c r="N344" s="107"/>
      <c r="O344" s="107"/>
      <c r="P344" s="107"/>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c r="DT344" s="14"/>
      <c r="DU344" s="14"/>
      <c r="DV344" s="14"/>
      <c r="DW344" s="14"/>
      <c r="DX344" s="14"/>
      <c r="DY344" s="14"/>
      <c r="DZ344" s="14"/>
      <c r="EA344" s="14"/>
      <c r="EB344" s="14"/>
      <c r="EC344" s="14"/>
      <c r="ED344" s="14"/>
      <c r="EE344" s="14"/>
      <c r="EF344" s="14"/>
      <c r="EG344" s="14"/>
      <c r="EH344" s="14"/>
      <c r="EI344" s="14"/>
      <c r="EJ344" s="14"/>
      <c r="EK344" s="14"/>
      <c r="EL344" s="14"/>
      <c r="EM344" s="14"/>
      <c r="EN344" s="14"/>
    </row>
    <row r="345" ht="19.5" customHeight="1">
      <c r="A345" s="14"/>
      <c r="B345" s="14"/>
      <c r="C345" s="14"/>
      <c r="D345" s="14"/>
      <c r="E345" s="14"/>
      <c r="F345" s="106"/>
      <c r="G345" s="106"/>
      <c r="H345" s="14"/>
      <c r="I345" s="107"/>
      <c r="J345" s="107"/>
      <c r="K345" s="107"/>
      <c r="L345" s="107"/>
      <c r="M345" s="107"/>
      <c r="N345" s="107"/>
      <c r="O345" s="107"/>
      <c r="P345" s="107"/>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c r="DT345" s="14"/>
      <c r="DU345" s="14"/>
      <c r="DV345" s="14"/>
      <c r="DW345" s="14"/>
      <c r="DX345" s="14"/>
      <c r="DY345" s="14"/>
      <c r="DZ345" s="14"/>
      <c r="EA345" s="14"/>
      <c r="EB345" s="14"/>
      <c r="EC345" s="14"/>
      <c r="ED345" s="14"/>
      <c r="EE345" s="14"/>
      <c r="EF345" s="14"/>
      <c r="EG345" s="14"/>
      <c r="EH345" s="14"/>
      <c r="EI345" s="14"/>
      <c r="EJ345" s="14"/>
      <c r="EK345" s="14"/>
      <c r="EL345" s="14"/>
      <c r="EM345" s="14"/>
      <c r="EN345" s="14"/>
    </row>
    <row r="346" ht="19.5" customHeight="1">
      <c r="A346" s="14"/>
      <c r="B346" s="14"/>
      <c r="C346" s="14"/>
      <c r="D346" s="14"/>
      <c r="E346" s="14"/>
      <c r="F346" s="106"/>
      <c r="G346" s="106"/>
      <c r="H346" s="14"/>
      <c r="I346" s="107"/>
      <c r="J346" s="107"/>
      <c r="K346" s="107"/>
      <c r="L346" s="107"/>
      <c r="M346" s="107"/>
      <c r="N346" s="107"/>
      <c r="O346" s="107"/>
      <c r="P346" s="107"/>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c r="EE346" s="14"/>
      <c r="EF346" s="14"/>
      <c r="EG346" s="14"/>
      <c r="EH346" s="14"/>
      <c r="EI346" s="14"/>
      <c r="EJ346" s="14"/>
      <c r="EK346" s="14"/>
      <c r="EL346" s="14"/>
      <c r="EM346" s="14"/>
      <c r="EN346" s="14"/>
    </row>
    <row r="347" ht="19.5" customHeight="1">
      <c r="A347" s="14"/>
      <c r="B347" s="14"/>
      <c r="C347" s="14"/>
      <c r="D347" s="14"/>
      <c r="E347" s="14"/>
      <c r="F347" s="106"/>
      <c r="G347" s="106"/>
      <c r="H347" s="14"/>
      <c r="I347" s="107"/>
      <c r="J347" s="107"/>
      <c r="K347" s="107"/>
      <c r="L347" s="107"/>
      <c r="M347" s="107"/>
      <c r="N347" s="107"/>
      <c r="O347" s="107"/>
      <c r="P347" s="107"/>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c r="DT347" s="14"/>
      <c r="DU347" s="14"/>
      <c r="DV347" s="14"/>
      <c r="DW347" s="14"/>
      <c r="DX347" s="14"/>
      <c r="DY347" s="14"/>
      <c r="DZ347" s="14"/>
      <c r="EA347" s="14"/>
      <c r="EB347" s="14"/>
      <c r="EC347" s="14"/>
      <c r="ED347" s="14"/>
      <c r="EE347" s="14"/>
      <c r="EF347" s="14"/>
      <c r="EG347" s="14"/>
      <c r="EH347" s="14"/>
      <c r="EI347" s="14"/>
      <c r="EJ347" s="14"/>
      <c r="EK347" s="14"/>
      <c r="EL347" s="14"/>
      <c r="EM347" s="14"/>
      <c r="EN347" s="14"/>
    </row>
    <row r="348" ht="19.5" customHeight="1">
      <c r="A348" s="14"/>
      <c r="B348" s="14"/>
      <c r="C348" s="14"/>
      <c r="D348" s="14"/>
      <c r="E348" s="14"/>
      <c r="F348" s="106"/>
      <c r="G348" s="106"/>
      <c r="H348" s="14"/>
      <c r="I348" s="107"/>
      <c r="J348" s="107"/>
      <c r="K348" s="107"/>
      <c r="L348" s="107"/>
      <c r="M348" s="107"/>
      <c r="N348" s="107"/>
      <c r="O348" s="107"/>
      <c r="P348" s="107"/>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c r="CU348" s="14"/>
      <c r="CV348" s="14"/>
      <c r="CW348" s="14"/>
      <c r="CX348" s="14"/>
      <c r="CY348" s="14"/>
      <c r="CZ348" s="14"/>
      <c r="DA348" s="14"/>
      <c r="DB348" s="14"/>
      <c r="DC348" s="14"/>
      <c r="DD348" s="14"/>
      <c r="DE348" s="14"/>
      <c r="DF348" s="14"/>
      <c r="DG348" s="14"/>
      <c r="DH348" s="14"/>
      <c r="DI348" s="14"/>
      <c r="DJ348" s="14"/>
      <c r="DK348" s="14"/>
      <c r="DL348" s="14"/>
      <c r="DM348" s="14"/>
      <c r="DN348" s="14"/>
      <c r="DO348" s="14"/>
      <c r="DP348" s="14"/>
      <c r="DQ348" s="14"/>
      <c r="DR348" s="14"/>
      <c r="DS348" s="14"/>
      <c r="DT348" s="14"/>
      <c r="DU348" s="14"/>
      <c r="DV348" s="14"/>
      <c r="DW348" s="14"/>
      <c r="DX348" s="14"/>
      <c r="DY348" s="14"/>
      <c r="DZ348" s="14"/>
      <c r="EA348" s="14"/>
      <c r="EB348" s="14"/>
      <c r="EC348" s="14"/>
      <c r="ED348" s="14"/>
      <c r="EE348" s="14"/>
      <c r="EF348" s="14"/>
      <c r="EG348" s="14"/>
      <c r="EH348" s="14"/>
      <c r="EI348" s="14"/>
      <c r="EJ348" s="14"/>
      <c r="EK348" s="14"/>
      <c r="EL348" s="14"/>
      <c r="EM348" s="14"/>
      <c r="EN348" s="14"/>
    </row>
    <row r="349" ht="19.5" customHeight="1">
      <c r="A349" s="14"/>
      <c r="B349" s="14"/>
      <c r="C349" s="14"/>
      <c r="D349" s="14"/>
      <c r="E349" s="14"/>
      <c r="F349" s="106"/>
      <c r="G349" s="106"/>
      <c r="H349" s="14"/>
      <c r="I349" s="107"/>
      <c r="J349" s="107"/>
      <c r="K349" s="107"/>
      <c r="L349" s="107"/>
      <c r="M349" s="107"/>
      <c r="N349" s="107"/>
      <c r="O349" s="107"/>
      <c r="P349" s="107"/>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c r="CU349" s="14"/>
      <c r="CV349" s="14"/>
      <c r="CW349" s="14"/>
      <c r="CX349" s="14"/>
      <c r="CY349" s="14"/>
      <c r="CZ349" s="14"/>
      <c r="DA349" s="14"/>
      <c r="DB349" s="14"/>
      <c r="DC349" s="14"/>
      <c r="DD349" s="14"/>
      <c r="DE349" s="14"/>
      <c r="DF349" s="14"/>
      <c r="DG349" s="14"/>
      <c r="DH349" s="14"/>
      <c r="DI349" s="14"/>
      <c r="DJ349" s="14"/>
      <c r="DK349" s="14"/>
      <c r="DL349" s="14"/>
      <c r="DM349" s="14"/>
      <c r="DN349" s="14"/>
      <c r="DO349" s="14"/>
      <c r="DP349" s="14"/>
      <c r="DQ349" s="14"/>
      <c r="DR349" s="14"/>
      <c r="DS349" s="14"/>
      <c r="DT349" s="14"/>
      <c r="DU349" s="14"/>
      <c r="DV349" s="14"/>
      <c r="DW349" s="14"/>
      <c r="DX349" s="14"/>
      <c r="DY349" s="14"/>
      <c r="DZ349" s="14"/>
      <c r="EA349" s="14"/>
      <c r="EB349" s="14"/>
      <c r="EC349" s="14"/>
      <c r="ED349" s="14"/>
      <c r="EE349" s="14"/>
      <c r="EF349" s="14"/>
      <c r="EG349" s="14"/>
      <c r="EH349" s="14"/>
      <c r="EI349" s="14"/>
      <c r="EJ349" s="14"/>
      <c r="EK349" s="14"/>
      <c r="EL349" s="14"/>
      <c r="EM349" s="14"/>
      <c r="EN349" s="14"/>
    </row>
    <row r="350" ht="19.5" customHeight="1">
      <c r="A350" s="14"/>
      <c r="B350" s="14"/>
      <c r="C350" s="14"/>
      <c r="D350" s="14"/>
      <c r="E350" s="14"/>
      <c r="F350" s="106"/>
      <c r="G350" s="106"/>
      <c r="H350" s="14"/>
      <c r="I350" s="107"/>
      <c r="J350" s="107"/>
      <c r="K350" s="107"/>
      <c r="L350" s="107"/>
      <c r="M350" s="107"/>
      <c r="N350" s="107"/>
      <c r="O350" s="107"/>
      <c r="P350" s="107"/>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c r="CU350" s="14"/>
      <c r="CV350" s="14"/>
      <c r="CW350" s="14"/>
      <c r="CX350" s="14"/>
      <c r="CY350" s="14"/>
      <c r="CZ350" s="14"/>
      <c r="DA350" s="14"/>
      <c r="DB350" s="14"/>
      <c r="DC350" s="14"/>
      <c r="DD350" s="14"/>
      <c r="DE350" s="14"/>
      <c r="DF350" s="14"/>
      <c r="DG350" s="14"/>
      <c r="DH350" s="14"/>
      <c r="DI350" s="14"/>
      <c r="DJ350" s="14"/>
      <c r="DK350" s="14"/>
      <c r="DL350" s="14"/>
      <c r="DM350" s="14"/>
      <c r="DN350" s="14"/>
      <c r="DO350" s="14"/>
      <c r="DP350" s="14"/>
      <c r="DQ350" s="14"/>
      <c r="DR350" s="14"/>
      <c r="DS350" s="14"/>
      <c r="DT350" s="14"/>
      <c r="DU350" s="14"/>
      <c r="DV350" s="14"/>
      <c r="DW350" s="14"/>
      <c r="DX350" s="14"/>
      <c r="DY350" s="14"/>
      <c r="DZ350" s="14"/>
      <c r="EA350" s="14"/>
      <c r="EB350" s="14"/>
      <c r="EC350" s="14"/>
      <c r="ED350" s="14"/>
      <c r="EE350" s="14"/>
      <c r="EF350" s="14"/>
      <c r="EG350" s="14"/>
      <c r="EH350" s="14"/>
      <c r="EI350" s="14"/>
      <c r="EJ350" s="14"/>
      <c r="EK350" s="14"/>
      <c r="EL350" s="14"/>
      <c r="EM350" s="14"/>
      <c r="EN350" s="14"/>
    </row>
    <row r="351" ht="19.5" customHeight="1">
      <c r="A351" s="14"/>
      <c r="B351" s="14"/>
      <c r="C351" s="14"/>
      <c r="D351" s="14"/>
      <c r="E351" s="14"/>
      <c r="F351" s="106"/>
      <c r="G351" s="106"/>
      <c r="H351" s="14"/>
      <c r="I351" s="107"/>
      <c r="J351" s="107"/>
      <c r="K351" s="107"/>
      <c r="L351" s="107"/>
      <c r="M351" s="107"/>
      <c r="N351" s="107"/>
      <c r="O351" s="107"/>
      <c r="P351" s="107"/>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c r="CU351" s="14"/>
      <c r="CV351" s="14"/>
      <c r="CW351" s="14"/>
      <c r="CX351" s="14"/>
      <c r="CY351" s="14"/>
      <c r="CZ351" s="14"/>
      <c r="DA351" s="14"/>
      <c r="DB351" s="14"/>
      <c r="DC351" s="14"/>
      <c r="DD351" s="14"/>
      <c r="DE351" s="14"/>
      <c r="DF351" s="14"/>
      <c r="DG351" s="14"/>
      <c r="DH351" s="14"/>
      <c r="DI351" s="14"/>
      <c r="DJ351" s="14"/>
      <c r="DK351" s="14"/>
      <c r="DL351" s="14"/>
      <c r="DM351" s="14"/>
      <c r="DN351" s="14"/>
      <c r="DO351" s="14"/>
      <c r="DP351" s="14"/>
      <c r="DQ351" s="14"/>
      <c r="DR351" s="14"/>
      <c r="DS351" s="14"/>
      <c r="DT351" s="14"/>
      <c r="DU351" s="14"/>
      <c r="DV351" s="14"/>
      <c r="DW351" s="14"/>
      <c r="DX351" s="14"/>
      <c r="DY351" s="14"/>
      <c r="DZ351" s="14"/>
      <c r="EA351" s="14"/>
      <c r="EB351" s="14"/>
      <c r="EC351" s="14"/>
      <c r="ED351" s="14"/>
      <c r="EE351" s="14"/>
      <c r="EF351" s="14"/>
      <c r="EG351" s="14"/>
      <c r="EH351" s="14"/>
      <c r="EI351" s="14"/>
      <c r="EJ351" s="14"/>
      <c r="EK351" s="14"/>
      <c r="EL351" s="14"/>
      <c r="EM351" s="14"/>
      <c r="EN351" s="14"/>
    </row>
    <row r="352" ht="19.5" customHeight="1">
      <c r="A352" s="14"/>
      <c r="B352" s="14"/>
      <c r="C352" s="14"/>
      <c r="D352" s="14"/>
      <c r="E352" s="14"/>
      <c r="F352" s="106"/>
      <c r="G352" s="106"/>
      <c r="H352" s="14"/>
      <c r="I352" s="107"/>
      <c r="J352" s="107"/>
      <c r="K352" s="107"/>
      <c r="L352" s="107"/>
      <c r="M352" s="107"/>
      <c r="N352" s="107"/>
      <c r="O352" s="107"/>
      <c r="P352" s="107"/>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c r="CU352" s="14"/>
      <c r="CV352" s="14"/>
      <c r="CW352" s="14"/>
      <c r="CX352" s="14"/>
      <c r="CY352" s="14"/>
      <c r="CZ352" s="14"/>
      <c r="DA352" s="14"/>
      <c r="DB352" s="14"/>
      <c r="DC352" s="14"/>
      <c r="DD352" s="14"/>
      <c r="DE352" s="14"/>
      <c r="DF352" s="14"/>
      <c r="DG352" s="14"/>
      <c r="DH352" s="14"/>
      <c r="DI352" s="14"/>
      <c r="DJ352" s="14"/>
      <c r="DK352" s="14"/>
      <c r="DL352" s="14"/>
      <c r="DM352" s="14"/>
      <c r="DN352" s="14"/>
      <c r="DO352" s="14"/>
      <c r="DP352" s="14"/>
      <c r="DQ352" s="14"/>
      <c r="DR352" s="14"/>
      <c r="DS352" s="14"/>
      <c r="DT352" s="14"/>
      <c r="DU352" s="14"/>
      <c r="DV352" s="14"/>
      <c r="DW352" s="14"/>
      <c r="DX352" s="14"/>
      <c r="DY352" s="14"/>
      <c r="DZ352" s="14"/>
      <c r="EA352" s="14"/>
      <c r="EB352" s="14"/>
      <c r="EC352" s="14"/>
      <c r="ED352" s="14"/>
      <c r="EE352" s="14"/>
      <c r="EF352" s="14"/>
      <c r="EG352" s="14"/>
      <c r="EH352" s="14"/>
      <c r="EI352" s="14"/>
      <c r="EJ352" s="14"/>
      <c r="EK352" s="14"/>
      <c r="EL352" s="14"/>
      <c r="EM352" s="14"/>
      <c r="EN352" s="14"/>
    </row>
    <row r="353" ht="19.5" customHeight="1">
      <c r="A353" s="14"/>
      <c r="B353" s="14"/>
      <c r="C353" s="14"/>
      <c r="D353" s="14"/>
      <c r="E353" s="14"/>
      <c r="F353" s="106"/>
      <c r="G353" s="106"/>
      <c r="H353" s="14"/>
      <c r="I353" s="107"/>
      <c r="J353" s="107"/>
      <c r="K353" s="107"/>
      <c r="L353" s="107"/>
      <c r="M353" s="107"/>
      <c r="N353" s="107"/>
      <c r="O353" s="107"/>
      <c r="P353" s="107"/>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c r="CU353" s="14"/>
      <c r="CV353" s="14"/>
      <c r="CW353" s="14"/>
      <c r="CX353" s="14"/>
      <c r="CY353" s="14"/>
      <c r="CZ353" s="14"/>
      <c r="DA353" s="14"/>
      <c r="DB353" s="14"/>
      <c r="DC353" s="14"/>
      <c r="DD353" s="14"/>
      <c r="DE353" s="14"/>
      <c r="DF353" s="14"/>
      <c r="DG353" s="14"/>
      <c r="DH353" s="14"/>
      <c r="DI353" s="14"/>
      <c r="DJ353" s="14"/>
      <c r="DK353" s="14"/>
      <c r="DL353" s="14"/>
      <c r="DM353" s="14"/>
      <c r="DN353" s="14"/>
      <c r="DO353" s="14"/>
      <c r="DP353" s="14"/>
      <c r="DQ353" s="14"/>
      <c r="DR353" s="14"/>
      <c r="DS353" s="14"/>
      <c r="DT353" s="14"/>
      <c r="DU353" s="14"/>
      <c r="DV353" s="14"/>
      <c r="DW353" s="14"/>
      <c r="DX353" s="14"/>
      <c r="DY353" s="14"/>
      <c r="DZ353" s="14"/>
      <c r="EA353" s="14"/>
      <c r="EB353" s="14"/>
      <c r="EC353" s="14"/>
      <c r="ED353" s="14"/>
      <c r="EE353" s="14"/>
      <c r="EF353" s="14"/>
      <c r="EG353" s="14"/>
      <c r="EH353" s="14"/>
      <c r="EI353" s="14"/>
      <c r="EJ353" s="14"/>
      <c r="EK353" s="14"/>
      <c r="EL353" s="14"/>
      <c r="EM353" s="14"/>
      <c r="EN353" s="14"/>
    </row>
    <row r="354" ht="19.5" customHeight="1">
      <c r="A354" s="14"/>
      <c r="B354" s="14"/>
      <c r="C354" s="14"/>
      <c r="D354" s="14"/>
      <c r="E354" s="14"/>
      <c r="F354" s="106"/>
      <c r="G354" s="106"/>
      <c r="H354" s="14"/>
      <c r="I354" s="107"/>
      <c r="J354" s="107"/>
      <c r="K354" s="107"/>
      <c r="L354" s="107"/>
      <c r="M354" s="107"/>
      <c r="N354" s="107"/>
      <c r="O354" s="107"/>
      <c r="P354" s="107"/>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c r="CU354" s="14"/>
      <c r="CV354" s="14"/>
      <c r="CW354" s="14"/>
      <c r="CX354" s="14"/>
      <c r="CY354" s="14"/>
      <c r="CZ354" s="14"/>
      <c r="DA354" s="14"/>
      <c r="DB354" s="14"/>
      <c r="DC354" s="14"/>
      <c r="DD354" s="14"/>
      <c r="DE354" s="14"/>
      <c r="DF354" s="14"/>
      <c r="DG354" s="14"/>
      <c r="DH354" s="14"/>
      <c r="DI354" s="14"/>
      <c r="DJ354" s="14"/>
      <c r="DK354" s="14"/>
      <c r="DL354" s="14"/>
      <c r="DM354" s="14"/>
      <c r="DN354" s="14"/>
      <c r="DO354" s="14"/>
      <c r="DP354" s="14"/>
      <c r="DQ354" s="14"/>
      <c r="DR354" s="14"/>
      <c r="DS354" s="14"/>
      <c r="DT354" s="14"/>
      <c r="DU354" s="14"/>
      <c r="DV354" s="14"/>
      <c r="DW354" s="14"/>
      <c r="DX354" s="14"/>
      <c r="DY354" s="14"/>
      <c r="DZ354" s="14"/>
      <c r="EA354" s="14"/>
      <c r="EB354" s="14"/>
      <c r="EC354" s="14"/>
      <c r="ED354" s="14"/>
      <c r="EE354" s="14"/>
      <c r="EF354" s="14"/>
      <c r="EG354" s="14"/>
      <c r="EH354" s="14"/>
      <c r="EI354" s="14"/>
      <c r="EJ354" s="14"/>
      <c r="EK354" s="14"/>
      <c r="EL354" s="14"/>
      <c r="EM354" s="14"/>
      <c r="EN354" s="14"/>
    </row>
    <row r="355" ht="19.5" customHeight="1">
      <c r="A355" s="14"/>
      <c r="B355" s="14"/>
      <c r="C355" s="14"/>
      <c r="D355" s="14"/>
      <c r="E355" s="14"/>
      <c r="F355" s="106"/>
      <c r="G355" s="106"/>
      <c r="H355" s="14"/>
      <c r="I355" s="107"/>
      <c r="J355" s="107"/>
      <c r="K355" s="107"/>
      <c r="L355" s="107"/>
      <c r="M355" s="107"/>
      <c r="N355" s="107"/>
      <c r="O355" s="107"/>
      <c r="P355" s="107"/>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c r="CU355" s="14"/>
      <c r="CV355" s="14"/>
      <c r="CW355" s="14"/>
      <c r="CX355" s="14"/>
      <c r="CY355" s="14"/>
      <c r="CZ355" s="14"/>
      <c r="DA355" s="14"/>
      <c r="DB355" s="14"/>
      <c r="DC355" s="14"/>
      <c r="DD355" s="14"/>
      <c r="DE355" s="14"/>
      <c r="DF355" s="14"/>
      <c r="DG355" s="14"/>
      <c r="DH355" s="14"/>
      <c r="DI355" s="14"/>
      <c r="DJ355" s="14"/>
      <c r="DK355" s="14"/>
      <c r="DL355" s="14"/>
      <c r="DM355" s="14"/>
      <c r="DN355" s="14"/>
      <c r="DO355" s="14"/>
      <c r="DP355" s="14"/>
      <c r="DQ355" s="14"/>
      <c r="DR355" s="14"/>
      <c r="DS355" s="14"/>
      <c r="DT355" s="14"/>
      <c r="DU355" s="14"/>
      <c r="DV355" s="14"/>
      <c r="DW355" s="14"/>
      <c r="DX355" s="14"/>
      <c r="DY355" s="14"/>
      <c r="DZ355" s="14"/>
      <c r="EA355" s="14"/>
      <c r="EB355" s="14"/>
      <c r="EC355" s="14"/>
      <c r="ED355" s="14"/>
      <c r="EE355" s="14"/>
      <c r="EF355" s="14"/>
      <c r="EG355" s="14"/>
      <c r="EH355" s="14"/>
      <c r="EI355" s="14"/>
      <c r="EJ355" s="14"/>
      <c r="EK355" s="14"/>
      <c r="EL355" s="14"/>
      <c r="EM355" s="14"/>
      <c r="EN355" s="14"/>
    </row>
    <row r="356" ht="19.5" customHeight="1">
      <c r="A356" s="14"/>
      <c r="B356" s="14"/>
      <c r="C356" s="14"/>
      <c r="D356" s="14"/>
      <c r="E356" s="14"/>
      <c r="F356" s="106"/>
      <c r="G356" s="106"/>
      <c r="H356" s="14"/>
      <c r="I356" s="107"/>
      <c r="J356" s="107"/>
      <c r="K356" s="107"/>
      <c r="L356" s="107"/>
      <c r="M356" s="107"/>
      <c r="N356" s="107"/>
      <c r="O356" s="107"/>
      <c r="P356" s="107"/>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c r="CU356" s="14"/>
      <c r="CV356" s="14"/>
      <c r="CW356" s="14"/>
      <c r="CX356" s="14"/>
      <c r="CY356" s="14"/>
      <c r="CZ356" s="14"/>
      <c r="DA356" s="14"/>
      <c r="DB356" s="14"/>
      <c r="DC356" s="14"/>
      <c r="DD356" s="14"/>
      <c r="DE356" s="14"/>
      <c r="DF356" s="14"/>
      <c r="DG356" s="14"/>
      <c r="DH356" s="14"/>
      <c r="DI356" s="14"/>
      <c r="DJ356" s="14"/>
      <c r="DK356" s="14"/>
      <c r="DL356" s="14"/>
      <c r="DM356" s="14"/>
      <c r="DN356" s="14"/>
      <c r="DO356" s="14"/>
      <c r="DP356" s="14"/>
      <c r="DQ356" s="14"/>
      <c r="DR356" s="14"/>
      <c r="DS356" s="14"/>
      <c r="DT356" s="14"/>
      <c r="DU356" s="14"/>
      <c r="DV356" s="14"/>
      <c r="DW356" s="14"/>
      <c r="DX356" s="14"/>
      <c r="DY356" s="14"/>
      <c r="DZ356" s="14"/>
      <c r="EA356" s="14"/>
      <c r="EB356" s="14"/>
      <c r="EC356" s="14"/>
      <c r="ED356" s="14"/>
      <c r="EE356" s="14"/>
      <c r="EF356" s="14"/>
      <c r="EG356" s="14"/>
      <c r="EH356" s="14"/>
      <c r="EI356" s="14"/>
      <c r="EJ356" s="14"/>
      <c r="EK356" s="14"/>
      <c r="EL356" s="14"/>
      <c r="EM356" s="14"/>
      <c r="EN356" s="14"/>
    </row>
    <row r="357" ht="19.5" customHeight="1">
      <c r="A357" s="14"/>
      <c r="B357" s="14"/>
      <c r="C357" s="14"/>
      <c r="D357" s="14"/>
      <c r="E357" s="14"/>
      <c r="F357" s="106"/>
      <c r="G357" s="106"/>
      <c r="H357" s="14"/>
      <c r="I357" s="107"/>
      <c r="J357" s="107"/>
      <c r="K357" s="107"/>
      <c r="L357" s="107"/>
      <c r="M357" s="107"/>
      <c r="N357" s="107"/>
      <c r="O357" s="107"/>
      <c r="P357" s="107"/>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c r="CU357" s="14"/>
      <c r="CV357" s="14"/>
      <c r="CW357" s="14"/>
      <c r="CX357" s="14"/>
      <c r="CY357" s="14"/>
      <c r="CZ357" s="14"/>
      <c r="DA357" s="14"/>
      <c r="DB357" s="14"/>
      <c r="DC357" s="14"/>
      <c r="DD357" s="14"/>
      <c r="DE357" s="14"/>
      <c r="DF357" s="14"/>
      <c r="DG357" s="14"/>
      <c r="DH357" s="14"/>
      <c r="DI357" s="14"/>
      <c r="DJ357" s="14"/>
      <c r="DK357" s="14"/>
      <c r="DL357" s="14"/>
      <c r="DM357" s="14"/>
      <c r="DN357" s="14"/>
      <c r="DO357" s="14"/>
      <c r="DP357" s="14"/>
      <c r="DQ357" s="14"/>
      <c r="DR357" s="14"/>
      <c r="DS357" s="14"/>
      <c r="DT357" s="14"/>
      <c r="DU357" s="14"/>
      <c r="DV357" s="14"/>
      <c r="DW357" s="14"/>
      <c r="DX357" s="14"/>
      <c r="DY357" s="14"/>
      <c r="DZ357" s="14"/>
      <c r="EA357" s="14"/>
      <c r="EB357" s="14"/>
      <c r="EC357" s="14"/>
      <c r="ED357" s="14"/>
      <c r="EE357" s="14"/>
      <c r="EF357" s="14"/>
      <c r="EG357" s="14"/>
      <c r="EH357" s="14"/>
      <c r="EI357" s="14"/>
      <c r="EJ357" s="14"/>
      <c r="EK357" s="14"/>
      <c r="EL357" s="14"/>
      <c r="EM357" s="14"/>
      <c r="EN357" s="14"/>
    </row>
    <row r="358" ht="19.5" customHeight="1">
      <c r="A358" s="14"/>
      <c r="B358" s="14"/>
      <c r="C358" s="14"/>
      <c r="D358" s="14"/>
      <c r="E358" s="14"/>
      <c r="F358" s="106"/>
      <c r="G358" s="106"/>
      <c r="H358" s="14"/>
      <c r="I358" s="107"/>
      <c r="J358" s="107"/>
      <c r="K358" s="107"/>
      <c r="L358" s="107"/>
      <c r="M358" s="107"/>
      <c r="N358" s="107"/>
      <c r="O358" s="107"/>
      <c r="P358" s="107"/>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c r="CU358" s="14"/>
      <c r="CV358" s="14"/>
      <c r="CW358" s="14"/>
      <c r="CX358" s="14"/>
      <c r="CY358" s="14"/>
      <c r="CZ358" s="14"/>
      <c r="DA358" s="14"/>
      <c r="DB358" s="14"/>
      <c r="DC358" s="14"/>
      <c r="DD358" s="14"/>
      <c r="DE358" s="14"/>
      <c r="DF358" s="14"/>
      <c r="DG358" s="14"/>
      <c r="DH358" s="14"/>
      <c r="DI358" s="14"/>
      <c r="DJ358" s="14"/>
      <c r="DK358" s="14"/>
      <c r="DL358" s="14"/>
      <c r="DM358" s="14"/>
      <c r="DN358" s="14"/>
      <c r="DO358" s="14"/>
      <c r="DP358" s="14"/>
      <c r="DQ358" s="14"/>
      <c r="DR358" s="14"/>
      <c r="DS358" s="14"/>
      <c r="DT358" s="14"/>
      <c r="DU358" s="14"/>
      <c r="DV358" s="14"/>
      <c r="DW358" s="14"/>
      <c r="DX358" s="14"/>
      <c r="DY358" s="14"/>
      <c r="DZ358" s="14"/>
      <c r="EA358" s="14"/>
      <c r="EB358" s="14"/>
      <c r="EC358" s="14"/>
      <c r="ED358" s="14"/>
      <c r="EE358" s="14"/>
      <c r="EF358" s="14"/>
      <c r="EG358" s="14"/>
      <c r="EH358" s="14"/>
      <c r="EI358" s="14"/>
      <c r="EJ358" s="14"/>
      <c r="EK358" s="14"/>
      <c r="EL358" s="14"/>
      <c r="EM358" s="14"/>
      <c r="EN358" s="14"/>
    </row>
    <row r="359" ht="19.5" customHeight="1">
      <c r="A359" s="14"/>
      <c r="B359" s="14"/>
      <c r="C359" s="14"/>
      <c r="D359" s="14"/>
      <c r="E359" s="14"/>
      <c r="F359" s="106"/>
      <c r="G359" s="106"/>
      <c r="H359" s="14"/>
      <c r="I359" s="107"/>
      <c r="J359" s="107"/>
      <c r="K359" s="107"/>
      <c r="L359" s="107"/>
      <c r="M359" s="107"/>
      <c r="N359" s="107"/>
      <c r="O359" s="107"/>
      <c r="P359" s="107"/>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c r="EE359" s="14"/>
      <c r="EF359" s="14"/>
      <c r="EG359" s="14"/>
      <c r="EH359" s="14"/>
      <c r="EI359" s="14"/>
      <c r="EJ359" s="14"/>
      <c r="EK359" s="14"/>
      <c r="EL359" s="14"/>
      <c r="EM359" s="14"/>
      <c r="EN359" s="14"/>
    </row>
    <row r="360" ht="19.5" customHeight="1">
      <c r="A360" s="14"/>
      <c r="B360" s="14"/>
      <c r="C360" s="14"/>
      <c r="D360" s="14"/>
      <c r="E360" s="14"/>
      <c r="F360" s="106"/>
      <c r="G360" s="106"/>
      <c r="H360" s="14"/>
      <c r="I360" s="107"/>
      <c r="J360" s="107"/>
      <c r="K360" s="107"/>
      <c r="L360" s="107"/>
      <c r="M360" s="107"/>
      <c r="N360" s="107"/>
      <c r="O360" s="107"/>
      <c r="P360" s="107"/>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c r="CU360" s="14"/>
      <c r="CV360" s="14"/>
      <c r="CW360" s="14"/>
      <c r="CX360" s="14"/>
      <c r="CY360" s="14"/>
      <c r="CZ360" s="14"/>
      <c r="DA360" s="14"/>
      <c r="DB360" s="14"/>
      <c r="DC360" s="14"/>
      <c r="DD360" s="14"/>
      <c r="DE360" s="14"/>
      <c r="DF360" s="14"/>
      <c r="DG360" s="14"/>
      <c r="DH360" s="14"/>
      <c r="DI360" s="14"/>
      <c r="DJ360" s="14"/>
      <c r="DK360" s="14"/>
      <c r="DL360" s="14"/>
      <c r="DM360" s="14"/>
      <c r="DN360" s="14"/>
      <c r="DO360" s="14"/>
      <c r="DP360" s="14"/>
      <c r="DQ360" s="14"/>
      <c r="DR360" s="14"/>
      <c r="DS360" s="14"/>
      <c r="DT360" s="14"/>
      <c r="DU360" s="14"/>
      <c r="DV360" s="14"/>
      <c r="DW360" s="14"/>
      <c r="DX360" s="14"/>
      <c r="DY360" s="14"/>
      <c r="DZ360" s="14"/>
      <c r="EA360" s="14"/>
      <c r="EB360" s="14"/>
      <c r="EC360" s="14"/>
      <c r="ED360" s="14"/>
      <c r="EE360" s="14"/>
      <c r="EF360" s="14"/>
      <c r="EG360" s="14"/>
      <c r="EH360" s="14"/>
      <c r="EI360" s="14"/>
      <c r="EJ360" s="14"/>
      <c r="EK360" s="14"/>
      <c r="EL360" s="14"/>
      <c r="EM360" s="14"/>
      <c r="EN360" s="14"/>
    </row>
    <row r="361" ht="19.5" customHeight="1">
      <c r="A361" s="14"/>
      <c r="B361" s="14"/>
      <c r="C361" s="14"/>
      <c r="D361" s="14"/>
      <c r="E361" s="14"/>
      <c r="F361" s="106"/>
      <c r="G361" s="106"/>
      <c r="H361" s="14"/>
      <c r="I361" s="107"/>
      <c r="J361" s="107"/>
      <c r="K361" s="107"/>
      <c r="L361" s="107"/>
      <c r="M361" s="107"/>
      <c r="N361" s="107"/>
      <c r="O361" s="107"/>
      <c r="P361" s="107"/>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c r="CU361" s="14"/>
      <c r="CV361" s="14"/>
      <c r="CW361" s="14"/>
      <c r="CX361" s="14"/>
      <c r="CY361" s="14"/>
      <c r="CZ361" s="14"/>
      <c r="DA361" s="14"/>
      <c r="DB361" s="14"/>
      <c r="DC361" s="14"/>
      <c r="DD361" s="14"/>
      <c r="DE361" s="14"/>
      <c r="DF361" s="14"/>
      <c r="DG361" s="14"/>
      <c r="DH361" s="14"/>
      <c r="DI361" s="14"/>
      <c r="DJ361" s="14"/>
      <c r="DK361" s="14"/>
      <c r="DL361" s="14"/>
      <c r="DM361" s="14"/>
      <c r="DN361" s="14"/>
      <c r="DO361" s="14"/>
      <c r="DP361" s="14"/>
      <c r="DQ361" s="14"/>
      <c r="DR361" s="14"/>
      <c r="DS361" s="14"/>
      <c r="DT361" s="14"/>
      <c r="DU361" s="14"/>
      <c r="DV361" s="14"/>
      <c r="DW361" s="14"/>
      <c r="DX361" s="14"/>
      <c r="DY361" s="14"/>
      <c r="DZ361" s="14"/>
      <c r="EA361" s="14"/>
      <c r="EB361" s="14"/>
      <c r="EC361" s="14"/>
      <c r="ED361" s="14"/>
      <c r="EE361" s="14"/>
      <c r="EF361" s="14"/>
      <c r="EG361" s="14"/>
      <c r="EH361" s="14"/>
      <c r="EI361" s="14"/>
      <c r="EJ361" s="14"/>
      <c r="EK361" s="14"/>
      <c r="EL361" s="14"/>
      <c r="EM361" s="14"/>
      <c r="EN361" s="14"/>
    </row>
    <row r="362" ht="19.5" customHeight="1">
      <c r="A362" s="14"/>
      <c r="B362" s="14"/>
      <c r="C362" s="14"/>
      <c r="D362" s="14"/>
      <c r="E362" s="14"/>
      <c r="F362" s="106"/>
      <c r="G362" s="106"/>
      <c r="H362" s="14"/>
      <c r="I362" s="107"/>
      <c r="J362" s="107"/>
      <c r="K362" s="107"/>
      <c r="L362" s="107"/>
      <c r="M362" s="107"/>
      <c r="N362" s="107"/>
      <c r="O362" s="107"/>
      <c r="P362" s="107"/>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c r="EE362" s="14"/>
      <c r="EF362" s="14"/>
      <c r="EG362" s="14"/>
      <c r="EH362" s="14"/>
      <c r="EI362" s="14"/>
      <c r="EJ362" s="14"/>
      <c r="EK362" s="14"/>
      <c r="EL362" s="14"/>
      <c r="EM362" s="14"/>
      <c r="EN362" s="14"/>
    </row>
    <row r="363" ht="19.5" customHeight="1">
      <c r="A363" s="14"/>
      <c r="B363" s="14"/>
      <c r="C363" s="14"/>
      <c r="D363" s="14"/>
      <c r="E363" s="14"/>
      <c r="F363" s="106"/>
      <c r="G363" s="106"/>
      <c r="H363" s="14"/>
      <c r="I363" s="107"/>
      <c r="J363" s="107"/>
      <c r="K363" s="107"/>
      <c r="L363" s="107"/>
      <c r="M363" s="107"/>
      <c r="N363" s="107"/>
      <c r="O363" s="107"/>
      <c r="P363" s="107"/>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c r="EE363" s="14"/>
      <c r="EF363" s="14"/>
      <c r="EG363" s="14"/>
      <c r="EH363" s="14"/>
      <c r="EI363" s="14"/>
      <c r="EJ363" s="14"/>
      <c r="EK363" s="14"/>
      <c r="EL363" s="14"/>
      <c r="EM363" s="14"/>
      <c r="EN363" s="14"/>
    </row>
    <row r="364" ht="19.5" customHeight="1">
      <c r="A364" s="14"/>
      <c r="B364" s="14"/>
      <c r="C364" s="14"/>
      <c r="D364" s="14"/>
      <c r="E364" s="14"/>
      <c r="F364" s="106"/>
      <c r="G364" s="106"/>
      <c r="H364" s="14"/>
      <c r="I364" s="107"/>
      <c r="J364" s="107"/>
      <c r="K364" s="107"/>
      <c r="L364" s="107"/>
      <c r="M364" s="107"/>
      <c r="N364" s="107"/>
      <c r="O364" s="107"/>
      <c r="P364" s="107"/>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c r="CU364" s="14"/>
      <c r="CV364" s="14"/>
      <c r="CW364" s="14"/>
      <c r="CX364" s="14"/>
      <c r="CY364" s="14"/>
      <c r="CZ364" s="14"/>
      <c r="DA364" s="14"/>
      <c r="DB364" s="14"/>
      <c r="DC364" s="14"/>
      <c r="DD364" s="14"/>
      <c r="DE364" s="14"/>
      <c r="DF364" s="14"/>
      <c r="DG364" s="14"/>
      <c r="DH364" s="14"/>
      <c r="DI364" s="14"/>
      <c r="DJ364" s="14"/>
      <c r="DK364" s="14"/>
      <c r="DL364" s="14"/>
      <c r="DM364" s="14"/>
      <c r="DN364" s="14"/>
      <c r="DO364" s="14"/>
      <c r="DP364" s="14"/>
      <c r="DQ364" s="14"/>
      <c r="DR364" s="14"/>
      <c r="DS364" s="14"/>
      <c r="DT364" s="14"/>
      <c r="DU364" s="14"/>
      <c r="DV364" s="14"/>
      <c r="DW364" s="14"/>
      <c r="DX364" s="14"/>
      <c r="DY364" s="14"/>
      <c r="DZ364" s="14"/>
      <c r="EA364" s="14"/>
      <c r="EB364" s="14"/>
      <c r="EC364" s="14"/>
      <c r="ED364" s="14"/>
      <c r="EE364" s="14"/>
      <c r="EF364" s="14"/>
      <c r="EG364" s="14"/>
      <c r="EH364" s="14"/>
      <c r="EI364" s="14"/>
      <c r="EJ364" s="14"/>
      <c r="EK364" s="14"/>
      <c r="EL364" s="14"/>
      <c r="EM364" s="14"/>
      <c r="EN364" s="14"/>
    </row>
    <row r="365" ht="19.5" customHeight="1">
      <c r="A365" s="14"/>
      <c r="B365" s="14"/>
      <c r="C365" s="14"/>
      <c r="D365" s="14"/>
      <c r="E365" s="14"/>
      <c r="F365" s="106"/>
      <c r="G365" s="106"/>
      <c r="H365" s="14"/>
      <c r="I365" s="107"/>
      <c r="J365" s="107"/>
      <c r="K365" s="107"/>
      <c r="L365" s="107"/>
      <c r="M365" s="107"/>
      <c r="N365" s="107"/>
      <c r="O365" s="107"/>
      <c r="P365" s="107"/>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c r="CU365" s="14"/>
      <c r="CV365" s="14"/>
      <c r="CW365" s="14"/>
      <c r="CX365" s="14"/>
      <c r="CY365" s="14"/>
      <c r="CZ365" s="14"/>
      <c r="DA365" s="14"/>
      <c r="DB365" s="14"/>
      <c r="DC365" s="14"/>
      <c r="DD365" s="14"/>
      <c r="DE365" s="14"/>
      <c r="DF365" s="14"/>
      <c r="DG365" s="14"/>
      <c r="DH365" s="14"/>
      <c r="DI365" s="14"/>
      <c r="DJ365" s="14"/>
      <c r="DK365" s="14"/>
      <c r="DL365" s="14"/>
      <c r="DM365" s="14"/>
      <c r="DN365" s="14"/>
      <c r="DO365" s="14"/>
      <c r="DP365" s="14"/>
      <c r="DQ365" s="14"/>
      <c r="DR365" s="14"/>
      <c r="DS365" s="14"/>
      <c r="DT365" s="14"/>
      <c r="DU365" s="14"/>
      <c r="DV365" s="14"/>
      <c r="DW365" s="14"/>
      <c r="DX365" s="14"/>
      <c r="DY365" s="14"/>
      <c r="DZ365" s="14"/>
      <c r="EA365" s="14"/>
      <c r="EB365" s="14"/>
      <c r="EC365" s="14"/>
      <c r="ED365" s="14"/>
      <c r="EE365" s="14"/>
      <c r="EF365" s="14"/>
      <c r="EG365" s="14"/>
      <c r="EH365" s="14"/>
      <c r="EI365" s="14"/>
      <c r="EJ365" s="14"/>
      <c r="EK365" s="14"/>
      <c r="EL365" s="14"/>
      <c r="EM365" s="14"/>
      <c r="EN365" s="14"/>
    </row>
    <row r="366" ht="19.5" customHeight="1">
      <c r="A366" s="14"/>
      <c r="B366" s="14"/>
      <c r="C366" s="14"/>
      <c r="D366" s="14"/>
      <c r="E366" s="14"/>
      <c r="F366" s="106"/>
      <c r="G366" s="106"/>
      <c r="H366" s="14"/>
      <c r="I366" s="107"/>
      <c r="J366" s="107"/>
      <c r="K366" s="107"/>
      <c r="L366" s="107"/>
      <c r="M366" s="107"/>
      <c r="N366" s="107"/>
      <c r="O366" s="107"/>
      <c r="P366" s="107"/>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c r="EE366" s="14"/>
      <c r="EF366" s="14"/>
      <c r="EG366" s="14"/>
      <c r="EH366" s="14"/>
      <c r="EI366" s="14"/>
      <c r="EJ366" s="14"/>
      <c r="EK366" s="14"/>
      <c r="EL366" s="14"/>
      <c r="EM366" s="14"/>
      <c r="EN366" s="14"/>
    </row>
    <row r="367" ht="19.5" customHeight="1">
      <c r="A367" s="14"/>
      <c r="B367" s="14"/>
      <c r="C367" s="14"/>
      <c r="D367" s="14"/>
      <c r="E367" s="14"/>
      <c r="F367" s="106"/>
      <c r="G367" s="106"/>
      <c r="H367" s="14"/>
      <c r="I367" s="107"/>
      <c r="J367" s="107"/>
      <c r="K367" s="107"/>
      <c r="L367" s="107"/>
      <c r="M367" s="107"/>
      <c r="N367" s="107"/>
      <c r="O367" s="107"/>
      <c r="P367" s="107"/>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c r="EE367" s="14"/>
      <c r="EF367" s="14"/>
      <c r="EG367" s="14"/>
      <c r="EH367" s="14"/>
      <c r="EI367" s="14"/>
      <c r="EJ367" s="14"/>
      <c r="EK367" s="14"/>
      <c r="EL367" s="14"/>
      <c r="EM367" s="14"/>
      <c r="EN367" s="14"/>
    </row>
    <row r="368" ht="19.5" customHeight="1">
      <c r="A368" s="14"/>
      <c r="B368" s="14"/>
      <c r="C368" s="14"/>
      <c r="D368" s="14"/>
      <c r="E368" s="14"/>
      <c r="F368" s="106"/>
      <c r="G368" s="106"/>
      <c r="H368" s="14"/>
      <c r="I368" s="107"/>
      <c r="J368" s="107"/>
      <c r="K368" s="107"/>
      <c r="L368" s="107"/>
      <c r="M368" s="107"/>
      <c r="N368" s="107"/>
      <c r="O368" s="107"/>
      <c r="P368" s="107"/>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c r="CU368" s="14"/>
      <c r="CV368" s="14"/>
      <c r="CW368" s="14"/>
      <c r="CX368" s="14"/>
      <c r="CY368" s="14"/>
      <c r="CZ368" s="14"/>
      <c r="DA368" s="14"/>
      <c r="DB368" s="14"/>
      <c r="DC368" s="14"/>
      <c r="DD368" s="14"/>
      <c r="DE368" s="14"/>
      <c r="DF368" s="14"/>
      <c r="DG368" s="14"/>
      <c r="DH368" s="14"/>
      <c r="DI368" s="14"/>
      <c r="DJ368" s="14"/>
      <c r="DK368" s="14"/>
      <c r="DL368" s="14"/>
      <c r="DM368" s="14"/>
      <c r="DN368" s="14"/>
      <c r="DO368" s="14"/>
      <c r="DP368" s="14"/>
      <c r="DQ368" s="14"/>
      <c r="DR368" s="14"/>
      <c r="DS368" s="14"/>
      <c r="DT368" s="14"/>
      <c r="DU368" s="14"/>
      <c r="DV368" s="14"/>
      <c r="DW368" s="14"/>
      <c r="DX368" s="14"/>
      <c r="DY368" s="14"/>
      <c r="DZ368" s="14"/>
      <c r="EA368" s="14"/>
      <c r="EB368" s="14"/>
      <c r="EC368" s="14"/>
      <c r="ED368" s="14"/>
      <c r="EE368" s="14"/>
      <c r="EF368" s="14"/>
      <c r="EG368" s="14"/>
      <c r="EH368" s="14"/>
      <c r="EI368" s="14"/>
      <c r="EJ368" s="14"/>
      <c r="EK368" s="14"/>
      <c r="EL368" s="14"/>
      <c r="EM368" s="14"/>
      <c r="EN368" s="14"/>
    </row>
    <row r="369" ht="19.5" customHeight="1">
      <c r="A369" s="14"/>
      <c r="B369" s="14"/>
      <c r="C369" s="14"/>
      <c r="D369" s="14"/>
      <c r="E369" s="14"/>
      <c r="F369" s="106"/>
      <c r="G369" s="106"/>
      <c r="H369" s="14"/>
      <c r="I369" s="107"/>
      <c r="J369" s="107"/>
      <c r="K369" s="107"/>
      <c r="L369" s="107"/>
      <c r="M369" s="107"/>
      <c r="N369" s="107"/>
      <c r="O369" s="107"/>
      <c r="P369" s="107"/>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c r="CU369" s="14"/>
      <c r="CV369" s="14"/>
      <c r="CW369" s="14"/>
      <c r="CX369" s="14"/>
      <c r="CY369" s="14"/>
      <c r="CZ369" s="14"/>
      <c r="DA369" s="14"/>
      <c r="DB369" s="14"/>
      <c r="DC369" s="14"/>
      <c r="DD369" s="14"/>
      <c r="DE369" s="14"/>
      <c r="DF369" s="14"/>
      <c r="DG369" s="14"/>
      <c r="DH369" s="14"/>
      <c r="DI369" s="14"/>
      <c r="DJ369" s="14"/>
      <c r="DK369" s="14"/>
      <c r="DL369" s="14"/>
      <c r="DM369" s="14"/>
      <c r="DN369" s="14"/>
      <c r="DO369" s="14"/>
      <c r="DP369" s="14"/>
      <c r="DQ369" s="14"/>
      <c r="DR369" s="14"/>
      <c r="DS369" s="14"/>
      <c r="DT369" s="14"/>
      <c r="DU369" s="14"/>
      <c r="DV369" s="14"/>
      <c r="DW369" s="14"/>
      <c r="DX369" s="14"/>
      <c r="DY369" s="14"/>
      <c r="DZ369" s="14"/>
      <c r="EA369" s="14"/>
      <c r="EB369" s="14"/>
      <c r="EC369" s="14"/>
      <c r="ED369" s="14"/>
      <c r="EE369" s="14"/>
      <c r="EF369" s="14"/>
      <c r="EG369" s="14"/>
      <c r="EH369" s="14"/>
      <c r="EI369" s="14"/>
      <c r="EJ369" s="14"/>
      <c r="EK369" s="14"/>
      <c r="EL369" s="14"/>
      <c r="EM369" s="14"/>
      <c r="EN369" s="14"/>
    </row>
    <row r="370" ht="19.5" customHeight="1">
      <c r="A370" s="14"/>
      <c r="B370" s="14"/>
      <c r="C370" s="14"/>
      <c r="D370" s="14"/>
      <c r="E370" s="14"/>
      <c r="F370" s="106"/>
      <c r="G370" s="106"/>
      <c r="H370" s="14"/>
      <c r="I370" s="107"/>
      <c r="J370" s="107"/>
      <c r="K370" s="107"/>
      <c r="L370" s="107"/>
      <c r="M370" s="107"/>
      <c r="N370" s="107"/>
      <c r="O370" s="107"/>
      <c r="P370" s="107"/>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c r="EE370" s="14"/>
      <c r="EF370" s="14"/>
      <c r="EG370" s="14"/>
      <c r="EH370" s="14"/>
      <c r="EI370" s="14"/>
      <c r="EJ370" s="14"/>
      <c r="EK370" s="14"/>
      <c r="EL370" s="14"/>
      <c r="EM370" s="14"/>
      <c r="EN370" s="14"/>
    </row>
    <row r="371" ht="19.5" customHeight="1">
      <c r="A371" s="14"/>
      <c r="B371" s="14"/>
      <c r="C371" s="14"/>
      <c r="D371" s="14"/>
      <c r="E371" s="14"/>
      <c r="F371" s="106"/>
      <c r="G371" s="106"/>
      <c r="H371" s="14"/>
      <c r="I371" s="107"/>
      <c r="J371" s="107"/>
      <c r="K371" s="107"/>
      <c r="L371" s="107"/>
      <c r="M371" s="107"/>
      <c r="N371" s="107"/>
      <c r="O371" s="107"/>
      <c r="P371" s="107"/>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c r="EE371" s="14"/>
      <c r="EF371" s="14"/>
      <c r="EG371" s="14"/>
      <c r="EH371" s="14"/>
      <c r="EI371" s="14"/>
      <c r="EJ371" s="14"/>
      <c r="EK371" s="14"/>
      <c r="EL371" s="14"/>
      <c r="EM371" s="14"/>
      <c r="EN371" s="14"/>
    </row>
    <row r="372" ht="19.5" customHeight="1">
      <c r="A372" s="14"/>
      <c r="B372" s="14"/>
      <c r="C372" s="14"/>
      <c r="D372" s="14"/>
      <c r="E372" s="14"/>
      <c r="F372" s="106"/>
      <c r="G372" s="106"/>
      <c r="H372" s="14"/>
      <c r="I372" s="107"/>
      <c r="J372" s="107"/>
      <c r="K372" s="107"/>
      <c r="L372" s="107"/>
      <c r="M372" s="107"/>
      <c r="N372" s="107"/>
      <c r="O372" s="107"/>
      <c r="P372" s="107"/>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c r="CU372" s="14"/>
      <c r="CV372" s="14"/>
      <c r="CW372" s="14"/>
      <c r="CX372" s="14"/>
      <c r="CY372" s="14"/>
      <c r="CZ372" s="14"/>
      <c r="DA372" s="14"/>
      <c r="DB372" s="14"/>
      <c r="DC372" s="14"/>
      <c r="DD372" s="14"/>
      <c r="DE372" s="14"/>
      <c r="DF372" s="14"/>
      <c r="DG372" s="14"/>
      <c r="DH372" s="14"/>
      <c r="DI372" s="14"/>
      <c r="DJ372" s="14"/>
      <c r="DK372" s="14"/>
      <c r="DL372" s="14"/>
      <c r="DM372" s="14"/>
      <c r="DN372" s="14"/>
      <c r="DO372" s="14"/>
      <c r="DP372" s="14"/>
      <c r="DQ372" s="14"/>
      <c r="DR372" s="14"/>
      <c r="DS372" s="14"/>
      <c r="DT372" s="14"/>
      <c r="DU372" s="14"/>
      <c r="DV372" s="14"/>
      <c r="DW372" s="14"/>
      <c r="DX372" s="14"/>
      <c r="DY372" s="14"/>
      <c r="DZ372" s="14"/>
      <c r="EA372" s="14"/>
      <c r="EB372" s="14"/>
      <c r="EC372" s="14"/>
      <c r="ED372" s="14"/>
      <c r="EE372" s="14"/>
      <c r="EF372" s="14"/>
      <c r="EG372" s="14"/>
      <c r="EH372" s="14"/>
      <c r="EI372" s="14"/>
      <c r="EJ372" s="14"/>
      <c r="EK372" s="14"/>
      <c r="EL372" s="14"/>
      <c r="EM372" s="14"/>
      <c r="EN372" s="14"/>
    </row>
    <row r="373" ht="19.5" customHeight="1">
      <c r="A373" s="14"/>
      <c r="B373" s="14"/>
      <c r="C373" s="14"/>
      <c r="D373" s="14"/>
      <c r="E373" s="14"/>
      <c r="F373" s="106"/>
      <c r="G373" s="106"/>
      <c r="H373" s="14"/>
      <c r="I373" s="107"/>
      <c r="J373" s="107"/>
      <c r="K373" s="107"/>
      <c r="L373" s="107"/>
      <c r="M373" s="107"/>
      <c r="N373" s="107"/>
      <c r="O373" s="107"/>
      <c r="P373" s="107"/>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c r="CU373" s="14"/>
      <c r="CV373" s="14"/>
      <c r="CW373" s="14"/>
      <c r="CX373" s="14"/>
      <c r="CY373" s="14"/>
      <c r="CZ373" s="14"/>
      <c r="DA373" s="14"/>
      <c r="DB373" s="14"/>
      <c r="DC373" s="14"/>
      <c r="DD373" s="14"/>
      <c r="DE373" s="14"/>
      <c r="DF373" s="14"/>
      <c r="DG373" s="14"/>
      <c r="DH373" s="14"/>
      <c r="DI373" s="14"/>
      <c r="DJ373" s="14"/>
      <c r="DK373" s="14"/>
      <c r="DL373" s="14"/>
      <c r="DM373" s="14"/>
      <c r="DN373" s="14"/>
      <c r="DO373" s="14"/>
      <c r="DP373" s="14"/>
      <c r="DQ373" s="14"/>
      <c r="DR373" s="14"/>
      <c r="DS373" s="14"/>
      <c r="DT373" s="14"/>
      <c r="DU373" s="14"/>
      <c r="DV373" s="14"/>
      <c r="DW373" s="14"/>
      <c r="DX373" s="14"/>
      <c r="DY373" s="14"/>
      <c r="DZ373" s="14"/>
      <c r="EA373" s="14"/>
      <c r="EB373" s="14"/>
      <c r="EC373" s="14"/>
      <c r="ED373" s="14"/>
      <c r="EE373" s="14"/>
      <c r="EF373" s="14"/>
      <c r="EG373" s="14"/>
      <c r="EH373" s="14"/>
      <c r="EI373" s="14"/>
      <c r="EJ373" s="14"/>
      <c r="EK373" s="14"/>
      <c r="EL373" s="14"/>
      <c r="EM373" s="14"/>
      <c r="EN373" s="14"/>
    </row>
    <row r="374" ht="19.5" customHeight="1">
      <c r="A374" s="14"/>
      <c r="B374" s="14"/>
      <c r="C374" s="14"/>
      <c r="D374" s="14"/>
      <c r="E374" s="14"/>
      <c r="F374" s="106"/>
      <c r="G374" s="106"/>
      <c r="H374" s="14"/>
      <c r="I374" s="107"/>
      <c r="J374" s="107"/>
      <c r="K374" s="107"/>
      <c r="L374" s="107"/>
      <c r="M374" s="107"/>
      <c r="N374" s="107"/>
      <c r="O374" s="107"/>
      <c r="P374" s="107"/>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c r="EE374" s="14"/>
      <c r="EF374" s="14"/>
      <c r="EG374" s="14"/>
      <c r="EH374" s="14"/>
      <c r="EI374" s="14"/>
      <c r="EJ374" s="14"/>
      <c r="EK374" s="14"/>
      <c r="EL374" s="14"/>
      <c r="EM374" s="14"/>
      <c r="EN374" s="14"/>
    </row>
    <row r="375" ht="19.5" customHeight="1">
      <c r="A375" s="14"/>
      <c r="B375" s="14"/>
      <c r="C375" s="14"/>
      <c r="D375" s="14"/>
      <c r="E375" s="14"/>
      <c r="F375" s="106"/>
      <c r="G375" s="106"/>
      <c r="H375" s="14"/>
      <c r="I375" s="107"/>
      <c r="J375" s="107"/>
      <c r="K375" s="107"/>
      <c r="L375" s="107"/>
      <c r="M375" s="107"/>
      <c r="N375" s="107"/>
      <c r="O375" s="107"/>
      <c r="P375" s="107"/>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c r="EE375" s="14"/>
      <c r="EF375" s="14"/>
      <c r="EG375" s="14"/>
      <c r="EH375" s="14"/>
      <c r="EI375" s="14"/>
      <c r="EJ375" s="14"/>
      <c r="EK375" s="14"/>
      <c r="EL375" s="14"/>
      <c r="EM375" s="14"/>
      <c r="EN375" s="14"/>
    </row>
    <row r="376" ht="19.5" customHeight="1">
      <c r="A376" s="14"/>
      <c r="B376" s="14"/>
      <c r="C376" s="14"/>
      <c r="D376" s="14"/>
      <c r="E376" s="14"/>
      <c r="F376" s="106"/>
      <c r="G376" s="106"/>
      <c r="H376" s="14"/>
      <c r="I376" s="107"/>
      <c r="J376" s="107"/>
      <c r="K376" s="107"/>
      <c r="L376" s="107"/>
      <c r="M376" s="107"/>
      <c r="N376" s="107"/>
      <c r="O376" s="107"/>
      <c r="P376" s="107"/>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c r="EE376" s="14"/>
      <c r="EF376" s="14"/>
      <c r="EG376" s="14"/>
      <c r="EH376" s="14"/>
      <c r="EI376" s="14"/>
      <c r="EJ376" s="14"/>
      <c r="EK376" s="14"/>
      <c r="EL376" s="14"/>
      <c r="EM376" s="14"/>
      <c r="EN376" s="14"/>
    </row>
    <row r="377" ht="19.5" customHeight="1">
      <c r="A377" s="14"/>
      <c r="B377" s="14"/>
      <c r="C377" s="14"/>
      <c r="D377" s="14"/>
      <c r="E377" s="14"/>
      <c r="F377" s="106"/>
      <c r="G377" s="106"/>
      <c r="H377" s="14"/>
      <c r="I377" s="107"/>
      <c r="J377" s="107"/>
      <c r="K377" s="107"/>
      <c r="L377" s="107"/>
      <c r="M377" s="107"/>
      <c r="N377" s="107"/>
      <c r="O377" s="107"/>
      <c r="P377" s="107"/>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c r="CU377" s="14"/>
      <c r="CV377" s="14"/>
      <c r="CW377" s="14"/>
      <c r="CX377" s="14"/>
      <c r="CY377" s="14"/>
      <c r="CZ377" s="14"/>
      <c r="DA377" s="14"/>
      <c r="DB377" s="14"/>
      <c r="DC377" s="14"/>
      <c r="DD377" s="14"/>
      <c r="DE377" s="14"/>
      <c r="DF377" s="14"/>
      <c r="DG377" s="14"/>
      <c r="DH377" s="14"/>
      <c r="DI377" s="14"/>
      <c r="DJ377" s="14"/>
      <c r="DK377" s="14"/>
      <c r="DL377" s="14"/>
      <c r="DM377" s="14"/>
      <c r="DN377" s="14"/>
      <c r="DO377" s="14"/>
      <c r="DP377" s="14"/>
      <c r="DQ377" s="14"/>
      <c r="DR377" s="14"/>
      <c r="DS377" s="14"/>
      <c r="DT377" s="14"/>
      <c r="DU377" s="14"/>
      <c r="DV377" s="14"/>
      <c r="DW377" s="14"/>
      <c r="DX377" s="14"/>
      <c r="DY377" s="14"/>
      <c r="DZ377" s="14"/>
      <c r="EA377" s="14"/>
      <c r="EB377" s="14"/>
      <c r="EC377" s="14"/>
      <c r="ED377" s="14"/>
      <c r="EE377" s="14"/>
      <c r="EF377" s="14"/>
      <c r="EG377" s="14"/>
      <c r="EH377" s="14"/>
      <c r="EI377" s="14"/>
      <c r="EJ377" s="14"/>
      <c r="EK377" s="14"/>
      <c r="EL377" s="14"/>
      <c r="EM377" s="14"/>
      <c r="EN377" s="14"/>
    </row>
    <row r="378" ht="19.5" customHeight="1">
      <c r="A378" s="14"/>
      <c r="B378" s="14"/>
      <c r="C378" s="14"/>
      <c r="D378" s="14"/>
      <c r="E378" s="14"/>
      <c r="F378" s="106"/>
      <c r="G378" s="106"/>
      <c r="H378" s="14"/>
      <c r="I378" s="107"/>
      <c r="J378" s="107"/>
      <c r="K378" s="107"/>
      <c r="L378" s="107"/>
      <c r="M378" s="107"/>
      <c r="N378" s="107"/>
      <c r="O378" s="107"/>
      <c r="P378" s="107"/>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c r="EE378" s="14"/>
      <c r="EF378" s="14"/>
      <c r="EG378" s="14"/>
      <c r="EH378" s="14"/>
      <c r="EI378" s="14"/>
      <c r="EJ378" s="14"/>
      <c r="EK378" s="14"/>
      <c r="EL378" s="14"/>
      <c r="EM378" s="14"/>
      <c r="EN378" s="14"/>
    </row>
    <row r="379" ht="19.5" customHeight="1">
      <c r="A379" s="14"/>
      <c r="B379" s="14"/>
      <c r="C379" s="14"/>
      <c r="D379" s="14"/>
      <c r="E379" s="14"/>
      <c r="F379" s="106"/>
      <c r="G379" s="106"/>
      <c r="H379" s="14"/>
      <c r="I379" s="107"/>
      <c r="J379" s="107"/>
      <c r="K379" s="107"/>
      <c r="L379" s="107"/>
      <c r="M379" s="107"/>
      <c r="N379" s="107"/>
      <c r="O379" s="107"/>
      <c r="P379" s="107"/>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c r="EE379" s="14"/>
      <c r="EF379" s="14"/>
      <c r="EG379" s="14"/>
      <c r="EH379" s="14"/>
      <c r="EI379" s="14"/>
      <c r="EJ379" s="14"/>
      <c r="EK379" s="14"/>
      <c r="EL379" s="14"/>
      <c r="EM379" s="14"/>
      <c r="EN379" s="14"/>
    </row>
    <row r="380" ht="19.5" customHeight="1">
      <c r="A380" s="14"/>
      <c r="B380" s="14"/>
      <c r="C380" s="14"/>
      <c r="D380" s="14"/>
      <c r="E380" s="14"/>
      <c r="F380" s="106"/>
      <c r="G380" s="106"/>
      <c r="H380" s="14"/>
      <c r="I380" s="107"/>
      <c r="J380" s="107"/>
      <c r="K380" s="107"/>
      <c r="L380" s="107"/>
      <c r="M380" s="107"/>
      <c r="N380" s="107"/>
      <c r="O380" s="107"/>
      <c r="P380" s="107"/>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c r="EE380" s="14"/>
      <c r="EF380" s="14"/>
      <c r="EG380" s="14"/>
      <c r="EH380" s="14"/>
      <c r="EI380" s="14"/>
      <c r="EJ380" s="14"/>
      <c r="EK380" s="14"/>
      <c r="EL380" s="14"/>
      <c r="EM380" s="14"/>
      <c r="EN380" s="14"/>
    </row>
    <row r="381" ht="19.5" customHeight="1">
      <c r="A381" s="14"/>
      <c r="B381" s="14"/>
      <c r="C381" s="14"/>
      <c r="D381" s="14"/>
      <c r="E381" s="14"/>
      <c r="F381" s="106"/>
      <c r="G381" s="106"/>
      <c r="H381" s="14"/>
      <c r="I381" s="107"/>
      <c r="J381" s="107"/>
      <c r="K381" s="107"/>
      <c r="L381" s="107"/>
      <c r="M381" s="107"/>
      <c r="N381" s="107"/>
      <c r="O381" s="107"/>
      <c r="P381" s="107"/>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c r="CU381" s="14"/>
      <c r="CV381" s="14"/>
      <c r="CW381" s="14"/>
      <c r="CX381" s="14"/>
      <c r="CY381" s="14"/>
      <c r="CZ381" s="14"/>
      <c r="DA381" s="14"/>
      <c r="DB381" s="14"/>
      <c r="DC381" s="14"/>
      <c r="DD381" s="14"/>
      <c r="DE381" s="14"/>
      <c r="DF381" s="14"/>
      <c r="DG381" s="14"/>
      <c r="DH381" s="14"/>
      <c r="DI381" s="14"/>
      <c r="DJ381" s="14"/>
      <c r="DK381" s="14"/>
      <c r="DL381" s="14"/>
      <c r="DM381" s="14"/>
      <c r="DN381" s="14"/>
      <c r="DO381" s="14"/>
      <c r="DP381" s="14"/>
      <c r="DQ381" s="14"/>
      <c r="DR381" s="14"/>
      <c r="DS381" s="14"/>
      <c r="DT381" s="14"/>
      <c r="DU381" s="14"/>
      <c r="DV381" s="14"/>
      <c r="DW381" s="14"/>
      <c r="DX381" s="14"/>
      <c r="DY381" s="14"/>
      <c r="DZ381" s="14"/>
      <c r="EA381" s="14"/>
      <c r="EB381" s="14"/>
      <c r="EC381" s="14"/>
      <c r="ED381" s="14"/>
      <c r="EE381" s="14"/>
      <c r="EF381" s="14"/>
      <c r="EG381" s="14"/>
      <c r="EH381" s="14"/>
      <c r="EI381" s="14"/>
      <c r="EJ381" s="14"/>
      <c r="EK381" s="14"/>
      <c r="EL381" s="14"/>
      <c r="EM381" s="14"/>
      <c r="EN381" s="14"/>
    </row>
    <row r="382" ht="19.5" customHeight="1">
      <c r="A382" s="14"/>
      <c r="B382" s="14"/>
      <c r="C382" s="14"/>
      <c r="D382" s="14"/>
      <c r="E382" s="14"/>
      <c r="F382" s="106"/>
      <c r="G382" s="106"/>
      <c r="H382" s="14"/>
      <c r="I382" s="107"/>
      <c r="J382" s="107"/>
      <c r="K382" s="107"/>
      <c r="L382" s="107"/>
      <c r="M382" s="107"/>
      <c r="N382" s="107"/>
      <c r="O382" s="107"/>
      <c r="P382" s="107"/>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c r="CU382" s="14"/>
      <c r="CV382" s="14"/>
      <c r="CW382" s="14"/>
      <c r="CX382" s="14"/>
      <c r="CY382" s="14"/>
      <c r="CZ382" s="14"/>
      <c r="DA382" s="14"/>
      <c r="DB382" s="14"/>
      <c r="DC382" s="14"/>
      <c r="DD382" s="14"/>
      <c r="DE382" s="14"/>
      <c r="DF382" s="14"/>
      <c r="DG382" s="14"/>
      <c r="DH382" s="14"/>
      <c r="DI382" s="14"/>
      <c r="DJ382" s="14"/>
      <c r="DK382" s="14"/>
      <c r="DL382" s="14"/>
      <c r="DM382" s="14"/>
      <c r="DN382" s="14"/>
      <c r="DO382" s="14"/>
      <c r="DP382" s="14"/>
      <c r="DQ382" s="14"/>
      <c r="DR382" s="14"/>
      <c r="DS382" s="14"/>
      <c r="DT382" s="14"/>
      <c r="DU382" s="14"/>
      <c r="DV382" s="14"/>
      <c r="DW382" s="14"/>
      <c r="DX382" s="14"/>
      <c r="DY382" s="14"/>
      <c r="DZ382" s="14"/>
      <c r="EA382" s="14"/>
      <c r="EB382" s="14"/>
      <c r="EC382" s="14"/>
      <c r="ED382" s="14"/>
      <c r="EE382" s="14"/>
      <c r="EF382" s="14"/>
      <c r="EG382" s="14"/>
      <c r="EH382" s="14"/>
      <c r="EI382" s="14"/>
      <c r="EJ382" s="14"/>
      <c r="EK382" s="14"/>
      <c r="EL382" s="14"/>
      <c r="EM382" s="14"/>
      <c r="EN382" s="14"/>
    </row>
    <row r="383" ht="19.5" customHeight="1">
      <c r="A383" s="14"/>
      <c r="B383" s="14"/>
      <c r="C383" s="14"/>
      <c r="D383" s="14"/>
      <c r="E383" s="14"/>
      <c r="F383" s="106"/>
      <c r="G383" s="106"/>
      <c r="H383" s="14"/>
      <c r="I383" s="107"/>
      <c r="J383" s="107"/>
      <c r="K383" s="107"/>
      <c r="L383" s="107"/>
      <c r="M383" s="107"/>
      <c r="N383" s="107"/>
      <c r="O383" s="107"/>
      <c r="P383" s="107"/>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c r="EE383" s="14"/>
      <c r="EF383" s="14"/>
      <c r="EG383" s="14"/>
      <c r="EH383" s="14"/>
      <c r="EI383" s="14"/>
      <c r="EJ383" s="14"/>
      <c r="EK383" s="14"/>
      <c r="EL383" s="14"/>
      <c r="EM383" s="14"/>
      <c r="EN383" s="14"/>
    </row>
    <row r="384" ht="19.5" customHeight="1">
      <c r="A384" s="14"/>
      <c r="B384" s="14"/>
      <c r="C384" s="14"/>
      <c r="D384" s="14"/>
      <c r="E384" s="14"/>
      <c r="F384" s="106"/>
      <c r="G384" s="106"/>
      <c r="H384" s="14"/>
      <c r="I384" s="107"/>
      <c r="J384" s="107"/>
      <c r="K384" s="107"/>
      <c r="L384" s="107"/>
      <c r="M384" s="107"/>
      <c r="N384" s="107"/>
      <c r="O384" s="107"/>
      <c r="P384" s="107"/>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c r="EE384" s="14"/>
      <c r="EF384" s="14"/>
      <c r="EG384" s="14"/>
      <c r="EH384" s="14"/>
      <c r="EI384" s="14"/>
      <c r="EJ384" s="14"/>
      <c r="EK384" s="14"/>
      <c r="EL384" s="14"/>
      <c r="EM384" s="14"/>
      <c r="EN384" s="14"/>
    </row>
    <row r="385" ht="19.5" customHeight="1">
      <c r="A385" s="14"/>
      <c r="B385" s="14"/>
      <c r="C385" s="14"/>
      <c r="D385" s="14"/>
      <c r="E385" s="14"/>
      <c r="F385" s="106"/>
      <c r="G385" s="106"/>
      <c r="H385" s="14"/>
      <c r="I385" s="107"/>
      <c r="J385" s="107"/>
      <c r="K385" s="107"/>
      <c r="L385" s="107"/>
      <c r="M385" s="107"/>
      <c r="N385" s="107"/>
      <c r="O385" s="107"/>
      <c r="P385" s="107"/>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c r="CU385" s="14"/>
      <c r="CV385" s="14"/>
      <c r="CW385" s="14"/>
      <c r="CX385" s="14"/>
      <c r="CY385" s="14"/>
      <c r="CZ385" s="14"/>
      <c r="DA385" s="14"/>
      <c r="DB385" s="14"/>
      <c r="DC385" s="14"/>
      <c r="DD385" s="14"/>
      <c r="DE385" s="14"/>
      <c r="DF385" s="14"/>
      <c r="DG385" s="14"/>
      <c r="DH385" s="14"/>
      <c r="DI385" s="14"/>
      <c r="DJ385" s="14"/>
      <c r="DK385" s="14"/>
      <c r="DL385" s="14"/>
      <c r="DM385" s="14"/>
      <c r="DN385" s="14"/>
      <c r="DO385" s="14"/>
      <c r="DP385" s="14"/>
      <c r="DQ385" s="14"/>
      <c r="DR385" s="14"/>
      <c r="DS385" s="14"/>
      <c r="DT385" s="14"/>
      <c r="DU385" s="14"/>
      <c r="DV385" s="14"/>
      <c r="DW385" s="14"/>
      <c r="DX385" s="14"/>
      <c r="DY385" s="14"/>
      <c r="DZ385" s="14"/>
      <c r="EA385" s="14"/>
      <c r="EB385" s="14"/>
      <c r="EC385" s="14"/>
      <c r="ED385" s="14"/>
      <c r="EE385" s="14"/>
      <c r="EF385" s="14"/>
      <c r="EG385" s="14"/>
      <c r="EH385" s="14"/>
      <c r="EI385" s="14"/>
      <c r="EJ385" s="14"/>
      <c r="EK385" s="14"/>
      <c r="EL385" s="14"/>
      <c r="EM385" s="14"/>
      <c r="EN385" s="14"/>
    </row>
    <row r="386" ht="19.5" customHeight="1">
      <c r="A386" s="14"/>
      <c r="B386" s="14"/>
      <c r="C386" s="14"/>
      <c r="D386" s="14"/>
      <c r="E386" s="14"/>
      <c r="F386" s="106"/>
      <c r="G386" s="106"/>
      <c r="H386" s="14"/>
      <c r="I386" s="107"/>
      <c r="J386" s="107"/>
      <c r="K386" s="107"/>
      <c r="L386" s="107"/>
      <c r="M386" s="107"/>
      <c r="N386" s="107"/>
      <c r="O386" s="107"/>
      <c r="P386" s="107"/>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c r="EE386" s="14"/>
      <c r="EF386" s="14"/>
      <c r="EG386" s="14"/>
      <c r="EH386" s="14"/>
      <c r="EI386" s="14"/>
      <c r="EJ386" s="14"/>
      <c r="EK386" s="14"/>
      <c r="EL386" s="14"/>
      <c r="EM386" s="14"/>
      <c r="EN386" s="14"/>
    </row>
    <row r="387" ht="19.5" customHeight="1">
      <c r="A387" s="14"/>
      <c r="B387" s="14"/>
      <c r="C387" s="14"/>
      <c r="D387" s="14"/>
      <c r="E387" s="14"/>
      <c r="F387" s="106"/>
      <c r="G387" s="106"/>
      <c r="H387" s="14"/>
      <c r="I387" s="107"/>
      <c r="J387" s="107"/>
      <c r="K387" s="107"/>
      <c r="L387" s="107"/>
      <c r="M387" s="107"/>
      <c r="N387" s="107"/>
      <c r="O387" s="107"/>
      <c r="P387" s="107"/>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c r="EE387" s="14"/>
      <c r="EF387" s="14"/>
      <c r="EG387" s="14"/>
      <c r="EH387" s="14"/>
      <c r="EI387" s="14"/>
      <c r="EJ387" s="14"/>
      <c r="EK387" s="14"/>
      <c r="EL387" s="14"/>
      <c r="EM387" s="14"/>
      <c r="EN387" s="14"/>
    </row>
    <row r="388" ht="19.5" customHeight="1">
      <c r="A388" s="14"/>
      <c r="B388" s="14"/>
      <c r="C388" s="14"/>
      <c r="D388" s="14"/>
      <c r="E388" s="14"/>
      <c r="F388" s="106"/>
      <c r="G388" s="106"/>
      <c r="H388" s="14"/>
      <c r="I388" s="107"/>
      <c r="J388" s="107"/>
      <c r="K388" s="107"/>
      <c r="L388" s="107"/>
      <c r="M388" s="107"/>
      <c r="N388" s="107"/>
      <c r="O388" s="107"/>
      <c r="P388" s="107"/>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c r="EE388" s="14"/>
      <c r="EF388" s="14"/>
      <c r="EG388" s="14"/>
      <c r="EH388" s="14"/>
      <c r="EI388" s="14"/>
      <c r="EJ388" s="14"/>
      <c r="EK388" s="14"/>
      <c r="EL388" s="14"/>
      <c r="EM388" s="14"/>
      <c r="EN388" s="14"/>
    </row>
    <row r="389" ht="19.5" customHeight="1">
      <c r="A389" s="14"/>
      <c r="B389" s="14"/>
      <c r="C389" s="14"/>
      <c r="D389" s="14"/>
      <c r="E389" s="14"/>
      <c r="F389" s="106"/>
      <c r="G389" s="106"/>
      <c r="H389" s="14"/>
      <c r="I389" s="107"/>
      <c r="J389" s="107"/>
      <c r="K389" s="107"/>
      <c r="L389" s="107"/>
      <c r="M389" s="107"/>
      <c r="N389" s="107"/>
      <c r="O389" s="107"/>
      <c r="P389" s="107"/>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c r="CU389" s="14"/>
      <c r="CV389" s="14"/>
      <c r="CW389" s="14"/>
      <c r="CX389" s="14"/>
      <c r="CY389" s="14"/>
      <c r="CZ389" s="14"/>
      <c r="DA389" s="14"/>
      <c r="DB389" s="14"/>
      <c r="DC389" s="14"/>
      <c r="DD389" s="14"/>
      <c r="DE389" s="14"/>
      <c r="DF389" s="14"/>
      <c r="DG389" s="14"/>
      <c r="DH389" s="14"/>
      <c r="DI389" s="14"/>
      <c r="DJ389" s="14"/>
      <c r="DK389" s="14"/>
      <c r="DL389" s="14"/>
      <c r="DM389" s="14"/>
      <c r="DN389" s="14"/>
      <c r="DO389" s="14"/>
      <c r="DP389" s="14"/>
      <c r="DQ389" s="14"/>
      <c r="DR389" s="14"/>
      <c r="DS389" s="14"/>
      <c r="DT389" s="14"/>
      <c r="DU389" s="14"/>
      <c r="DV389" s="14"/>
      <c r="DW389" s="14"/>
      <c r="DX389" s="14"/>
      <c r="DY389" s="14"/>
      <c r="DZ389" s="14"/>
      <c r="EA389" s="14"/>
      <c r="EB389" s="14"/>
      <c r="EC389" s="14"/>
      <c r="ED389" s="14"/>
      <c r="EE389" s="14"/>
      <c r="EF389" s="14"/>
      <c r="EG389" s="14"/>
      <c r="EH389" s="14"/>
      <c r="EI389" s="14"/>
      <c r="EJ389" s="14"/>
      <c r="EK389" s="14"/>
      <c r="EL389" s="14"/>
      <c r="EM389" s="14"/>
      <c r="EN389" s="14"/>
    </row>
    <row r="390" ht="19.5" customHeight="1">
      <c r="A390" s="14"/>
      <c r="B390" s="14"/>
      <c r="C390" s="14"/>
      <c r="D390" s="14"/>
      <c r="E390" s="14"/>
      <c r="F390" s="106"/>
      <c r="G390" s="106"/>
      <c r="H390" s="14"/>
      <c r="I390" s="107"/>
      <c r="J390" s="107"/>
      <c r="K390" s="107"/>
      <c r="L390" s="107"/>
      <c r="M390" s="107"/>
      <c r="N390" s="107"/>
      <c r="O390" s="107"/>
      <c r="P390" s="107"/>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c r="CU390" s="14"/>
      <c r="CV390" s="14"/>
      <c r="CW390" s="14"/>
      <c r="CX390" s="14"/>
      <c r="CY390" s="14"/>
      <c r="CZ390" s="14"/>
      <c r="DA390" s="14"/>
      <c r="DB390" s="14"/>
      <c r="DC390" s="14"/>
      <c r="DD390" s="14"/>
      <c r="DE390" s="14"/>
      <c r="DF390" s="14"/>
      <c r="DG390" s="14"/>
      <c r="DH390" s="14"/>
      <c r="DI390" s="14"/>
      <c r="DJ390" s="14"/>
      <c r="DK390" s="14"/>
      <c r="DL390" s="14"/>
      <c r="DM390" s="14"/>
      <c r="DN390" s="14"/>
      <c r="DO390" s="14"/>
      <c r="DP390" s="14"/>
      <c r="DQ390" s="14"/>
      <c r="DR390" s="14"/>
      <c r="DS390" s="14"/>
      <c r="DT390" s="14"/>
      <c r="DU390" s="14"/>
      <c r="DV390" s="14"/>
      <c r="DW390" s="14"/>
      <c r="DX390" s="14"/>
      <c r="DY390" s="14"/>
      <c r="DZ390" s="14"/>
      <c r="EA390" s="14"/>
      <c r="EB390" s="14"/>
      <c r="EC390" s="14"/>
      <c r="ED390" s="14"/>
      <c r="EE390" s="14"/>
      <c r="EF390" s="14"/>
      <c r="EG390" s="14"/>
      <c r="EH390" s="14"/>
      <c r="EI390" s="14"/>
      <c r="EJ390" s="14"/>
      <c r="EK390" s="14"/>
      <c r="EL390" s="14"/>
      <c r="EM390" s="14"/>
      <c r="EN390" s="14"/>
    </row>
    <row r="391" ht="19.5" customHeight="1">
      <c r="A391" s="14"/>
      <c r="B391" s="14"/>
      <c r="C391" s="14"/>
      <c r="D391" s="14"/>
      <c r="E391" s="14"/>
      <c r="F391" s="106"/>
      <c r="G391" s="106"/>
      <c r="H391" s="14"/>
      <c r="I391" s="107"/>
      <c r="J391" s="107"/>
      <c r="K391" s="107"/>
      <c r="L391" s="107"/>
      <c r="M391" s="107"/>
      <c r="N391" s="107"/>
      <c r="O391" s="107"/>
      <c r="P391" s="107"/>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c r="EE391" s="14"/>
      <c r="EF391" s="14"/>
      <c r="EG391" s="14"/>
      <c r="EH391" s="14"/>
      <c r="EI391" s="14"/>
      <c r="EJ391" s="14"/>
      <c r="EK391" s="14"/>
      <c r="EL391" s="14"/>
      <c r="EM391" s="14"/>
      <c r="EN391" s="14"/>
    </row>
    <row r="392" ht="19.5" customHeight="1">
      <c r="A392" s="14"/>
      <c r="B392" s="14"/>
      <c r="C392" s="14"/>
      <c r="D392" s="14"/>
      <c r="E392" s="14"/>
      <c r="F392" s="106"/>
      <c r="G392" s="106"/>
      <c r="H392" s="14"/>
      <c r="I392" s="107"/>
      <c r="J392" s="107"/>
      <c r="K392" s="107"/>
      <c r="L392" s="107"/>
      <c r="M392" s="107"/>
      <c r="N392" s="107"/>
      <c r="O392" s="107"/>
      <c r="P392" s="107"/>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c r="EE392" s="14"/>
      <c r="EF392" s="14"/>
      <c r="EG392" s="14"/>
      <c r="EH392" s="14"/>
      <c r="EI392" s="14"/>
      <c r="EJ392" s="14"/>
      <c r="EK392" s="14"/>
      <c r="EL392" s="14"/>
      <c r="EM392" s="14"/>
      <c r="EN392" s="14"/>
    </row>
    <row r="393" ht="19.5" customHeight="1">
      <c r="A393" s="14"/>
      <c r="B393" s="14"/>
      <c r="C393" s="14"/>
      <c r="D393" s="14"/>
      <c r="E393" s="14"/>
      <c r="F393" s="106"/>
      <c r="G393" s="106"/>
      <c r="H393" s="14"/>
      <c r="I393" s="107"/>
      <c r="J393" s="107"/>
      <c r="K393" s="107"/>
      <c r="L393" s="107"/>
      <c r="M393" s="107"/>
      <c r="N393" s="107"/>
      <c r="O393" s="107"/>
      <c r="P393" s="107"/>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c r="CU393" s="14"/>
      <c r="CV393" s="14"/>
      <c r="CW393" s="14"/>
      <c r="CX393" s="14"/>
      <c r="CY393" s="14"/>
      <c r="CZ393" s="14"/>
      <c r="DA393" s="14"/>
      <c r="DB393" s="14"/>
      <c r="DC393" s="14"/>
      <c r="DD393" s="14"/>
      <c r="DE393" s="14"/>
      <c r="DF393" s="14"/>
      <c r="DG393" s="14"/>
      <c r="DH393" s="14"/>
      <c r="DI393" s="14"/>
      <c r="DJ393" s="14"/>
      <c r="DK393" s="14"/>
      <c r="DL393" s="14"/>
      <c r="DM393" s="14"/>
      <c r="DN393" s="14"/>
      <c r="DO393" s="14"/>
      <c r="DP393" s="14"/>
      <c r="DQ393" s="14"/>
      <c r="DR393" s="14"/>
      <c r="DS393" s="14"/>
      <c r="DT393" s="14"/>
      <c r="DU393" s="14"/>
      <c r="DV393" s="14"/>
      <c r="DW393" s="14"/>
      <c r="DX393" s="14"/>
      <c r="DY393" s="14"/>
      <c r="DZ393" s="14"/>
      <c r="EA393" s="14"/>
      <c r="EB393" s="14"/>
      <c r="EC393" s="14"/>
      <c r="ED393" s="14"/>
      <c r="EE393" s="14"/>
      <c r="EF393" s="14"/>
      <c r="EG393" s="14"/>
      <c r="EH393" s="14"/>
      <c r="EI393" s="14"/>
      <c r="EJ393" s="14"/>
      <c r="EK393" s="14"/>
      <c r="EL393" s="14"/>
      <c r="EM393" s="14"/>
      <c r="EN393" s="14"/>
    </row>
    <row r="394" ht="19.5" customHeight="1">
      <c r="A394" s="14"/>
      <c r="B394" s="14"/>
      <c r="C394" s="14"/>
      <c r="D394" s="14"/>
      <c r="E394" s="14"/>
      <c r="F394" s="106"/>
      <c r="G394" s="106"/>
      <c r="H394" s="14"/>
      <c r="I394" s="107"/>
      <c r="J394" s="107"/>
      <c r="K394" s="107"/>
      <c r="L394" s="107"/>
      <c r="M394" s="107"/>
      <c r="N394" s="107"/>
      <c r="O394" s="107"/>
      <c r="P394" s="107"/>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c r="CU394" s="14"/>
      <c r="CV394" s="14"/>
      <c r="CW394" s="14"/>
      <c r="CX394" s="14"/>
      <c r="CY394" s="14"/>
      <c r="CZ394" s="14"/>
      <c r="DA394" s="14"/>
      <c r="DB394" s="14"/>
      <c r="DC394" s="14"/>
      <c r="DD394" s="14"/>
      <c r="DE394" s="14"/>
      <c r="DF394" s="14"/>
      <c r="DG394" s="14"/>
      <c r="DH394" s="14"/>
      <c r="DI394" s="14"/>
      <c r="DJ394" s="14"/>
      <c r="DK394" s="14"/>
      <c r="DL394" s="14"/>
      <c r="DM394" s="14"/>
      <c r="DN394" s="14"/>
      <c r="DO394" s="14"/>
      <c r="DP394" s="14"/>
      <c r="DQ394" s="14"/>
      <c r="DR394" s="14"/>
      <c r="DS394" s="14"/>
      <c r="DT394" s="14"/>
      <c r="DU394" s="14"/>
      <c r="DV394" s="14"/>
      <c r="DW394" s="14"/>
      <c r="DX394" s="14"/>
      <c r="DY394" s="14"/>
      <c r="DZ394" s="14"/>
      <c r="EA394" s="14"/>
      <c r="EB394" s="14"/>
      <c r="EC394" s="14"/>
      <c r="ED394" s="14"/>
      <c r="EE394" s="14"/>
      <c r="EF394" s="14"/>
      <c r="EG394" s="14"/>
      <c r="EH394" s="14"/>
      <c r="EI394" s="14"/>
      <c r="EJ394" s="14"/>
      <c r="EK394" s="14"/>
      <c r="EL394" s="14"/>
      <c r="EM394" s="14"/>
      <c r="EN394" s="14"/>
    </row>
    <row r="395" ht="19.5" customHeight="1">
      <c r="A395" s="14"/>
      <c r="B395" s="14"/>
      <c r="C395" s="14"/>
      <c r="D395" s="14"/>
      <c r="E395" s="14"/>
      <c r="F395" s="106"/>
      <c r="G395" s="106"/>
      <c r="H395" s="14"/>
      <c r="I395" s="107"/>
      <c r="J395" s="107"/>
      <c r="K395" s="107"/>
      <c r="L395" s="107"/>
      <c r="M395" s="107"/>
      <c r="N395" s="107"/>
      <c r="O395" s="107"/>
      <c r="P395" s="107"/>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c r="EE395" s="14"/>
      <c r="EF395" s="14"/>
      <c r="EG395" s="14"/>
      <c r="EH395" s="14"/>
      <c r="EI395" s="14"/>
      <c r="EJ395" s="14"/>
      <c r="EK395" s="14"/>
      <c r="EL395" s="14"/>
      <c r="EM395" s="14"/>
      <c r="EN395" s="14"/>
    </row>
    <row r="396" ht="19.5" customHeight="1">
      <c r="A396" s="14"/>
      <c r="B396" s="14"/>
      <c r="C396" s="14"/>
      <c r="D396" s="14"/>
      <c r="E396" s="14"/>
      <c r="F396" s="106"/>
      <c r="G396" s="106"/>
      <c r="H396" s="14"/>
      <c r="I396" s="107"/>
      <c r="J396" s="107"/>
      <c r="K396" s="107"/>
      <c r="L396" s="107"/>
      <c r="M396" s="107"/>
      <c r="N396" s="107"/>
      <c r="O396" s="107"/>
      <c r="P396" s="107"/>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row>
    <row r="397" ht="19.5" customHeight="1">
      <c r="A397" s="14"/>
      <c r="B397" s="14"/>
      <c r="C397" s="14"/>
      <c r="D397" s="14"/>
      <c r="E397" s="14"/>
      <c r="F397" s="106"/>
      <c r="G397" s="106"/>
      <c r="H397" s="14"/>
      <c r="I397" s="107"/>
      <c r="J397" s="107"/>
      <c r="K397" s="107"/>
      <c r="L397" s="107"/>
      <c r="M397" s="107"/>
      <c r="N397" s="107"/>
      <c r="O397" s="107"/>
      <c r="P397" s="107"/>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c r="CU397" s="14"/>
      <c r="CV397" s="14"/>
      <c r="CW397" s="14"/>
      <c r="CX397" s="14"/>
      <c r="CY397" s="14"/>
      <c r="CZ397" s="14"/>
      <c r="DA397" s="14"/>
      <c r="DB397" s="14"/>
      <c r="DC397" s="14"/>
      <c r="DD397" s="14"/>
      <c r="DE397" s="14"/>
      <c r="DF397" s="14"/>
      <c r="DG397" s="14"/>
      <c r="DH397" s="14"/>
      <c r="DI397" s="14"/>
      <c r="DJ397" s="14"/>
      <c r="DK397" s="14"/>
      <c r="DL397" s="14"/>
      <c r="DM397" s="14"/>
      <c r="DN397" s="14"/>
      <c r="DO397" s="14"/>
      <c r="DP397" s="14"/>
      <c r="DQ397" s="14"/>
      <c r="DR397" s="14"/>
      <c r="DS397" s="14"/>
      <c r="DT397" s="14"/>
      <c r="DU397" s="14"/>
      <c r="DV397" s="14"/>
      <c r="DW397" s="14"/>
      <c r="DX397" s="14"/>
      <c r="DY397" s="14"/>
      <c r="DZ397" s="14"/>
      <c r="EA397" s="14"/>
      <c r="EB397" s="14"/>
      <c r="EC397" s="14"/>
      <c r="ED397" s="14"/>
      <c r="EE397" s="14"/>
      <c r="EF397" s="14"/>
      <c r="EG397" s="14"/>
      <c r="EH397" s="14"/>
      <c r="EI397" s="14"/>
      <c r="EJ397" s="14"/>
      <c r="EK397" s="14"/>
      <c r="EL397" s="14"/>
      <c r="EM397" s="14"/>
      <c r="EN397" s="14"/>
    </row>
    <row r="398" ht="19.5" customHeight="1">
      <c r="A398" s="14"/>
      <c r="B398" s="14"/>
      <c r="C398" s="14"/>
      <c r="D398" s="14"/>
      <c r="E398" s="14"/>
      <c r="F398" s="106"/>
      <c r="G398" s="106"/>
      <c r="H398" s="14"/>
      <c r="I398" s="107"/>
      <c r="J398" s="107"/>
      <c r="K398" s="107"/>
      <c r="L398" s="107"/>
      <c r="M398" s="107"/>
      <c r="N398" s="107"/>
      <c r="O398" s="107"/>
      <c r="P398" s="107"/>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c r="CU398" s="14"/>
      <c r="CV398" s="14"/>
      <c r="CW398" s="14"/>
      <c r="CX398" s="14"/>
      <c r="CY398" s="14"/>
      <c r="CZ398" s="14"/>
      <c r="DA398" s="14"/>
      <c r="DB398" s="14"/>
      <c r="DC398" s="14"/>
      <c r="DD398" s="14"/>
      <c r="DE398" s="14"/>
      <c r="DF398" s="14"/>
      <c r="DG398" s="14"/>
      <c r="DH398" s="14"/>
      <c r="DI398" s="14"/>
      <c r="DJ398" s="14"/>
      <c r="DK398" s="14"/>
      <c r="DL398" s="14"/>
      <c r="DM398" s="14"/>
      <c r="DN398" s="14"/>
      <c r="DO398" s="14"/>
      <c r="DP398" s="14"/>
      <c r="DQ398" s="14"/>
      <c r="DR398" s="14"/>
      <c r="DS398" s="14"/>
      <c r="DT398" s="14"/>
      <c r="DU398" s="14"/>
      <c r="DV398" s="14"/>
      <c r="DW398" s="14"/>
      <c r="DX398" s="14"/>
      <c r="DY398" s="14"/>
      <c r="DZ398" s="14"/>
      <c r="EA398" s="14"/>
      <c r="EB398" s="14"/>
      <c r="EC398" s="14"/>
      <c r="ED398" s="14"/>
      <c r="EE398" s="14"/>
      <c r="EF398" s="14"/>
      <c r="EG398" s="14"/>
      <c r="EH398" s="14"/>
      <c r="EI398" s="14"/>
      <c r="EJ398" s="14"/>
      <c r="EK398" s="14"/>
      <c r="EL398" s="14"/>
      <c r="EM398" s="14"/>
      <c r="EN398" s="14"/>
    </row>
    <row r="399" ht="19.5" customHeight="1">
      <c r="A399" s="14"/>
      <c r="B399" s="14"/>
      <c r="C399" s="14"/>
      <c r="D399" s="14"/>
      <c r="E399" s="14"/>
      <c r="F399" s="106"/>
      <c r="G399" s="106"/>
      <c r="H399" s="14"/>
      <c r="I399" s="107"/>
      <c r="J399" s="107"/>
      <c r="K399" s="107"/>
      <c r="L399" s="107"/>
      <c r="M399" s="107"/>
      <c r="N399" s="107"/>
      <c r="O399" s="107"/>
      <c r="P399" s="107"/>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c r="EE399" s="14"/>
      <c r="EF399" s="14"/>
      <c r="EG399" s="14"/>
      <c r="EH399" s="14"/>
      <c r="EI399" s="14"/>
      <c r="EJ399" s="14"/>
      <c r="EK399" s="14"/>
      <c r="EL399" s="14"/>
      <c r="EM399" s="14"/>
      <c r="EN399" s="14"/>
    </row>
    <row r="400" ht="19.5" customHeight="1">
      <c r="A400" s="14"/>
      <c r="B400" s="14"/>
      <c r="C400" s="14"/>
      <c r="D400" s="14"/>
      <c r="E400" s="14"/>
      <c r="F400" s="106"/>
      <c r="G400" s="106"/>
      <c r="H400" s="14"/>
      <c r="I400" s="107"/>
      <c r="J400" s="107"/>
      <c r="K400" s="107"/>
      <c r="L400" s="107"/>
      <c r="M400" s="107"/>
      <c r="N400" s="107"/>
      <c r="O400" s="107"/>
      <c r="P400" s="107"/>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c r="EE400" s="14"/>
      <c r="EF400" s="14"/>
      <c r="EG400" s="14"/>
      <c r="EH400" s="14"/>
      <c r="EI400" s="14"/>
      <c r="EJ400" s="14"/>
      <c r="EK400" s="14"/>
      <c r="EL400" s="14"/>
      <c r="EM400" s="14"/>
      <c r="EN400" s="14"/>
    </row>
    <row r="401" ht="19.5" customHeight="1">
      <c r="A401" s="14"/>
      <c r="B401" s="14"/>
      <c r="C401" s="14"/>
      <c r="D401" s="14"/>
      <c r="E401" s="14"/>
      <c r="F401" s="106"/>
      <c r="G401" s="106"/>
      <c r="H401" s="14"/>
      <c r="I401" s="107"/>
      <c r="J401" s="107"/>
      <c r="K401" s="107"/>
      <c r="L401" s="107"/>
      <c r="M401" s="107"/>
      <c r="N401" s="107"/>
      <c r="O401" s="107"/>
      <c r="P401" s="107"/>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c r="EE401" s="14"/>
      <c r="EF401" s="14"/>
      <c r="EG401" s="14"/>
      <c r="EH401" s="14"/>
      <c r="EI401" s="14"/>
      <c r="EJ401" s="14"/>
      <c r="EK401" s="14"/>
      <c r="EL401" s="14"/>
      <c r="EM401" s="14"/>
      <c r="EN401" s="14"/>
    </row>
    <row r="402" ht="19.5" customHeight="1">
      <c r="A402" s="14"/>
      <c r="B402" s="14"/>
      <c r="C402" s="14"/>
      <c r="D402" s="14"/>
      <c r="E402" s="14"/>
      <c r="F402" s="106"/>
      <c r="G402" s="106"/>
      <c r="H402" s="14"/>
      <c r="I402" s="107"/>
      <c r="J402" s="107"/>
      <c r="K402" s="107"/>
      <c r="L402" s="107"/>
      <c r="M402" s="107"/>
      <c r="N402" s="107"/>
      <c r="O402" s="107"/>
      <c r="P402" s="107"/>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c r="CU402" s="14"/>
      <c r="CV402" s="14"/>
      <c r="CW402" s="14"/>
      <c r="CX402" s="14"/>
      <c r="CY402" s="14"/>
      <c r="CZ402" s="14"/>
      <c r="DA402" s="14"/>
      <c r="DB402" s="14"/>
      <c r="DC402" s="14"/>
      <c r="DD402" s="14"/>
      <c r="DE402" s="14"/>
      <c r="DF402" s="14"/>
      <c r="DG402" s="14"/>
      <c r="DH402" s="14"/>
      <c r="DI402" s="14"/>
      <c r="DJ402" s="14"/>
      <c r="DK402" s="14"/>
      <c r="DL402" s="14"/>
      <c r="DM402" s="14"/>
      <c r="DN402" s="14"/>
      <c r="DO402" s="14"/>
      <c r="DP402" s="14"/>
      <c r="DQ402" s="14"/>
      <c r="DR402" s="14"/>
      <c r="DS402" s="14"/>
      <c r="DT402" s="14"/>
      <c r="DU402" s="14"/>
      <c r="DV402" s="14"/>
      <c r="DW402" s="14"/>
      <c r="DX402" s="14"/>
      <c r="DY402" s="14"/>
      <c r="DZ402" s="14"/>
      <c r="EA402" s="14"/>
      <c r="EB402" s="14"/>
      <c r="EC402" s="14"/>
      <c r="ED402" s="14"/>
      <c r="EE402" s="14"/>
      <c r="EF402" s="14"/>
      <c r="EG402" s="14"/>
      <c r="EH402" s="14"/>
      <c r="EI402" s="14"/>
      <c r="EJ402" s="14"/>
      <c r="EK402" s="14"/>
      <c r="EL402" s="14"/>
      <c r="EM402" s="14"/>
      <c r="EN402" s="14"/>
    </row>
    <row r="403" ht="19.5" customHeight="1">
      <c r="A403" s="14"/>
      <c r="B403" s="14"/>
      <c r="C403" s="14"/>
      <c r="D403" s="14"/>
      <c r="E403" s="14"/>
      <c r="F403" s="106"/>
      <c r="G403" s="106"/>
      <c r="H403" s="14"/>
      <c r="I403" s="107"/>
      <c r="J403" s="107"/>
      <c r="K403" s="107"/>
      <c r="L403" s="107"/>
      <c r="M403" s="107"/>
      <c r="N403" s="107"/>
      <c r="O403" s="107"/>
      <c r="P403" s="107"/>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c r="CU403" s="14"/>
      <c r="CV403" s="14"/>
      <c r="CW403" s="14"/>
      <c r="CX403" s="14"/>
      <c r="CY403" s="14"/>
      <c r="CZ403" s="14"/>
      <c r="DA403" s="14"/>
      <c r="DB403" s="14"/>
      <c r="DC403" s="14"/>
      <c r="DD403" s="14"/>
      <c r="DE403" s="14"/>
      <c r="DF403" s="14"/>
      <c r="DG403" s="14"/>
      <c r="DH403" s="14"/>
      <c r="DI403" s="14"/>
      <c r="DJ403" s="14"/>
      <c r="DK403" s="14"/>
      <c r="DL403" s="14"/>
      <c r="DM403" s="14"/>
      <c r="DN403" s="14"/>
      <c r="DO403" s="14"/>
      <c r="DP403" s="14"/>
      <c r="DQ403" s="14"/>
      <c r="DR403" s="14"/>
      <c r="DS403" s="14"/>
      <c r="DT403" s="14"/>
      <c r="DU403" s="14"/>
      <c r="DV403" s="14"/>
      <c r="DW403" s="14"/>
      <c r="DX403" s="14"/>
      <c r="DY403" s="14"/>
      <c r="DZ403" s="14"/>
      <c r="EA403" s="14"/>
      <c r="EB403" s="14"/>
      <c r="EC403" s="14"/>
      <c r="ED403" s="14"/>
      <c r="EE403" s="14"/>
      <c r="EF403" s="14"/>
      <c r="EG403" s="14"/>
      <c r="EH403" s="14"/>
      <c r="EI403" s="14"/>
      <c r="EJ403" s="14"/>
      <c r="EK403" s="14"/>
      <c r="EL403" s="14"/>
      <c r="EM403" s="14"/>
      <c r="EN403" s="14"/>
    </row>
    <row r="404" ht="19.5" customHeight="1">
      <c r="A404" s="14"/>
      <c r="B404" s="14"/>
      <c r="C404" s="14"/>
      <c r="D404" s="14"/>
      <c r="E404" s="14"/>
      <c r="F404" s="106"/>
      <c r="G404" s="106"/>
      <c r="H404" s="14"/>
      <c r="I404" s="107"/>
      <c r="J404" s="107"/>
      <c r="K404" s="107"/>
      <c r="L404" s="107"/>
      <c r="M404" s="107"/>
      <c r="N404" s="107"/>
      <c r="O404" s="107"/>
      <c r="P404" s="107"/>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c r="EE404" s="14"/>
      <c r="EF404" s="14"/>
      <c r="EG404" s="14"/>
      <c r="EH404" s="14"/>
      <c r="EI404" s="14"/>
      <c r="EJ404" s="14"/>
      <c r="EK404" s="14"/>
      <c r="EL404" s="14"/>
      <c r="EM404" s="14"/>
      <c r="EN404" s="14"/>
    </row>
    <row r="405" ht="19.5" customHeight="1">
      <c r="A405" s="14"/>
      <c r="B405" s="14"/>
      <c r="C405" s="14"/>
      <c r="D405" s="14"/>
      <c r="E405" s="14"/>
      <c r="F405" s="106"/>
      <c r="G405" s="106"/>
      <c r="H405" s="14"/>
      <c r="I405" s="107"/>
      <c r="J405" s="107"/>
      <c r="K405" s="107"/>
      <c r="L405" s="107"/>
      <c r="M405" s="107"/>
      <c r="N405" s="107"/>
      <c r="O405" s="107"/>
      <c r="P405" s="107"/>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c r="CU405" s="14"/>
      <c r="CV405" s="14"/>
      <c r="CW405" s="14"/>
      <c r="CX405" s="14"/>
      <c r="CY405" s="14"/>
      <c r="CZ405" s="14"/>
      <c r="DA405" s="14"/>
      <c r="DB405" s="14"/>
      <c r="DC405" s="14"/>
      <c r="DD405" s="14"/>
      <c r="DE405" s="14"/>
      <c r="DF405" s="14"/>
      <c r="DG405" s="14"/>
      <c r="DH405" s="14"/>
      <c r="DI405" s="14"/>
      <c r="DJ405" s="14"/>
      <c r="DK405" s="14"/>
      <c r="DL405" s="14"/>
      <c r="DM405" s="14"/>
      <c r="DN405" s="14"/>
      <c r="DO405" s="14"/>
      <c r="DP405" s="14"/>
      <c r="DQ405" s="14"/>
      <c r="DR405" s="14"/>
      <c r="DS405" s="14"/>
      <c r="DT405" s="14"/>
      <c r="DU405" s="14"/>
      <c r="DV405" s="14"/>
      <c r="DW405" s="14"/>
      <c r="DX405" s="14"/>
      <c r="DY405" s="14"/>
      <c r="DZ405" s="14"/>
      <c r="EA405" s="14"/>
      <c r="EB405" s="14"/>
      <c r="EC405" s="14"/>
      <c r="ED405" s="14"/>
      <c r="EE405" s="14"/>
      <c r="EF405" s="14"/>
      <c r="EG405" s="14"/>
      <c r="EH405" s="14"/>
      <c r="EI405" s="14"/>
      <c r="EJ405" s="14"/>
      <c r="EK405" s="14"/>
      <c r="EL405" s="14"/>
      <c r="EM405" s="14"/>
      <c r="EN405" s="14"/>
    </row>
    <row r="406" ht="19.5" customHeight="1">
      <c r="A406" s="14"/>
      <c r="B406" s="14"/>
      <c r="C406" s="14"/>
      <c r="D406" s="14"/>
      <c r="E406" s="14"/>
      <c r="F406" s="106"/>
      <c r="G406" s="106"/>
      <c r="H406" s="14"/>
      <c r="I406" s="107"/>
      <c r="J406" s="107"/>
      <c r="K406" s="107"/>
      <c r="L406" s="107"/>
      <c r="M406" s="107"/>
      <c r="N406" s="107"/>
      <c r="O406" s="107"/>
      <c r="P406" s="107"/>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c r="EE406" s="14"/>
      <c r="EF406" s="14"/>
      <c r="EG406" s="14"/>
      <c r="EH406" s="14"/>
      <c r="EI406" s="14"/>
      <c r="EJ406" s="14"/>
      <c r="EK406" s="14"/>
      <c r="EL406" s="14"/>
      <c r="EM406" s="14"/>
      <c r="EN406" s="14"/>
    </row>
    <row r="407" ht="19.5" customHeight="1">
      <c r="A407" s="14"/>
      <c r="B407" s="14"/>
      <c r="C407" s="14"/>
      <c r="D407" s="14"/>
      <c r="E407" s="14"/>
      <c r="F407" s="106"/>
      <c r="G407" s="106"/>
      <c r="H407" s="14"/>
      <c r="I407" s="107"/>
      <c r="J407" s="107"/>
      <c r="K407" s="107"/>
      <c r="L407" s="107"/>
      <c r="M407" s="107"/>
      <c r="N407" s="107"/>
      <c r="O407" s="107"/>
      <c r="P407" s="107"/>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c r="CU407" s="14"/>
      <c r="CV407" s="14"/>
      <c r="CW407" s="14"/>
      <c r="CX407" s="14"/>
      <c r="CY407" s="14"/>
      <c r="CZ407" s="14"/>
      <c r="DA407" s="14"/>
      <c r="DB407" s="14"/>
      <c r="DC407" s="14"/>
      <c r="DD407" s="14"/>
      <c r="DE407" s="14"/>
      <c r="DF407" s="14"/>
      <c r="DG407" s="14"/>
      <c r="DH407" s="14"/>
      <c r="DI407" s="14"/>
      <c r="DJ407" s="14"/>
      <c r="DK407" s="14"/>
      <c r="DL407" s="14"/>
      <c r="DM407" s="14"/>
      <c r="DN407" s="14"/>
      <c r="DO407" s="14"/>
      <c r="DP407" s="14"/>
      <c r="DQ407" s="14"/>
      <c r="DR407" s="14"/>
      <c r="DS407" s="14"/>
      <c r="DT407" s="14"/>
      <c r="DU407" s="14"/>
      <c r="DV407" s="14"/>
      <c r="DW407" s="14"/>
      <c r="DX407" s="14"/>
      <c r="DY407" s="14"/>
      <c r="DZ407" s="14"/>
      <c r="EA407" s="14"/>
      <c r="EB407" s="14"/>
      <c r="EC407" s="14"/>
      <c r="ED407" s="14"/>
      <c r="EE407" s="14"/>
      <c r="EF407" s="14"/>
      <c r="EG407" s="14"/>
      <c r="EH407" s="14"/>
      <c r="EI407" s="14"/>
      <c r="EJ407" s="14"/>
      <c r="EK407" s="14"/>
      <c r="EL407" s="14"/>
      <c r="EM407" s="14"/>
      <c r="EN407" s="14"/>
    </row>
    <row r="408" ht="19.5" customHeight="1">
      <c r="A408" s="14"/>
      <c r="B408" s="14"/>
      <c r="C408" s="14"/>
      <c r="D408" s="14"/>
      <c r="E408" s="14"/>
      <c r="F408" s="106"/>
      <c r="G408" s="106"/>
      <c r="H408" s="14"/>
      <c r="I408" s="107"/>
      <c r="J408" s="107"/>
      <c r="K408" s="107"/>
      <c r="L408" s="107"/>
      <c r="M408" s="107"/>
      <c r="N408" s="107"/>
      <c r="O408" s="107"/>
      <c r="P408" s="107"/>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c r="CU408" s="14"/>
      <c r="CV408" s="14"/>
      <c r="CW408" s="14"/>
      <c r="CX408" s="14"/>
      <c r="CY408" s="14"/>
      <c r="CZ408" s="14"/>
      <c r="DA408" s="14"/>
      <c r="DB408" s="14"/>
      <c r="DC408" s="14"/>
      <c r="DD408" s="14"/>
      <c r="DE408" s="14"/>
      <c r="DF408" s="14"/>
      <c r="DG408" s="14"/>
      <c r="DH408" s="14"/>
      <c r="DI408" s="14"/>
      <c r="DJ408" s="14"/>
      <c r="DK408" s="14"/>
      <c r="DL408" s="14"/>
      <c r="DM408" s="14"/>
      <c r="DN408" s="14"/>
      <c r="DO408" s="14"/>
      <c r="DP408" s="14"/>
      <c r="DQ408" s="14"/>
      <c r="DR408" s="14"/>
      <c r="DS408" s="14"/>
      <c r="DT408" s="14"/>
      <c r="DU408" s="14"/>
      <c r="DV408" s="14"/>
      <c r="DW408" s="14"/>
      <c r="DX408" s="14"/>
      <c r="DY408" s="14"/>
      <c r="DZ408" s="14"/>
      <c r="EA408" s="14"/>
      <c r="EB408" s="14"/>
      <c r="EC408" s="14"/>
      <c r="ED408" s="14"/>
      <c r="EE408" s="14"/>
      <c r="EF408" s="14"/>
      <c r="EG408" s="14"/>
      <c r="EH408" s="14"/>
      <c r="EI408" s="14"/>
      <c r="EJ408" s="14"/>
      <c r="EK408" s="14"/>
      <c r="EL408" s="14"/>
      <c r="EM408" s="14"/>
      <c r="EN408" s="14"/>
    </row>
    <row r="409" ht="19.5" customHeight="1">
      <c r="A409" s="14"/>
      <c r="B409" s="14"/>
      <c r="C409" s="14"/>
      <c r="D409" s="14"/>
      <c r="E409" s="14"/>
      <c r="F409" s="106"/>
      <c r="G409" s="106"/>
      <c r="H409" s="14"/>
      <c r="I409" s="107"/>
      <c r="J409" s="107"/>
      <c r="K409" s="107"/>
      <c r="L409" s="107"/>
      <c r="M409" s="107"/>
      <c r="N409" s="107"/>
      <c r="O409" s="107"/>
      <c r="P409" s="107"/>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c r="CU409" s="14"/>
      <c r="CV409" s="14"/>
      <c r="CW409" s="14"/>
      <c r="CX409" s="14"/>
      <c r="CY409" s="14"/>
      <c r="CZ409" s="14"/>
      <c r="DA409" s="14"/>
      <c r="DB409" s="14"/>
      <c r="DC409" s="14"/>
      <c r="DD409" s="14"/>
      <c r="DE409" s="14"/>
      <c r="DF409" s="14"/>
      <c r="DG409" s="14"/>
      <c r="DH409" s="14"/>
      <c r="DI409" s="14"/>
      <c r="DJ409" s="14"/>
      <c r="DK409" s="14"/>
      <c r="DL409" s="14"/>
      <c r="DM409" s="14"/>
      <c r="DN409" s="14"/>
      <c r="DO409" s="14"/>
      <c r="DP409" s="14"/>
      <c r="DQ409" s="14"/>
      <c r="DR409" s="14"/>
      <c r="DS409" s="14"/>
      <c r="DT409" s="14"/>
      <c r="DU409" s="14"/>
      <c r="DV409" s="14"/>
      <c r="DW409" s="14"/>
      <c r="DX409" s="14"/>
      <c r="DY409" s="14"/>
      <c r="DZ409" s="14"/>
      <c r="EA409" s="14"/>
      <c r="EB409" s="14"/>
      <c r="EC409" s="14"/>
      <c r="ED409" s="14"/>
      <c r="EE409" s="14"/>
      <c r="EF409" s="14"/>
      <c r="EG409" s="14"/>
      <c r="EH409" s="14"/>
      <c r="EI409" s="14"/>
      <c r="EJ409" s="14"/>
      <c r="EK409" s="14"/>
      <c r="EL409" s="14"/>
      <c r="EM409" s="14"/>
      <c r="EN409" s="14"/>
    </row>
    <row r="410" ht="19.5" customHeight="1">
      <c r="A410" s="14"/>
      <c r="B410" s="14"/>
      <c r="C410" s="14"/>
      <c r="D410" s="14"/>
      <c r="E410" s="14"/>
      <c r="F410" s="106"/>
      <c r="G410" s="106"/>
      <c r="H410" s="14"/>
      <c r="I410" s="107"/>
      <c r="J410" s="107"/>
      <c r="K410" s="107"/>
      <c r="L410" s="107"/>
      <c r="M410" s="107"/>
      <c r="N410" s="107"/>
      <c r="O410" s="107"/>
      <c r="P410" s="107"/>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c r="EE410" s="14"/>
      <c r="EF410" s="14"/>
      <c r="EG410" s="14"/>
      <c r="EH410" s="14"/>
      <c r="EI410" s="14"/>
      <c r="EJ410" s="14"/>
      <c r="EK410" s="14"/>
      <c r="EL410" s="14"/>
      <c r="EM410" s="14"/>
      <c r="EN410" s="14"/>
    </row>
    <row r="411" ht="19.5" customHeight="1">
      <c r="A411" s="14"/>
      <c r="B411" s="14"/>
      <c r="C411" s="14"/>
      <c r="D411" s="14"/>
      <c r="E411" s="14"/>
      <c r="F411" s="106"/>
      <c r="G411" s="106"/>
      <c r="H411" s="14"/>
      <c r="I411" s="107"/>
      <c r="J411" s="107"/>
      <c r="K411" s="107"/>
      <c r="L411" s="107"/>
      <c r="M411" s="107"/>
      <c r="N411" s="107"/>
      <c r="O411" s="107"/>
      <c r="P411" s="107"/>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c r="CU411" s="14"/>
      <c r="CV411" s="14"/>
      <c r="CW411" s="14"/>
      <c r="CX411" s="14"/>
      <c r="CY411" s="14"/>
      <c r="CZ411" s="14"/>
      <c r="DA411" s="14"/>
      <c r="DB411" s="14"/>
      <c r="DC411" s="14"/>
      <c r="DD411" s="14"/>
      <c r="DE411" s="14"/>
      <c r="DF411" s="14"/>
      <c r="DG411" s="14"/>
      <c r="DH411" s="14"/>
      <c r="DI411" s="14"/>
      <c r="DJ411" s="14"/>
      <c r="DK411" s="14"/>
      <c r="DL411" s="14"/>
      <c r="DM411" s="14"/>
      <c r="DN411" s="14"/>
      <c r="DO411" s="14"/>
      <c r="DP411" s="14"/>
      <c r="DQ411" s="14"/>
      <c r="DR411" s="14"/>
      <c r="DS411" s="14"/>
      <c r="DT411" s="14"/>
      <c r="DU411" s="14"/>
      <c r="DV411" s="14"/>
      <c r="DW411" s="14"/>
      <c r="DX411" s="14"/>
      <c r="DY411" s="14"/>
      <c r="DZ411" s="14"/>
      <c r="EA411" s="14"/>
      <c r="EB411" s="14"/>
      <c r="EC411" s="14"/>
      <c r="ED411" s="14"/>
      <c r="EE411" s="14"/>
      <c r="EF411" s="14"/>
      <c r="EG411" s="14"/>
      <c r="EH411" s="14"/>
      <c r="EI411" s="14"/>
      <c r="EJ411" s="14"/>
      <c r="EK411" s="14"/>
      <c r="EL411" s="14"/>
      <c r="EM411" s="14"/>
      <c r="EN411" s="14"/>
    </row>
    <row r="412" ht="19.5" customHeight="1">
      <c r="A412" s="14"/>
      <c r="B412" s="14"/>
      <c r="C412" s="14"/>
      <c r="D412" s="14"/>
      <c r="E412" s="14"/>
      <c r="F412" s="106"/>
      <c r="G412" s="106"/>
      <c r="H412" s="14"/>
      <c r="I412" s="107"/>
      <c r="J412" s="107"/>
      <c r="K412" s="107"/>
      <c r="L412" s="107"/>
      <c r="M412" s="107"/>
      <c r="N412" s="107"/>
      <c r="O412" s="107"/>
      <c r="P412" s="107"/>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c r="CU412" s="14"/>
      <c r="CV412" s="14"/>
      <c r="CW412" s="14"/>
      <c r="CX412" s="14"/>
      <c r="CY412" s="14"/>
      <c r="CZ412" s="14"/>
      <c r="DA412" s="14"/>
      <c r="DB412" s="14"/>
      <c r="DC412" s="14"/>
      <c r="DD412" s="14"/>
      <c r="DE412" s="14"/>
      <c r="DF412" s="14"/>
      <c r="DG412" s="14"/>
      <c r="DH412" s="14"/>
      <c r="DI412" s="14"/>
      <c r="DJ412" s="14"/>
      <c r="DK412" s="14"/>
      <c r="DL412" s="14"/>
      <c r="DM412" s="14"/>
      <c r="DN412" s="14"/>
      <c r="DO412" s="14"/>
      <c r="DP412" s="14"/>
      <c r="DQ412" s="14"/>
      <c r="DR412" s="14"/>
      <c r="DS412" s="14"/>
      <c r="DT412" s="14"/>
      <c r="DU412" s="14"/>
      <c r="DV412" s="14"/>
      <c r="DW412" s="14"/>
      <c r="DX412" s="14"/>
      <c r="DY412" s="14"/>
      <c r="DZ412" s="14"/>
      <c r="EA412" s="14"/>
      <c r="EB412" s="14"/>
      <c r="EC412" s="14"/>
      <c r="ED412" s="14"/>
      <c r="EE412" s="14"/>
      <c r="EF412" s="14"/>
      <c r="EG412" s="14"/>
      <c r="EH412" s="14"/>
      <c r="EI412" s="14"/>
      <c r="EJ412" s="14"/>
      <c r="EK412" s="14"/>
      <c r="EL412" s="14"/>
      <c r="EM412" s="14"/>
      <c r="EN412" s="14"/>
    </row>
    <row r="413" ht="19.5" customHeight="1">
      <c r="A413" s="14"/>
      <c r="B413" s="14"/>
      <c r="C413" s="14"/>
      <c r="D413" s="14"/>
      <c r="E413" s="14"/>
      <c r="F413" s="106"/>
      <c r="G413" s="106"/>
      <c r="H413" s="14"/>
      <c r="I413" s="107"/>
      <c r="J413" s="107"/>
      <c r="K413" s="107"/>
      <c r="L413" s="107"/>
      <c r="M413" s="107"/>
      <c r="N413" s="107"/>
      <c r="O413" s="107"/>
      <c r="P413" s="107"/>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c r="CU413" s="14"/>
      <c r="CV413" s="14"/>
      <c r="CW413" s="14"/>
      <c r="CX413" s="14"/>
      <c r="CY413" s="14"/>
      <c r="CZ413" s="14"/>
      <c r="DA413" s="14"/>
      <c r="DB413" s="14"/>
      <c r="DC413" s="14"/>
      <c r="DD413" s="14"/>
      <c r="DE413" s="14"/>
      <c r="DF413" s="14"/>
      <c r="DG413" s="14"/>
      <c r="DH413" s="14"/>
      <c r="DI413" s="14"/>
      <c r="DJ413" s="14"/>
      <c r="DK413" s="14"/>
      <c r="DL413" s="14"/>
      <c r="DM413" s="14"/>
      <c r="DN413" s="14"/>
      <c r="DO413" s="14"/>
      <c r="DP413" s="14"/>
      <c r="DQ413" s="14"/>
      <c r="DR413" s="14"/>
      <c r="DS413" s="14"/>
      <c r="DT413" s="14"/>
      <c r="DU413" s="14"/>
      <c r="DV413" s="14"/>
      <c r="DW413" s="14"/>
      <c r="DX413" s="14"/>
      <c r="DY413" s="14"/>
      <c r="DZ413" s="14"/>
      <c r="EA413" s="14"/>
      <c r="EB413" s="14"/>
      <c r="EC413" s="14"/>
      <c r="ED413" s="14"/>
      <c r="EE413" s="14"/>
      <c r="EF413" s="14"/>
      <c r="EG413" s="14"/>
      <c r="EH413" s="14"/>
      <c r="EI413" s="14"/>
      <c r="EJ413" s="14"/>
      <c r="EK413" s="14"/>
      <c r="EL413" s="14"/>
      <c r="EM413" s="14"/>
      <c r="EN413" s="14"/>
    </row>
    <row r="414" ht="19.5" customHeight="1">
      <c r="A414" s="14"/>
      <c r="B414" s="14"/>
      <c r="C414" s="14"/>
      <c r="D414" s="14"/>
      <c r="E414" s="14"/>
      <c r="F414" s="106"/>
      <c r="G414" s="106"/>
      <c r="H414" s="14"/>
      <c r="I414" s="107"/>
      <c r="J414" s="107"/>
      <c r="K414" s="107"/>
      <c r="L414" s="107"/>
      <c r="M414" s="107"/>
      <c r="N414" s="107"/>
      <c r="O414" s="107"/>
      <c r="P414" s="107"/>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c r="EE414" s="14"/>
      <c r="EF414" s="14"/>
      <c r="EG414" s="14"/>
      <c r="EH414" s="14"/>
      <c r="EI414" s="14"/>
      <c r="EJ414" s="14"/>
      <c r="EK414" s="14"/>
      <c r="EL414" s="14"/>
      <c r="EM414" s="14"/>
      <c r="EN414" s="14"/>
    </row>
    <row r="415" ht="19.5" customHeight="1">
      <c r="A415" s="14"/>
      <c r="B415" s="14"/>
      <c r="C415" s="14"/>
      <c r="D415" s="14"/>
      <c r="E415" s="14"/>
      <c r="F415" s="106"/>
      <c r="G415" s="106"/>
      <c r="H415" s="14"/>
      <c r="I415" s="107"/>
      <c r="J415" s="107"/>
      <c r="K415" s="107"/>
      <c r="L415" s="107"/>
      <c r="M415" s="107"/>
      <c r="N415" s="107"/>
      <c r="O415" s="107"/>
      <c r="P415" s="107"/>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c r="CU415" s="14"/>
      <c r="CV415" s="14"/>
      <c r="CW415" s="14"/>
      <c r="CX415" s="14"/>
      <c r="CY415" s="14"/>
      <c r="CZ415" s="14"/>
      <c r="DA415" s="14"/>
      <c r="DB415" s="14"/>
      <c r="DC415" s="14"/>
      <c r="DD415" s="14"/>
      <c r="DE415" s="14"/>
      <c r="DF415" s="14"/>
      <c r="DG415" s="14"/>
      <c r="DH415" s="14"/>
      <c r="DI415" s="14"/>
      <c r="DJ415" s="14"/>
      <c r="DK415" s="14"/>
      <c r="DL415" s="14"/>
      <c r="DM415" s="14"/>
      <c r="DN415" s="14"/>
      <c r="DO415" s="14"/>
      <c r="DP415" s="14"/>
      <c r="DQ415" s="14"/>
      <c r="DR415" s="14"/>
      <c r="DS415" s="14"/>
      <c r="DT415" s="14"/>
      <c r="DU415" s="14"/>
      <c r="DV415" s="14"/>
      <c r="DW415" s="14"/>
      <c r="DX415" s="14"/>
      <c r="DY415" s="14"/>
      <c r="DZ415" s="14"/>
      <c r="EA415" s="14"/>
      <c r="EB415" s="14"/>
      <c r="EC415" s="14"/>
      <c r="ED415" s="14"/>
      <c r="EE415" s="14"/>
      <c r="EF415" s="14"/>
      <c r="EG415" s="14"/>
      <c r="EH415" s="14"/>
      <c r="EI415" s="14"/>
      <c r="EJ415" s="14"/>
      <c r="EK415" s="14"/>
      <c r="EL415" s="14"/>
      <c r="EM415" s="14"/>
      <c r="EN415" s="14"/>
    </row>
    <row r="416" ht="19.5" customHeight="1">
      <c r="A416" s="14"/>
      <c r="B416" s="14"/>
      <c r="C416" s="14"/>
      <c r="D416" s="14"/>
      <c r="E416" s="14"/>
      <c r="F416" s="106"/>
      <c r="G416" s="106"/>
      <c r="H416" s="14"/>
      <c r="I416" s="107"/>
      <c r="J416" s="107"/>
      <c r="K416" s="107"/>
      <c r="L416" s="107"/>
      <c r="M416" s="107"/>
      <c r="N416" s="107"/>
      <c r="O416" s="107"/>
      <c r="P416" s="107"/>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c r="EE416" s="14"/>
      <c r="EF416" s="14"/>
      <c r="EG416" s="14"/>
      <c r="EH416" s="14"/>
      <c r="EI416" s="14"/>
      <c r="EJ416" s="14"/>
      <c r="EK416" s="14"/>
      <c r="EL416" s="14"/>
      <c r="EM416" s="14"/>
      <c r="EN416" s="14"/>
    </row>
    <row r="417" ht="19.5" customHeight="1">
      <c r="A417" s="14"/>
      <c r="B417" s="14"/>
      <c r="C417" s="14"/>
      <c r="D417" s="14"/>
      <c r="E417" s="14"/>
      <c r="F417" s="106"/>
      <c r="G417" s="106"/>
      <c r="H417" s="14"/>
      <c r="I417" s="107"/>
      <c r="J417" s="107"/>
      <c r="K417" s="107"/>
      <c r="L417" s="107"/>
      <c r="M417" s="107"/>
      <c r="N417" s="107"/>
      <c r="O417" s="107"/>
      <c r="P417" s="107"/>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c r="CU417" s="14"/>
      <c r="CV417" s="14"/>
      <c r="CW417" s="14"/>
      <c r="CX417" s="14"/>
      <c r="CY417" s="14"/>
      <c r="CZ417" s="14"/>
      <c r="DA417" s="14"/>
      <c r="DB417" s="14"/>
      <c r="DC417" s="14"/>
      <c r="DD417" s="14"/>
      <c r="DE417" s="14"/>
      <c r="DF417" s="14"/>
      <c r="DG417" s="14"/>
      <c r="DH417" s="14"/>
      <c r="DI417" s="14"/>
      <c r="DJ417" s="14"/>
      <c r="DK417" s="14"/>
      <c r="DL417" s="14"/>
      <c r="DM417" s="14"/>
      <c r="DN417" s="14"/>
      <c r="DO417" s="14"/>
      <c r="DP417" s="14"/>
      <c r="DQ417" s="14"/>
      <c r="DR417" s="14"/>
      <c r="DS417" s="14"/>
      <c r="DT417" s="14"/>
      <c r="DU417" s="14"/>
      <c r="DV417" s="14"/>
      <c r="DW417" s="14"/>
      <c r="DX417" s="14"/>
      <c r="DY417" s="14"/>
      <c r="DZ417" s="14"/>
      <c r="EA417" s="14"/>
      <c r="EB417" s="14"/>
      <c r="EC417" s="14"/>
      <c r="ED417" s="14"/>
      <c r="EE417" s="14"/>
      <c r="EF417" s="14"/>
      <c r="EG417" s="14"/>
      <c r="EH417" s="14"/>
      <c r="EI417" s="14"/>
      <c r="EJ417" s="14"/>
      <c r="EK417" s="14"/>
      <c r="EL417" s="14"/>
      <c r="EM417" s="14"/>
      <c r="EN417" s="14"/>
    </row>
    <row r="418" ht="19.5" customHeight="1">
      <c r="A418" s="14"/>
      <c r="B418" s="14"/>
      <c r="C418" s="14"/>
      <c r="D418" s="14"/>
      <c r="E418" s="14"/>
      <c r="F418" s="106"/>
      <c r="G418" s="106"/>
      <c r="H418" s="14"/>
      <c r="I418" s="107"/>
      <c r="J418" s="107"/>
      <c r="K418" s="107"/>
      <c r="L418" s="107"/>
      <c r="M418" s="107"/>
      <c r="N418" s="107"/>
      <c r="O418" s="107"/>
      <c r="P418" s="107"/>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c r="CU418" s="14"/>
      <c r="CV418" s="14"/>
      <c r="CW418" s="14"/>
      <c r="CX418" s="14"/>
      <c r="CY418" s="14"/>
      <c r="CZ418" s="14"/>
      <c r="DA418" s="14"/>
      <c r="DB418" s="14"/>
      <c r="DC418" s="14"/>
      <c r="DD418" s="14"/>
      <c r="DE418" s="14"/>
      <c r="DF418" s="14"/>
      <c r="DG418" s="14"/>
      <c r="DH418" s="14"/>
      <c r="DI418" s="14"/>
      <c r="DJ418" s="14"/>
      <c r="DK418" s="14"/>
      <c r="DL418" s="14"/>
      <c r="DM418" s="14"/>
      <c r="DN418" s="14"/>
      <c r="DO418" s="14"/>
      <c r="DP418" s="14"/>
      <c r="DQ418" s="14"/>
      <c r="DR418" s="14"/>
      <c r="DS418" s="14"/>
      <c r="DT418" s="14"/>
      <c r="DU418" s="14"/>
      <c r="DV418" s="14"/>
      <c r="DW418" s="14"/>
      <c r="DX418" s="14"/>
      <c r="DY418" s="14"/>
      <c r="DZ418" s="14"/>
      <c r="EA418" s="14"/>
      <c r="EB418" s="14"/>
      <c r="EC418" s="14"/>
      <c r="ED418" s="14"/>
      <c r="EE418" s="14"/>
      <c r="EF418" s="14"/>
      <c r="EG418" s="14"/>
      <c r="EH418" s="14"/>
      <c r="EI418" s="14"/>
      <c r="EJ418" s="14"/>
      <c r="EK418" s="14"/>
      <c r="EL418" s="14"/>
      <c r="EM418" s="14"/>
      <c r="EN418" s="14"/>
    </row>
    <row r="419" ht="19.5" customHeight="1">
      <c r="A419" s="14"/>
      <c r="B419" s="14"/>
      <c r="C419" s="14"/>
      <c r="D419" s="14"/>
      <c r="E419" s="14"/>
      <c r="F419" s="106"/>
      <c r="G419" s="106"/>
      <c r="H419" s="14"/>
      <c r="I419" s="107"/>
      <c r="J419" s="107"/>
      <c r="K419" s="107"/>
      <c r="L419" s="107"/>
      <c r="M419" s="107"/>
      <c r="N419" s="107"/>
      <c r="O419" s="107"/>
      <c r="P419" s="107"/>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c r="CU419" s="14"/>
      <c r="CV419" s="14"/>
      <c r="CW419" s="14"/>
      <c r="CX419" s="14"/>
      <c r="CY419" s="14"/>
      <c r="CZ419" s="14"/>
      <c r="DA419" s="14"/>
      <c r="DB419" s="14"/>
      <c r="DC419" s="14"/>
      <c r="DD419" s="14"/>
      <c r="DE419" s="14"/>
      <c r="DF419" s="14"/>
      <c r="DG419" s="14"/>
      <c r="DH419" s="14"/>
      <c r="DI419" s="14"/>
      <c r="DJ419" s="14"/>
      <c r="DK419" s="14"/>
      <c r="DL419" s="14"/>
      <c r="DM419" s="14"/>
      <c r="DN419" s="14"/>
      <c r="DO419" s="14"/>
      <c r="DP419" s="14"/>
      <c r="DQ419" s="14"/>
      <c r="DR419" s="14"/>
      <c r="DS419" s="14"/>
      <c r="DT419" s="14"/>
      <c r="DU419" s="14"/>
      <c r="DV419" s="14"/>
      <c r="DW419" s="14"/>
      <c r="DX419" s="14"/>
      <c r="DY419" s="14"/>
      <c r="DZ419" s="14"/>
      <c r="EA419" s="14"/>
      <c r="EB419" s="14"/>
      <c r="EC419" s="14"/>
      <c r="ED419" s="14"/>
      <c r="EE419" s="14"/>
      <c r="EF419" s="14"/>
      <c r="EG419" s="14"/>
      <c r="EH419" s="14"/>
      <c r="EI419" s="14"/>
      <c r="EJ419" s="14"/>
      <c r="EK419" s="14"/>
      <c r="EL419" s="14"/>
      <c r="EM419" s="14"/>
      <c r="EN419" s="14"/>
    </row>
    <row r="420" ht="19.5" customHeight="1">
      <c r="A420" s="14"/>
      <c r="B420" s="14"/>
      <c r="C420" s="14"/>
      <c r="D420" s="14"/>
      <c r="E420" s="14"/>
      <c r="F420" s="106"/>
      <c r="G420" s="106"/>
      <c r="H420" s="14"/>
      <c r="I420" s="107"/>
      <c r="J420" s="107"/>
      <c r="K420" s="107"/>
      <c r="L420" s="107"/>
      <c r="M420" s="107"/>
      <c r="N420" s="107"/>
      <c r="O420" s="107"/>
      <c r="P420" s="107"/>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c r="CU420" s="14"/>
      <c r="CV420" s="14"/>
      <c r="CW420" s="14"/>
      <c r="CX420" s="14"/>
      <c r="CY420" s="14"/>
      <c r="CZ420" s="14"/>
      <c r="DA420" s="14"/>
      <c r="DB420" s="14"/>
      <c r="DC420" s="14"/>
      <c r="DD420" s="14"/>
      <c r="DE420" s="14"/>
      <c r="DF420" s="14"/>
      <c r="DG420" s="14"/>
      <c r="DH420" s="14"/>
      <c r="DI420" s="14"/>
      <c r="DJ420" s="14"/>
      <c r="DK420" s="14"/>
      <c r="DL420" s="14"/>
      <c r="DM420" s="14"/>
      <c r="DN420" s="14"/>
      <c r="DO420" s="14"/>
      <c r="DP420" s="14"/>
      <c r="DQ420" s="14"/>
      <c r="DR420" s="14"/>
      <c r="DS420" s="14"/>
      <c r="DT420" s="14"/>
      <c r="DU420" s="14"/>
      <c r="DV420" s="14"/>
      <c r="DW420" s="14"/>
      <c r="DX420" s="14"/>
      <c r="DY420" s="14"/>
      <c r="DZ420" s="14"/>
      <c r="EA420" s="14"/>
      <c r="EB420" s="14"/>
      <c r="EC420" s="14"/>
      <c r="ED420" s="14"/>
      <c r="EE420" s="14"/>
      <c r="EF420" s="14"/>
      <c r="EG420" s="14"/>
      <c r="EH420" s="14"/>
      <c r="EI420" s="14"/>
      <c r="EJ420" s="14"/>
      <c r="EK420" s="14"/>
      <c r="EL420" s="14"/>
      <c r="EM420" s="14"/>
      <c r="EN420" s="14"/>
    </row>
    <row r="421" ht="19.5" customHeight="1">
      <c r="A421" s="14"/>
      <c r="B421" s="14"/>
      <c r="C421" s="14"/>
      <c r="D421" s="14"/>
      <c r="E421" s="14"/>
      <c r="F421" s="106"/>
      <c r="G421" s="106"/>
      <c r="H421" s="14"/>
      <c r="I421" s="107"/>
      <c r="J421" s="107"/>
      <c r="K421" s="107"/>
      <c r="L421" s="107"/>
      <c r="M421" s="107"/>
      <c r="N421" s="107"/>
      <c r="O421" s="107"/>
      <c r="P421" s="107"/>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c r="CU421" s="14"/>
      <c r="CV421" s="14"/>
      <c r="CW421" s="14"/>
      <c r="CX421" s="14"/>
      <c r="CY421" s="14"/>
      <c r="CZ421" s="14"/>
      <c r="DA421" s="14"/>
      <c r="DB421" s="14"/>
      <c r="DC421" s="14"/>
      <c r="DD421" s="14"/>
      <c r="DE421" s="14"/>
      <c r="DF421" s="14"/>
      <c r="DG421" s="14"/>
      <c r="DH421" s="14"/>
      <c r="DI421" s="14"/>
      <c r="DJ421" s="14"/>
      <c r="DK421" s="14"/>
      <c r="DL421" s="14"/>
      <c r="DM421" s="14"/>
      <c r="DN421" s="14"/>
      <c r="DO421" s="14"/>
      <c r="DP421" s="14"/>
      <c r="DQ421" s="14"/>
      <c r="DR421" s="14"/>
      <c r="DS421" s="14"/>
      <c r="DT421" s="14"/>
      <c r="DU421" s="14"/>
      <c r="DV421" s="14"/>
      <c r="DW421" s="14"/>
      <c r="DX421" s="14"/>
      <c r="DY421" s="14"/>
      <c r="DZ421" s="14"/>
      <c r="EA421" s="14"/>
      <c r="EB421" s="14"/>
      <c r="EC421" s="14"/>
      <c r="ED421" s="14"/>
      <c r="EE421" s="14"/>
      <c r="EF421" s="14"/>
      <c r="EG421" s="14"/>
      <c r="EH421" s="14"/>
      <c r="EI421" s="14"/>
      <c r="EJ421" s="14"/>
      <c r="EK421" s="14"/>
      <c r="EL421" s="14"/>
      <c r="EM421" s="14"/>
      <c r="EN421" s="14"/>
    </row>
    <row r="422" ht="19.5" customHeight="1">
      <c r="A422" s="14"/>
      <c r="B422" s="14"/>
      <c r="C422" s="14"/>
      <c r="D422" s="14"/>
      <c r="E422" s="14"/>
      <c r="F422" s="106"/>
      <c r="G422" s="106"/>
      <c r="H422" s="14"/>
      <c r="I422" s="107"/>
      <c r="J422" s="107"/>
      <c r="K422" s="107"/>
      <c r="L422" s="107"/>
      <c r="M422" s="107"/>
      <c r="N422" s="107"/>
      <c r="O422" s="107"/>
      <c r="P422" s="107"/>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c r="CU422" s="14"/>
      <c r="CV422" s="14"/>
      <c r="CW422" s="14"/>
      <c r="CX422" s="14"/>
      <c r="CY422" s="14"/>
      <c r="CZ422" s="14"/>
      <c r="DA422" s="14"/>
      <c r="DB422" s="14"/>
      <c r="DC422" s="14"/>
      <c r="DD422" s="14"/>
      <c r="DE422" s="14"/>
      <c r="DF422" s="14"/>
      <c r="DG422" s="14"/>
      <c r="DH422" s="14"/>
      <c r="DI422" s="14"/>
      <c r="DJ422" s="14"/>
      <c r="DK422" s="14"/>
      <c r="DL422" s="14"/>
      <c r="DM422" s="14"/>
      <c r="DN422" s="14"/>
      <c r="DO422" s="14"/>
      <c r="DP422" s="14"/>
      <c r="DQ422" s="14"/>
      <c r="DR422" s="14"/>
      <c r="DS422" s="14"/>
      <c r="DT422" s="14"/>
      <c r="DU422" s="14"/>
      <c r="DV422" s="14"/>
      <c r="DW422" s="14"/>
      <c r="DX422" s="14"/>
      <c r="DY422" s="14"/>
      <c r="DZ422" s="14"/>
      <c r="EA422" s="14"/>
      <c r="EB422" s="14"/>
      <c r="EC422" s="14"/>
      <c r="ED422" s="14"/>
      <c r="EE422" s="14"/>
      <c r="EF422" s="14"/>
      <c r="EG422" s="14"/>
      <c r="EH422" s="14"/>
      <c r="EI422" s="14"/>
      <c r="EJ422" s="14"/>
      <c r="EK422" s="14"/>
      <c r="EL422" s="14"/>
      <c r="EM422" s="14"/>
      <c r="EN422" s="14"/>
    </row>
    <row r="423" ht="19.5" customHeight="1">
      <c r="A423" s="14"/>
      <c r="B423" s="14"/>
      <c r="C423" s="14"/>
      <c r="D423" s="14"/>
      <c r="E423" s="14"/>
      <c r="F423" s="106"/>
      <c r="G423" s="106"/>
      <c r="H423" s="14"/>
      <c r="I423" s="107"/>
      <c r="J423" s="107"/>
      <c r="K423" s="107"/>
      <c r="L423" s="107"/>
      <c r="M423" s="107"/>
      <c r="N423" s="107"/>
      <c r="O423" s="107"/>
      <c r="P423" s="107"/>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c r="EE423" s="14"/>
      <c r="EF423" s="14"/>
      <c r="EG423" s="14"/>
      <c r="EH423" s="14"/>
      <c r="EI423" s="14"/>
      <c r="EJ423" s="14"/>
      <c r="EK423" s="14"/>
      <c r="EL423" s="14"/>
      <c r="EM423" s="14"/>
      <c r="EN423" s="14"/>
    </row>
    <row r="424" ht="19.5" customHeight="1">
      <c r="A424" s="14"/>
      <c r="B424" s="14"/>
      <c r="C424" s="14"/>
      <c r="D424" s="14"/>
      <c r="E424" s="14"/>
      <c r="F424" s="106"/>
      <c r="G424" s="106"/>
      <c r="H424" s="14"/>
      <c r="I424" s="107"/>
      <c r="J424" s="107"/>
      <c r="K424" s="107"/>
      <c r="L424" s="107"/>
      <c r="M424" s="107"/>
      <c r="N424" s="107"/>
      <c r="O424" s="107"/>
      <c r="P424" s="107"/>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c r="CU424" s="14"/>
      <c r="CV424" s="14"/>
      <c r="CW424" s="14"/>
      <c r="CX424" s="14"/>
      <c r="CY424" s="14"/>
      <c r="CZ424" s="14"/>
      <c r="DA424" s="14"/>
      <c r="DB424" s="14"/>
      <c r="DC424" s="14"/>
      <c r="DD424" s="14"/>
      <c r="DE424" s="14"/>
      <c r="DF424" s="14"/>
      <c r="DG424" s="14"/>
      <c r="DH424" s="14"/>
      <c r="DI424" s="14"/>
      <c r="DJ424" s="14"/>
      <c r="DK424" s="14"/>
      <c r="DL424" s="14"/>
      <c r="DM424" s="14"/>
      <c r="DN424" s="14"/>
      <c r="DO424" s="14"/>
      <c r="DP424" s="14"/>
      <c r="DQ424" s="14"/>
      <c r="DR424" s="14"/>
      <c r="DS424" s="14"/>
      <c r="DT424" s="14"/>
      <c r="DU424" s="14"/>
      <c r="DV424" s="14"/>
      <c r="DW424" s="14"/>
      <c r="DX424" s="14"/>
      <c r="DY424" s="14"/>
      <c r="DZ424" s="14"/>
      <c r="EA424" s="14"/>
      <c r="EB424" s="14"/>
      <c r="EC424" s="14"/>
      <c r="ED424" s="14"/>
      <c r="EE424" s="14"/>
      <c r="EF424" s="14"/>
      <c r="EG424" s="14"/>
      <c r="EH424" s="14"/>
      <c r="EI424" s="14"/>
      <c r="EJ424" s="14"/>
      <c r="EK424" s="14"/>
      <c r="EL424" s="14"/>
      <c r="EM424" s="14"/>
      <c r="EN424" s="14"/>
    </row>
    <row r="425" ht="19.5" customHeight="1">
      <c r="A425" s="14"/>
      <c r="B425" s="14"/>
      <c r="C425" s="14"/>
      <c r="D425" s="14"/>
      <c r="E425" s="14"/>
      <c r="F425" s="106"/>
      <c r="G425" s="106"/>
      <c r="H425" s="14"/>
      <c r="I425" s="107"/>
      <c r="J425" s="107"/>
      <c r="K425" s="107"/>
      <c r="L425" s="107"/>
      <c r="M425" s="107"/>
      <c r="N425" s="107"/>
      <c r="O425" s="107"/>
      <c r="P425" s="107"/>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c r="CU425" s="14"/>
      <c r="CV425" s="14"/>
      <c r="CW425" s="14"/>
      <c r="CX425" s="14"/>
      <c r="CY425" s="14"/>
      <c r="CZ425" s="14"/>
      <c r="DA425" s="14"/>
      <c r="DB425" s="14"/>
      <c r="DC425" s="14"/>
      <c r="DD425" s="14"/>
      <c r="DE425" s="14"/>
      <c r="DF425" s="14"/>
      <c r="DG425" s="14"/>
      <c r="DH425" s="14"/>
      <c r="DI425" s="14"/>
      <c r="DJ425" s="14"/>
      <c r="DK425" s="14"/>
      <c r="DL425" s="14"/>
      <c r="DM425" s="14"/>
      <c r="DN425" s="14"/>
      <c r="DO425" s="14"/>
      <c r="DP425" s="14"/>
      <c r="DQ425" s="14"/>
      <c r="DR425" s="14"/>
      <c r="DS425" s="14"/>
      <c r="DT425" s="14"/>
      <c r="DU425" s="14"/>
      <c r="DV425" s="14"/>
      <c r="DW425" s="14"/>
      <c r="DX425" s="14"/>
      <c r="DY425" s="14"/>
      <c r="DZ425" s="14"/>
      <c r="EA425" s="14"/>
      <c r="EB425" s="14"/>
      <c r="EC425" s="14"/>
      <c r="ED425" s="14"/>
      <c r="EE425" s="14"/>
      <c r="EF425" s="14"/>
      <c r="EG425" s="14"/>
      <c r="EH425" s="14"/>
      <c r="EI425" s="14"/>
      <c r="EJ425" s="14"/>
      <c r="EK425" s="14"/>
      <c r="EL425" s="14"/>
      <c r="EM425" s="14"/>
      <c r="EN425" s="14"/>
    </row>
    <row r="426" ht="19.5" customHeight="1">
      <c r="A426" s="14"/>
      <c r="B426" s="14"/>
      <c r="C426" s="14"/>
      <c r="D426" s="14"/>
      <c r="E426" s="14"/>
      <c r="F426" s="106"/>
      <c r="G426" s="106"/>
      <c r="H426" s="14"/>
      <c r="I426" s="107"/>
      <c r="J426" s="107"/>
      <c r="K426" s="107"/>
      <c r="L426" s="107"/>
      <c r="M426" s="107"/>
      <c r="N426" s="107"/>
      <c r="O426" s="107"/>
      <c r="P426" s="107"/>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c r="EE426" s="14"/>
      <c r="EF426" s="14"/>
      <c r="EG426" s="14"/>
      <c r="EH426" s="14"/>
      <c r="EI426" s="14"/>
      <c r="EJ426" s="14"/>
      <c r="EK426" s="14"/>
      <c r="EL426" s="14"/>
      <c r="EM426" s="14"/>
      <c r="EN426" s="14"/>
    </row>
    <row r="427" ht="19.5" customHeight="1">
      <c r="A427" s="14"/>
      <c r="B427" s="14"/>
      <c r="C427" s="14"/>
      <c r="D427" s="14"/>
      <c r="E427" s="14"/>
      <c r="F427" s="106"/>
      <c r="G427" s="106"/>
      <c r="H427" s="14"/>
      <c r="I427" s="107"/>
      <c r="J427" s="107"/>
      <c r="K427" s="107"/>
      <c r="L427" s="107"/>
      <c r="M427" s="107"/>
      <c r="N427" s="107"/>
      <c r="O427" s="107"/>
      <c r="P427" s="107"/>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c r="CU427" s="14"/>
      <c r="CV427" s="14"/>
      <c r="CW427" s="14"/>
      <c r="CX427" s="14"/>
      <c r="CY427" s="14"/>
      <c r="CZ427" s="14"/>
      <c r="DA427" s="14"/>
      <c r="DB427" s="14"/>
      <c r="DC427" s="14"/>
      <c r="DD427" s="14"/>
      <c r="DE427" s="14"/>
      <c r="DF427" s="14"/>
      <c r="DG427" s="14"/>
      <c r="DH427" s="14"/>
      <c r="DI427" s="14"/>
      <c r="DJ427" s="14"/>
      <c r="DK427" s="14"/>
      <c r="DL427" s="14"/>
      <c r="DM427" s="14"/>
      <c r="DN427" s="14"/>
      <c r="DO427" s="14"/>
      <c r="DP427" s="14"/>
      <c r="DQ427" s="14"/>
      <c r="DR427" s="14"/>
      <c r="DS427" s="14"/>
      <c r="DT427" s="14"/>
      <c r="DU427" s="14"/>
      <c r="DV427" s="14"/>
      <c r="DW427" s="14"/>
      <c r="DX427" s="14"/>
      <c r="DY427" s="14"/>
      <c r="DZ427" s="14"/>
      <c r="EA427" s="14"/>
      <c r="EB427" s="14"/>
      <c r="EC427" s="14"/>
      <c r="ED427" s="14"/>
      <c r="EE427" s="14"/>
      <c r="EF427" s="14"/>
      <c r="EG427" s="14"/>
      <c r="EH427" s="14"/>
      <c r="EI427" s="14"/>
      <c r="EJ427" s="14"/>
      <c r="EK427" s="14"/>
      <c r="EL427" s="14"/>
      <c r="EM427" s="14"/>
      <c r="EN427" s="14"/>
    </row>
    <row r="428" ht="19.5" customHeight="1">
      <c r="A428" s="14"/>
      <c r="B428" s="14"/>
      <c r="C428" s="14"/>
      <c r="D428" s="14"/>
      <c r="E428" s="14"/>
      <c r="F428" s="106"/>
      <c r="G428" s="106"/>
      <c r="H428" s="14"/>
      <c r="I428" s="107"/>
      <c r="J428" s="107"/>
      <c r="K428" s="107"/>
      <c r="L428" s="107"/>
      <c r="M428" s="107"/>
      <c r="N428" s="107"/>
      <c r="O428" s="107"/>
      <c r="P428" s="107"/>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c r="CU428" s="14"/>
      <c r="CV428" s="14"/>
      <c r="CW428" s="14"/>
      <c r="CX428" s="14"/>
      <c r="CY428" s="14"/>
      <c r="CZ428" s="14"/>
      <c r="DA428" s="14"/>
      <c r="DB428" s="14"/>
      <c r="DC428" s="14"/>
      <c r="DD428" s="14"/>
      <c r="DE428" s="14"/>
      <c r="DF428" s="14"/>
      <c r="DG428" s="14"/>
      <c r="DH428" s="14"/>
      <c r="DI428" s="14"/>
      <c r="DJ428" s="14"/>
      <c r="DK428" s="14"/>
      <c r="DL428" s="14"/>
      <c r="DM428" s="14"/>
      <c r="DN428" s="14"/>
      <c r="DO428" s="14"/>
      <c r="DP428" s="14"/>
      <c r="DQ428" s="14"/>
      <c r="DR428" s="14"/>
      <c r="DS428" s="14"/>
      <c r="DT428" s="14"/>
      <c r="DU428" s="14"/>
      <c r="DV428" s="14"/>
      <c r="DW428" s="14"/>
      <c r="DX428" s="14"/>
      <c r="DY428" s="14"/>
      <c r="DZ428" s="14"/>
      <c r="EA428" s="14"/>
      <c r="EB428" s="14"/>
      <c r="EC428" s="14"/>
      <c r="ED428" s="14"/>
      <c r="EE428" s="14"/>
      <c r="EF428" s="14"/>
      <c r="EG428" s="14"/>
      <c r="EH428" s="14"/>
      <c r="EI428" s="14"/>
      <c r="EJ428" s="14"/>
      <c r="EK428" s="14"/>
      <c r="EL428" s="14"/>
      <c r="EM428" s="14"/>
      <c r="EN428" s="14"/>
    </row>
    <row r="429" ht="19.5" customHeight="1">
      <c r="A429" s="14"/>
      <c r="B429" s="14"/>
      <c r="C429" s="14"/>
      <c r="D429" s="14"/>
      <c r="E429" s="14"/>
      <c r="F429" s="106"/>
      <c r="G429" s="106"/>
      <c r="H429" s="14"/>
      <c r="I429" s="107"/>
      <c r="J429" s="107"/>
      <c r="K429" s="107"/>
      <c r="L429" s="107"/>
      <c r="M429" s="107"/>
      <c r="N429" s="107"/>
      <c r="O429" s="107"/>
      <c r="P429" s="107"/>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c r="CU429" s="14"/>
      <c r="CV429" s="14"/>
      <c r="CW429" s="14"/>
      <c r="CX429" s="14"/>
      <c r="CY429" s="14"/>
      <c r="CZ429" s="14"/>
      <c r="DA429" s="14"/>
      <c r="DB429" s="14"/>
      <c r="DC429" s="14"/>
      <c r="DD429" s="14"/>
      <c r="DE429" s="14"/>
      <c r="DF429" s="14"/>
      <c r="DG429" s="14"/>
      <c r="DH429" s="14"/>
      <c r="DI429" s="14"/>
      <c r="DJ429" s="14"/>
      <c r="DK429" s="14"/>
      <c r="DL429" s="14"/>
      <c r="DM429" s="14"/>
      <c r="DN429" s="14"/>
      <c r="DO429" s="14"/>
      <c r="DP429" s="14"/>
      <c r="DQ429" s="14"/>
      <c r="DR429" s="14"/>
      <c r="DS429" s="14"/>
      <c r="DT429" s="14"/>
      <c r="DU429" s="14"/>
      <c r="DV429" s="14"/>
      <c r="DW429" s="14"/>
      <c r="DX429" s="14"/>
      <c r="DY429" s="14"/>
      <c r="DZ429" s="14"/>
      <c r="EA429" s="14"/>
      <c r="EB429" s="14"/>
      <c r="EC429" s="14"/>
      <c r="ED429" s="14"/>
      <c r="EE429" s="14"/>
      <c r="EF429" s="14"/>
      <c r="EG429" s="14"/>
      <c r="EH429" s="14"/>
      <c r="EI429" s="14"/>
      <c r="EJ429" s="14"/>
      <c r="EK429" s="14"/>
      <c r="EL429" s="14"/>
      <c r="EM429" s="14"/>
      <c r="EN429" s="14"/>
    </row>
    <row r="430" ht="19.5" customHeight="1">
      <c r="A430" s="14"/>
      <c r="B430" s="14"/>
      <c r="C430" s="14"/>
      <c r="D430" s="14"/>
      <c r="E430" s="14"/>
      <c r="F430" s="106"/>
      <c r="G430" s="106"/>
      <c r="H430" s="14"/>
      <c r="I430" s="107"/>
      <c r="J430" s="107"/>
      <c r="K430" s="107"/>
      <c r="L430" s="107"/>
      <c r="M430" s="107"/>
      <c r="N430" s="107"/>
      <c r="O430" s="107"/>
      <c r="P430" s="107"/>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c r="CU430" s="14"/>
      <c r="CV430" s="14"/>
      <c r="CW430" s="14"/>
      <c r="CX430" s="14"/>
      <c r="CY430" s="14"/>
      <c r="CZ430" s="14"/>
      <c r="DA430" s="14"/>
      <c r="DB430" s="14"/>
      <c r="DC430" s="14"/>
      <c r="DD430" s="14"/>
      <c r="DE430" s="14"/>
      <c r="DF430" s="14"/>
      <c r="DG430" s="14"/>
      <c r="DH430" s="14"/>
      <c r="DI430" s="14"/>
      <c r="DJ430" s="14"/>
      <c r="DK430" s="14"/>
      <c r="DL430" s="14"/>
      <c r="DM430" s="14"/>
      <c r="DN430" s="14"/>
      <c r="DO430" s="14"/>
      <c r="DP430" s="14"/>
      <c r="DQ430" s="14"/>
      <c r="DR430" s="14"/>
      <c r="DS430" s="14"/>
      <c r="DT430" s="14"/>
      <c r="DU430" s="14"/>
      <c r="DV430" s="14"/>
      <c r="DW430" s="14"/>
      <c r="DX430" s="14"/>
      <c r="DY430" s="14"/>
      <c r="DZ430" s="14"/>
      <c r="EA430" s="14"/>
      <c r="EB430" s="14"/>
      <c r="EC430" s="14"/>
      <c r="ED430" s="14"/>
      <c r="EE430" s="14"/>
      <c r="EF430" s="14"/>
      <c r="EG430" s="14"/>
      <c r="EH430" s="14"/>
      <c r="EI430" s="14"/>
      <c r="EJ430" s="14"/>
      <c r="EK430" s="14"/>
      <c r="EL430" s="14"/>
      <c r="EM430" s="14"/>
      <c r="EN430" s="14"/>
    </row>
    <row r="431" ht="19.5" customHeight="1">
      <c r="A431" s="14"/>
      <c r="B431" s="14"/>
      <c r="C431" s="14"/>
      <c r="D431" s="14"/>
      <c r="E431" s="14"/>
      <c r="F431" s="106"/>
      <c r="G431" s="106"/>
      <c r="H431" s="14"/>
      <c r="I431" s="107"/>
      <c r="J431" s="107"/>
      <c r="K431" s="107"/>
      <c r="L431" s="107"/>
      <c r="M431" s="107"/>
      <c r="N431" s="107"/>
      <c r="O431" s="107"/>
      <c r="P431" s="107"/>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c r="CU431" s="14"/>
      <c r="CV431" s="14"/>
      <c r="CW431" s="14"/>
      <c r="CX431" s="14"/>
      <c r="CY431" s="14"/>
      <c r="CZ431" s="14"/>
      <c r="DA431" s="14"/>
      <c r="DB431" s="14"/>
      <c r="DC431" s="14"/>
      <c r="DD431" s="14"/>
      <c r="DE431" s="14"/>
      <c r="DF431" s="14"/>
      <c r="DG431" s="14"/>
      <c r="DH431" s="14"/>
      <c r="DI431" s="14"/>
      <c r="DJ431" s="14"/>
      <c r="DK431" s="14"/>
      <c r="DL431" s="14"/>
      <c r="DM431" s="14"/>
      <c r="DN431" s="14"/>
      <c r="DO431" s="14"/>
      <c r="DP431" s="14"/>
      <c r="DQ431" s="14"/>
      <c r="DR431" s="14"/>
      <c r="DS431" s="14"/>
      <c r="DT431" s="14"/>
      <c r="DU431" s="14"/>
      <c r="DV431" s="14"/>
      <c r="DW431" s="14"/>
      <c r="DX431" s="14"/>
      <c r="DY431" s="14"/>
      <c r="DZ431" s="14"/>
      <c r="EA431" s="14"/>
      <c r="EB431" s="14"/>
      <c r="EC431" s="14"/>
      <c r="ED431" s="14"/>
      <c r="EE431" s="14"/>
      <c r="EF431" s="14"/>
      <c r="EG431" s="14"/>
      <c r="EH431" s="14"/>
      <c r="EI431" s="14"/>
      <c r="EJ431" s="14"/>
      <c r="EK431" s="14"/>
      <c r="EL431" s="14"/>
      <c r="EM431" s="14"/>
      <c r="EN431" s="14"/>
    </row>
    <row r="432" ht="19.5" customHeight="1">
      <c r="A432" s="14"/>
      <c r="B432" s="14"/>
      <c r="C432" s="14"/>
      <c r="D432" s="14"/>
      <c r="E432" s="14"/>
      <c r="F432" s="106"/>
      <c r="G432" s="106"/>
      <c r="H432" s="14"/>
      <c r="I432" s="107"/>
      <c r="J432" s="107"/>
      <c r="K432" s="107"/>
      <c r="L432" s="107"/>
      <c r="M432" s="107"/>
      <c r="N432" s="107"/>
      <c r="O432" s="107"/>
      <c r="P432" s="107"/>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c r="CU432" s="14"/>
      <c r="CV432" s="14"/>
      <c r="CW432" s="14"/>
      <c r="CX432" s="14"/>
      <c r="CY432" s="14"/>
      <c r="CZ432" s="14"/>
      <c r="DA432" s="14"/>
      <c r="DB432" s="14"/>
      <c r="DC432" s="14"/>
      <c r="DD432" s="14"/>
      <c r="DE432" s="14"/>
      <c r="DF432" s="14"/>
      <c r="DG432" s="14"/>
      <c r="DH432" s="14"/>
      <c r="DI432" s="14"/>
      <c r="DJ432" s="14"/>
      <c r="DK432" s="14"/>
      <c r="DL432" s="14"/>
      <c r="DM432" s="14"/>
      <c r="DN432" s="14"/>
      <c r="DO432" s="14"/>
      <c r="DP432" s="14"/>
      <c r="DQ432" s="14"/>
      <c r="DR432" s="14"/>
      <c r="DS432" s="14"/>
      <c r="DT432" s="14"/>
      <c r="DU432" s="14"/>
      <c r="DV432" s="14"/>
      <c r="DW432" s="14"/>
      <c r="DX432" s="14"/>
      <c r="DY432" s="14"/>
      <c r="DZ432" s="14"/>
      <c r="EA432" s="14"/>
      <c r="EB432" s="14"/>
      <c r="EC432" s="14"/>
      <c r="ED432" s="14"/>
      <c r="EE432" s="14"/>
      <c r="EF432" s="14"/>
      <c r="EG432" s="14"/>
      <c r="EH432" s="14"/>
      <c r="EI432" s="14"/>
      <c r="EJ432" s="14"/>
      <c r="EK432" s="14"/>
      <c r="EL432" s="14"/>
      <c r="EM432" s="14"/>
      <c r="EN432" s="14"/>
    </row>
    <row r="433" ht="19.5" customHeight="1">
      <c r="A433" s="14"/>
      <c r="B433" s="14"/>
      <c r="C433" s="14"/>
      <c r="D433" s="14"/>
      <c r="E433" s="14"/>
      <c r="F433" s="106"/>
      <c r="G433" s="106"/>
      <c r="H433" s="14"/>
      <c r="I433" s="107"/>
      <c r="J433" s="107"/>
      <c r="K433" s="107"/>
      <c r="L433" s="107"/>
      <c r="M433" s="107"/>
      <c r="N433" s="107"/>
      <c r="O433" s="107"/>
      <c r="P433" s="107"/>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c r="CU433" s="14"/>
      <c r="CV433" s="14"/>
      <c r="CW433" s="14"/>
      <c r="CX433" s="14"/>
      <c r="CY433" s="14"/>
      <c r="CZ433" s="14"/>
      <c r="DA433" s="14"/>
      <c r="DB433" s="14"/>
      <c r="DC433" s="14"/>
      <c r="DD433" s="14"/>
      <c r="DE433" s="14"/>
      <c r="DF433" s="14"/>
      <c r="DG433" s="14"/>
      <c r="DH433" s="14"/>
      <c r="DI433" s="14"/>
      <c r="DJ433" s="14"/>
      <c r="DK433" s="14"/>
      <c r="DL433" s="14"/>
      <c r="DM433" s="14"/>
      <c r="DN433" s="14"/>
      <c r="DO433" s="14"/>
      <c r="DP433" s="14"/>
      <c r="DQ433" s="14"/>
      <c r="DR433" s="14"/>
      <c r="DS433" s="14"/>
      <c r="DT433" s="14"/>
      <c r="DU433" s="14"/>
      <c r="DV433" s="14"/>
      <c r="DW433" s="14"/>
      <c r="DX433" s="14"/>
      <c r="DY433" s="14"/>
      <c r="DZ433" s="14"/>
      <c r="EA433" s="14"/>
      <c r="EB433" s="14"/>
      <c r="EC433" s="14"/>
      <c r="ED433" s="14"/>
      <c r="EE433" s="14"/>
      <c r="EF433" s="14"/>
      <c r="EG433" s="14"/>
      <c r="EH433" s="14"/>
      <c r="EI433" s="14"/>
      <c r="EJ433" s="14"/>
      <c r="EK433" s="14"/>
      <c r="EL433" s="14"/>
      <c r="EM433" s="14"/>
      <c r="EN433" s="14"/>
    </row>
    <row r="434" ht="19.5" customHeight="1">
      <c r="A434" s="14"/>
      <c r="B434" s="14"/>
      <c r="C434" s="14"/>
      <c r="D434" s="14"/>
      <c r="E434" s="14"/>
      <c r="F434" s="106"/>
      <c r="G434" s="106"/>
      <c r="H434" s="14"/>
      <c r="I434" s="107"/>
      <c r="J434" s="107"/>
      <c r="K434" s="107"/>
      <c r="L434" s="107"/>
      <c r="M434" s="107"/>
      <c r="N434" s="107"/>
      <c r="O434" s="107"/>
      <c r="P434" s="107"/>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c r="CU434" s="14"/>
      <c r="CV434" s="14"/>
      <c r="CW434" s="14"/>
      <c r="CX434" s="14"/>
      <c r="CY434" s="14"/>
      <c r="CZ434" s="14"/>
      <c r="DA434" s="14"/>
      <c r="DB434" s="14"/>
      <c r="DC434" s="14"/>
      <c r="DD434" s="14"/>
      <c r="DE434" s="14"/>
      <c r="DF434" s="14"/>
      <c r="DG434" s="14"/>
      <c r="DH434" s="14"/>
      <c r="DI434" s="14"/>
      <c r="DJ434" s="14"/>
      <c r="DK434" s="14"/>
      <c r="DL434" s="14"/>
      <c r="DM434" s="14"/>
      <c r="DN434" s="14"/>
      <c r="DO434" s="14"/>
      <c r="DP434" s="14"/>
      <c r="DQ434" s="14"/>
      <c r="DR434" s="14"/>
      <c r="DS434" s="14"/>
      <c r="DT434" s="14"/>
      <c r="DU434" s="14"/>
      <c r="DV434" s="14"/>
      <c r="DW434" s="14"/>
      <c r="DX434" s="14"/>
      <c r="DY434" s="14"/>
      <c r="DZ434" s="14"/>
      <c r="EA434" s="14"/>
      <c r="EB434" s="14"/>
      <c r="EC434" s="14"/>
      <c r="ED434" s="14"/>
      <c r="EE434" s="14"/>
      <c r="EF434" s="14"/>
      <c r="EG434" s="14"/>
      <c r="EH434" s="14"/>
      <c r="EI434" s="14"/>
      <c r="EJ434" s="14"/>
      <c r="EK434" s="14"/>
      <c r="EL434" s="14"/>
      <c r="EM434" s="14"/>
      <c r="EN434" s="14"/>
    </row>
    <row r="435" ht="19.5" customHeight="1">
      <c r="A435" s="14"/>
      <c r="B435" s="14"/>
      <c r="C435" s="14"/>
      <c r="D435" s="14"/>
      <c r="E435" s="14"/>
      <c r="F435" s="106"/>
      <c r="G435" s="106"/>
      <c r="H435" s="14"/>
      <c r="I435" s="107"/>
      <c r="J435" s="107"/>
      <c r="K435" s="107"/>
      <c r="L435" s="107"/>
      <c r="M435" s="107"/>
      <c r="N435" s="107"/>
      <c r="O435" s="107"/>
      <c r="P435" s="107"/>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c r="CU435" s="14"/>
      <c r="CV435" s="14"/>
      <c r="CW435" s="14"/>
      <c r="CX435" s="14"/>
      <c r="CY435" s="14"/>
      <c r="CZ435" s="14"/>
      <c r="DA435" s="14"/>
      <c r="DB435" s="14"/>
      <c r="DC435" s="14"/>
      <c r="DD435" s="14"/>
      <c r="DE435" s="14"/>
      <c r="DF435" s="14"/>
      <c r="DG435" s="14"/>
      <c r="DH435" s="14"/>
      <c r="DI435" s="14"/>
      <c r="DJ435" s="14"/>
      <c r="DK435" s="14"/>
      <c r="DL435" s="14"/>
      <c r="DM435" s="14"/>
      <c r="DN435" s="14"/>
      <c r="DO435" s="14"/>
      <c r="DP435" s="14"/>
      <c r="DQ435" s="14"/>
      <c r="DR435" s="14"/>
      <c r="DS435" s="14"/>
      <c r="DT435" s="14"/>
      <c r="DU435" s="14"/>
      <c r="DV435" s="14"/>
      <c r="DW435" s="14"/>
      <c r="DX435" s="14"/>
      <c r="DY435" s="14"/>
      <c r="DZ435" s="14"/>
      <c r="EA435" s="14"/>
      <c r="EB435" s="14"/>
      <c r="EC435" s="14"/>
      <c r="ED435" s="14"/>
      <c r="EE435" s="14"/>
      <c r="EF435" s="14"/>
      <c r="EG435" s="14"/>
      <c r="EH435" s="14"/>
      <c r="EI435" s="14"/>
      <c r="EJ435" s="14"/>
      <c r="EK435" s="14"/>
      <c r="EL435" s="14"/>
      <c r="EM435" s="14"/>
      <c r="EN435" s="14"/>
    </row>
    <row r="436" ht="19.5" customHeight="1">
      <c r="A436" s="14"/>
      <c r="B436" s="14"/>
      <c r="C436" s="14"/>
      <c r="D436" s="14"/>
      <c r="E436" s="14"/>
      <c r="F436" s="106"/>
      <c r="G436" s="106"/>
      <c r="H436" s="14"/>
      <c r="I436" s="107"/>
      <c r="J436" s="107"/>
      <c r="K436" s="107"/>
      <c r="L436" s="107"/>
      <c r="M436" s="107"/>
      <c r="N436" s="107"/>
      <c r="O436" s="107"/>
      <c r="P436" s="107"/>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c r="EE436" s="14"/>
      <c r="EF436" s="14"/>
      <c r="EG436" s="14"/>
      <c r="EH436" s="14"/>
      <c r="EI436" s="14"/>
      <c r="EJ436" s="14"/>
      <c r="EK436" s="14"/>
      <c r="EL436" s="14"/>
      <c r="EM436" s="14"/>
      <c r="EN436" s="14"/>
    </row>
    <row r="437" ht="19.5" customHeight="1">
      <c r="A437" s="14"/>
      <c r="B437" s="14"/>
      <c r="C437" s="14"/>
      <c r="D437" s="14"/>
      <c r="E437" s="14"/>
      <c r="F437" s="106"/>
      <c r="G437" s="106"/>
      <c r="H437" s="14"/>
      <c r="I437" s="107"/>
      <c r="J437" s="107"/>
      <c r="K437" s="107"/>
      <c r="L437" s="107"/>
      <c r="M437" s="107"/>
      <c r="N437" s="107"/>
      <c r="O437" s="107"/>
      <c r="P437" s="107"/>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c r="CU437" s="14"/>
      <c r="CV437" s="14"/>
      <c r="CW437" s="14"/>
      <c r="CX437" s="14"/>
      <c r="CY437" s="14"/>
      <c r="CZ437" s="14"/>
      <c r="DA437" s="14"/>
      <c r="DB437" s="14"/>
      <c r="DC437" s="14"/>
      <c r="DD437" s="14"/>
      <c r="DE437" s="14"/>
      <c r="DF437" s="14"/>
      <c r="DG437" s="14"/>
      <c r="DH437" s="14"/>
      <c r="DI437" s="14"/>
      <c r="DJ437" s="14"/>
      <c r="DK437" s="14"/>
      <c r="DL437" s="14"/>
      <c r="DM437" s="14"/>
      <c r="DN437" s="14"/>
      <c r="DO437" s="14"/>
      <c r="DP437" s="14"/>
      <c r="DQ437" s="14"/>
      <c r="DR437" s="14"/>
      <c r="DS437" s="14"/>
      <c r="DT437" s="14"/>
      <c r="DU437" s="14"/>
      <c r="DV437" s="14"/>
      <c r="DW437" s="14"/>
      <c r="DX437" s="14"/>
      <c r="DY437" s="14"/>
      <c r="DZ437" s="14"/>
      <c r="EA437" s="14"/>
      <c r="EB437" s="14"/>
      <c r="EC437" s="14"/>
      <c r="ED437" s="14"/>
      <c r="EE437" s="14"/>
      <c r="EF437" s="14"/>
      <c r="EG437" s="14"/>
      <c r="EH437" s="14"/>
      <c r="EI437" s="14"/>
      <c r="EJ437" s="14"/>
      <c r="EK437" s="14"/>
      <c r="EL437" s="14"/>
      <c r="EM437" s="14"/>
      <c r="EN437" s="14"/>
    </row>
    <row r="438" ht="19.5" customHeight="1">
      <c r="A438" s="14"/>
      <c r="B438" s="14"/>
      <c r="C438" s="14"/>
      <c r="D438" s="14"/>
      <c r="E438" s="14"/>
      <c r="F438" s="106"/>
      <c r="G438" s="106"/>
      <c r="H438" s="14"/>
      <c r="I438" s="107"/>
      <c r="J438" s="107"/>
      <c r="K438" s="107"/>
      <c r="L438" s="107"/>
      <c r="M438" s="107"/>
      <c r="N438" s="107"/>
      <c r="O438" s="107"/>
      <c r="P438" s="107"/>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c r="CU438" s="14"/>
      <c r="CV438" s="14"/>
      <c r="CW438" s="14"/>
      <c r="CX438" s="14"/>
      <c r="CY438" s="14"/>
      <c r="CZ438" s="14"/>
      <c r="DA438" s="14"/>
      <c r="DB438" s="14"/>
      <c r="DC438" s="14"/>
      <c r="DD438" s="14"/>
      <c r="DE438" s="14"/>
      <c r="DF438" s="14"/>
      <c r="DG438" s="14"/>
      <c r="DH438" s="14"/>
      <c r="DI438" s="14"/>
      <c r="DJ438" s="14"/>
      <c r="DK438" s="14"/>
      <c r="DL438" s="14"/>
      <c r="DM438" s="14"/>
      <c r="DN438" s="14"/>
      <c r="DO438" s="14"/>
      <c r="DP438" s="14"/>
      <c r="DQ438" s="14"/>
      <c r="DR438" s="14"/>
      <c r="DS438" s="14"/>
      <c r="DT438" s="14"/>
      <c r="DU438" s="14"/>
      <c r="DV438" s="14"/>
      <c r="DW438" s="14"/>
      <c r="DX438" s="14"/>
      <c r="DY438" s="14"/>
      <c r="DZ438" s="14"/>
      <c r="EA438" s="14"/>
      <c r="EB438" s="14"/>
      <c r="EC438" s="14"/>
      <c r="ED438" s="14"/>
      <c r="EE438" s="14"/>
      <c r="EF438" s="14"/>
      <c r="EG438" s="14"/>
      <c r="EH438" s="14"/>
      <c r="EI438" s="14"/>
      <c r="EJ438" s="14"/>
      <c r="EK438" s="14"/>
      <c r="EL438" s="14"/>
      <c r="EM438" s="14"/>
      <c r="EN438" s="14"/>
    </row>
    <row r="439" ht="19.5" customHeight="1">
      <c r="A439" s="14"/>
      <c r="B439" s="14"/>
      <c r="C439" s="14"/>
      <c r="D439" s="14"/>
      <c r="E439" s="14"/>
      <c r="F439" s="106"/>
      <c r="G439" s="106"/>
      <c r="H439" s="14"/>
      <c r="I439" s="107"/>
      <c r="J439" s="107"/>
      <c r="K439" s="107"/>
      <c r="L439" s="107"/>
      <c r="M439" s="107"/>
      <c r="N439" s="107"/>
      <c r="O439" s="107"/>
      <c r="P439" s="107"/>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c r="CU439" s="14"/>
      <c r="CV439" s="14"/>
      <c r="CW439" s="14"/>
      <c r="CX439" s="14"/>
      <c r="CY439" s="14"/>
      <c r="CZ439" s="14"/>
      <c r="DA439" s="14"/>
      <c r="DB439" s="14"/>
      <c r="DC439" s="14"/>
      <c r="DD439" s="14"/>
      <c r="DE439" s="14"/>
      <c r="DF439" s="14"/>
      <c r="DG439" s="14"/>
      <c r="DH439" s="14"/>
      <c r="DI439" s="14"/>
      <c r="DJ439" s="14"/>
      <c r="DK439" s="14"/>
      <c r="DL439" s="14"/>
      <c r="DM439" s="14"/>
      <c r="DN439" s="14"/>
      <c r="DO439" s="14"/>
      <c r="DP439" s="14"/>
      <c r="DQ439" s="14"/>
      <c r="DR439" s="14"/>
      <c r="DS439" s="14"/>
      <c r="DT439" s="14"/>
      <c r="DU439" s="14"/>
      <c r="DV439" s="14"/>
      <c r="DW439" s="14"/>
      <c r="DX439" s="14"/>
      <c r="DY439" s="14"/>
      <c r="DZ439" s="14"/>
      <c r="EA439" s="14"/>
      <c r="EB439" s="14"/>
      <c r="EC439" s="14"/>
      <c r="ED439" s="14"/>
      <c r="EE439" s="14"/>
      <c r="EF439" s="14"/>
      <c r="EG439" s="14"/>
      <c r="EH439" s="14"/>
      <c r="EI439" s="14"/>
      <c r="EJ439" s="14"/>
      <c r="EK439" s="14"/>
      <c r="EL439" s="14"/>
      <c r="EM439" s="14"/>
      <c r="EN439" s="14"/>
    </row>
    <row r="440" ht="19.5" customHeight="1">
      <c r="A440" s="14"/>
      <c r="B440" s="14"/>
      <c r="C440" s="14"/>
      <c r="D440" s="14"/>
      <c r="E440" s="14"/>
      <c r="F440" s="106"/>
      <c r="G440" s="106"/>
      <c r="H440" s="14"/>
      <c r="I440" s="107"/>
      <c r="J440" s="107"/>
      <c r="K440" s="107"/>
      <c r="L440" s="107"/>
      <c r="M440" s="107"/>
      <c r="N440" s="107"/>
      <c r="O440" s="107"/>
      <c r="P440" s="107"/>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c r="CU440" s="14"/>
      <c r="CV440" s="14"/>
      <c r="CW440" s="14"/>
      <c r="CX440" s="14"/>
      <c r="CY440" s="14"/>
      <c r="CZ440" s="14"/>
      <c r="DA440" s="14"/>
      <c r="DB440" s="14"/>
      <c r="DC440" s="14"/>
      <c r="DD440" s="14"/>
      <c r="DE440" s="14"/>
      <c r="DF440" s="14"/>
      <c r="DG440" s="14"/>
      <c r="DH440" s="14"/>
      <c r="DI440" s="14"/>
      <c r="DJ440" s="14"/>
      <c r="DK440" s="14"/>
      <c r="DL440" s="14"/>
      <c r="DM440" s="14"/>
      <c r="DN440" s="14"/>
      <c r="DO440" s="14"/>
      <c r="DP440" s="14"/>
      <c r="DQ440" s="14"/>
      <c r="DR440" s="14"/>
      <c r="DS440" s="14"/>
      <c r="DT440" s="14"/>
      <c r="DU440" s="14"/>
      <c r="DV440" s="14"/>
      <c r="DW440" s="14"/>
      <c r="DX440" s="14"/>
      <c r="DY440" s="14"/>
      <c r="DZ440" s="14"/>
      <c r="EA440" s="14"/>
      <c r="EB440" s="14"/>
      <c r="EC440" s="14"/>
      <c r="ED440" s="14"/>
      <c r="EE440" s="14"/>
      <c r="EF440" s="14"/>
      <c r="EG440" s="14"/>
      <c r="EH440" s="14"/>
      <c r="EI440" s="14"/>
      <c r="EJ440" s="14"/>
      <c r="EK440" s="14"/>
      <c r="EL440" s="14"/>
      <c r="EM440" s="14"/>
      <c r="EN440" s="14"/>
    </row>
    <row r="441" ht="19.5" customHeight="1">
      <c r="A441" s="14"/>
      <c r="B441" s="14"/>
      <c r="C441" s="14"/>
      <c r="D441" s="14"/>
      <c r="E441" s="14"/>
      <c r="F441" s="106"/>
      <c r="G441" s="106"/>
      <c r="H441" s="14"/>
      <c r="I441" s="107"/>
      <c r="J441" s="107"/>
      <c r="K441" s="107"/>
      <c r="L441" s="107"/>
      <c r="M441" s="107"/>
      <c r="N441" s="107"/>
      <c r="O441" s="107"/>
      <c r="P441" s="107"/>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c r="CU441" s="14"/>
      <c r="CV441" s="14"/>
      <c r="CW441" s="14"/>
      <c r="CX441" s="14"/>
      <c r="CY441" s="14"/>
      <c r="CZ441" s="14"/>
      <c r="DA441" s="14"/>
      <c r="DB441" s="14"/>
      <c r="DC441" s="14"/>
      <c r="DD441" s="14"/>
      <c r="DE441" s="14"/>
      <c r="DF441" s="14"/>
      <c r="DG441" s="14"/>
      <c r="DH441" s="14"/>
      <c r="DI441" s="14"/>
      <c r="DJ441" s="14"/>
      <c r="DK441" s="14"/>
      <c r="DL441" s="14"/>
      <c r="DM441" s="14"/>
      <c r="DN441" s="14"/>
      <c r="DO441" s="14"/>
      <c r="DP441" s="14"/>
      <c r="DQ441" s="14"/>
      <c r="DR441" s="14"/>
      <c r="DS441" s="14"/>
      <c r="DT441" s="14"/>
      <c r="DU441" s="14"/>
      <c r="DV441" s="14"/>
      <c r="DW441" s="14"/>
      <c r="DX441" s="14"/>
      <c r="DY441" s="14"/>
      <c r="DZ441" s="14"/>
      <c r="EA441" s="14"/>
      <c r="EB441" s="14"/>
      <c r="EC441" s="14"/>
      <c r="ED441" s="14"/>
      <c r="EE441" s="14"/>
      <c r="EF441" s="14"/>
      <c r="EG441" s="14"/>
      <c r="EH441" s="14"/>
      <c r="EI441" s="14"/>
      <c r="EJ441" s="14"/>
      <c r="EK441" s="14"/>
      <c r="EL441" s="14"/>
      <c r="EM441" s="14"/>
      <c r="EN441" s="14"/>
    </row>
    <row r="442" ht="19.5" customHeight="1">
      <c r="A442" s="14"/>
      <c r="B442" s="14"/>
      <c r="C442" s="14"/>
      <c r="D442" s="14"/>
      <c r="E442" s="14"/>
      <c r="F442" s="106"/>
      <c r="G442" s="106"/>
      <c r="H442" s="14"/>
      <c r="I442" s="107"/>
      <c r="J442" s="107"/>
      <c r="K442" s="107"/>
      <c r="L442" s="107"/>
      <c r="M442" s="107"/>
      <c r="N442" s="107"/>
      <c r="O442" s="107"/>
      <c r="P442" s="107"/>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c r="CU442" s="14"/>
      <c r="CV442" s="14"/>
      <c r="CW442" s="14"/>
      <c r="CX442" s="14"/>
      <c r="CY442" s="14"/>
      <c r="CZ442" s="14"/>
      <c r="DA442" s="14"/>
      <c r="DB442" s="14"/>
      <c r="DC442" s="14"/>
      <c r="DD442" s="14"/>
      <c r="DE442" s="14"/>
      <c r="DF442" s="14"/>
      <c r="DG442" s="14"/>
      <c r="DH442" s="14"/>
      <c r="DI442" s="14"/>
      <c r="DJ442" s="14"/>
      <c r="DK442" s="14"/>
      <c r="DL442" s="14"/>
      <c r="DM442" s="14"/>
      <c r="DN442" s="14"/>
      <c r="DO442" s="14"/>
      <c r="DP442" s="14"/>
      <c r="DQ442" s="14"/>
      <c r="DR442" s="14"/>
      <c r="DS442" s="14"/>
      <c r="DT442" s="14"/>
      <c r="DU442" s="14"/>
      <c r="DV442" s="14"/>
      <c r="DW442" s="14"/>
      <c r="DX442" s="14"/>
      <c r="DY442" s="14"/>
      <c r="DZ442" s="14"/>
      <c r="EA442" s="14"/>
      <c r="EB442" s="14"/>
      <c r="EC442" s="14"/>
      <c r="ED442" s="14"/>
      <c r="EE442" s="14"/>
      <c r="EF442" s="14"/>
      <c r="EG442" s="14"/>
      <c r="EH442" s="14"/>
      <c r="EI442" s="14"/>
      <c r="EJ442" s="14"/>
      <c r="EK442" s="14"/>
      <c r="EL442" s="14"/>
      <c r="EM442" s="14"/>
      <c r="EN442" s="14"/>
    </row>
    <row r="443" ht="19.5" customHeight="1">
      <c r="A443" s="14"/>
      <c r="B443" s="14"/>
      <c r="C443" s="14"/>
      <c r="D443" s="14"/>
      <c r="E443" s="14"/>
      <c r="F443" s="106"/>
      <c r="G443" s="106"/>
      <c r="H443" s="14"/>
      <c r="I443" s="107"/>
      <c r="J443" s="107"/>
      <c r="K443" s="107"/>
      <c r="L443" s="107"/>
      <c r="M443" s="107"/>
      <c r="N443" s="107"/>
      <c r="O443" s="107"/>
      <c r="P443" s="107"/>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c r="CU443" s="14"/>
      <c r="CV443" s="14"/>
      <c r="CW443" s="14"/>
      <c r="CX443" s="14"/>
      <c r="CY443" s="14"/>
      <c r="CZ443" s="14"/>
      <c r="DA443" s="14"/>
      <c r="DB443" s="14"/>
      <c r="DC443" s="14"/>
      <c r="DD443" s="14"/>
      <c r="DE443" s="14"/>
      <c r="DF443" s="14"/>
      <c r="DG443" s="14"/>
      <c r="DH443" s="14"/>
      <c r="DI443" s="14"/>
      <c r="DJ443" s="14"/>
      <c r="DK443" s="14"/>
      <c r="DL443" s="14"/>
      <c r="DM443" s="14"/>
      <c r="DN443" s="14"/>
      <c r="DO443" s="14"/>
      <c r="DP443" s="14"/>
      <c r="DQ443" s="14"/>
      <c r="DR443" s="14"/>
      <c r="DS443" s="14"/>
      <c r="DT443" s="14"/>
      <c r="DU443" s="14"/>
      <c r="DV443" s="14"/>
      <c r="DW443" s="14"/>
      <c r="DX443" s="14"/>
      <c r="DY443" s="14"/>
      <c r="DZ443" s="14"/>
      <c r="EA443" s="14"/>
      <c r="EB443" s="14"/>
      <c r="EC443" s="14"/>
      <c r="ED443" s="14"/>
      <c r="EE443" s="14"/>
      <c r="EF443" s="14"/>
      <c r="EG443" s="14"/>
      <c r="EH443" s="14"/>
      <c r="EI443" s="14"/>
      <c r="EJ443" s="14"/>
      <c r="EK443" s="14"/>
      <c r="EL443" s="14"/>
      <c r="EM443" s="14"/>
      <c r="EN443" s="14"/>
    </row>
    <row r="444" ht="19.5" customHeight="1">
      <c r="A444" s="14"/>
      <c r="B444" s="14"/>
      <c r="C444" s="14"/>
      <c r="D444" s="14"/>
      <c r="E444" s="14"/>
      <c r="F444" s="106"/>
      <c r="G444" s="106"/>
      <c r="H444" s="14"/>
      <c r="I444" s="107"/>
      <c r="J444" s="107"/>
      <c r="K444" s="107"/>
      <c r="L444" s="107"/>
      <c r="M444" s="107"/>
      <c r="N444" s="107"/>
      <c r="O444" s="107"/>
      <c r="P444" s="107"/>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c r="CU444" s="14"/>
      <c r="CV444" s="14"/>
      <c r="CW444" s="14"/>
      <c r="CX444" s="14"/>
      <c r="CY444" s="14"/>
      <c r="CZ444" s="14"/>
      <c r="DA444" s="14"/>
      <c r="DB444" s="14"/>
      <c r="DC444" s="14"/>
      <c r="DD444" s="14"/>
      <c r="DE444" s="14"/>
      <c r="DF444" s="14"/>
      <c r="DG444" s="14"/>
      <c r="DH444" s="14"/>
      <c r="DI444" s="14"/>
      <c r="DJ444" s="14"/>
      <c r="DK444" s="14"/>
      <c r="DL444" s="14"/>
      <c r="DM444" s="14"/>
      <c r="DN444" s="14"/>
      <c r="DO444" s="14"/>
      <c r="DP444" s="14"/>
      <c r="DQ444" s="14"/>
      <c r="DR444" s="14"/>
      <c r="DS444" s="14"/>
      <c r="DT444" s="14"/>
      <c r="DU444" s="14"/>
      <c r="DV444" s="14"/>
      <c r="DW444" s="14"/>
      <c r="DX444" s="14"/>
      <c r="DY444" s="14"/>
      <c r="DZ444" s="14"/>
      <c r="EA444" s="14"/>
      <c r="EB444" s="14"/>
      <c r="EC444" s="14"/>
      <c r="ED444" s="14"/>
      <c r="EE444" s="14"/>
      <c r="EF444" s="14"/>
      <c r="EG444" s="14"/>
      <c r="EH444" s="14"/>
      <c r="EI444" s="14"/>
      <c r="EJ444" s="14"/>
      <c r="EK444" s="14"/>
      <c r="EL444" s="14"/>
      <c r="EM444" s="14"/>
      <c r="EN444" s="14"/>
    </row>
    <row r="445" ht="19.5" customHeight="1">
      <c r="A445" s="14"/>
      <c r="B445" s="14"/>
      <c r="C445" s="14"/>
      <c r="D445" s="14"/>
      <c r="E445" s="14"/>
      <c r="F445" s="106"/>
      <c r="G445" s="106"/>
      <c r="H445" s="14"/>
      <c r="I445" s="107"/>
      <c r="J445" s="107"/>
      <c r="K445" s="107"/>
      <c r="L445" s="107"/>
      <c r="M445" s="107"/>
      <c r="N445" s="107"/>
      <c r="O445" s="107"/>
      <c r="P445" s="107"/>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c r="CU445" s="14"/>
      <c r="CV445" s="14"/>
      <c r="CW445" s="14"/>
      <c r="CX445" s="14"/>
      <c r="CY445" s="14"/>
      <c r="CZ445" s="14"/>
      <c r="DA445" s="14"/>
      <c r="DB445" s="14"/>
      <c r="DC445" s="14"/>
      <c r="DD445" s="14"/>
      <c r="DE445" s="14"/>
      <c r="DF445" s="14"/>
      <c r="DG445" s="14"/>
      <c r="DH445" s="14"/>
      <c r="DI445" s="14"/>
      <c r="DJ445" s="14"/>
      <c r="DK445" s="14"/>
      <c r="DL445" s="14"/>
      <c r="DM445" s="14"/>
      <c r="DN445" s="14"/>
      <c r="DO445" s="14"/>
      <c r="DP445" s="14"/>
      <c r="DQ445" s="14"/>
      <c r="DR445" s="14"/>
      <c r="DS445" s="14"/>
      <c r="DT445" s="14"/>
      <c r="DU445" s="14"/>
      <c r="DV445" s="14"/>
      <c r="DW445" s="14"/>
      <c r="DX445" s="14"/>
      <c r="DY445" s="14"/>
      <c r="DZ445" s="14"/>
      <c r="EA445" s="14"/>
      <c r="EB445" s="14"/>
      <c r="EC445" s="14"/>
      <c r="ED445" s="14"/>
      <c r="EE445" s="14"/>
      <c r="EF445" s="14"/>
      <c r="EG445" s="14"/>
      <c r="EH445" s="14"/>
      <c r="EI445" s="14"/>
      <c r="EJ445" s="14"/>
      <c r="EK445" s="14"/>
      <c r="EL445" s="14"/>
      <c r="EM445" s="14"/>
      <c r="EN445" s="14"/>
    </row>
    <row r="446" ht="19.5" customHeight="1">
      <c r="A446" s="14"/>
      <c r="B446" s="14"/>
      <c r="C446" s="14"/>
      <c r="D446" s="14"/>
      <c r="E446" s="14"/>
      <c r="F446" s="106"/>
      <c r="G446" s="106"/>
      <c r="H446" s="14"/>
      <c r="I446" s="107"/>
      <c r="J446" s="107"/>
      <c r="K446" s="107"/>
      <c r="L446" s="107"/>
      <c r="M446" s="107"/>
      <c r="N446" s="107"/>
      <c r="O446" s="107"/>
      <c r="P446" s="107"/>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c r="EE446" s="14"/>
      <c r="EF446" s="14"/>
      <c r="EG446" s="14"/>
      <c r="EH446" s="14"/>
      <c r="EI446" s="14"/>
      <c r="EJ446" s="14"/>
      <c r="EK446" s="14"/>
      <c r="EL446" s="14"/>
      <c r="EM446" s="14"/>
      <c r="EN446" s="14"/>
    </row>
    <row r="447" ht="19.5" customHeight="1">
      <c r="A447" s="14"/>
      <c r="B447" s="14"/>
      <c r="C447" s="14"/>
      <c r="D447" s="14"/>
      <c r="E447" s="14"/>
      <c r="F447" s="106"/>
      <c r="G447" s="106"/>
      <c r="H447" s="14"/>
      <c r="I447" s="107"/>
      <c r="J447" s="107"/>
      <c r="K447" s="107"/>
      <c r="L447" s="107"/>
      <c r="M447" s="107"/>
      <c r="N447" s="107"/>
      <c r="O447" s="107"/>
      <c r="P447" s="107"/>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c r="CU447" s="14"/>
      <c r="CV447" s="14"/>
      <c r="CW447" s="14"/>
      <c r="CX447" s="14"/>
      <c r="CY447" s="14"/>
      <c r="CZ447" s="14"/>
      <c r="DA447" s="14"/>
      <c r="DB447" s="14"/>
      <c r="DC447" s="14"/>
      <c r="DD447" s="14"/>
      <c r="DE447" s="14"/>
      <c r="DF447" s="14"/>
      <c r="DG447" s="14"/>
      <c r="DH447" s="14"/>
      <c r="DI447" s="14"/>
      <c r="DJ447" s="14"/>
      <c r="DK447" s="14"/>
      <c r="DL447" s="14"/>
      <c r="DM447" s="14"/>
      <c r="DN447" s="14"/>
      <c r="DO447" s="14"/>
      <c r="DP447" s="14"/>
      <c r="DQ447" s="14"/>
      <c r="DR447" s="14"/>
      <c r="DS447" s="14"/>
      <c r="DT447" s="14"/>
      <c r="DU447" s="14"/>
      <c r="DV447" s="14"/>
      <c r="DW447" s="14"/>
      <c r="DX447" s="14"/>
      <c r="DY447" s="14"/>
      <c r="DZ447" s="14"/>
      <c r="EA447" s="14"/>
      <c r="EB447" s="14"/>
      <c r="EC447" s="14"/>
      <c r="ED447" s="14"/>
      <c r="EE447" s="14"/>
      <c r="EF447" s="14"/>
      <c r="EG447" s="14"/>
      <c r="EH447" s="14"/>
      <c r="EI447" s="14"/>
      <c r="EJ447" s="14"/>
      <c r="EK447" s="14"/>
      <c r="EL447" s="14"/>
      <c r="EM447" s="14"/>
      <c r="EN447" s="14"/>
    </row>
    <row r="448" ht="19.5" customHeight="1">
      <c r="A448" s="14"/>
      <c r="B448" s="14"/>
      <c r="C448" s="14"/>
      <c r="D448" s="14"/>
      <c r="E448" s="14"/>
      <c r="F448" s="106"/>
      <c r="G448" s="106"/>
      <c r="H448" s="14"/>
      <c r="I448" s="107"/>
      <c r="J448" s="107"/>
      <c r="K448" s="107"/>
      <c r="L448" s="107"/>
      <c r="M448" s="107"/>
      <c r="N448" s="107"/>
      <c r="O448" s="107"/>
      <c r="P448" s="107"/>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c r="CU448" s="14"/>
      <c r="CV448" s="14"/>
      <c r="CW448" s="14"/>
      <c r="CX448" s="14"/>
      <c r="CY448" s="14"/>
      <c r="CZ448" s="14"/>
      <c r="DA448" s="14"/>
      <c r="DB448" s="14"/>
      <c r="DC448" s="14"/>
      <c r="DD448" s="14"/>
      <c r="DE448" s="14"/>
      <c r="DF448" s="14"/>
      <c r="DG448" s="14"/>
      <c r="DH448" s="14"/>
      <c r="DI448" s="14"/>
      <c r="DJ448" s="14"/>
      <c r="DK448" s="14"/>
      <c r="DL448" s="14"/>
      <c r="DM448" s="14"/>
      <c r="DN448" s="14"/>
      <c r="DO448" s="14"/>
      <c r="DP448" s="14"/>
      <c r="DQ448" s="14"/>
      <c r="DR448" s="14"/>
      <c r="DS448" s="14"/>
      <c r="DT448" s="14"/>
      <c r="DU448" s="14"/>
      <c r="DV448" s="14"/>
      <c r="DW448" s="14"/>
      <c r="DX448" s="14"/>
      <c r="DY448" s="14"/>
      <c r="DZ448" s="14"/>
      <c r="EA448" s="14"/>
      <c r="EB448" s="14"/>
      <c r="EC448" s="14"/>
      <c r="ED448" s="14"/>
      <c r="EE448" s="14"/>
      <c r="EF448" s="14"/>
      <c r="EG448" s="14"/>
      <c r="EH448" s="14"/>
      <c r="EI448" s="14"/>
      <c r="EJ448" s="14"/>
      <c r="EK448" s="14"/>
      <c r="EL448" s="14"/>
      <c r="EM448" s="14"/>
      <c r="EN448" s="14"/>
    </row>
    <row r="449" ht="19.5" customHeight="1">
      <c r="A449" s="14"/>
      <c r="B449" s="14"/>
      <c r="C449" s="14"/>
      <c r="D449" s="14"/>
      <c r="E449" s="14"/>
      <c r="F449" s="106"/>
      <c r="G449" s="106"/>
      <c r="H449" s="14"/>
      <c r="I449" s="107"/>
      <c r="J449" s="107"/>
      <c r="K449" s="107"/>
      <c r="L449" s="107"/>
      <c r="M449" s="107"/>
      <c r="N449" s="107"/>
      <c r="O449" s="107"/>
      <c r="P449" s="107"/>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c r="CU449" s="14"/>
      <c r="CV449" s="14"/>
      <c r="CW449" s="14"/>
      <c r="CX449" s="14"/>
      <c r="CY449" s="14"/>
      <c r="CZ449" s="14"/>
      <c r="DA449" s="14"/>
      <c r="DB449" s="14"/>
      <c r="DC449" s="14"/>
      <c r="DD449" s="14"/>
      <c r="DE449" s="14"/>
      <c r="DF449" s="14"/>
      <c r="DG449" s="14"/>
      <c r="DH449" s="14"/>
      <c r="DI449" s="14"/>
      <c r="DJ449" s="14"/>
      <c r="DK449" s="14"/>
      <c r="DL449" s="14"/>
      <c r="DM449" s="14"/>
      <c r="DN449" s="14"/>
      <c r="DO449" s="14"/>
      <c r="DP449" s="14"/>
      <c r="DQ449" s="14"/>
      <c r="DR449" s="14"/>
      <c r="DS449" s="14"/>
      <c r="DT449" s="14"/>
      <c r="DU449" s="14"/>
      <c r="DV449" s="14"/>
      <c r="DW449" s="14"/>
      <c r="DX449" s="14"/>
      <c r="DY449" s="14"/>
      <c r="DZ449" s="14"/>
      <c r="EA449" s="14"/>
      <c r="EB449" s="14"/>
      <c r="EC449" s="14"/>
      <c r="ED449" s="14"/>
      <c r="EE449" s="14"/>
      <c r="EF449" s="14"/>
      <c r="EG449" s="14"/>
      <c r="EH449" s="14"/>
      <c r="EI449" s="14"/>
      <c r="EJ449" s="14"/>
      <c r="EK449" s="14"/>
      <c r="EL449" s="14"/>
      <c r="EM449" s="14"/>
      <c r="EN449" s="14"/>
    </row>
    <row r="450" ht="19.5" customHeight="1">
      <c r="A450" s="14"/>
      <c r="B450" s="14"/>
      <c r="C450" s="14"/>
      <c r="D450" s="14"/>
      <c r="E450" s="14"/>
      <c r="F450" s="106"/>
      <c r="G450" s="106"/>
      <c r="H450" s="14"/>
      <c r="I450" s="107"/>
      <c r="J450" s="107"/>
      <c r="K450" s="107"/>
      <c r="L450" s="107"/>
      <c r="M450" s="107"/>
      <c r="N450" s="107"/>
      <c r="O450" s="107"/>
      <c r="P450" s="107"/>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c r="CU450" s="14"/>
      <c r="CV450" s="14"/>
      <c r="CW450" s="14"/>
      <c r="CX450" s="14"/>
      <c r="CY450" s="14"/>
      <c r="CZ450" s="14"/>
      <c r="DA450" s="14"/>
      <c r="DB450" s="14"/>
      <c r="DC450" s="14"/>
      <c r="DD450" s="14"/>
      <c r="DE450" s="14"/>
      <c r="DF450" s="14"/>
      <c r="DG450" s="14"/>
      <c r="DH450" s="14"/>
      <c r="DI450" s="14"/>
      <c r="DJ450" s="14"/>
      <c r="DK450" s="14"/>
      <c r="DL450" s="14"/>
      <c r="DM450" s="14"/>
      <c r="DN450" s="14"/>
      <c r="DO450" s="14"/>
      <c r="DP450" s="14"/>
      <c r="DQ450" s="14"/>
      <c r="DR450" s="14"/>
      <c r="DS450" s="14"/>
      <c r="DT450" s="14"/>
      <c r="DU450" s="14"/>
      <c r="DV450" s="14"/>
      <c r="DW450" s="14"/>
      <c r="DX450" s="14"/>
      <c r="DY450" s="14"/>
      <c r="DZ450" s="14"/>
      <c r="EA450" s="14"/>
      <c r="EB450" s="14"/>
      <c r="EC450" s="14"/>
      <c r="ED450" s="14"/>
      <c r="EE450" s="14"/>
      <c r="EF450" s="14"/>
      <c r="EG450" s="14"/>
      <c r="EH450" s="14"/>
      <c r="EI450" s="14"/>
      <c r="EJ450" s="14"/>
      <c r="EK450" s="14"/>
      <c r="EL450" s="14"/>
      <c r="EM450" s="14"/>
      <c r="EN450" s="14"/>
    </row>
    <row r="451" ht="19.5" customHeight="1">
      <c r="A451" s="14"/>
      <c r="B451" s="14"/>
      <c r="C451" s="14"/>
      <c r="D451" s="14"/>
      <c r="E451" s="14"/>
      <c r="F451" s="106"/>
      <c r="G451" s="106"/>
      <c r="H451" s="14"/>
      <c r="I451" s="107"/>
      <c r="J451" s="107"/>
      <c r="K451" s="107"/>
      <c r="L451" s="107"/>
      <c r="M451" s="107"/>
      <c r="N451" s="107"/>
      <c r="O451" s="107"/>
      <c r="P451" s="107"/>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c r="CU451" s="14"/>
      <c r="CV451" s="14"/>
      <c r="CW451" s="14"/>
      <c r="CX451" s="14"/>
      <c r="CY451" s="14"/>
      <c r="CZ451" s="14"/>
      <c r="DA451" s="14"/>
      <c r="DB451" s="14"/>
      <c r="DC451" s="14"/>
      <c r="DD451" s="14"/>
      <c r="DE451" s="14"/>
      <c r="DF451" s="14"/>
      <c r="DG451" s="14"/>
      <c r="DH451" s="14"/>
      <c r="DI451" s="14"/>
      <c r="DJ451" s="14"/>
      <c r="DK451" s="14"/>
      <c r="DL451" s="14"/>
      <c r="DM451" s="14"/>
      <c r="DN451" s="14"/>
      <c r="DO451" s="14"/>
      <c r="DP451" s="14"/>
      <c r="DQ451" s="14"/>
      <c r="DR451" s="14"/>
      <c r="DS451" s="14"/>
      <c r="DT451" s="14"/>
      <c r="DU451" s="14"/>
      <c r="DV451" s="14"/>
      <c r="DW451" s="14"/>
      <c r="DX451" s="14"/>
      <c r="DY451" s="14"/>
      <c r="DZ451" s="14"/>
      <c r="EA451" s="14"/>
      <c r="EB451" s="14"/>
      <c r="EC451" s="14"/>
      <c r="ED451" s="14"/>
      <c r="EE451" s="14"/>
      <c r="EF451" s="14"/>
      <c r="EG451" s="14"/>
      <c r="EH451" s="14"/>
      <c r="EI451" s="14"/>
      <c r="EJ451" s="14"/>
      <c r="EK451" s="14"/>
      <c r="EL451" s="14"/>
      <c r="EM451" s="14"/>
      <c r="EN451" s="14"/>
    </row>
    <row r="452" ht="19.5" customHeight="1">
      <c r="A452" s="14"/>
      <c r="B452" s="14"/>
      <c r="C452" s="14"/>
      <c r="D452" s="14"/>
      <c r="E452" s="14"/>
      <c r="F452" s="106"/>
      <c r="G452" s="106"/>
      <c r="H452" s="14"/>
      <c r="I452" s="107"/>
      <c r="J452" s="107"/>
      <c r="K452" s="107"/>
      <c r="L452" s="107"/>
      <c r="M452" s="107"/>
      <c r="N452" s="107"/>
      <c r="O452" s="107"/>
      <c r="P452" s="107"/>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c r="CU452" s="14"/>
      <c r="CV452" s="14"/>
      <c r="CW452" s="14"/>
      <c r="CX452" s="14"/>
      <c r="CY452" s="14"/>
      <c r="CZ452" s="14"/>
      <c r="DA452" s="14"/>
      <c r="DB452" s="14"/>
      <c r="DC452" s="14"/>
      <c r="DD452" s="14"/>
      <c r="DE452" s="14"/>
      <c r="DF452" s="14"/>
      <c r="DG452" s="14"/>
      <c r="DH452" s="14"/>
      <c r="DI452" s="14"/>
      <c r="DJ452" s="14"/>
      <c r="DK452" s="14"/>
      <c r="DL452" s="14"/>
      <c r="DM452" s="14"/>
      <c r="DN452" s="14"/>
      <c r="DO452" s="14"/>
      <c r="DP452" s="14"/>
      <c r="DQ452" s="14"/>
      <c r="DR452" s="14"/>
      <c r="DS452" s="14"/>
      <c r="DT452" s="14"/>
      <c r="DU452" s="14"/>
      <c r="DV452" s="14"/>
      <c r="DW452" s="14"/>
      <c r="DX452" s="14"/>
      <c r="DY452" s="14"/>
      <c r="DZ452" s="14"/>
      <c r="EA452" s="14"/>
      <c r="EB452" s="14"/>
      <c r="EC452" s="14"/>
      <c r="ED452" s="14"/>
      <c r="EE452" s="14"/>
      <c r="EF452" s="14"/>
      <c r="EG452" s="14"/>
      <c r="EH452" s="14"/>
      <c r="EI452" s="14"/>
      <c r="EJ452" s="14"/>
      <c r="EK452" s="14"/>
      <c r="EL452" s="14"/>
      <c r="EM452" s="14"/>
      <c r="EN452" s="14"/>
    </row>
    <row r="453" ht="19.5" customHeight="1">
      <c r="A453" s="14"/>
      <c r="B453" s="14"/>
      <c r="C453" s="14"/>
      <c r="D453" s="14"/>
      <c r="E453" s="14"/>
      <c r="F453" s="106"/>
      <c r="G453" s="106"/>
      <c r="H453" s="14"/>
      <c r="I453" s="107"/>
      <c r="J453" s="107"/>
      <c r="K453" s="107"/>
      <c r="L453" s="107"/>
      <c r="M453" s="107"/>
      <c r="N453" s="107"/>
      <c r="O453" s="107"/>
      <c r="P453" s="107"/>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c r="CU453" s="14"/>
      <c r="CV453" s="14"/>
      <c r="CW453" s="14"/>
      <c r="CX453" s="14"/>
      <c r="CY453" s="14"/>
      <c r="CZ453" s="14"/>
      <c r="DA453" s="14"/>
      <c r="DB453" s="14"/>
      <c r="DC453" s="14"/>
      <c r="DD453" s="14"/>
      <c r="DE453" s="14"/>
      <c r="DF453" s="14"/>
      <c r="DG453" s="14"/>
      <c r="DH453" s="14"/>
      <c r="DI453" s="14"/>
      <c r="DJ453" s="14"/>
      <c r="DK453" s="14"/>
      <c r="DL453" s="14"/>
      <c r="DM453" s="14"/>
      <c r="DN453" s="14"/>
      <c r="DO453" s="14"/>
      <c r="DP453" s="14"/>
      <c r="DQ453" s="14"/>
      <c r="DR453" s="14"/>
      <c r="DS453" s="14"/>
      <c r="DT453" s="14"/>
      <c r="DU453" s="14"/>
      <c r="DV453" s="14"/>
      <c r="DW453" s="14"/>
      <c r="DX453" s="14"/>
      <c r="DY453" s="14"/>
      <c r="DZ453" s="14"/>
      <c r="EA453" s="14"/>
      <c r="EB453" s="14"/>
      <c r="EC453" s="14"/>
      <c r="ED453" s="14"/>
      <c r="EE453" s="14"/>
      <c r="EF453" s="14"/>
      <c r="EG453" s="14"/>
      <c r="EH453" s="14"/>
      <c r="EI453" s="14"/>
      <c r="EJ453" s="14"/>
      <c r="EK453" s="14"/>
      <c r="EL453" s="14"/>
      <c r="EM453" s="14"/>
      <c r="EN453" s="14"/>
    </row>
    <row r="454" ht="19.5" customHeight="1">
      <c r="A454" s="14"/>
      <c r="B454" s="14"/>
      <c r="C454" s="14"/>
      <c r="D454" s="14"/>
      <c r="E454" s="14"/>
      <c r="F454" s="106"/>
      <c r="G454" s="106"/>
      <c r="H454" s="14"/>
      <c r="I454" s="107"/>
      <c r="J454" s="107"/>
      <c r="K454" s="107"/>
      <c r="L454" s="107"/>
      <c r="M454" s="107"/>
      <c r="N454" s="107"/>
      <c r="O454" s="107"/>
      <c r="P454" s="107"/>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c r="CU454" s="14"/>
      <c r="CV454" s="14"/>
      <c r="CW454" s="14"/>
      <c r="CX454" s="14"/>
      <c r="CY454" s="14"/>
      <c r="CZ454" s="14"/>
      <c r="DA454" s="14"/>
      <c r="DB454" s="14"/>
      <c r="DC454" s="14"/>
      <c r="DD454" s="14"/>
      <c r="DE454" s="14"/>
      <c r="DF454" s="14"/>
      <c r="DG454" s="14"/>
      <c r="DH454" s="14"/>
      <c r="DI454" s="14"/>
      <c r="DJ454" s="14"/>
      <c r="DK454" s="14"/>
      <c r="DL454" s="14"/>
      <c r="DM454" s="14"/>
      <c r="DN454" s="14"/>
      <c r="DO454" s="14"/>
      <c r="DP454" s="14"/>
      <c r="DQ454" s="14"/>
      <c r="DR454" s="14"/>
      <c r="DS454" s="14"/>
      <c r="DT454" s="14"/>
      <c r="DU454" s="14"/>
      <c r="DV454" s="14"/>
      <c r="DW454" s="14"/>
      <c r="DX454" s="14"/>
      <c r="DY454" s="14"/>
      <c r="DZ454" s="14"/>
      <c r="EA454" s="14"/>
      <c r="EB454" s="14"/>
      <c r="EC454" s="14"/>
      <c r="ED454" s="14"/>
      <c r="EE454" s="14"/>
      <c r="EF454" s="14"/>
      <c r="EG454" s="14"/>
      <c r="EH454" s="14"/>
      <c r="EI454" s="14"/>
      <c r="EJ454" s="14"/>
      <c r="EK454" s="14"/>
      <c r="EL454" s="14"/>
      <c r="EM454" s="14"/>
      <c r="EN454" s="14"/>
    </row>
    <row r="455" ht="19.5" customHeight="1">
      <c r="A455" s="14"/>
      <c r="B455" s="14"/>
      <c r="C455" s="14"/>
      <c r="D455" s="14"/>
      <c r="E455" s="14"/>
      <c r="F455" s="106"/>
      <c r="G455" s="106"/>
      <c r="H455" s="14"/>
      <c r="I455" s="107"/>
      <c r="J455" s="107"/>
      <c r="K455" s="107"/>
      <c r="L455" s="107"/>
      <c r="M455" s="107"/>
      <c r="N455" s="107"/>
      <c r="O455" s="107"/>
      <c r="P455" s="107"/>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c r="CU455" s="14"/>
      <c r="CV455" s="14"/>
      <c r="CW455" s="14"/>
      <c r="CX455" s="14"/>
      <c r="CY455" s="14"/>
      <c r="CZ455" s="14"/>
      <c r="DA455" s="14"/>
      <c r="DB455" s="14"/>
      <c r="DC455" s="14"/>
      <c r="DD455" s="14"/>
      <c r="DE455" s="14"/>
      <c r="DF455" s="14"/>
      <c r="DG455" s="14"/>
      <c r="DH455" s="14"/>
      <c r="DI455" s="14"/>
      <c r="DJ455" s="14"/>
      <c r="DK455" s="14"/>
      <c r="DL455" s="14"/>
      <c r="DM455" s="14"/>
      <c r="DN455" s="14"/>
      <c r="DO455" s="14"/>
      <c r="DP455" s="14"/>
      <c r="DQ455" s="14"/>
      <c r="DR455" s="14"/>
      <c r="DS455" s="14"/>
      <c r="DT455" s="14"/>
      <c r="DU455" s="14"/>
      <c r="DV455" s="14"/>
      <c r="DW455" s="14"/>
      <c r="DX455" s="14"/>
      <c r="DY455" s="14"/>
      <c r="DZ455" s="14"/>
      <c r="EA455" s="14"/>
      <c r="EB455" s="14"/>
      <c r="EC455" s="14"/>
      <c r="ED455" s="14"/>
      <c r="EE455" s="14"/>
      <c r="EF455" s="14"/>
      <c r="EG455" s="14"/>
      <c r="EH455" s="14"/>
      <c r="EI455" s="14"/>
      <c r="EJ455" s="14"/>
      <c r="EK455" s="14"/>
      <c r="EL455" s="14"/>
      <c r="EM455" s="14"/>
      <c r="EN455" s="14"/>
    </row>
    <row r="456" ht="19.5" customHeight="1">
      <c r="A456" s="14"/>
      <c r="B456" s="14"/>
      <c r="C456" s="14"/>
      <c r="D456" s="14"/>
      <c r="E456" s="14"/>
      <c r="F456" s="106"/>
      <c r="G456" s="106"/>
      <c r="H456" s="14"/>
      <c r="I456" s="107"/>
      <c r="J456" s="107"/>
      <c r="K456" s="107"/>
      <c r="L456" s="107"/>
      <c r="M456" s="107"/>
      <c r="N456" s="107"/>
      <c r="O456" s="107"/>
      <c r="P456" s="107"/>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c r="EE456" s="14"/>
      <c r="EF456" s="14"/>
      <c r="EG456" s="14"/>
      <c r="EH456" s="14"/>
      <c r="EI456" s="14"/>
      <c r="EJ456" s="14"/>
      <c r="EK456" s="14"/>
      <c r="EL456" s="14"/>
      <c r="EM456" s="14"/>
      <c r="EN456" s="14"/>
    </row>
    <row r="457" ht="19.5" customHeight="1">
      <c r="A457" s="14"/>
      <c r="B457" s="14"/>
      <c r="C457" s="14"/>
      <c r="D457" s="14"/>
      <c r="E457" s="14"/>
      <c r="F457" s="106"/>
      <c r="G457" s="106"/>
      <c r="H457" s="14"/>
      <c r="I457" s="107"/>
      <c r="J457" s="107"/>
      <c r="K457" s="107"/>
      <c r="L457" s="107"/>
      <c r="M457" s="107"/>
      <c r="N457" s="107"/>
      <c r="O457" s="107"/>
      <c r="P457" s="107"/>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c r="CU457" s="14"/>
      <c r="CV457" s="14"/>
      <c r="CW457" s="14"/>
      <c r="CX457" s="14"/>
      <c r="CY457" s="14"/>
      <c r="CZ457" s="14"/>
      <c r="DA457" s="14"/>
      <c r="DB457" s="14"/>
      <c r="DC457" s="14"/>
      <c r="DD457" s="14"/>
      <c r="DE457" s="14"/>
      <c r="DF457" s="14"/>
      <c r="DG457" s="14"/>
      <c r="DH457" s="14"/>
      <c r="DI457" s="14"/>
      <c r="DJ457" s="14"/>
      <c r="DK457" s="14"/>
      <c r="DL457" s="14"/>
      <c r="DM457" s="14"/>
      <c r="DN457" s="14"/>
      <c r="DO457" s="14"/>
      <c r="DP457" s="14"/>
      <c r="DQ457" s="14"/>
      <c r="DR457" s="14"/>
      <c r="DS457" s="14"/>
      <c r="DT457" s="14"/>
      <c r="DU457" s="14"/>
      <c r="DV457" s="14"/>
      <c r="DW457" s="14"/>
      <c r="DX457" s="14"/>
      <c r="DY457" s="14"/>
      <c r="DZ457" s="14"/>
      <c r="EA457" s="14"/>
      <c r="EB457" s="14"/>
      <c r="EC457" s="14"/>
      <c r="ED457" s="14"/>
      <c r="EE457" s="14"/>
      <c r="EF457" s="14"/>
      <c r="EG457" s="14"/>
      <c r="EH457" s="14"/>
      <c r="EI457" s="14"/>
      <c r="EJ457" s="14"/>
      <c r="EK457" s="14"/>
      <c r="EL457" s="14"/>
      <c r="EM457" s="14"/>
      <c r="EN457" s="14"/>
    </row>
    <row r="458" ht="19.5" customHeight="1">
      <c r="A458" s="14"/>
      <c r="B458" s="14"/>
      <c r="C458" s="14"/>
      <c r="D458" s="14"/>
      <c r="E458" s="14"/>
      <c r="F458" s="106"/>
      <c r="G458" s="106"/>
      <c r="H458" s="14"/>
      <c r="I458" s="107"/>
      <c r="J458" s="107"/>
      <c r="K458" s="107"/>
      <c r="L458" s="107"/>
      <c r="M458" s="107"/>
      <c r="N458" s="107"/>
      <c r="O458" s="107"/>
      <c r="P458" s="107"/>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c r="CU458" s="14"/>
      <c r="CV458" s="14"/>
      <c r="CW458" s="14"/>
      <c r="CX458" s="14"/>
      <c r="CY458" s="14"/>
      <c r="CZ458" s="14"/>
      <c r="DA458" s="14"/>
      <c r="DB458" s="14"/>
      <c r="DC458" s="14"/>
      <c r="DD458" s="14"/>
      <c r="DE458" s="14"/>
      <c r="DF458" s="14"/>
      <c r="DG458" s="14"/>
      <c r="DH458" s="14"/>
      <c r="DI458" s="14"/>
      <c r="DJ458" s="14"/>
      <c r="DK458" s="14"/>
      <c r="DL458" s="14"/>
      <c r="DM458" s="14"/>
      <c r="DN458" s="14"/>
      <c r="DO458" s="14"/>
      <c r="DP458" s="14"/>
      <c r="DQ458" s="14"/>
      <c r="DR458" s="14"/>
      <c r="DS458" s="14"/>
      <c r="DT458" s="14"/>
      <c r="DU458" s="14"/>
      <c r="DV458" s="14"/>
      <c r="DW458" s="14"/>
      <c r="DX458" s="14"/>
      <c r="DY458" s="14"/>
      <c r="DZ458" s="14"/>
      <c r="EA458" s="14"/>
      <c r="EB458" s="14"/>
      <c r="EC458" s="14"/>
      <c r="ED458" s="14"/>
      <c r="EE458" s="14"/>
      <c r="EF458" s="14"/>
      <c r="EG458" s="14"/>
      <c r="EH458" s="14"/>
      <c r="EI458" s="14"/>
      <c r="EJ458" s="14"/>
      <c r="EK458" s="14"/>
      <c r="EL458" s="14"/>
      <c r="EM458" s="14"/>
      <c r="EN458" s="14"/>
    </row>
    <row r="459" ht="19.5" customHeight="1">
      <c r="A459" s="14"/>
      <c r="B459" s="14"/>
      <c r="C459" s="14"/>
      <c r="D459" s="14"/>
      <c r="E459" s="14"/>
      <c r="F459" s="106"/>
      <c r="G459" s="106"/>
      <c r="H459" s="14"/>
      <c r="I459" s="107"/>
      <c r="J459" s="107"/>
      <c r="K459" s="107"/>
      <c r="L459" s="107"/>
      <c r="M459" s="107"/>
      <c r="N459" s="107"/>
      <c r="O459" s="107"/>
      <c r="P459" s="107"/>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c r="CU459" s="14"/>
      <c r="CV459" s="14"/>
      <c r="CW459" s="14"/>
      <c r="CX459" s="14"/>
      <c r="CY459" s="14"/>
      <c r="CZ459" s="14"/>
      <c r="DA459" s="14"/>
      <c r="DB459" s="14"/>
      <c r="DC459" s="14"/>
      <c r="DD459" s="14"/>
      <c r="DE459" s="14"/>
      <c r="DF459" s="14"/>
      <c r="DG459" s="14"/>
      <c r="DH459" s="14"/>
      <c r="DI459" s="14"/>
      <c r="DJ459" s="14"/>
      <c r="DK459" s="14"/>
      <c r="DL459" s="14"/>
      <c r="DM459" s="14"/>
      <c r="DN459" s="14"/>
      <c r="DO459" s="14"/>
      <c r="DP459" s="14"/>
      <c r="DQ459" s="14"/>
      <c r="DR459" s="14"/>
      <c r="DS459" s="14"/>
      <c r="DT459" s="14"/>
      <c r="DU459" s="14"/>
      <c r="DV459" s="14"/>
      <c r="DW459" s="14"/>
      <c r="DX459" s="14"/>
      <c r="DY459" s="14"/>
      <c r="DZ459" s="14"/>
      <c r="EA459" s="14"/>
      <c r="EB459" s="14"/>
      <c r="EC459" s="14"/>
      <c r="ED459" s="14"/>
      <c r="EE459" s="14"/>
      <c r="EF459" s="14"/>
      <c r="EG459" s="14"/>
      <c r="EH459" s="14"/>
      <c r="EI459" s="14"/>
      <c r="EJ459" s="14"/>
      <c r="EK459" s="14"/>
      <c r="EL459" s="14"/>
      <c r="EM459" s="14"/>
      <c r="EN459" s="14"/>
    </row>
    <row r="460" ht="19.5" customHeight="1">
      <c r="A460" s="14"/>
      <c r="B460" s="14"/>
      <c r="C460" s="14"/>
      <c r="D460" s="14"/>
      <c r="E460" s="14"/>
      <c r="F460" s="106"/>
      <c r="G460" s="106"/>
      <c r="H460" s="14"/>
      <c r="I460" s="107"/>
      <c r="J460" s="107"/>
      <c r="K460" s="107"/>
      <c r="L460" s="107"/>
      <c r="M460" s="107"/>
      <c r="N460" s="107"/>
      <c r="O460" s="107"/>
      <c r="P460" s="107"/>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c r="CU460" s="14"/>
      <c r="CV460" s="14"/>
      <c r="CW460" s="14"/>
      <c r="CX460" s="14"/>
      <c r="CY460" s="14"/>
      <c r="CZ460" s="14"/>
      <c r="DA460" s="14"/>
      <c r="DB460" s="14"/>
      <c r="DC460" s="14"/>
      <c r="DD460" s="14"/>
      <c r="DE460" s="14"/>
      <c r="DF460" s="14"/>
      <c r="DG460" s="14"/>
      <c r="DH460" s="14"/>
      <c r="DI460" s="14"/>
      <c r="DJ460" s="14"/>
      <c r="DK460" s="14"/>
      <c r="DL460" s="14"/>
      <c r="DM460" s="14"/>
      <c r="DN460" s="14"/>
      <c r="DO460" s="14"/>
      <c r="DP460" s="14"/>
      <c r="DQ460" s="14"/>
      <c r="DR460" s="14"/>
      <c r="DS460" s="14"/>
      <c r="DT460" s="14"/>
      <c r="DU460" s="14"/>
      <c r="DV460" s="14"/>
      <c r="DW460" s="14"/>
      <c r="DX460" s="14"/>
      <c r="DY460" s="14"/>
      <c r="DZ460" s="14"/>
      <c r="EA460" s="14"/>
      <c r="EB460" s="14"/>
      <c r="EC460" s="14"/>
      <c r="ED460" s="14"/>
      <c r="EE460" s="14"/>
      <c r="EF460" s="14"/>
      <c r="EG460" s="14"/>
      <c r="EH460" s="14"/>
      <c r="EI460" s="14"/>
      <c r="EJ460" s="14"/>
      <c r="EK460" s="14"/>
      <c r="EL460" s="14"/>
      <c r="EM460" s="14"/>
      <c r="EN460" s="14"/>
    </row>
    <row r="461" ht="19.5" customHeight="1">
      <c r="A461" s="14"/>
      <c r="B461" s="14"/>
      <c r="C461" s="14"/>
      <c r="D461" s="14"/>
      <c r="E461" s="14"/>
      <c r="F461" s="106"/>
      <c r="G461" s="106"/>
      <c r="H461" s="14"/>
      <c r="I461" s="107"/>
      <c r="J461" s="107"/>
      <c r="K461" s="107"/>
      <c r="L461" s="107"/>
      <c r="M461" s="107"/>
      <c r="N461" s="107"/>
      <c r="O461" s="107"/>
      <c r="P461" s="107"/>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c r="CU461" s="14"/>
      <c r="CV461" s="14"/>
      <c r="CW461" s="14"/>
      <c r="CX461" s="14"/>
      <c r="CY461" s="14"/>
      <c r="CZ461" s="14"/>
      <c r="DA461" s="14"/>
      <c r="DB461" s="14"/>
      <c r="DC461" s="14"/>
      <c r="DD461" s="14"/>
      <c r="DE461" s="14"/>
      <c r="DF461" s="14"/>
      <c r="DG461" s="14"/>
      <c r="DH461" s="14"/>
      <c r="DI461" s="14"/>
      <c r="DJ461" s="14"/>
      <c r="DK461" s="14"/>
      <c r="DL461" s="14"/>
      <c r="DM461" s="14"/>
      <c r="DN461" s="14"/>
      <c r="DO461" s="14"/>
      <c r="DP461" s="14"/>
      <c r="DQ461" s="14"/>
      <c r="DR461" s="14"/>
      <c r="DS461" s="14"/>
      <c r="DT461" s="14"/>
      <c r="DU461" s="14"/>
      <c r="DV461" s="14"/>
      <c r="DW461" s="14"/>
      <c r="DX461" s="14"/>
      <c r="DY461" s="14"/>
      <c r="DZ461" s="14"/>
      <c r="EA461" s="14"/>
      <c r="EB461" s="14"/>
      <c r="EC461" s="14"/>
      <c r="ED461" s="14"/>
      <c r="EE461" s="14"/>
      <c r="EF461" s="14"/>
      <c r="EG461" s="14"/>
      <c r="EH461" s="14"/>
      <c r="EI461" s="14"/>
      <c r="EJ461" s="14"/>
      <c r="EK461" s="14"/>
      <c r="EL461" s="14"/>
      <c r="EM461" s="14"/>
      <c r="EN461" s="14"/>
    </row>
    <row r="462" ht="19.5" customHeight="1">
      <c r="A462" s="14"/>
      <c r="B462" s="14"/>
      <c r="C462" s="14"/>
      <c r="D462" s="14"/>
      <c r="E462" s="14"/>
      <c r="F462" s="106"/>
      <c r="G462" s="106"/>
      <c r="H462" s="14"/>
      <c r="I462" s="107"/>
      <c r="J462" s="107"/>
      <c r="K462" s="107"/>
      <c r="L462" s="107"/>
      <c r="M462" s="107"/>
      <c r="N462" s="107"/>
      <c r="O462" s="107"/>
      <c r="P462" s="107"/>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c r="CU462" s="14"/>
      <c r="CV462" s="14"/>
      <c r="CW462" s="14"/>
      <c r="CX462" s="14"/>
      <c r="CY462" s="14"/>
      <c r="CZ462" s="14"/>
      <c r="DA462" s="14"/>
      <c r="DB462" s="14"/>
      <c r="DC462" s="14"/>
      <c r="DD462" s="14"/>
      <c r="DE462" s="14"/>
      <c r="DF462" s="14"/>
      <c r="DG462" s="14"/>
      <c r="DH462" s="14"/>
      <c r="DI462" s="14"/>
      <c r="DJ462" s="14"/>
      <c r="DK462" s="14"/>
      <c r="DL462" s="14"/>
      <c r="DM462" s="14"/>
      <c r="DN462" s="14"/>
      <c r="DO462" s="14"/>
      <c r="DP462" s="14"/>
      <c r="DQ462" s="14"/>
      <c r="DR462" s="14"/>
      <c r="DS462" s="14"/>
      <c r="DT462" s="14"/>
      <c r="DU462" s="14"/>
      <c r="DV462" s="14"/>
      <c r="DW462" s="14"/>
      <c r="DX462" s="14"/>
      <c r="DY462" s="14"/>
      <c r="DZ462" s="14"/>
      <c r="EA462" s="14"/>
      <c r="EB462" s="14"/>
      <c r="EC462" s="14"/>
      <c r="ED462" s="14"/>
      <c r="EE462" s="14"/>
      <c r="EF462" s="14"/>
      <c r="EG462" s="14"/>
      <c r="EH462" s="14"/>
      <c r="EI462" s="14"/>
      <c r="EJ462" s="14"/>
      <c r="EK462" s="14"/>
      <c r="EL462" s="14"/>
      <c r="EM462" s="14"/>
      <c r="EN462" s="14"/>
    </row>
    <row r="463" ht="19.5" customHeight="1">
      <c r="A463" s="14"/>
      <c r="B463" s="14"/>
      <c r="C463" s="14"/>
      <c r="D463" s="14"/>
      <c r="E463" s="14"/>
      <c r="F463" s="106"/>
      <c r="G463" s="106"/>
      <c r="H463" s="14"/>
      <c r="I463" s="107"/>
      <c r="J463" s="107"/>
      <c r="K463" s="107"/>
      <c r="L463" s="107"/>
      <c r="M463" s="107"/>
      <c r="N463" s="107"/>
      <c r="O463" s="107"/>
      <c r="P463" s="107"/>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c r="CU463" s="14"/>
      <c r="CV463" s="14"/>
      <c r="CW463" s="14"/>
      <c r="CX463" s="14"/>
      <c r="CY463" s="14"/>
      <c r="CZ463" s="14"/>
      <c r="DA463" s="14"/>
      <c r="DB463" s="14"/>
      <c r="DC463" s="14"/>
      <c r="DD463" s="14"/>
      <c r="DE463" s="14"/>
      <c r="DF463" s="14"/>
      <c r="DG463" s="14"/>
      <c r="DH463" s="14"/>
      <c r="DI463" s="14"/>
      <c r="DJ463" s="14"/>
      <c r="DK463" s="14"/>
      <c r="DL463" s="14"/>
      <c r="DM463" s="14"/>
      <c r="DN463" s="14"/>
      <c r="DO463" s="14"/>
      <c r="DP463" s="14"/>
      <c r="DQ463" s="14"/>
      <c r="DR463" s="14"/>
      <c r="DS463" s="14"/>
      <c r="DT463" s="14"/>
      <c r="DU463" s="14"/>
      <c r="DV463" s="14"/>
      <c r="DW463" s="14"/>
      <c r="DX463" s="14"/>
      <c r="DY463" s="14"/>
      <c r="DZ463" s="14"/>
      <c r="EA463" s="14"/>
      <c r="EB463" s="14"/>
      <c r="EC463" s="14"/>
      <c r="ED463" s="14"/>
      <c r="EE463" s="14"/>
      <c r="EF463" s="14"/>
      <c r="EG463" s="14"/>
      <c r="EH463" s="14"/>
      <c r="EI463" s="14"/>
      <c r="EJ463" s="14"/>
      <c r="EK463" s="14"/>
      <c r="EL463" s="14"/>
      <c r="EM463" s="14"/>
      <c r="EN463" s="14"/>
    </row>
    <row r="464" ht="19.5" customHeight="1">
      <c r="A464" s="14"/>
      <c r="B464" s="14"/>
      <c r="C464" s="14"/>
      <c r="D464" s="14"/>
      <c r="E464" s="14"/>
      <c r="F464" s="106"/>
      <c r="G464" s="106"/>
      <c r="H464" s="14"/>
      <c r="I464" s="107"/>
      <c r="J464" s="107"/>
      <c r="K464" s="107"/>
      <c r="L464" s="107"/>
      <c r="M464" s="107"/>
      <c r="N464" s="107"/>
      <c r="O464" s="107"/>
      <c r="P464" s="107"/>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c r="CU464" s="14"/>
      <c r="CV464" s="14"/>
      <c r="CW464" s="14"/>
      <c r="CX464" s="14"/>
      <c r="CY464" s="14"/>
      <c r="CZ464" s="14"/>
      <c r="DA464" s="14"/>
      <c r="DB464" s="14"/>
      <c r="DC464" s="14"/>
      <c r="DD464" s="14"/>
      <c r="DE464" s="14"/>
      <c r="DF464" s="14"/>
      <c r="DG464" s="14"/>
      <c r="DH464" s="14"/>
      <c r="DI464" s="14"/>
      <c r="DJ464" s="14"/>
      <c r="DK464" s="14"/>
      <c r="DL464" s="14"/>
      <c r="DM464" s="14"/>
      <c r="DN464" s="14"/>
      <c r="DO464" s="14"/>
      <c r="DP464" s="14"/>
      <c r="DQ464" s="14"/>
      <c r="DR464" s="14"/>
      <c r="DS464" s="14"/>
      <c r="DT464" s="14"/>
      <c r="DU464" s="14"/>
      <c r="DV464" s="14"/>
      <c r="DW464" s="14"/>
      <c r="DX464" s="14"/>
      <c r="DY464" s="14"/>
      <c r="DZ464" s="14"/>
      <c r="EA464" s="14"/>
      <c r="EB464" s="14"/>
      <c r="EC464" s="14"/>
      <c r="ED464" s="14"/>
      <c r="EE464" s="14"/>
      <c r="EF464" s="14"/>
      <c r="EG464" s="14"/>
      <c r="EH464" s="14"/>
      <c r="EI464" s="14"/>
      <c r="EJ464" s="14"/>
      <c r="EK464" s="14"/>
      <c r="EL464" s="14"/>
      <c r="EM464" s="14"/>
      <c r="EN464" s="14"/>
    </row>
    <row r="465" ht="19.5" customHeight="1">
      <c r="A465" s="14"/>
      <c r="B465" s="14"/>
      <c r="C465" s="14"/>
      <c r="D465" s="14"/>
      <c r="E465" s="14"/>
      <c r="F465" s="106"/>
      <c r="G465" s="106"/>
      <c r="H465" s="14"/>
      <c r="I465" s="107"/>
      <c r="J465" s="107"/>
      <c r="K465" s="107"/>
      <c r="L465" s="107"/>
      <c r="M465" s="107"/>
      <c r="N465" s="107"/>
      <c r="O465" s="107"/>
      <c r="P465" s="107"/>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c r="CU465" s="14"/>
      <c r="CV465" s="14"/>
      <c r="CW465" s="14"/>
      <c r="CX465" s="14"/>
      <c r="CY465" s="14"/>
      <c r="CZ465" s="14"/>
      <c r="DA465" s="14"/>
      <c r="DB465" s="14"/>
      <c r="DC465" s="14"/>
      <c r="DD465" s="14"/>
      <c r="DE465" s="14"/>
      <c r="DF465" s="14"/>
      <c r="DG465" s="14"/>
      <c r="DH465" s="14"/>
      <c r="DI465" s="14"/>
      <c r="DJ465" s="14"/>
      <c r="DK465" s="14"/>
      <c r="DL465" s="14"/>
      <c r="DM465" s="14"/>
      <c r="DN465" s="14"/>
      <c r="DO465" s="14"/>
      <c r="DP465" s="14"/>
      <c r="DQ465" s="14"/>
      <c r="DR465" s="14"/>
      <c r="DS465" s="14"/>
      <c r="DT465" s="14"/>
      <c r="DU465" s="14"/>
      <c r="DV465" s="14"/>
      <c r="DW465" s="14"/>
      <c r="DX465" s="14"/>
      <c r="DY465" s="14"/>
      <c r="DZ465" s="14"/>
      <c r="EA465" s="14"/>
      <c r="EB465" s="14"/>
      <c r="EC465" s="14"/>
      <c r="ED465" s="14"/>
      <c r="EE465" s="14"/>
      <c r="EF465" s="14"/>
      <c r="EG465" s="14"/>
      <c r="EH465" s="14"/>
      <c r="EI465" s="14"/>
      <c r="EJ465" s="14"/>
      <c r="EK465" s="14"/>
      <c r="EL465" s="14"/>
      <c r="EM465" s="14"/>
      <c r="EN465" s="14"/>
    </row>
    <row r="466" ht="19.5" customHeight="1">
      <c r="A466" s="14"/>
      <c r="B466" s="14"/>
      <c r="C466" s="14"/>
      <c r="D466" s="14"/>
      <c r="E466" s="14"/>
      <c r="F466" s="106"/>
      <c r="G466" s="106"/>
      <c r="H466" s="14"/>
      <c r="I466" s="107"/>
      <c r="J466" s="107"/>
      <c r="K466" s="107"/>
      <c r="L466" s="107"/>
      <c r="M466" s="107"/>
      <c r="N466" s="107"/>
      <c r="O466" s="107"/>
      <c r="P466" s="107"/>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c r="EE466" s="14"/>
      <c r="EF466" s="14"/>
      <c r="EG466" s="14"/>
      <c r="EH466" s="14"/>
      <c r="EI466" s="14"/>
      <c r="EJ466" s="14"/>
      <c r="EK466" s="14"/>
      <c r="EL466" s="14"/>
      <c r="EM466" s="14"/>
      <c r="EN466" s="14"/>
    </row>
    <row r="467" ht="19.5" customHeight="1">
      <c r="A467" s="14"/>
      <c r="B467" s="14"/>
      <c r="C467" s="14"/>
      <c r="D467" s="14"/>
      <c r="E467" s="14"/>
      <c r="F467" s="106"/>
      <c r="G467" s="106"/>
      <c r="H467" s="14"/>
      <c r="I467" s="107"/>
      <c r="J467" s="107"/>
      <c r="K467" s="107"/>
      <c r="L467" s="107"/>
      <c r="M467" s="107"/>
      <c r="N467" s="107"/>
      <c r="O467" s="107"/>
      <c r="P467" s="107"/>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c r="CU467" s="14"/>
      <c r="CV467" s="14"/>
      <c r="CW467" s="14"/>
      <c r="CX467" s="14"/>
      <c r="CY467" s="14"/>
      <c r="CZ467" s="14"/>
      <c r="DA467" s="14"/>
      <c r="DB467" s="14"/>
      <c r="DC467" s="14"/>
      <c r="DD467" s="14"/>
      <c r="DE467" s="14"/>
      <c r="DF467" s="14"/>
      <c r="DG467" s="14"/>
      <c r="DH467" s="14"/>
      <c r="DI467" s="14"/>
      <c r="DJ467" s="14"/>
      <c r="DK467" s="14"/>
      <c r="DL467" s="14"/>
      <c r="DM467" s="14"/>
      <c r="DN467" s="14"/>
      <c r="DO467" s="14"/>
      <c r="DP467" s="14"/>
      <c r="DQ467" s="14"/>
      <c r="DR467" s="14"/>
      <c r="DS467" s="14"/>
      <c r="DT467" s="14"/>
      <c r="DU467" s="14"/>
      <c r="DV467" s="14"/>
      <c r="DW467" s="14"/>
      <c r="DX467" s="14"/>
      <c r="DY467" s="14"/>
      <c r="DZ467" s="14"/>
      <c r="EA467" s="14"/>
      <c r="EB467" s="14"/>
      <c r="EC467" s="14"/>
      <c r="ED467" s="14"/>
      <c r="EE467" s="14"/>
      <c r="EF467" s="14"/>
      <c r="EG467" s="14"/>
      <c r="EH467" s="14"/>
      <c r="EI467" s="14"/>
      <c r="EJ467" s="14"/>
      <c r="EK467" s="14"/>
      <c r="EL467" s="14"/>
      <c r="EM467" s="14"/>
      <c r="EN467" s="14"/>
    </row>
    <row r="468" ht="19.5" customHeight="1">
      <c r="A468" s="14"/>
      <c r="B468" s="14"/>
      <c r="C468" s="14"/>
      <c r="D468" s="14"/>
      <c r="E468" s="14"/>
      <c r="F468" s="106"/>
      <c r="G468" s="106"/>
      <c r="H468" s="14"/>
      <c r="I468" s="107"/>
      <c r="J468" s="107"/>
      <c r="K468" s="107"/>
      <c r="L468" s="107"/>
      <c r="M468" s="107"/>
      <c r="N468" s="107"/>
      <c r="O468" s="107"/>
      <c r="P468" s="107"/>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c r="CU468" s="14"/>
      <c r="CV468" s="14"/>
      <c r="CW468" s="14"/>
      <c r="CX468" s="14"/>
      <c r="CY468" s="14"/>
      <c r="CZ468" s="14"/>
      <c r="DA468" s="14"/>
      <c r="DB468" s="14"/>
      <c r="DC468" s="14"/>
      <c r="DD468" s="14"/>
      <c r="DE468" s="14"/>
      <c r="DF468" s="14"/>
      <c r="DG468" s="14"/>
      <c r="DH468" s="14"/>
      <c r="DI468" s="14"/>
      <c r="DJ468" s="14"/>
      <c r="DK468" s="14"/>
      <c r="DL468" s="14"/>
      <c r="DM468" s="14"/>
      <c r="DN468" s="14"/>
      <c r="DO468" s="14"/>
      <c r="DP468" s="14"/>
      <c r="DQ468" s="14"/>
      <c r="DR468" s="14"/>
      <c r="DS468" s="14"/>
      <c r="DT468" s="14"/>
      <c r="DU468" s="14"/>
      <c r="DV468" s="14"/>
      <c r="DW468" s="14"/>
      <c r="DX468" s="14"/>
      <c r="DY468" s="14"/>
      <c r="DZ468" s="14"/>
      <c r="EA468" s="14"/>
      <c r="EB468" s="14"/>
      <c r="EC468" s="14"/>
      <c r="ED468" s="14"/>
      <c r="EE468" s="14"/>
      <c r="EF468" s="14"/>
      <c r="EG468" s="14"/>
      <c r="EH468" s="14"/>
      <c r="EI468" s="14"/>
      <c r="EJ468" s="14"/>
      <c r="EK468" s="14"/>
      <c r="EL468" s="14"/>
      <c r="EM468" s="14"/>
      <c r="EN468" s="14"/>
    </row>
    <row r="469" ht="19.5" customHeight="1">
      <c r="A469" s="14"/>
      <c r="B469" s="14"/>
      <c r="C469" s="14"/>
      <c r="D469" s="14"/>
      <c r="E469" s="14"/>
      <c r="F469" s="106"/>
      <c r="G469" s="106"/>
      <c r="H469" s="14"/>
      <c r="I469" s="107"/>
      <c r="J469" s="107"/>
      <c r="K469" s="107"/>
      <c r="L469" s="107"/>
      <c r="M469" s="107"/>
      <c r="N469" s="107"/>
      <c r="O469" s="107"/>
      <c r="P469" s="107"/>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c r="CU469" s="14"/>
      <c r="CV469" s="14"/>
      <c r="CW469" s="14"/>
      <c r="CX469" s="14"/>
      <c r="CY469" s="14"/>
      <c r="CZ469" s="14"/>
      <c r="DA469" s="14"/>
      <c r="DB469" s="14"/>
      <c r="DC469" s="14"/>
      <c r="DD469" s="14"/>
      <c r="DE469" s="14"/>
      <c r="DF469" s="14"/>
      <c r="DG469" s="14"/>
      <c r="DH469" s="14"/>
      <c r="DI469" s="14"/>
      <c r="DJ469" s="14"/>
      <c r="DK469" s="14"/>
      <c r="DL469" s="14"/>
      <c r="DM469" s="14"/>
      <c r="DN469" s="14"/>
      <c r="DO469" s="14"/>
      <c r="DP469" s="14"/>
      <c r="DQ469" s="14"/>
      <c r="DR469" s="14"/>
      <c r="DS469" s="14"/>
      <c r="DT469" s="14"/>
      <c r="DU469" s="14"/>
      <c r="DV469" s="14"/>
      <c r="DW469" s="14"/>
      <c r="DX469" s="14"/>
      <c r="DY469" s="14"/>
      <c r="DZ469" s="14"/>
      <c r="EA469" s="14"/>
      <c r="EB469" s="14"/>
      <c r="EC469" s="14"/>
      <c r="ED469" s="14"/>
      <c r="EE469" s="14"/>
      <c r="EF469" s="14"/>
      <c r="EG469" s="14"/>
      <c r="EH469" s="14"/>
      <c r="EI469" s="14"/>
      <c r="EJ469" s="14"/>
      <c r="EK469" s="14"/>
      <c r="EL469" s="14"/>
      <c r="EM469" s="14"/>
      <c r="EN469" s="14"/>
    </row>
    <row r="470" ht="19.5" customHeight="1">
      <c r="A470" s="14"/>
      <c r="B470" s="14"/>
      <c r="C470" s="14"/>
      <c r="D470" s="14"/>
      <c r="E470" s="14"/>
      <c r="F470" s="106"/>
      <c r="G470" s="106"/>
      <c r="H470" s="14"/>
      <c r="I470" s="107"/>
      <c r="J470" s="107"/>
      <c r="K470" s="107"/>
      <c r="L470" s="107"/>
      <c r="M470" s="107"/>
      <c r="N470" s="107"/>
      <c r="O470" s="107"/>
      <c r="P470" s="107"/>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c r="CU470" s="14"/>
      <c r="CV470" s="14"/>
      <c r="CW470" s="14"/>
      <c r="CX470" s="14"/>
      <c r="CY470" s="14"/>
      <c r="CZ470" s="14"/>
      <c r="DA470" s="14"/>
      <c r="DB470" s="14"/>
      <c r="DC470" s="14"/>
      <c r="DD470" s="14"/>
      <c r="DE470" s="14"/>
      <c r="DF470" s="14"/>
      <c r="DG470" s="14"/>
      <c r="DH470" s="14"/>
      <c r="DI470" s="14"/>
      <c r="DJ470" s="14"/>
      <c r="DK470" s="14"/>
      <c r="DL470" s="14"/>
      <c r="DM470" s="14"/>
      <c r="DN470" s="14"/>
      <c r="DO470" s="14"/>
      <c r="DP470" s="14"/>
      <c r="DQ470" s="14"/>
      <c r="DR470" s="14"/>
      <c r="DS470" s="14"/>
      <c r="DT470" s="14"/>
      <c r="DU470" s="14"/>
      <c r="DV470" s="14"/>
      <c r="DW470" s="14"/>
      <c r="DX470" s="14"/>
      <c r="DY470" s="14"/>
      <c r="DZ470" s="14"/>
      <c r="EA470" s="14"/>
      <c r="EB470" s="14"/>
      <c r="EC470" s="14"/>
      <c r="ED470" s="14"/>
      <c r="EE470" s="14"/>
      <c r="EF470" s="14"/>
      <c r="EG470" s="14"/>
      <c r="EH470" s="14"/>
      <c r="EI470" s="14"/>
      <c r="EJ470" s="14"/>
      <c r="EK470" s="14"/>
      <c r="EL470" s="14"/>
      <c r="EM470" s="14"/>
      <c r="EN470" s="14"/>
    </row>
    <row r="471" ht="19.5" customHeight="1">
      <c r="A471" s="14"/>
      <c r="B471" s="14"/>
      <c r="C471" s="14"/>
      <c r="D471" s="14"/>
      <c r="E471" s="14"/>
      <c r="F471" s="106"/>
      <c r="G471" s="106"/>
      <c r="H471" s="14"/>
      <c r="I471" s="107"/>
      <c r="J471" s="107"/>
      <c r="K471" s="107"/>
      <c r="L471" s="107"/>
      <c r="M471" s="107"/>
      <c r="N471" s="107"/>
      <c r="O471" s="107"/>
      <c r="P471" s="107"/>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c r="CU471" s="14"/>
      <c r="CV471" s="14"/>
      <c r="CW471" s="14"/>
      <c r="CX471" s="14"/>
      <c r="CY471" s="14"/>
      <c r="CZ471" s="14"/>
      <c r="DA471" s="14"/>
      <c r="DB471" s="14"/>
      <c r="DC471" s="14"/>
      <c r="DD471" s="14"/>
      <c r="DE471" s="14"/>
      <c r="DF471" s="14"/>
      <c r="DG471" s="14"/>
      <c r="DH471" s="14"/>
      <c r="DI471" s="14"/>
      <c r="DJ471" s="14"/>
      <c r="DK471" s="14"/>
      <c r="DL471" s="14"/>
      <c r="DM471" s="14"/>
      <c r="DN471" s="14"/>
      <c r="DO471" s="14"/>
      <c r="DP471" s="14"/>
      <c r="DQ471" s="14"/>
      <c r="DR471" s="14"/>
      <c r="DS471" s="14"/>
      <c r="DT471" s="14"/>
      <c r="DU471" s="14"/>
      <c r="DV471" s="14"/>
      <c r="DW471" s="14"/>
      <c r="DX471" s="14"/>
      <c r="DY471" s="14"/>
      <c r="DZ471" s="14"/>
      <c r="EA471" s="14"/>
      <c r="EB471" s="14"/>
      <c r="EC471" s="14"/>
      <c r="ED471" s="14"/>
      <c r="EE471" s="14"/>
      <c r="EF471" s="14"/>
      <c r="EG471" s="14"/>
      <c r="EH471" s="14"/>
      <c r="EI471" s="14"/>
      <c r="EJ471" s="14"/>
      <c r="EK471" s="14"/>
      <c r="EL471" s="14"/>
      <c r="EM471" s="14"/>
      <c r="EN471" s="14"/>
    </row>
    <row r="472" ht="19.5" customHeight="1">
      <c r="A472" s="14"/>
      <c r="B472" s="14"/>
      <c r="C472" s="14"/>
      <c r="D472" s="14"/>
      <c r="E472" s="14"/>
      <c r="F472" s="106"/>
      <c r="G472" s="106"/>
      <c r="H472" s="14"/>
      <c r="I472" s="107"/>
      <c r="J472" s="107"/>
      <c r="K472" s="107"/>
      <c r="L472" s="107"/>
      <c r="M472" s="107"/>
      <c r="N472" s="107"/>
      <c r="O472" s="107"/>
      <c r="P472" s="107"/>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c r="CU472" s="14"/>
      <c r="CV472" s="14"/>
      <c r="CW472" s="14"/>
      <c r="CX472" s="14"/>
      <c r="CY472" s="14"/>
      <c r="CZ472" s="14"/>
      <c r="DA472" s="14"/>
      <c r="DB472" s="14"/>
      <c r="DC472" s="14"/>
      <c r="DD472" s="14"/>
      <c r="DE472" s="14"/>
      <c r="DF472" s="14"/>
      <c r="DG472" s="14"/>
      <c r="DH472" s="14"/>
      <c r="DI472" s="14"/>
      <c r="DJ472" s="14"/>
      <c r="DK472" s="14"/>
      <c r="DL472" s="14"/>
      <c r="DM472" s="14"/>
      <c r="DN472" s="14"/>
      <c r="DO472" s="14"/>
      <c r="DP472" s="14"/>
      <c r="DQ472" s="14"/>
      <c r="DR472" s="14"/>
      <c r="DS472" s="14"/>
      <c r="DT472" s="14"/>
      <c r="DU472" s="14"/>
      <c r="DV472" s="14"/>
      <c r="DW472" s="14"/>
      <c r="DX472" s="14"/>
      <c r="DY472" s="14"/>
      <c r="DZ472" s="14"/>
      <c r="EA472" s="14"/>
      <c r="EB472" s="14"/>
      <c r="EC472" s="14"/>
      <c r="ED472" s="14"/>
      <c r="EE472" s="14"/>
      <c r="EF472" s="14"/>
      <c r="EG472" s="14"/>
      <c r="EH472" s="14"/>
      <c r="EI472" s="14"/>
      <c r="EJ472" s="14"/>
      <c r="EK472" s="14"/>
      <c r="EL472" s="14"/>
      <c r="EM472" s="14"/>
      <c r="EN472" s="14"/>
    </row>
    <row r="473" ht="19.5" customHeight="1">
      <c r="A473" s="14"/>
      <c r="B473" s="14"/>
      <c r="C473" s="14"/>
      <c r="D473" s="14"/>
      <c r="E473" s="14"/>
      <c r="F473" s="106"/>
      <c r="G473" s="106"/>
      <c r="H473" s="14"/>
      <c r="I473" s="107"/>
      <c r="J473" s="107"/>
      <c r="K473" s="107"/>
      <c r="L473" s="107"/>
      <c r="M473" s="107"/>
      <c r="N473" s="107"/>
      <c r="O473" s="107"/>
      <c r="P473" s="107"/>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c r="CU473" s="14"/>
      <c r="CV473" s="14"/>
      <c r="CW473" s="14"/>
      <c r="CX473" s="14"/>
      <c r="CY473" s="14"/>
      <c r="CZ473" s="14"/>
      <c r="DA473" s="14"/>
      <c r="DB473" s="14"/>
      <c r="DC473" s="14"/>
      <c r="DD473" s="14"/>
      <c r="DE473" s="14"/>
      <c r="DF473" s="14"/>
      <c r="DG473" s="14"/>
      <c r="DH473" s="14"/>
      <c r="DI473" s="14"/>
      <c r="DJ473" s="14"/>
      <c r="DK473" s="14"/>
      <c r="DL473" s="14"/>
      <c r="DM473" s="14"/>
      <c r="DN473" s="14"/>
      <c r="DO473" s="14"/>
      <c r="DP473" s="14"/>
      <c r="DQ473" s="14"/>
      <c r="DR473" s="14"/>
      <c r="DS473" s="14"/>
      <c r="DT473" s="14"/>
      <c r="DU473" s="14"/>
      <c r="DV473" s="14"/>
      <c r="DW473" s="14"/>
      <c r="DX473" s="14"/>
      <c r="DY473" s="14"/>
      <c r="DZ473" s="14"/>
      <c r="EA473" s="14"/>
      <c r="EB473" s="14"/>
      <c r="EC473" s="14"/>
      <c r="ED473" s="14"/>
      <c r="EE473" s="14"/>
      <c r="EF473" s="14"/>
      <c r="EG473" s="14"/>
      <c r="EH473" s="14"/>
      <c r="EI473" s="14"/>
      <c r="EJ473" s="14"/>
      <c r="EK473" s="14"/>
      <c r="EL473" s="14"/>
      <c r="EM473" s="14"/>
      <c r="EN473" s="14"/>
    </row>
    <row r="474" ht="19.5" customHeight="1">
      <c r="A474" s="14"/>
      <c r="B474" s="14"/>
      <c r="C474" s="14"/>
      <c r="D474" s="14"/>
      <c r="E474" s="14"/>
      <c r="F474" s="106"/>
      <c r="G474" s="106"/>
      <c r="H474" s="14"/>
      <c r="I474" s="107"/>
      <c r="J474" s="107"/>
      <c r="K474" s="107"/>
      <c r="L474" s="107"/>
      <c r="M474" s="107"/>
      <c r="N474" s="107"/>
      <c r="O474" s="107"/>
      <c r="P474" s="107"/>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c r="CU474" s="14"/>
      <c r="CV474" s="14"/>
      <c r="CW474" s="14"/>
      <c r="CX474" s="14"/>
      <c r="CY474" s="14"/>
      <c r="CZ474" s="14"/>
      <c r="DA474" s="14"/>
      <c r="DB474" s="14"/>
      <c r="DC474" s="14"/>
      <c r="DD474" s="14"/>
      <c r="DE474" s="14"/>
      <c r="DF474" s="14"/>
      <c r="DG474" s="14"/>
      <c r="DH474" s="14"/>
      <c r="DI474" s="14"/>
      <c r="DJ474" s="14"/>
      <c r="DK474" s="14"/>
      <c r="DL474" s="14"/>
      <c r="DM474" s="14"/>
      <c r="DN474" s="14"/>
      <c r="DO474" s="14"/>
      <c r="DP474" s="14"/>
      <c r="DQ474" s="14"/>
      <c r="DR474" s="14"/>
      <c r="DS474" s="14"/>
      <c r="DT474" s="14"/>
      <c r="DU474" s="14"/>
      <c r="DV474" s="14"/>
      <c r="DW474" s="14"/>
      <c r="DX474" s="14"/>
      <c r="DY474" s="14"/>
      <c r="DZ474" s="14"/>
      <c r="EA474" s="14"/>
      <c r="EB474" s="14"/>
      <c r="EC474" s="14"/>
      <c r="ED474" s="14"/>
      <c r="EE474" s="14"/>
      <c r="EF474" s="14"/>
      <c r="EG474" s="14"/>
      <c r="EH474" s="14"/>
      <c r="EI474" s="14"/>
      <c r="EJ474" s="14"/>
      <c r="EK474" s="14"/>
      <c r="EL474" s="14"/>
      <c r="EM474" s="14"/>
      <c r="EN474" s="14"/>
    </row>
    <row r="475" ht="19.5" customHeight="1">
      <c r="A475" s="14"/>
      <c r="B475" s="14"/>
      <c r="C475" s="14"/>
      <c r="D475" s="14"/>
      <c r="E475" s="14"/>
      <c r="F475" s="106"/>
      <c r="G475" s="106"/>
      <c r="H475" s="14"/>
      <c r="I475" s="107"/>
      <c r="J475" s="107"/>
      <c r="K475" s="107"/>
      <c r="L475" s="107"/>
      <c r="M475" s="107"/>
      <c r="N475" s="107"/>
      <c r="O475" s="107"/>
      <c r="P475" s="107"/>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c r="CU475" s="14"/>
      <c r="CV475" s="14"/>
      <c r="CW475" s="14"/>
      <c r="CX475" s="14"/>
      <c r="CY475" s="14"/>
      <c r="CZ475" s="14"/>
      <c r="DA475" s="14"/>
      <c r="DB475" s="14"/>
      <c r="DC475" s="14"/>
      <c r="DD475" s="14"/>
      <c r="DE475" s="14"/>
      <c r="DF475" s="14"/>
      <c r="DG475" s="14"/>
      <c r="DH475" s="14"/>
      <c r="DI475" s="14"/>
      <c r="DJ475" s="14"/>
      <c r="DK475" s="14"/>
      <c r="DL475" s="14"/>
      <c r="DM475" s="14"/>
      <c r="DN475" s="14"/>
      <c r="DO475" s="14"/>
      <c r="DP475" s="14"/>
      <c r="DQ475" s="14"/>
      <c r="DR475" s="14"/>
      <c r="DS475" s="14"/>
      <c r="DT475" s="14"/>
      <c r="DU475" s="14"/>
      <c r="DV475" s="14"/>
      <c r="DW475" s="14"/>
      <c r="DX475" s="14"/>
      <c r="DY475" s="14"/>
      <c r="DZ475" s="14"/>
      <c r="EA475" s="14"/>
      <c r="EB475" s="14"/>
      <c r="EC475" s="14"/>
      <c r="ED475" s="14"/>
      <c r="EE475" s="14"/>
      <c r="EF475" s="14"/>
      <c r="EG475" s="14"/>
      <c r="EH475" s="14"/>
      <c r="EI475" s="14"/>
      <c r="EJ475" s="14"/>
      <c r="EK475" s="14"/>
      <c r="EL475" s="14"/>
      <c r="EM475" s="14"/>
      <c r="EN475" s="14"/>
    </row>
    <row r="476" ht="19.5" customHeight="1">
      <c r="A476" s="14"/>
      <c r="B476" s="14"/>
      <c r="C476" s="14"/>
      <c r="D476" s="14"/>
      <c r="E476" s="14"/>
      <c r="F476" s="106"/>
      <c r="G476" s="106"/>
      <c r="H476" s="14"/>
      <c r="I476" s="107"/>
      <c r="J476" s="107"/>
      <c r="K476" s="107"/>
      <c r="L476" s="107"/>
      <c r="M476" s="107"/>
      <c r="N476" s="107"/>
      <c r="O476" s="107"/>
      <c r="P476" s="107"/>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c r="EE476" s="14"/>
      <c r="EF476" s="14"/>
      <c r="EG476" s="14"/>
      <c r="EH476" s="14"/>
      <c r="EI476" s="14"/>
      <c r="EJ476" s="14"/>
      <c r="EK476" s="14"/>
      <c r="EL476" s="14"/>
      <c r="EM476" s="14"/>
      <c r="EN476" s="14"/>
    </row>
    <row r="477" ht="19.5" customHeight="1">
      <c r="A477" s="14"/>
      <c r="B477" s="14"/>
      <c r="C477" s="14"/>
      <c r="D477" s="14"/>
      <c r="E477" s="14"/>
      <c r="F477" s="106"/>
      <c r="G477" s="106"/>
      <c r="H477" s="14"/>
      <c r="I477" s="107"/>
      <c r="J477" s="107"/>
      <c r="K477" s="107"/>
      <c r="L477" s="107"/>
      <c r="M477" s="107"/>
      <c r="N477" s="107"/>
      <c r="O477" s="107"/>
      <c r="P477" s="107"/>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c r="CU477" s="14"/>
      <c r="CV477" s="14"/>
      <c r="CW477" s="14"/>
      <c r="CX477" s="14"/>
      <c r="CY477" s="14"/>
      <c r="CZ477" s="14"/>
      <c r="DA477" s="14"/>
      <c r="DB477" s="14"/>
      <c r="DC477" s="14"/>
      <c r="DD477" s="14"/>
      <c r="DE477" s="14"/>
      <c r="DF477" s="14"/>
      <c r="DG477" s="14"/>
      <c r="DH477" s="14"/>
      <c r="DI477" s="14"/>
      <c r="DJ477" s="14"/>
      <c r="DK477" s="14"/>
      <c r="DL477" s="14"/>
      <c r="DM477" s="14"/>
      <c r="DN477" s="14"/>
      <c r="DO477" s="14"/>
      <c r="DP477" s="14"/>
      <c r="DQ477" s="14"/>
      <c r="DR477" s="14"/>
      <c r="DS477" s="14"/>
      <c r="DT477" s="14"/>
      <c r="DU477" s="14"/>
      <c r="DV477" s="14"/>
      <c r="DW477" s="14"/>
      <c r="DX477" s="14"/>
      <c r="DY477" s="14"/>
      <c r="DZ477" s="14"/>
      <c r="EA477" s="14"/>
      <c r="EB477" s="14"/>
      <c r="EC477" s="14"/>
      <c r="ED477" s="14"/>
      <c r="EE477" s="14"/>
      <c r="EF477" s="14"/>
      <c r="EG477" s="14"/>
      <c r="EH477" s="14"/>
      <c r="EI477" s="14"/>
      <c r="EJ477" s="14"/>
      <c r="EK477" s="14"/>
      <c r="EL477" s="14"/>
      <c r="EM477" s="14"/>
      <c r="EN477" s="14"/>
    </row>
    <row r="478" ht="19.5" customHeight="1">
      <c r="A478" s="14"/>
      <c r="B478" s="14"/>
      <c r="C478" s="14"/>
      <c r="D478" s="14"/>
      <c r="E478" s="14"/>
      <c r="F478" s="106"/>
      <c r="G478" s="106"/>
      <c r="H478" s="14"/>
      <c r="I478" s="107"/>
      <c r="J478" s="107"/>
      <c r="K478" s="107"/>
      <c r="L478" s="107"/>
      <c r="M478" s="107"/>
      <c r="N478" s="107"/>
      <c r="O478" s="107"/>
      <c r="P478" s="107"/>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c r="CU478" s="14"/>
      <c r="CV478" s="14"/>
      <c r="CW478" s="14"/>
      <c r="CX478" s="14"/>
      <c r="CY478" s="14"/>
      <c r="CZ478" s="14"/>
      <c r="DA478" s="14"/>
      <c r="DB478" s="14"/>
      <c r="DC478" s="14"/>
      <c r="DD478" s="14"/>
      <c r="DE478" s="14"/>
      <c r="DF478" s="14"/>
      <c r="DG478" s="14"/>
      <c r="DH478" s="14"/>
      <c r="DI478" s="14"/>
      <c r="DJ478" s="14"/>
      <c r="DK478" s="14"/>
      <c r="DL478" s="14"/>
      <c r="DM478" s="14"/>
      <c r="DN478" s="14"/>
      <c r="DO478" s="14"/>
      <c r="DP478" s="14"/>
      <c r="DQ478" s="14"/>
      <c r="DR478" s="14"/>
      <c r="DS478" s="14"/>
      <c r="DT478" s="14"/>
      <c r="DU478" s="14"/>
      <c r="DV478" s="14"/>
      <c r="DW478" s="14"/>
      <c r="DX478" s="14"/>
      <c r="DY478" s="14"/>
      <c r="DZ478" s="14"/>
      <c r="EA478" s="14"/>
      <c r="EB478" s="14"/>
      <c r="EC478" s="14"/>
      <c r="ED478" s="14"/>
      <c r="EE478" s="14"/>
      <c r="EF478" s="14"/>
      <c r="EG478" s="14"/>
      <c r="EH478" s="14"/>
      <c r="EI478" s="14"/>
      <c r="EJ478" s="14"/>
      <c r="EK478" s="14"/>
      <c r="EL478" s="14"/>
      <c r="EM478" s="14"/>
      <c r="EN478" s="14"/>
    </row>
    <row r="479" ht="19.5" customHeight="1">
      <c r="A479" s="14"/>
      <c r="B479" s="14"/>
      <c r="C479" s="14"/>
      <c r="D479" s="14"/>
      <c r="E479" s="14"/>
      <c r="F479" s="106"/>
      <c r="G479" s="106"/>
      <c r="H479" s="14"/>
      <c r="I479" s="107"/>
      <c r="J479" s="107"/>
      <c r="K479" s="107"/>
      <c r="L479" s="107"/>
      <c r="M479" s="107"/>
      <c r="N479" s="107"/>
      <c r="O479" s="107"/>
      <c r="P479" s="107"/>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c r="CU479" s="14"/>
      <c r="CV479" s="14"/>
      <c r="CW479" s="14"/>
      <c r="CX479" s="14"/>
      <c r="CY479" s="14"/>
      <c r="CZ479" s="14"/>
      <c r="DA479" s="14"/>
      <c r="DB479" s="14"/>
      <c r="DC479" s="14"/>
      <c r="DD479" s="14"/>
      <c r="DE479" s="14"/>
      <c r="DF479" s="14"/>
      <c r="DG479" s="14"/>
      <c r="DH479" s="14"/>
      <c r="DI479" s="14"/>
      <c r="DJ479" s="14"/>
      <c r="DK479" s="14"/>
      <c r="DL479" s="14"/>
      <c r="DM479" s="14"/>
      <c r="DN479" s="14"/>
      <c r="DO479" s="14"/>
      <c r="DP479" s="14"/>
      <c r="DQ479" s="14"/>
      <c r="DR479" s="14"/>
      <c r="DS479" s="14"/>
      <c r="DT479" s="14"/>
      <c r="DU479" s="14"/>
      <c r="DV479" s="14"/>
      <c r="DW479" s="14"/>
      <c r="DX479" s="14"/>
      <c r="DY479" s="14"/>
      <c r="DZ479" s="14"/>
      <c r="EA479" s="14"/>
      <c r="EB479" s="14"/>
      <c r="EC479" s="14"/>
      <c r="ED479" s="14"/>
      <c r="EE479" s="14"/>
      <c r="EF479" s="14"/>
      <c r="EG479" s="14"/>
      <c r="EH479" s="14"/>
      <c r="EI479" s="14"/>
      <c r="EJ479" s="14"/>
      <c r="EK479" s="14"/>
      <c r="EL479" s="14"/>
      <c r="EM479" s="14"/>
      <c r="EN479" s="14"/>
    </row>
    <row r="480" ht="19.5" customHeight="1">
      <c r="A480" s="14"/>
      <c r="B480" s="14"/>
      <c r="C480" s="14"/>
      <c r="D480" s="14"/>
      <c r="E480" s="14"/>
      <c r="F480" s="106"/>
      <c r="G480" s="106"/>
      <c r="H480" s="14"/>
      <c r="I480" s="107"/>
      <c r="J480" s="107"/>
      <c r="K480" s="107"/>
      <c r="L480" s="107"/>
      <c r="M480" s="107"/>
      <c r="N480" s="107"/>
      <c r="O480" s="107"/>
      <c r="P480" s="107"/>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c r="CU480" s="14"/>
      <c r="CV480" s="14"/>
      <c r="CW480" s="14"/>
      <c r="CX480" s="14"/>
      <c r="CY480" s="14"/>
      <c r="CZ480" s="14"/>
      <c r="DA480" s="14"/>
      <c r="DB480" s="14"/>
      <c r="DC480" s="14"/>
      <c r="DD480" s="14"/>
      <c r="DE480" s="14"/>
      <c r="DF480" s="14"/>
      <c r="DG480" s="14"/>
      <c r="DH480" s="14"/>
      <c r="DI480" s="14"/>
      <c r="DJ480" s="14"/>
      <c r="DK480" s="14"/>
      <c r="DL480" s="14"/>
      <c r="DM480" s="14"/>
      <c r="DN480" s="14"/>
      <c r="DO480" s="14"/>
      <c r="DP480" s="14"/>
      <c r="DQ480" s="14"/>
      <c r="DR480" s="14"/>
      <c r="DS480" s="14"/>
      <c r="DT480" s="14"/>
      <c r="DU480" s="14"/>
      <c r="DV480" s="14"/>
      <c r="DW480" s="14"/>
      <c r="DX480" s="14"/>
      <c r="DY480" s="14"/>
      <c r="DZ480" s="14"/>
      <c r="EA480" s="14"/>
      <c r="EB480" s="14"/>
      <c r="EC480" s="14"/>
      <c r="ED480" s="14"/>
      <c r="EE480" s="14"/>
      <c r="EF480" s="14"/>
      <c r="EG480" s="14"/>
      <c r="EH480" s="14"/>
      <c r="EI480" s="14"/>
      <c r="EJ480" s="14"/>
      <c r="EK480" s="14"/>
      <c r="EL480" s="14"/>
      <c r="EM480" s="14"/>
      <c r="EN480" s="14"/>
    </row>
    <row r="481" ht="19.5" customHeight="1">
      <c r="A481" s="14"/>
      <c r="B481" s="14"/>
      <c r="C481" s="14"/>
      <c r="D481" s="14"/>
      <c r="E481" s="14"/>
      <c r="F481" s="106"/>
      <c r="G481" s="106"/>
      <c r="H481" s="14"/>
      <c r="I481" s="107"/>
      <c r="J481" s="107"/>
      <c r="K481" s="107"/>
      <c r="L481" s="107"/>
      <c r="M481" s="107"/>
      <c r="N481" s="107"/>
      <c r="O481" s="107"/>
      <c r="P481" s="107"/>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c r="CU481" s="14"/>
      <c r="CV481" s="14"/>
      <c r="CW481" s="14"/>
      <c r="CX481" s="14"/>
      <c r="CY481" s="14"/>
      <c r="CZ481" s="14"/>
      <c r="DA481" s="14"/>
      <c r="DB481" s="14"/>
      <c r="DC481" s="14"/>
      <c r="DD481" s="14"/>
      <c r="DE481" s="14"/>
      <c r="DF481" s="14"/>
      <c r="DG481" s="14"/>
      <c r="DH481" s="14"/>
      <c r="DI481" s="14"/>
      <c r="DJ481" s="14"/>
      <c r="DK481" s="14"/>
      <c r="DL481" s="14"/>
      <c r="DM481" s="14"/>
      <c r="DN481" s="14"/>
      <c r="DO481" s="14"/>
      <c r="DP481" s="14"/>
      <c r="DQ481" s="14"/>
      <c r="DR481" s="14"/>
      <c r="DS481" s="14"/>
      <c r="DT481" s="14"/>
      <c r="DU481" s="14"/>
      <c r="DV481" s="14"/>
      <c r="DW481" s="14"/>
      <c r="DX481" s="14"/>
      <c r="DY481" s="14"/>
      <c r="DZ481" s="14"/>
      <c r="EA481" s="14"/>
      <c r="EB481" s="14"/>
      <c r="EC481" s="14"/>
      <c r="ED481" s="14"/>
      <c r="EE481" s="14"/>
      <c r="EF481" s="14"/>
      <c r="EG481" s="14"/>
      <c r="EH481" s="14"/>
      <c r="EI481" s="14"/>
      <c r="EJ481" s="14"/>
      <c r="EK481" s="14"/>
      <c r="EL481" s="14"/>
      <c r="EM481" s="14"/>
      <c r="EN481" s="14"/>
    </row>
    <row r="482" ht="19.5" customHeight="1">
      <c r="A482" s="14"/>
      <c r="B482" s="14"/>
      <c r="C482" s="14"/>
      <c r="D482" s="14"/>
      <c r="E482" s="14"/>
      <c r="F482" s="106"/>
      <c r="G482" s="106"/>
      <c r="H482" s="14"/>
      <c r="I482" s="107"/>
      <c r="J482" s="107"/>
      <c r="K482" s="107"/>
      <c r="L482" s="107"/>
      <c r="M482" s="107"/>
      <c r="N482" s="107"/>
      <c r="O482" s="107"/>
      <c r="P482" s="107"/>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c r="CU482" s="14"/>
      <c r="CV482" s="14"/>
      <c r="CW482" s="14"/>
      <c r="CX482" s="14"/>
      <c r="CY482" s="14"/>
      <c r="CZ482" s="14"/>
      <c r="DA482" s="14"/>
      <c r="DB482" s="14"/>
      <c r="DC482" s="14"/>
      <c r="DD482" s="14"/>
      <c r="DE482" s="14"/>
      <c r="DF482" s="14"/>
      <c r="DG482" s="14"/>
      <c r="DH482" s="14"/>
      <c r="DI482" s="14"/>
      <c r="DJ482" s="14"/>
      <c r="DK482" s="14"/>
      <c r="DL482" s="14"/>
      <c r="DM482" s="14"/>
      <c r="DN482" s="14"/>
      <c r="DO482" s="14"/>
      <c r="DP482" s="14"/>
      <c r="DQ482" s="14"/>
      <c r="DR482" s="14"/>
      <c r="DS482" s="14"/>
      <c r="DT482" s="14"/>
      <c r="DU482" s="14"/>
      <c r="DV482" s="14"/>
      <c r="DW482" s="14"/>
      <c r="DX482" s="14"/>
      <c r="DY482" s="14"/>
      <c r="DZ482" s="14"/>
      <c r="EA482" s="14"/>
      <c r="EB482" s="14"/>
      <c r="EC482" s="14"/>
      <c r="ED482" s="14"/>
      <c r="EE482" s="14"/>
      <c r="EF482" s="14"/>
      <c r="EG482" s="14"/>
      <c r="EH482" s="14"/>
      <c r="EI482" s="14"/>
      <c r="EJ482" s="14"/>
      <c r="EK482" s="14"/>
      <c r="EL482" s="14"/>
      <c r="EM482" s="14"/>
      <c r="EN482" s="14"/>
    </row>
    <row r="483" ht="19.5" customHeight="1">
      <c r="A483" s="14"/>
      <c r="B483" s="14"/>
      <c r="C483" s="14"/>
      <c r="D483" s="14"/>
      <c r="E483" s="14"/>
      <c r="F483" s="106"/>
      <c r="G483" s="106"/>
      <c r="H483" s="14"/>
      <c r="I483" s="107"/>
      <c r="J483" s="107"/>
      <c r="K483" s="107"/>
      <c r="L483" s="107"/>
      <c r="M483" s="107"/>
      <c r="N483" s="107"/>
      <c r="O483" s="107"/>
      <c r="P483" s="107"/>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c r="CU483" s="14"/>
      <c r="CV483" s="14"/>
      <c r="CW483" s="14"/>
      <c r="CX483" s="14"/>
      <c r="CY483" s="14"/>
      <c r="CZ483" s="14"/>
      <c r="DA483" s="14"/>
      <c r="DB483" s="14"/>
      <c r="DC483" s="14"/>
      <c r="DD483" s="14"/>
      <c r="DE483" s="14"/>
      <c r="DF483" s="14"/>
      <c r="DG483" s="14"/>
      <c r="DH483" s="14"/>
      <c r="DI483" s="14"/>
      <c r="DJ483" s="14"/>
      <c r="DK483" s="14"/>
      <c r="DL483" s="14"/>
      <c r="DM483" s="14"/>
      <c r="DN483" s="14"/>
      <c r="DO483" s="14"/>
      <c r="DP483" s="14"/>
      <c r="DQ483" s="14"/>
      <c r="DR483" s="14"/>
      <c r="DS483" s="14"/>
      <c r="DT483" s="14"/>
      <c r="DU483" s="14"/>
      <c r="DV483" s="14"/>
      <c r="DW483" s="14"/>
      <c r="DX483" s="14"/>
      <c r="DY483" s="14"/>
      <c r="DZ483" s="14"/>
      <c r="EA483" s="14"/>
      <c r="EB483" s="14"/>
      <c r="EC483" s="14"/>
      <c r="ED483" s="14"/>
      <c r="EE483" s="14"/>
      <c r="EF483" s="14"/>
      <c r="EG483" s="14"/>
      <c r="EH483" s="14"/>
      <c r="EI483" s="14"/>
      <c r="EJ483" s="14"/>
      <c r="EK483" s="14"/>
      <c r="EL483" s="14"/>
      <c r="EM483" s="14"/>
      <c r="EN483" s="14"/>
    </row>
    <row r="484" ht="19.5" customHeight="1">
      <c r="A484" s="14"/>
      <c r="B484" s="14"/>
      <c r="C484" s="14"/>
      <c r="D484" s="14"/>
      <c r="E484" s="14"/>
      <c r="F484" s="106"/>
      <c r="G484" s="106"/>
      <c r="H484" s="14"/>
      <c r="I484" s="107"/>
      <c r="J484" s="107"/>
      <c r="K484" s="107"/>
      <c r="L484" s="107"/>
      <c r="M484" s="107"/>
      <c r="N484" s="107"/>
      <c r="O484" s="107"/>
      <c r="P484" s="107"/>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c r="CU484" s="14"/>
      <c r="CV484" s="14"/>
      <c r="CW484" s="14"/>
      <c r="CX484" s="14"/>
      <c r="CY484" s="14"/>
      <c r="CZ484" s="14"/>
      <c r="DA484" s="14"/>
      <c r="DB484" s="14"/>
      <c r="DC484" s="14"/>
      <c r="DD484" s="14"/>
      <c r="DE484" s="14"/>
      <c r="DF484" s="14"/>
      <c r="DG484" s="14"/>
      <c r="DH484" s="14"/>
      <c r="DI484" s="14"/>
      <c r="DJ484" s="14"/>
      <c r="DK484" s="14"/>
      <c r="DL484" s="14"/>
      <c r="DM484" s="14"/>
      <c r="DN484" s="14"/>
      <c r="DO484" s="14"/>
      <c r="DP484" s="14"/>
      <c r="DQ484" s="14"/>
      <c r="DR484" s="14"/>
      <c r="DS484" s="14"/>
      <c r="DT484" s="14"/>
      <c r="DU484" s="14"/>
      <c r="DV484" s="14"/>
      <c r="DW484" s="14"/>
      <c r="DX484" s="14"/>
      <c r="DY484" s="14"/>
      <c r="DZ484" s="14"/>
      <c r="EA484" s="14"/>
      <c r="EB484" s="14"/>
      <c r="EC484" s="14"/>
      <c r="ED484" s="14"/>
      <c r="EE484" s="14"/>
      <c r="EF484" s="14"/>
      <c r="EG484" s="14"/>
      <c r="EH484" s="14"/>
      <c r="EI484" s="14"/>
      <c r="EJ484" s="14"/>
      <c r="EK484" s="14"/>
      <c r="EL484" s="14"/>
      <c r="EM484" s="14"/>
      <c r="EN484" s="14"/>
    </row>
    <row r="485" ht="19.5" customHeight="1">
      <c r="A485" s="14"/>
      <c r="B485" s="14"/>
      <c r="C485" s="14"/>
      <c r="D485" s="14"/>
      <c r="E485" s="14"/>
      <c r="F485" s="106"/>
      <c r="G485" s="106"/>
      <c r="H485" s="14"/>
      <c r="I485" s="107"/>
      <c r="J485" s="107"/>
      <c r="K485" s="107"/>
      <c r="L485" s="107"/>
      <c r="M485" s="107"/>
      <c r="N485" s="107"/>
      <c r="O485" s="107"/>
      <c r="P485" s="107"/>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c r="CU485" s="14"/>
      <c r="CV485" s="14"/>
      <c r="CW485" s="14"/>
      <c r="CX485" s="14"/>
      <c r="CY485" s="14"/>
      <c r="CZ485" s="14"/>
      <c r="DA485" s="14"/>
      <c r="DB485" s="14"/>
      <c r="DC485" s="14"/>
      <c r="DD485" s="14"/>
      <c r="DE485" s="14"/>
      <c r="DF485" s="14"/>
      <c r="DG485" s="14"/>
      <c r="DH485" s="14"/>
      <c r="DI485" s="14"/>
      <c r="DJ485" s="14"/>
      <c r="DK485" s="14"/>
      <c r="DL485" s="14"/>
      <c r="DM485" s="14"/>
      <c r="DN485" s="14"/>
      <c r="DO485" s="14"/>
      <c r="DP485" s="14"/>
      <c r="DQ485" s="14"/>
      <c r="DR485" s="14"/>
      <c r="DS485" s="14"/>
      <c r="DT485" s="14"/>
      <c r="DU485" s="14"/>
      <c r="DV485" s="14"/>
      <c r="DW485" s="14"/>
      <c r="DX485" s="14"/>
      <c r="DY485" s="14"/>
      <c r="DZ485" s="14"/>
      <c r="EA485" s="14"/>
      <c r="EB485" s="14"/>
      <c r="EC485" s="14"/>
      <c r="ED485" s="14"/>
      <c r="EE485" s="14"/>
      <c r="EF485" s="14"/>
      <c r="EG485" s="14"/>
      <c r="EH485" s="14"/>
      <c r="EI485" s="14"/>
      <c r="EJ485" s="14"/>
      <c r="EK485" s="14"/>
      <c r="EL485" s="14"/>
      <c r="EM485" s="14"/>
      <c r="EN485" s="14"/>
    </row>
    <row r="486" ht="19.5" customHeight="1">
      <c r="A486" s="14"/>
      <c r="B486" s="14"/>
      <c r="C486" s="14"/>
      <c r="D486" s="14"/>
      <c r="E486" s="14"/>
      <c r="F486" s="106"/>
      <c r="G486" s="106"/>
      <c r="H486" s="14"/>
      <c r="I486" s="107"/>
      <c r="J486" s="107"/>
      <c r="K486" s="107"/>
      <c r="L486" s="107"/>
      <c r="M486" s="107"/>
      <c r="N486" s="107"/>
      <c r="O486" s="107"/>
      <c r="P486" s="107"/>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c r="CU486" s="14"/>
      <c r="CV486" s="14"/>
      <c r="CW486" s="14"/>
      <c r="CX486" s="14"/>
      <c r="CY486" s="14"/>
      <c r="CZ486" s="14"/>
      <c r="DA486" s="14"/>
      <c r="DB486" s="14"/>
      <c r="DC486" s="14"/>
      <c r="DD486" s="14"/>
      <c r="DE486" s="14"/>
      <c r="DF486" s="14"/>
      <c r="DG486" s="14"/>
      <c r="DH486" s="14"/>
      <c r="DI486" s="14"/>
      <c r="DJ486" s="14"/>
      <c r="DK486" s="14"/>
      <c r="DL486" s="14"/>
      <c r="DM486" s="14"/>
      <c r="DN486" s="14"/>
      <c r="DO486" s="14"/>
      <c r="DP486" s="14"/>
      <c r="DQ486" s="14"/>
      <c r="DR486" s="14"/>
      <c r="DS486" s="14"/>
      <c r="DT486" s="14"/>
      <c r="DU486" s="14"/>
      <c r="DV486" s="14"/>
      <c r="DW486" s="14"/>
      <c r="DX486" s="14"/>
      <c r="DY486" s="14"/>
      <c r="DZ486" s="14"/>
      <c r="EA486" s="14"/>
      <c r="EB486" s="14"/>
      <c r="EC486" s="14"/>
      <c r="ED486" s="14"/>
      <c r="EE486" s="14"/>
      <c r="EF486" s="14"/>
      <c r="EG486" s="14"/>
      <c r="EH486" s="14"/>
      <c r="EI486" s="14"/>
      <c r="EJ486" s="14"/>
      <c r="EK486" s="14"/>
      <c r="EL486" s="14"/>
      <c r="EM486" s="14"/>
      <c r="EN486" s="14"/>
    </row>
    <row r="487" ht="19.5" customHeight="1">
      <c r="A487" s="14"/>
      <c r="B487" s="14"/>
      <c r="C487" s="14"/>
      <c r="D487" s="14"/>
      <c r="E487" s="14"/>
      <c r="F487" s="106"/>
      <c r="G487" s="106"/>
      <c r="H487" s="14"/>
      <c r="I487" s="107"/>
      <c r="J487" s="107"/>
      <c r="K487" s="107"/>
      <c r="L487" s="107"/>
      <c r="M487" s="107"/>
      <c r="N487" s="107"/>
      <c r="O487" s="107"/>
      <c r="P487" s="107"/>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c r="CU487" s="14"/>
      <c r="CV487" s="14"/>
      <c r="CW487" s="14"/>
      <c r="CX487" s="14"/>
      <c r="CY487" s="14"/>
      <c r="CZ487" s="14"/>
      <c r="DA487" s="14"/>
      <c r="DB487" s="14"/>
      <c r="DC487" s="14"/>
      <c r="DD487" s="14"/>
      <c r="DE487" s="14"/>
      <c r="DF487" s="14"/>
      <c r="DG487" s="14"/>
      <c r="DH487" s="14"/>
      <c r="DI487" s="14"/>
      <c r="DJ487" s="14"/>
      <c r="DK487" s="14"/>
      <c r="DL487" s="14"/>
      <c r="DM487" s="14"/>
      <c r="DN487" s="14"/>
      <c r="DO487" s="14"/>
      <c r="DP487" s="14"/>
      <c r="DQ487" s="14"/>
      <c r="DR487" s="14"/>
      <c r="DS487" s="14"/>
      <c r="DT487" s="14"/>
      <c r="DU487" s="14"/>
      <c r="DV487" s="14"/>
      <c r="DW487" s="14"/>
      <c r="DX487" s="14"/>
      <c r="DY487" s="14"/>
      <c r="DZ487" s="14"/>
      <c r="EA487" s="14"/>
      <c r="EB487" s="14"/>
      <c r="EC487" s="14"/>
      <c r="ED487" s="14"/>
      <c r="EE487" s="14"/>
      <c r="EF487" s="14"/>
      <c r="EG487" s="14"/>
      <c r="EH487" s="14"/>
      <c r="EI487" s="14"/>
      <c r="EJ487" s="14"/>
      <c r="EK487" s="14"/>
      <c r="EL487" s="14"/>
      <c r="EM487" s="14"/>
      <c r="EN487" s="14"/>
    </row>
    <row r="488" ht="19.5" customHeight="1">
      <c r="A488" s="14"/>
      <c r="B488" s="14"/>
      <c r="C488" s="14"/>
      <c r="D488" s="14"/>
      <c r="E488" s="14"/>
      <c r="F488" s="106"/>
      <c r="G488" s="106"/>
      <c r="H488" s="14"/>
      <c r="I488" s="107"/>
      <c r="J488" s="107"/>
      <c r="K488" s="107"/>
      <c r="L488" s="107"/>
      <c r="M488" s="107"/>
      <c r="N488" s="107"/>
      <c r="O488" s="107"/>
      <c r="P488" s="107"/>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c r="CU488" s="14"/>
      <c r="CV488" s="14"/>
      <c r="CW488" s="14"/>
      <c r="CX488" s="14"/>
      <c r="CY488" s="14"/>
      <c r="CZ488" s="14"/>
      <c r="DA488" s="14"/>
      <c r="DB488" s="14"/>
      <c r="DC488" s="14"/>
      <c r="DD488" s="14"/>
      <c r="DE488" s="14"/>
      <c r="DF488" s="14"/>
      <c r="DG488" s="14"/>
      <c r="DH488" s="14"/>
      <c r="DI488" s="14"/>
      <c r="DJ488" s="14"/>
      <c r="DK488" s="14"/>
      <c r="DL488" s="14"/>
      <c r="DM488" s="14"/>
      <c r="DN488" s="14"/>
      <c r="DO488" s="14"/>
      <c r="DP488" s="14"/>
      <c r="DQ488" s="14"/>
      <c r="DR488" s="14"/>
      <c r="DS488" s="14"/>
      <c r="DT488" s="14"/>
      <c r="DU488" s="14"/>
      <c r="DV488" s="14"/>
      <c r="DW488" s="14"/>
      <c r="DX488" s="14"/>
      <c r="DY488" s="14"/>
      <c r="DZ488" s="14"/>
      <c r="EA488" s="14"/>
      <c r="EB488" s="14"/>
      <c r="EC488" s="14"/>
      <c r="ED488" s="14"/>
      <c r="EE488" s="14"/>
      <c r="EF488" s="14"/>
      <c r="EG488" s="14"/>
      <c r="EH488" s="14"/>
      <c r="EI488" s="14"/>
      <c r="EJ488" s="14"/>
      <c r="EK488" s="14"/>
      <c r="EL488" s="14"/>
      <c r="EM488" s="14"/>
      <c r="EN488" s="14"/>
    </row>
    <row r="489" ht="19.5" customHeight="1">
      <c r="A489" s="14"/>
      <c r="B489" s="14"/>
      <c r="C489" s="14"/>
      <c r="D489" s="14"/>
      <c r="E489" s="14"/>
      <c r="F489" s="106"/>
      <c r="G489" s="106"/>
      <c r="H489" s="14"/>
      <c r="I489" s="107"/>
      <c r="J489" s="107"/>
      <c r="K489" s="107"/>
      <c r="L489" s="107"/>
      <c r="M489" s="107"/>
      <c r="N489" s="107"/>
      <c r="O489" s="107"/>
      <c r="P489" s="107"/>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c r="CU489" s="14"/>
      <c r="CV489" s="14"/>
      <c r="CW489" s="14"/>
      <c r="CX489" s="14"/>
      <c r="CY489" s="14"/>
      <c r="CZ489" s="14"/>
      <c r="DA489" s="14"/>
      <c r="DB489" s="14"/>
      <c r="DC489" s="14"/>
      <c r="DD489" s="14"/>
      <c r="DE489" s="14"/>
      <c r="DF489" s="14"/>
      <c r="DG489" s="14"/>
      <c r="DH489" s="14"/>
      <c r="DI489" s="14"/>
      <c r="DJ489" s="14"/>
      <c r="DK489" s="14"/>
      <c r="DL489" s="14"/>
      <c r="DM489" s="14"/>
      <c r="DN489" s="14"/>
      <c r="DO489" s="14"/>
      <c r="DP489" s="14"/>
      <c r="DQ489" s="14"/>
      <c r="DR489" s="14"/>
      <c r="DS489" s="14"/>
      <c r="DT489" s="14"/>
      <c r="DU489" s="14"/>
      <c r="DV489" s="14"/>
      <c r="DW489" s="14"/>
      <c r="DX489" s="14"/>
      <c r="DY489" s="14"/>
      <c r="DZ489" s="14"/>
      <c r="EA489" s="14"/>
      <c r="EB489" s="14"/>
      <c r="EC489" s="14"/>
      <c r="ED489" s="14"/>
      <c r="EE489" s="14"/>
      <c r="EF489" s="14"/>
      <c r="EG489" s="14"/>
      <c r="EH489" s="14"/>
      <c r="EI489" s="14"/>
      <c r="EJ489" s="14"/>
      <c r="EK489" s="14"/>
      <c r="EL489" s="14"/>
      <c r="EM489" s="14"/>
      <c r="EN489" s="14"/>
    </row>
    <row r="490" ht="19.5" customHeight="1">
      <c r="A490" s="14"/>
      <c r="B490" s="14"/>
      <c r="C490" s="14"/>
      <c r="D490" s="14"/>
      <c r="E490" s="14"/>
      <c r="F490" s="106"/>
      <c r="G490" s="106"/>
      <c r="H490" s="14"/>
      <c r="I490" s="107"/>
      <c r="J490" s="107"/>
      <c r="K490" s="107"/>
      <c r="L490" s="107"/>
      <c r="M490" s="107"/>
      <c r="N490" s="107"/>
      <c r="O490" s="107"/>
      <c r="P490" s="107"/>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c r="CU490" s="14"/>
      <c r="CV490" s="14"/>
      <c r="CW490" s="14"/>
      <c r="CX490" s="14"/>
      <c r="CY490" s="14"/>
      <c r="CZ490" s="14"/>
      <c r="DA490" s="14"/>
      <c r="DB490" s="14"/>
      <c r="DC490" s="14"/>
      <c r="DD490" s="14"/>
      <c r="DE490" s="14"/>
      <c r="DF490" s="14"/>
      <c r="DG490" s="14"/>
      <c r="DH490" s="14"/>
      <c r="DI490" s="14"/>
      <c r="DJ490" s="14"/>
      <c r="DK490" s="14"/>
      <c r="DL490" s="14"/>
      <c r="DM490" s="14"/>
      <c r="DN490" s="14"/>
      <c r="DO490" s="14"/>
      <c r="DP490" s="14"/>
      <c r="DQ490" s="14"/>
      <c r="DR490" s="14"/>
      <c r="DS490" s="14"/>
      <c r="DT490" s="14"/>
      <c r="DU490" s="14"/>
      <c r="DV490" s="14"/>
      <c r="DW490" s="14"/>
      <c r="DX490" s="14"/>
      <c r="DY490" s="14"/>
      <c r="DZ490" s="14"/>
      <c r="EA490" s="14"/>
      <c r="EB490" s="14"/>
      <c r="EC490" s="14"/>
      <c r="ED490" s="14"/>
      <c r="EE490" s="14"/>
      <c r="EF490" s="14"/>
      <c r="EG490" s="14"/>
      <c r="EH490" s="14"/>
      <c r="EI490" s="14"/>
      <c r="EJ490" s="14"/>
      <c r="EK490" s="14"/>
      <c r="EL490" s="14"/>
      <c r="EM490" s="14"/>
      <c r="EN490" s="14"/>
    </row>
    <row r="491" ht="19.5" customHeight="1">
      <c r="A491" s="14"/>
      <c r="B491" s="14"/>
      <c r="C491" s="14"/>
      <c r="D491" s="14"/>
      <c r="E491" s="14"/>
      <c r="F491" s="106"/>
      <c r="G491" s="106"/>
      <c r="H491" s="14"/>
      <c r="I491" s="107"/>
      <c r="J491" s="107"/>
      <c r="K491" s="107"/>
      <c r="L491" s="107"/>
      <c r="M491" s="107"/>
      <c r="N491" s="107"/>
      <c r="O491" s="107"/>
      <c r="P491" s="107"/>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c r="CU491" s="14"/>
      <c r="CV491" s="14"/>
      <c r="CW491" s="14"/>
      <c r="CX491" s="14"/>
      <c r="CY491" s="14"/>
      <c r="CZ491" s="14"/>
      <c r="DA491" s="14"/>
      <c r="DB491" s="14"/>
      <c r="DC491" s="14"/>
      <c r="DD491" s="14"/>
      <c r="DE491" s="14"/>
      <c r="DF491" s="14"/>
      <c r="DG491" s="14"/>
      <c r="DH491" s="14"/>
      <c r="DI491" s="14"/>
      <c r="DJ491" s="14"/>
      <c r="DK491" s="14"/>
      <c r="DL491" s="14"/>
      <c r="DM491" s="14"/>
      <c r="DN491" s="14"/>
      <c r="DO491" s="14"/>
      <c r="DP491" s="14"/>
      <c r="DQ491" s="14"/>
      <c r="DR491" s="14"/>
      <c r="DS491" s="14"/>
      <c r="DT491" s="14"/>
      <c r="DU491" s="14"/>
      <c r="DV491" s="14"/>
      <c r="DW491" s="14"/>
      <c r="DX491" s="14"/>
      <c r="DY491" s="14"/>
      <c r="DZ491" s="14"/>
      <c r="EA491" s="14"/>
      <c r="EB491" s="14"/>
      <c r="EC491" s="14"/>
      <c r="ED491" s="14"/>
      <c r="EE491" s="14"/>
      <c r="EF491" s="14"/>
      <c r="EG491" s="14"/>
      <c r="EH491" s="14"/>
      <c r="EI491" s="14"/>
      <c r="EJ491" s="14"/>
      <c r="EK491" s="14"/>
      <c r="EL491" s="14"/>
      <c r="EM491" s="14"/>
      <c r="EN491" s="14"/>
    </row>
    <row r="492" ht="19.5" customHeight="1">
      <c r="A492" s="14"/>
      <c r="B492" s="14"/>
      <c r="C492" s="14"/>
      <c r="D492" s="14"/>
      <c r="E492" s="14"/>
      <c r="F492" s="106"/>
      <c r="G492" s="106"/>
      <c r="H492" s="14"/>
      <c r="I492" s="107"/>
      <c r="J492" s="107"/>
      <c r="K492" s="107"/>
      <c r="L492" s="107"/>
      <c r="M492" s="107"/>
      <c r="N492" s="107"/>
      <c r="O492" s="107"/>
      <c r="P492" s="107"/>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c r="CU492" s="14"/>
      <c r="CV492" s="14"/>
      <c r="CW492" s="14"/>
      <c r="CX492" s="14"/>
      <c r="CY492" s="14"/>
      <c r="CZ492" s="14"/>
      <c r="DA492" s="14"/>
      <c r="DB492" s="14"/>
      <c r="DC492" s="14"/>
      <c r="DD492" s="14"/>
      <c r="DE492" s="14"/>
      <c r="DF492" s="14"/>
      <c r="DG492" s="14"/>
      <c r="DH492" s="14"/>
      <c r="DI492" s="14"/>
      <c r="DJ492" s="14"/>
      <c r="DK492" s="14"/>
      <c r="DL492" s="14"/>
      <c r="DM492" s="14"/>
      <c r="DN492" s="14"/>
      <c r="DO492" s="14"/>
      <c r="DP492" s="14"/>
      <c r="DQ492" s="14"/>
      <c r="DR492" s="14"/>
      <c r="DS492" s="14"/>
      <c r="DT492" s="14"/>
      <c r="DU492" s="14"/>
      <c r="DV492" s="14"/>
      <c r="DW492" s="14"/>
      <c r="DX492" s="14"/>
      <c r="DY492" s="14"/>
      <c r="DZ492" s="14"/>
      <c r="EA492" s="14"/>
      <c r="EB492" s="14"/>
      <c r="EC492" s="14"/>
      <c r="ED492" s="14"/>
      <c r="EE492" s="14"/>
      <c r="EF492" s="14"/>
      <c r="EG492" s="14"/>
      <c r="EH492" s="14"/>
      <c r="EI492" s="14"/>
      <c r="EJ492" s="14"/>
      <c r="EK492" s="14"/>
      <c r="EL492" s="14"/>
      <c r="EM492" s="14"/>
      <c r="EN492" s="14"/>
    </row>
    <row r="493" ht="19.5" customHeight="1">
      <c r="A493" s="14"/>
      <c r="B493" s="14"/>
      <c r="C493" s="14"/>
      <c r="D493" s="14"/>
      <c r="E493" s="14"/>
      <c r="F493" s="106"/>
      <c r="G493" s="106"/>
      <c r="H493" s="14"/>
      <c r="I493" s="107"/>
      <c r="J493" s="107"/>
      <c r="K493" s="107"/>
      <c r="L493" s="107"/>
      <c r="M493" s="107"/>
      <c r="N493" s="107"/>
      <c r="O493" s="107"/>
      <c r="P493" s="107"/>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c r="CU493" s="14"/>
      <c r="CV493" s="14"/>
      <c r="CW493" s="14"/>
      <c r="CX493" s="14"/>
      <c r="CY493" s="14"/>
      <c r="CZ493" s="14"/>
      <c r="DA493" s="14"/>
      <c r="DB493" s="14"/>
      <c r="DC493" s="14"/>
      <c r="DD493" s="14"/>
      <c r="DE493" s="14"/>
      <c r="DF493" s="14"/>
      <c r="DG493" s="14"/>
      <c r="DH493" s="14"/>
      <c r="DI493" s="14"/>
      <c r="DJ493" s="14"/>
      <c r="DK493" s="14"/>
      <c r="DL493" s="14"/>
      <c r="DM493" s="14"/>
      <c r="DN493" s="14"/>
      <c r="DO493" s="14"/>
      <c r="DP493" s="14"/>
      <c r="DQ493" s="14"/>
      <c r="DR493" s="14"/>
      <c r="DS493" s="14"/>
      <c r="DT493" s="14"/>
      <c r="DU493" s="14"/>
      <c r="DV493" s="14"/>
      <c r="DW493" s="14"/>
      <c r="DX493" s="14"/>
      <c r="DY493" s="14"/>
      <c r="DZ493" s="14"/>
      <c r="EA493" s="14"/>
      <c r="EB493" s="14"/>
      <c r="EC493" s="14"/>
      <c r="ED493" s="14"/>
      <c r="EE493" s="14"/>
      <c r="EF493" s="14"/>
      <c r="EG493" s="14"/>
      <c r="EH493" s="14"/>
      <c r="EI493" s="14"/>
      <c r="EJ493" s="14"/>
      <c r="EK493" s="14"/>
      <c r="EL493" s="14"/>
      <c r="EM493" s="14"/>
      <c r="EN493" s="14"/>
    </row>
    <row r="494" ht="19.5" customHeight="1">
      <c r="A494" s="14"/>
      <c r="B494" s="14"/>
      <c r="C494" s="14"/>
      <c r="D494" s="14"/>
      <c r="E494" s="14"/>
      <c r="F494" s="106"/>
      <c r="G494" s="106"/>
      <c r="H494" s="14"/>
      <c r="I494" s="107"/>
      <c r="J494" s="107"/>
      <c r="K494" s="107"/>
      <c r="L494" s="107"/>
      <c r="M494" s="107"/>
      <c r="N494" s="107"/>
      <c r="O494" s="107"/>
      <c r="P494" s="107"/>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c r="CU494" s="14"/>
      <c r="CV494" s="14"/>
      <c r="CW494" s="14"/>
      <c r="CX494" s="14"/>
      <c r="CY494" s="14"/>
      <c r="CZ494" s="14"/>
      <c r="DA494" s="14"/>
      <c r="DB494" s="14"/>
      <c r="DC494" s="14"/>
      <c r="DD494" s="14"/>
      <c r="DE494" s="14"/>
      <c r="DF494" s="14"/>
      <c r="DG494" s="14"/>
      <c r="DH494" s="14"/>
      <c r="DI494" s="14"/>
      <c r="DJ494" s="14"/>
      <c r="DK494" s="14"/>
      <c r="DL494" s="14"/>
      <c r="DM494" s="14"/>
      <c r="DN494" s="14"/>
      <c r="DO494" s="14"/>
      <c r="DP494" s="14"/>
      <c r="DQ494" s="14"/>
      <c r="DR494" s="14"/>
      <c r="DS494" s="14"/>
      <c r="DT494" s="14"/>
      <c r="DU494" s="14"/>
      <c r="DV494" s="14"/>
      <c r="DW494" s="14"/>
      <c r="DX494" s="14"/>
      <c r="DY494" s="14"/>
      <c r="DZ494" s="14"/>
      <c r="EA494" s="14"/>
      <c r="EB494" s="14"/>
      <c r="EC494" s="14"/>
      <c r="ED494" s="14"/>
      <c r="EE494" s="14"/>
      <c r="EF494" s="14"/>
      <c r="EG494" s="14"/>
      <c r="EH494" s="14"/>
      <c r="EI494" s="14"/>
      <c r="EJ494" s="14"/>
      <c r="EK494" s="14"/>
      <c r="EL494" s="14"/>
      <c r="EM494" s="14"/>
      <c r="EN494" s="14"/>
    </row>
    <row r="495" ht="19.5" customHeight="1">
      <c r="A495" s="14"/>
      <c r="B495" s="14"/>
      <c r="C495" s="14"/>
      <c r="D495" s="14"/>
      <c r="E495" s="14"/>
      <c r="F495" s="106"/>
      <c r="G495" s="106"/>
      <c r="H495" s="14"/>
      <c r="I495" s="107"/>
      <c r="J495" s="107"/>
      <c r="K495" s="107"/>
      <c r="L495" s="107"/>
      <c r="M495" s="107"/>
      <c r="N495" s="107"/>
      <c r="O495" s="107"/>
      <c r="P495" s="107"/>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c r="CU495" s="14"/>
      <c r="CV495" s="14"/>
      <c r="CW495" s="14"/>
      <c r="CX495" s="14"/>
      <c r="CY495" s="14"/>
      <c r="CZ495" s="14"/>
      <c r="DA495" s="14"/>
      <c r="DB495" s="14"/>
      <c r="DC495" s="14"/>
      <c r="DD495" s="14"/>
      <c r="DE495" s="14"/>
      <c r="DF495" s="14"/>
      <c r="DG495" s="14"/>
      <c r="DH495" s="14"/>
      <c r="DI495" s="14"/>
      <c r="DJ495" s="14"/>
      <c r="DK495" s="14"/>
      <c r="DL495" s="14"/>
      <c r="DM495" s="14"/>
      <c r="DN495" s="14"/>
      <c r="DO495" s="14"/>
      <c r="DP495" s="14"/>
      <c r="DQ495" s="14"/>
      <c r="DR495" s="14"/>
      <c r="DS495" s="14"/>
      <c r="DT495" s="14"/>
      <c r="DU495" s="14"/>
      <c r="DV495" s="14"/>
      <c r="DW495" s="14"/>
      <c r="DX495" s="14"/>
      <c r="DY495" s="14"/>
      <c r="DZ495" s="14"/>
      <c r="EA495" s="14"/>
      <c r="EB495" s="14"/>
      <c r="EC495" s="14"/>
      <c r="ED495" s="14"/>
      <c r="EE495" s="14"/>
      <c r="EF495" s="14"/>
      <c r="EG495" s="14"/>
      <c r="EH495" s="14"/>
      <c r="EI495" s="14"/>
      <c r="EJ495" s="14"/>
      <c r="EK495" s="14"/>
      <c r="EL495" s="14"/>
      <c r="EM495" s="14"/>
      <c r="EN495" s="14"/>
    </row>
    <row r="496" ht="19.5" customHeight="1">
      <c r="A496" s="14"/>
      <c r="B496" s="14"/>
      <c r="C496" s="14"/>
      <c r="D496" s="14"/>
      <c r="E496" s="14"/>
      <c r="F496" s="106"/>
      <c r="G496" s="106"/>
      <c r="H496" s="14"/>
      <c r="I496" s="107"/>
      <c r="J496" s="107"/>
      <c r="K496" s="107"/>
      <c r="L496" s="107"/>
      <c r="M496" s="107"/>
      <c r="N496" s="107"/>
      <c r="O496" s="107"/>
      <c r="P496" s="107"/>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c r="CU496" s="14"/>
      <c r="CV496" s="14"/>
      <c r="CW496" s="14"/>
      <c r="CX496" s="14"/>
      <c r="CY496" s="14"/>
      <c r="CZ496" s="14"/>
      <c r="DA496" s="14"/>
      <c r="DB496" s="14"/>
      <c r="DC496" s="14"/>
      <c r="DD496" s="14"/>
      <c r="DE496" s="14"/>
      <c r="DF496" s="14"/>
      <c r="DG496" s="14"/>
      <c r="DH496" s="14"/>
      <c r="DI496" s="14"/>
      <c r="DJ496" s="14"/>
      <c r="DK496" s="14"/>
      <c r="DL496" s="14"/>
      <c r="DM496" s="14"/>
      <c r="DN496" s="14"/>
      <c r="DO496" s="14"/>
      <c r="DP496" s="14"/>
      <c r="DQ496" s="14"/>
      <c r="DR496" s="14"/>
      <c r="DS496" s="14"/>
      <c r="DT496" s="14"/>
      <c r="DU496" s="14"/>
      <c r="DV496" s="14"/>
      <c r="DW496" s="14"/>
      <c r="DX496" s="14"/>
      <c r="DY496" s="14"/>
      <c r="DZ496" s="14"/>
      <c r="EA496" s="14"/>
      <c r="EB496" s="14"/>
      <c r="EC496" s="14"/>
      <c r="ED496" s="14"/>
      <c r="EE496" s="14"/>
      <c r="EF496" s="14"/>
      <c r="EG496" s="14"/>
      <c r="EH496" s="14"/>
      <c r="EI496" s="14"/>
      <c r="EJ496" s="14"/>
      <c r="EK496" s="14"/>
      <c r="EL496" s="14"/>
      <c r="EM496" s="14"/>
      <c r="EN496" s="14"/>
    </row>
    <row r="497" ht="19.5" customHeight="1">
      <c r="A497" s="14"/>
      <c r="B497" s="14"/>
      <c r="C497" s="14"/>
      <c r="D497" s="14"/>
      <c r="E497" s="14"/>
      <c r="F497" s="106"/>
      <c r="G497" s="106"/>
      <c r="H497" s="14"/>
      <c r="I497" s="107"/>
      <c r="J497" s="107"/>
      <c r="K497" s="107"/>
      <c r="L497" s="107"/>
      <c r="M497" s="107"/>
      <c r="N497" s="107"/>
      <c r="O497" s="107"/>
      <c r="P497" s="107"/>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c r="CU497" s="14"/>
      <c r="CV497" s="14"/>
      <c r="CW497" s="14"/>
      <c r="CX497" s="14"/>
      <c r="CY497" s="14"/>
      <c r="CZ497" s="14"/>
      <c r="DA497" s="14"/>
      <c r="DB497" s="14"/>
      <c r="DC497" s="14"/>
      <c r="DD497" s="14"/>
      <c r="DE497" s="14"/>
      <c r="DF497" s="14"/>
      <c r="DG497" s="14"/>
      <c r="DH497" s="14"/>
      <c r="DI497" s="14"/>
      <c r="DJ497" s="14"/>
      <c r="DK497" s="14"/>
      <c r="DL497" s="14"/>
      <c r="DM497" s="14"/>
      <c r="DN497" s="14"/>
      <c r="DO497" s="14"/>
      <c r="DP497" s="14"/>
      <c r="DQ497" s="14"/>
      <c r="DR497" s="14"/>
      <c r="DS497" s="14"/>
      <c r="DT497" s="14"/>
      <c r="DU497" s="14"/>
      <c r="DV497" s="14"/>
      <c r="DW497" s="14"/>
      <c r="DX497" s="14"/>
      <c r="DY497" s="14"/>
      <c r="DZ497" s="14"/>
      <c r="EA497" s="14"/>
      <c r="EB497" s="14"/>
      <c r="EC497" s="14"/>
      <c r="ED497" s="14"/>
      <c r="EE497" s="14"/>
      <c r="EF497" s="14"/>
      <c r="EG497" s="14"/>
      <c r="EH497" s="14"/>
      <c r="EI497" s="14"/>
      <c r="EJ497" s="14"/>
      <c r="EK497" s="14"/>
      <c r="EL497" s="14"/>
      <c r="EM497" s="14"/>
      <c r="EN497" s="14"/>
    </row>
    <row r="498" ht="19.5" customHeight="1">
      <c r="A498" s="14"/>
      <c r="B498" s="14"/>
      <c r="C498" s="14"/>
      <c r="D498" s="14"/>
      <c r="E498" s="14"/>
      <c r="F498" s="106"/>
      <c r="G498" s="106"/>
      <c r="H498" s="14"/>
      <c r="I498" s="107"/>
      <c r="J498" s="107"/>
      <c r="K498" s="107"/>
      <c r="L498" s="107"/>
      <c r="M498" s="107"/>
      <c r="N498" s="107"/>
      <c r="O498" s="107"/>
      <c r="P498" s="107"/>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c r="CU498" s="14"/>
      <c r="CV498" s="14"/>
      <c r="CW498" s="14"/>
      <c r="CX498" s="14"/>
      <c r="CY498" s="14"/>
      <c r="CZ498" s="14"/>
      <c r="DA498" s="14"/>
      <c r="DB498" s="14"/>
      <c r="DC498" s="14"/>
      <c r="DD498" s="14"/>
      <c r="DE498" s="14"/>
      <c r="DF498" s="14"/>
      <c r="DG498" s="14"/>
      <c r="DH498" s="14"/>
      <c r="DI498" s="14"/>
      <c r="DJ498" s="14"/>
      <c r="DK498" s="14"/>
      <c r="DL498" s="14"/>
      <c r="DM498" s="14"/>
      <c r="DN498" s="14"/>
      <c r="DO498" s="14"/>
      <c r="DP498" s="14"/>
      <c r="DQ498" s="14"/>
      <c r="DR498" s="14"/>
      <c r="DS498" s="14"/>
      <c r="DT498" s="14"/>
      <c r="DU498" s="14"/>
      <c r="DV498" s="14"/>
      <c r="DW498" s="14"/>
      <c r="DX498" s="14"/>
      <c r="DY498" s="14"/>
      <c r="DZ498" s="14"/>
      <c r="EA498" s="14"/>
      <c r="EB498" s="14"/>
      <c r="EC498" s="14"/>
      <c r="ED498" s="14"/>
      <c r="EE498" s="14"/>
      <c r="EF498" s="14"/>
      <c r="EG498" s="14"/>
      <c r="EH498" s="14"/>
      <c r="EI498" s="14"/>
      <c r="EJ498" s="14"/>
      <c r="EK498" s="14"/>
      <c r="EL498" s="14"/>
      <c r="EM498" s="14"/>
      <c r="EN498" s="14"/>
    </row>
    <row r="499" ht="19.5" customHeight="1">
      <c r="A499" s="14"/>
      <c r="B499" s="14"/>
      <c r="C499" s="14"/>
      <c r="D499" s="14"/>
      <c r="E499" s="14"/>
      <c r="F499" s="106"/>
      <c r="G499" s="106"/>
      <c r="H499" s="14"/>
      <c r="I499" s="107"/>
      <c r="J499" s="107"/>
      <c r="K499" s="107"/>
      <c r="L499" s="107"/>
      <c r="M499" s="107"/>
      <c r="N499" s="107"/>
      <c r="O499" s="107"/>
      <c r="P499" s="107"/>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c r="CU499" s="14"/>
      <c r="CV499" s="14"/>
      <c r="CW499" s="14"/>
      <c r="CX499" s="14"/>
      <c r="CY499" s="14"/>
      <c r="CZ499" s="14"/>
      <c r="DA499" s="14"/>
      <c r="DB499" s="14"/>
      <c r="DC499" s="14"/>
      <c r="DD499" s="14"/>
      <c r="DE499" s="14"/>
      <c r="DF499" s="14"/>
      <c r="DG499" s="14"/>
      <c r="DH499" s="14"/>
      <c r="DI499" s="14"/>
      <c r="DJ499" s="14"/>
      <c r="DK499" s="14"/>
      <c r="DL499" s="14"/>
      <c r="DM499" s="14"/>
      <c r="DN499" s="14"/>
      <c r="DO499" s="14"/>
      <c r="DP499" s="14"/>
      <c r="DQ499" s="14"/>
      <c r="DR499" s="14"/>
      <c r="DS499" s="14"/>
      <c r="DT499" s="14"/>
      <c r="DU499" s="14"/>
      <c r="DV499" s="14"/>
      <c r="DW499" s="14"/>
      <c r="DX499" s="14"/>
      <c r="DY499" s="14"/>
      <c r="DZ499" s="14"/>
      <c r="EA499" s="14"/>
      <c r="EB499" s="14"/>
      <c r="EC499" s="14"/>
      <c r="ED499" s="14"/>
      <c r="EE499" s="14"/>
      <c r="EF499" s="14"/>
      <c r="EG499" s="14"/>
      <c r="EH499" s="14"/>
      <c r="EI499" s="14"/>
      <c r="EJ499" s="14"/>
      <c r="EK499" s="14"/>
      <c r="EL499" s="14"/>
      <c r="EM499" s="14"/>
      <c r="EN499" s="14"/>
    </row>
    <row r="500" ht="19.5" customHeight="1">
      <c r="A500" s="14"/>
      <c r="B500" s="14"/>
      <c r="C500" s="14"/>
      <c r="D500" s="14"/>
      <c r="E500" s="14"/>
      <c r="F500" s="106"/>
      <c r="G500" s="106"/>
      <c r="H500" s="14"/>
      <c r="I500" s="107"/>
      <c r="J500" s="107"/>
      <c r="K500" s="107"/>
      <c r="L500" s="107"/>
      <c r="M500" s="107"/>
      <c r="N500" s="107"/>
      <c r="O500" s="107"/>
      <c r="P500" s="107"/>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c r="CU500" s="14"/>
      <c r="CV500" s="14"/>
      <c r="CW500" s="14"/>
      <c r="CX500" s="14"/>
      <c r="CY500" s="14"/>
      <c r="CZ500" s="14"/>
      <c r="DA500" s="14"/>
      <c r="DB500" s="14"/>
      <c r="DC500" s="14"/>
      <c r="DD500" s="14"/>
      <c r="DE500" s="14"/>
      <c r="DF500" s="14"/>
      <c r="DG500" s="14"/>
      <c r="DH500" s="14"/>
      <c r="DI500" s="14"/>
      <c r="DJ500" s="14"/>
      <c r="DK500" s="14"/>
      <c r="DL500" s="14"/>
      <c r="DM500" s="14"/>
      <c r="DN500" s="14"/>
      <c r="DO500" s="14"/>
      <c r="DP500" s="14"/>
      <c r="DQ500" s="14"/>
      <c r="DR500" s="14"/>
      <c r="DS500" s="14"/>
      <c r="DT500" s="14"/>
      <c r="DU500" s="14"/>
      <c r="DV500" s="14"/>
      <c r="DW500" s="14"/>
      <c r="DX500" s="14"/>
      <c r="DY500" s="14"/>
      <c r="DZ500" s="14"/>
      <c r="EA500" s="14"/>
      <c r="EB500" s="14"/>
      <c r="EC500" s="14"/>
      <c r="ED500" s="14"/>
      <c r="EE500" s="14"/>
      <c r="EF500" s="14"/>
      <c r="EG500" s="14"/>
      <c r="EH500" s="14"/>
      <c r="EI500" s="14"/>
      <c r="EJ500" s="14"/>
      <c r="EK500" s="14"/>
      <c r="EL500" s="14"/>
      <c r="EM500" s="14"/>
      <c r="EN500" s="14"/>
    </row>
    <row r="501" ht="19.5" customHeight="1">
      <c r="A501" s="14"/>
      <c r="B501" s="14"/>
      <c r="C501" s="14"/>
      <c r="D501" s="14"/>
      <c r="E501" s="14"/>
      <c r="F501" s="106"/>
      <c r="G501" s="106"/>
      <c r="H501" s="14"/>
      <c r="I501" s="107"/>
      <c r="J501" s="107"/>
      <c r="K501" s="107"/>
      <c r="L501" s="107"/>
      <c r="M501" s="107"/>
      <c r="N501" s="107"/>
      <c r="O501" s="107"/>
      <c r="P501" s="107"/>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c r="CU501" s="14"/>
      <c r="CV501" s="14"/>
      <c r="CW501" s="14"/>
      <c r="CX501" s="14"/>
      <c r="CY501" s="14"/>
      <c r="CZ501" s="14"/>
      <c r="DA501" s="14"/>
      <c r="DB501" s="14"/>
      <c r="DC501" s="14"/>
      <c r="DD501" s="14"/>
      <c r="DE501" s="14"/>
      <c r="DF501" s="14"/>
      <c r="DG501" s="14"/>
      <c r="DH501" s="14"/>
      <c r="DI501" s="14"/>
      <c r="DJ501" s="14"/>
      <c r="DK501" s="14"/>
      <c r="DL501" s="14"/>
      <c r="DM501" s="14"/>
      <c r="DN501" s="14"/>
      <c r="DO501" s="14"/>
      <c r="DP501" s="14"/>
      <c r="DQ501" s="14"/>
      <c r="DR501" s="14"/>
      <c r="DS501" s="14"/>
      <c r="DT501" s="14"/>
      <c r="DU501" s="14"/>
      <c r="DV501" s="14"/>
      <c r="DW501" s="14"/>
      <c r="DX501" s="14"/>
      <c r="DY501" s="14"/>
      <c r="DZ501" s="14"/>
      <c r="EA501" s="14"/>
      <c r="EB501" s="14"/>
      <c r="EC501" s="14"/>
      <c r="ED501" s="14"/>
      <c r="EE501" s="14"/>
      <c r="EF501" s="14"/>
      <c r="EG501" s="14"/>
      <c r="EH501" s="14"/>
      <c r="EI501" s="14"/>
      <c r="EJ501" s="14"/>
      <c r="EK501" s="14"/>
      <c r="EL501" s="14"/>
      <c r="EM501" s="14"/>
      <c r="EN501" s="14"/>
    </row>
    <row r="502" ht="19.5" customHeight="1">
      <c r="A502" s="14"/>
      <c r="B502" s="14"/>
      <c r="C502" s="14"/>
      <c r="D502" s="14"/>
      <c r="E502" s="14"/>
      <c r="F502" s="106"/>
      <c r="G502" s="106"/>
      <c r="H502" s="14"/>
      <c r="I502" s="107"/>
      <c r="J502" s="107"/>
      <c r="K502" s="107"/>
      <c r="L502" s="107"/>
      <c r="M502" s="107"/>
      <c r="N502" s="107"/>
      <c r="O502" s="107"/>
      <c r="P502" s="107"/>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c r="CU502" s="14"/>
      <c r="CV502" s="14"/>
      <c r="CW502" s="14"/>
      <c r="CX502" s="14"/>
      <c r="CY502" s="14"/>
      <c r="CZ502" s="14"/>
      <c r="DA502" s="14"/>
      <c r="DB502" s="14"/>
      <c r="DC502" s="14"/>
      <c r="DD502" s="14"/>
      <c r="DE502" s="14"/>
      <c r="DF502" s="14"/>
      <c r="DG502" s="14"/>
      <c r="DH502" s="14"/>
      <c r="DI502" s="14"/>
      <c r="DJ502" s="14"/>
      <c r="DK502" s="14"/>
      <c r="DL502" s="14"/>
      <c r="DM502" s="14"/>
      <c r="DN502" s="14"/>
      <c r="DO502" s="14"/>
      <c r="DP502" s="14"/>
      <c r="DQ502" s="14"/>
      <c r="DR502" s="14"/>
      <c r="DS502" s="14"/>
      <c r="DT502" s="14"/>
      <c r="DU502" s="14"/>
      <c r="DV502" s="14"/>
      <c r="DW502" s="14"/>
      <c r="DX502" s="14"/>
      <c r="DY502" s="14"/>
      <c r="DZ502" s="14"/>
      <c r="EA502" s="14"/>
      <c r="EB502" s="14"/>
      <c r="EC502" s="14"/>
      <c r="ED502" s="14"/>
      <c r="EE502" s="14"/>
      <c r="EF502" s="14"/>
      <c r="EG502" s="14"/>
      <c r="EH502" s="14"/>
      <c r="EI502" s="14"/>
      <c r="EJ502" s="14"/>
      <c r="EK502" s="14"/>
      <c r="EL502" s="14"/>
      <c r="EM502" s="14"/>
      <c r="EN502" s="14"/>
    </row>
    <row r="503" ht="19.5" customHeight="1">
      <c r="A503" s="14"/>
      <c r="B503" s="14"/>
      <c r="C503" s="14"/>
      <c r="D503" s="14"/>
      <c r="E503" s="14"/>
      <c r="F503" s="106"/>
      <c r="G503" s="106"/>
      <c r="H503" s="14"/>
      <c r="I503" s="107"/>
      <c r="J503" s="107"/>
      <c r="K503" s="107"/>
      <c r="L503" s="107"/>
      <c r="M503" s="107"/>
      <c r="N503" s="107"/>
      <c r="O503" s="107"/>
      <c r="P503" s="107"/>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c r="CU503" s="14"/>
      <c r="CV503" s="14"/>
      <c r="CW503" s="14"/>
      <c r="CX503" s="14"/>
      <c r="CY503" s="14"/>
      <c r="CZ503" s="14"/>
      <c r="DA503" s="14"/>
      <c r="DB503" s="14"/>
      <c r="DC503" s="14"/>
      <c r="DD503" s="14"/>
      <c r="DE503" s="14"/>
      <c r="DF503" s="14"/>
      <c r="DG503" s="14"/>
      <c r="DH503" s="14"/>
      <c r="DI503" s="14"/>
      <c r="DJ503" s="14"/>
      <c r="DK503" s="14"/>
      <c r="DL503" s="14"/>
      <c r="DM503" s="14"/>
      <c r="DN503" s="14"/>
      <c r="DO503" s="14"/>
      <c r="DP503" s="14"/>
      <c r="DQ503" s="14"/>
      <c r="DR503" s="14"/>
      <c r="DS503" s="14"/>
      <c r="DT503" s="14"/>
      <c r="DU503" s="14"/>
      <c r="DV503" s="14"/>
      <c r="DW503" s="14"/>
      <c r="DX503" s="14"/>
      <c r="DY503" s="14"/>
      <c r="DZ503" s="14"/>
      <c r="EA503" s="14"/>
      <c r="EB503" s="14"/>
      <c r="EC503" s="14"/>
      <c r="ED503" s="14"/>
      <c r="EE503" s="14"/>
      <c r="EF503" s="14"/>
      <c r="EG503" s="14"/>
      <c r="EH503" s="14"/>
      <c r="EI503" s="14"/>
      <c r="EJ503" s="14"/>
      <c r="EK503" s="14"/>
      <c r="EL503" s="14"/>
      <c r="EM503" s="14"/>
      <c r="EN503" s="14"/>
    </row>
    <row r="504" ht="19.5" customHeight="1">
      <c r="A504" s="14"/>
      <c r="B504" s="14"/>
      <c r="C504" s="14"/>
      <c r="D504" s="14"/>
      <c r="E504" s="14"/>
      <c r="F504" s="106"/>
      <c r="G504" s="106"/>
      <c r="H504" s="14"/>
      <c r="I504" s="107"/>
      <c r="J504" s="107"/>
      <c r="K504" s="107"/>
      <c r="L504" s="107"/>
      <c r="M504" s="107"/>
      <c r="N504" s="107"/>
      <c r="O504" s="107"/>
      <c r="P504" s="107"/>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c r="CU504" s="14"/>
      <c r="CV504" s="14"/>
      <c r="CW504" s="14"/>
      <c r="CX504" s="14"/>
      <c r="CY504" s="14"/>
      <c r="CZ504" s="14"/>
      <c r="DA504" s="14"/>
      <c r="DB504" s="14"/>
      <c r="DC504" s="14"/>
      <c r="DD504" s="14"/>
      <c r="DE504" s="14"/>
      <c r="DF504" s="14"/>
      <c r="DG504" s="14"/>
      <c r="DH504" s="14"/>
      <c r="DI504" s="14"/>
      <c r="DJ504" s="14"/>
      <c r="DK504" s="14"/>
      <c r="DL504" s="14"/>
      <c r="DM504" s="14"/>
      <c r="DN504" s="14"/>
      <c r="DO504" s="14"/>
      <c r="DP504" s="14"/>
      <c r="DQ504" s="14"/>
      <c r="DR504" s="14"/>
      <c r="DS504" s="14"/>
      <c r="DT504" s="14"/>
      <c r="DU504" s="14"/>
      <c r="DV504" s="14"/>
      <c r="DW504" s="14"/>
      <c r="DX504" s="14"/>
      <c r="DY504" s="14"/>
      <c r="DZ504" s="14"/>
      <c r="EA504" s="14"/>
      <c r="EB504" s="14"/>
      <c r="EC504" s="14"/>
      <c r="ED504" s="14"/>
      <c r="EE504" s="14"/>
      <c r="EF504" s="14"/>
      <c r="EG504" s="14"/>
      <c r="EH504" s="14"/>
      <c r="EI504" s="14"/>
      <c r="EJ504" s="14"/>
      <c r="EK504" s="14"/>
      <c r="EL504" s="14"/>
      <c r="EM504" s="14"/>
      <c r="EN504" s="14"/>
    </row>
    <row r="505" ht="19.5" customHeight="1">
      <c r="A505" s="14"/>
      <c r="B505" s="14"/>
      <c r="C505" s="14"/>
      <c r="D505" s="14"/>
      <c r="E505" s="14"/>
      <c r="F505" s="106"/>
      <c r="G505" s="106"/>
      <c r="H505" s="14"/>
      <c r="I505" s="107"/>
      <c r="J505" s="107"/>
      <c r="K505" s="107"/>
      <c r="L505" s="107"/>
      <c r="M505" s="107"/>
      <c r="N505" s="107"/>
      <c r="O505" s="107"/>
      <c r="P505" s="107"/>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c r="CU505" s="14"/>
      <c r="CV505" s="14"/>
      <c r="CW505" s="14"/>
      <c r="CX505" s="14"/>
      <c r="CY505" s="14"/>
      <c r="CZ505" s="14"/>
      <c r="DA505" s="14"/>
      <c r="DB505" s="14"/>
      <c r="DC505" s="14"/>
      <c r="DD505" s="14"/>
      <c r="DE505" s="14"/>
      <c r="DF505" s="14"/>
      <c r="DG505" s="14"/>
      <c r="DH505" s="14"/>
      <c r="DI505" s="14"/>
      <c r="DJ505" s="14"/>
      <c r="DK505" s="14"/>
      <c r="DL505" s="14"/>
      <c r="DM505" s="14"/>
      <c r="DN505" s="14"/>
      <c r="DO505" s="14"/>
      <c r="DP505" s="14"/>
      <c r="DQ505" s="14"/>
      <c r="DR505" s="14"/>
      <c r="DS505" s="14"/>
      <c r="DT505" s="14"/>
      <c r="DU505" s="14"/>
      <c r="DV505" s="14"/>
      <c r="DW505" s="14"/>
      <c r="DX505" s="14"/>
      <c r="DY505" s="14"/>
      <c r="DZ505" s="14"/>
      <c r="EA505" s="14"/>
      <c r="EB505" s="14"/>
      <c r="EC505" s="14"/>
      <c r="ED505" s="14"/>
      <c r="EE505" s="14"/>
      <c r="EF505" s="14"/>
      <c r="EG505" s="14"/>
      <c r="EH505" s="14"/>
      <c r="EI505" s="14"/>
      <c r="EJ505" s="14"/>
      <c r="EK505" s="14"/>
      <c r="EL505" s="14"/>
      <c r="EM505" s="14"/>
      <c r="EN505" s="14"/>
    </row>
    <row r="506" ht="19.5" customHeight="1">
      <c r="A506" s="14"/>
      <c r="B506" s="14"/>
      <c r="C506" s="14"/>
      <c r="D506" s="14"/>
      <c r="E506" s="14"/>
      <c r="F506" s="106"/>
      <c r="G506" s="106"/>
      <c r="H506" s="14"/>
      <c r="I506" s="107"/>
      <c r="J506" s="107"/>
      <c r="K506" s="107"/>
      <c r="L506" s="107"/>
      <c r="M506" s="107"/>
      <c r="N506" s="107"/>
      <c r="O506" s="107"/>
      <c r="P506" s="107"/>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c r="CU506" s="14"/>
      <c r="CV506" s="14"/>
      <c r="CW506" s="14"/>
      <c r="CX506" s="14"/>
      <c r="CY506" s="14"/>
      <c r="CZ506" s="14"/>
      <c r="DA506" s="14"/>
      <c r="DB506" s="14"/>
      <c r="DC506" s="14"/>
      <c r="DD506" s="14"/>
      <c r="DE506" s="14"/>
      <c r="DF506" s="14"/>
      <c r="DG506" s="14"/>
      <c r="DH506" s="14"/>
      <c r="DI506" s="14"/>
      <c r="DJ506" s="14"/>
      <c r="DK506" s="14"/>
      <c r="DL506" s="14"/>
      <c r="DM506" s="14"/>
      <c r="DN506" s="14"/>
      <c r="DO506" s="14"/>
      <c r="DP506" s="14"/>
      <c r="DQ506" s="14"/>
      <c r="DR506" s="14"/>
      <c r="DS506" s="14"/>
      <c r="DT506" s="14"/>
      <c r="DU506" s="14"/>
      <c r="DV506" s="14"/>
      <c r="DW506" s="14"/>
      <c r="DX506" s="14"/>
      <c r="DY506" s="14"/>
      <c r="DZ506" s="14"/>
      <c r="EA506" s="14"/>
      <c r="EB506" s="14"/>
      <c r="EC506" s="14"/>
      <c r="ED506" s="14"/>
      <c r="EE506" s="14"/>
      <c r="EF506" s="14"/>
      <c r="EG506" s="14"/>
      <c r="EH506" s="14"/>
      <c r="EI506" s="14"/>
      <c r="EJ506" s="14"/>
      <c r="EK506" s="14"/>
      <c r="EL506" s="14"/>
      <c r="EM506" s="14"/>
      <c r="EN506" s="14"/>
    </row>
    <row r="507" ht="19.5" customHeight="1">
      <c r="A507" s="14"/>
      <c r="B507" s="14"/>
      <c r="C507" s="14"/>
      <c r="D507" s="14"/>
      <c r="E507" s="14"/>
      <c r="F507" s="106"/>
      <c r="G507" s="106"/>
      <c r="H507" s="14"/>
      <c r="I507" s="107"/>
      <c r="J507" s="107"/>
      <c r="K507" s="107"/>
      <c r="L507" s="107"/>
      <c r="M507" s="107"/>
      <c r="N507" s="107"/>
      <c r="O507" s="107"/>
      <c r="P507" s="107"/>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c r="CU507" s="14"/>
      <c r="CV507" s="14"/>
      <c r="CW507" s="14"/>
      <c r="CX507" s="14"/>
      <c r="CY507" s="14"/>
      <c r="CZ507" s="14"/>
      <c r="DA507" s="14"/>
      <c r="DB507" s="14"/>
      <c r="DC507" s="14"/>
      <c r="DD507" s="14"/>
      <c r="DE507" s="14"/>
      <c r="DF507" s="14"/>
      <c r="DG507" s="14"/>
      <c r="DH507" s="14"/>
      <c r="DI507" s="14"/>
      <c r="DJ507" s="14"/>
      <c r="DK507" s="14"/>
      <c r="DL507" s="14"/>
      <c r="DM507" s="14"/>
      <c r="DN507" s="14"/>
      <c r="DO507" s="14"/>
      <c r="DP507" s="14"/>
      <c r="DQ507" s="14"/>
      <c r="DR507" s="14"/>
      <c r="DS507" s="14"/>
      <c r="DT507" s="14"/>
      <c r="DU507" s="14"/>
      <c r="DV507" s="14"/>
      <c r="DW507" s="14"/>
      <c r="DX507" s="14"/>
      <c r="DY507" s="14"/>
      <c r="DZ507" s="14"/>
      <c r="EA507" s="14"/>
      <c r="EB507" s="14"/>
      <c r="EC507" s="14"/>
      <c r="ED507" s="14"/>
      <c r="EE507" s="14"/>
      <c r="EF507" s="14"/>
      <c r="EG507" s="14"/>
      <c r="EH507" s="14"/>
      <c r="EI507" s="14"/>
      <c r="EJ507" s="14"/>
      <c r="EK507" s="14"/>
      <c r="EL507" s="14"/>
      <c r="EM507" s="14"/>
      <c r="EN507" s="14"/>
    </row>
    <row r="508" ht="19.5" customHeight="1">
      <c r="A508" s="14"/>
      <c r="B508" s="14"/>
      <c r="C508" s="14"/>
      <c r="D508" s="14"/>
      <c r="E508" s="14"/>
      <c r="F508" s="106"/>
      <c r="G508" s="106"/>
      <c r="H508" s="14"/>
      <c r="I508" s="107"/>
      <c r="J508" s="107"/>
      <c r="K508" s="107"/>
      <c r="L508" s="107"/>
      <c r="M508" s="107"/>
      <c r="N508" s="107"/>
      <c r="O508" s="107"/>
      <c r="P508" s="107"/>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c r="CU508" s="14"/>
      <c r="CV508" s="14"/>
      <c r="CW508" s="14"/>
      <c r="CX508" s="14"/>
      <c r="CY508" s="14"/>
      <c r="CZ508" s="14"/>
      <c r="DA508" s="14"/>
      <c r="DB508" s="14"/>
      <c r="DC508" s="14"/>
      <c r="DD508" s="14"/>
      <c r="DE508" s="14"/>
      <c r="DF508" s="14"/>
      <c r="DG508" s="14"/>
      <c r="DH508" s="14"/>
      <c r="DI508" s="14"/>
      <c r="DJ508" s="14"/>
      <c r="DK508" s="14"/>
      <c r="DL508" s="14"/>
      <c r="DM508" s="14"/>
      <c r="DN508" s="14"/>
      <c r="DO508" s="14"/>
      <c r="DP508" s="14"/>
      <c r="DQ508" s="14"/>
      <c r="DR508" s="14"/>
      <c r="DS508" s="14"/>
      <c r="DT508" s="14"/>
      <c r="DU508" s="14"/>
      <c r="DV508" s="14"/>
      <c r="DW508" s="14"/>
      <c r="DX508" s="14"/>
      <c r="DY508" s="14"/>
      <c r="DZ508" s="14"/>
      <c r="EA508" s="14"/>
      <c r="EB508" s="14"/>
      <c r="EC508" s="14"/>
      <c r="ED508" s="14"/>
      <c r="EE508" s="14"/>
      <c r="EF508" s="14"/>
      <c r="EG508" s="14"/>
      <c r="EH508" s="14"/>
      <c r="EI508" s="14"/>
      <c r="EJ508" s="14"/>
      <c r="EK508" s="14"/>
      <c r="EL508" s="14"/>
      <c r="EM508" s="14"/>
      <c r="EN508" s="14"/>
    </row>
    <row r="509" ht="19.5" customHeight="1">
      <c r="A509" s="14"/>
      <c r="B509" s="14"/>
      <c r="C509" s="14"/>
      <c r="D509" s="14"/>
      <c r="E509" s="14"/>
      <c r="F509" s="106"/>
      <c r="G509" s="106"/>
      <c r="H509" s="14"/>
      <c r="I509" s="107"/>
      <c r="J509" s="107"/>
      <c r="K509" s="107"/>
      <c r="L509" s="107"/>
      <c r="M509" s="107"/>
      <c r="N509" s="107"/>
      <c r="O509" s="107"/>
      <c r="P509" s="107"/>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c r="CU509" s="14"/>
      <c r="CV509" s="14"/>
      <c r="CW509" s="14"/>
      <c r="CX509" s="14"/>
      <c r="CY509" s="14"/>
      <c r="CZ509" s="14"/>
      <c r="DA509" s="14"/>
      <c r="DB509" s="14"/>
      <c r="DC509" s="14"/>
      <c r="DD509" s="14"/>
      <c r="DE509" s="14"/>
      <c r="DF509" s="14"/>
      <c r="DG509" s="14"/>
      <c r="DH509" s="14"/>
      <c r="DI509" s="14"/>
      <c r="DJ509" s="14"/>
      <c r="DK509" s="14"/>
      <c r="DL509" s="14"/>
      <c r="DM509" s="14"/>
      <c r="DN509" s="14"/>
      <c r="DO509" s="14"/>
      <c r="DP509" s="14"/>
      <c r="DQ509" s="14"/>
      <c r="DR509" s="14"/>
      <c r="DS509" s="14"/>
      <c r="DT509" s="14"/>
      <c r="DU509" s="14"/>
      <c r="DV509" s="14"/>
      <c r="DW509" s="14"/>
      <c r="DX509" s="14"/>
      <c r="DY509" s="14"/>
      <c r="DZ509" s="14"/>
      <c r="EA509" s="14"/>
      <c r="EB509" s="14"/>
      <c r="EC509" s="14"/>
      <c r="ED509" s="14"/>
      <c r="EE509" s="14"/>
      <c r="EF509" s="14"/>
      <c r="EG509" s="14"/>
      <c r="EH509" s="14"/>
      <c r="EI509" s="14"/>
      <c r="EJ509" s="14"/>
      <c r="EK509" s="14"/>
      <c r="EL509" s="14"/>
      <c r="EM509" s="14"/>
      <c r="EN509" s="14"/>
    </row>
    <row r="510" ht="19.5" customHeight="1">
      <c r="A510" s="14"/>
      <c r="B510" s="14"/>
      <c r="C510" s="14"/>
      <c r="D510" s="14"/>
      <c r="E510" s="14"/>
      <c r="F510" s="106"/>
      <c r="G510" s="106"/>
      <c r="H510" s="14"/>
      <c r="I510" s="107"/>
      <c r="J510" s="107"/>
      <c r="K510" s="107"/>
      <c r="L510" s="107"/>
      <c r="M510" s="107"/>
      <c r="N510" s="107"/>
      <c r="O510" s="107"/>
      <c r="P510" s="107"/>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c r="CU510" s="14"/>
      <c r="CV510" s="14"/>
      <c r="CW510" s="14"/>
      <c r="CX510" s="14"/>
      <c r="CY510" s="14"/>
      <c r="CZ510" s="14"/>
      <c r="DA510" s="14"/>
      <c r="DB510" s="14"/>
      <c r="DC510" s="14"/>
      <c r="DD510" s="14"/>
      <c r="DE510" s="14"/>
      <c r="DF510" s="14"/>
      <c r="DG510" s="14"/>
      <c r="DH510" s="14"/>
      <c r="DI510" s="14"/>
      <c r="DJ510" s="14"/>
      <c r="DK510" s="14"/>
      <c r="DL510" s="14"/>
      <c r="DM510" s="14"/>
      <c r="DN510" s="14"/>
      <c r="DO510" s="14"/>
      <c r="DP510" s="14"/>
      <c r="DQ510" s="14"/>
      <c r="DR510" s="14"/>
      <c r="DS510" s="14"/>
      <c r="DT510" s="14"/>
      <c r="DU510" s="14"/>
      <c r="DV510" s="14"/>
      <c r="DW510" s="14"/>
      <c r="DX510" s="14"/>
      <c r="DY510" s="14"/>
      <c r="DZ510" s="14"/>
      <c r="EA510" s="14"/>
      <c r="EB510" s="14"/>
      <c r="EC510" s="14"/>
      <c r="ED510" s="14"/>
      <c r="EE510" s="14"/>
      <c r="EF510" s="14"/>
      <c r="EG510" s="14"/>
      <c r="EH510" s="14"/>
      <c r="EI510" s="14"/>
      <c r="EJ510" s="14"/>
      <c r="EK510" s="14"/>
      <c r="EL510" s="14"/>
      <c r="EM510" s="14"/>
      <c r="EN510" s="14"/>
    </row>
    <row r="511" ht="19.5" customHeight="1">
      <c r="A511" s="14"/>
      <c r="B511" s="14"/>
      <c r="C511" s="14"/>
      <c r="D511" s="14"/>
      <c r="E511" s="14"/>
      <c r="F511" s="106"/>
      <c r="G511" s="106"/>
      <c r="H511" s="14"/>
      <c r="I511" s="107"/>
      <c r="J511" s="107"/>
      <c r="K511" s="107"/>
      <c r="L511" s="107"/>
      <c r="M511" s="107"/>
      <c r="N511" s="107"/>
      <c r="O511" s="107"/>
      <c r="P511" s="107"/>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c r="CU511" s="14"/>
      <c r="CV511" s="14"/>
      <c r="CW511" s="14"/>
      <c r="CX511" s="14"/>
      <c r="CY511" s="14"/>
      <c r="CZ511" s="14"/>
      <c r="DA511" s="14"/>
      <c r="DB511" s="14"/>
      <c r="DC511" s="14"/>
      <c r="DD511" s="14"/>
      <c r="DE511" s="14"/>
      <c r="DF511" s="14"/>
      <c r="DG511" s="14"/>
      <c r="DH511" s="14"/>
      <c r="DI511" s="14"/>
      <c r="DJ511" s="14"/>
      <c r="DK511" s="14"/>
      <c r="DL511" s="14"/>
      <c r="DM511" s="14"/>
      <c r="DN511" s="14"/>
      <c r="DO511" s="14"/>
      <c r="DP511" s="14"/>
      <c r="DQ511" s="14"/>
      <c r="DR511" s="14"/>
      <c r="DS511" s="14"/>
      <c r="DT511" s="14"/>
      <c r="DU511" s="14"/>
      <c r="DV511" s="14"/>
      <c r="DW511" s="14"/>
      <c r="DX511" s="14"/>
      <c r="DY511" s="14"/>
      <c r="DZ511" s="14"/>
      <c r="EA511" s="14"/>
      <c r="EB511" s="14"/>
      <c r="EC511" s="14"/>
      <c r="ED511" s="14"/>
      <c r="EE511" s="14"/>
      <c r="EF511" s="14"/>
      <c r="EG511" s="14"/>
      <c r="EH511" s="14"/>
      <c r="EI511" s="14"/>
      <c r="EJ511" s="14"/>
      <c r="EK511" s="14"/>
      <c r="EL511" s="14"/>
      <c r="EM511" s="14"/>
      <c r="EN511" s="14"/>
    </row>
    <row r="512" ht="19.5" customHeight="1">
      <c r="A512" s="14"/>
      <c r="B512" s="14"/>
      <c r="C512" s="14"/>
      <c r="D512" s="14"/>
      <c r="E512" s="14"/>
      <c r="F512" s="106"/>
      <c r="G512" s="106"/>
      <c r="H512" s="14"/>
      <c r="I512" s="107"/>
      <c r="J512" s="107"/>
      <c r="K512" s="107"/>
      <c r="L512" s="107"/>
      <c r="M512" s="107"/>
      <c r="N512" s="107"/>
      <c r="O512" s="107"/>
      <c r="P512" s="107"/>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c r="EE512" s="14"/>
      <c r="EF512" s="14"/>
      <c r="EG512" s="14"/>
      <c r="EH512" s="14"/>
      <c r="EI512" s="14"/>
      <c r="EJ512" s="14"/>
      <c r="EK512" s="14"/>
      <c r="EL512" s="14"/>
      <c r="EM512" s="14"/>
      <c r="EN512" s="14"/>
    </row>
    <row r="513" ht="19.5" customHeight="1">
      <c r="A513" s="14"/>
      <c r="B513" s="14"/>
      <c r="C513" s="14"/>
      <c r="D513" s="14"/>
      <c r="E513" s="14"/>
      <c r="F513" s="106"/>
      <c r="G513" s="106"/>
      <c r="H513" s="14"/>
      <c r="I513" s="107"/>
      <c r="J513" s="107"/>
      <c r="K513" s="107"/>
      <c r="L513" s="107"/>
      <c r="M513" s="107"/>
      <c r="N513" s="107"/>
      <c r="O513" s="107"/>
      <c r="P513" s="107"/>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c r="CU513" s="14"/>
      <c r="CV513" s="14"/>
      <c r="CW513" s="14"/>
      <c r="CX513" s="14"/>
      <c r="CY513" s="14"/>
      <c r="CZ513" s="14"/>
      <c r="DA513" s="14"/>
      <c r="DB513" s="14"/>
      <c r="DC513" s="14"/>
      <c r="DD513" s="14"/>
      <c r="DE513" s="14"/>
      <c r="DF513" s="14"/>
      <c r="DG513" s="14"/>
      <c r="DH513" s="14"/>
      <c r="DI513" s="14"/>
      <c r="DJ513" s="14"/>
      <c r="DK513" s="14"/>
      <c r="DL513" s="14"/>
      <c r="DM513" s="14"/>
      <c r="DN513" s="14"/>
      <c r="DO513" s="14"/>
      <c r="DP513" s="14"/>
      <c r="DQ513" s="14"/>
      <c r="DR513" s="14"/>
      <c r="DS513" s="14"/>
      <c r="DT513" s="14"/>
      <c r="DU513" s="14"/>
      <c r="DV513" s="14"/>
      <c r="DW513" s="14"/>
      <c r="DX513" s="14"/>
      <c r="DY513" s="14"/>
      <c r="DZ513" s="14"/>
      <c r="EA513" s="14"/>
      <c r="EB513" s="14"/>
      <c r="EC513" s="14"/>
      <c r="ED513" s="14"/>
      <c r="EE513" s="14"/>
      <c r="EF513" s="14"/>
      <c r="EG513" s="14"/>
      <c r="EH513" s="14"/>
      <c r="EI513" s="14"/>
      <c r="EJ513" s="14"/>
      <c r="EK513" s="14"/>
      <c r="EL513" s="14"/>
      <c r="EM513" s="14"/>
      <c r="EN513" s="14"/>
    </row>
    <row r="514" ht="19.5" customHeight="1">
      <c r="A514" s="14"/>
      <c r="B514" s="14"/>
      <c r="C514" s="14"/>
      <c r="D514" s="14"/>
      <c r="E514" s="14"/>
      <c r="F514" s="106"/>
      <c r="G514" s="106"/>
      <c r="H514" s="14"/>
      <c r="I514" s="107"/>
      <c r="J514" s="107"/>
      <c r="K514" s="107"/>
      <c r="L514" s="107"/>
      <c r="M514" s="107"/>
      <c r="N514" s="107"/>
      <c r="O514" s="107"/>
      <c r="P514" s="107"/>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c r="CU514" s="14"/>
      <c r="CV514" s="14"/>
      <c r="CW514" s="14"/>
      <c r="CX514" s="14"/>
      <c r="CY514" s="14"/>
      <c r="CZ514" s="14"/>
      <c r="DA514" s="14"/>
      <c r="DB514" s="14"/>
      <c r="DC514" s="14"/>
      <c r="DD514" s="14"/>
      <c r="DE514" s="14"/>
      <c r="DF514" s="14"/>
      <c r="DG514" s="14"/>
      <c r="DH514" s="14"/>
      <c r="DI514" s="14"/>
      <c r="DJ514" s="14"/>
      <c r="DK514" s="14"/>
      <c r="DL514" s="14"/>
      <c r="DM514" s="14"/>
      <c r="DN514" s="14"/>
      <c r="DO514" s="14"/>
      <c r="DP514" s="14"/>
      <c r="DQ514" s="14"/>
      <c r="DR514" s="14"/>
      <c r="DS514" s="14"/>
      <c r="DT514" s="14"/>
      <c r="DU514" s="14"/>
      <c r="DV514" s="14"/>
      <c r="DW514" s="14"/>
      <c r="DX514" s="14"/>
      <c r="DY514" s="14"/>
      <c r="DZ514" s="14"/>
      <c r="EA514" s="14"/>
      <c r="EB514" s="14"/>
      <c r="EC514" s="14"/>
      <c r="ED514" s="14"/>
      <c r="EE514" s="14"/>
      <c r="EF514" s="14"/>
      <c r="EG514" s="14"/>
      <c r="EH514" s="14"/>
      <c r="EI514" s="14"/>
      <c r="EJ514" s="14"/>
      <c r="EK514" s="14"/>
      <c r="EL514" s="14"/>
      <c r="EM514" s="14"/>
      <c r="EN514" s="14"/>
    </row>
    <row r="515" ht="19.5" customHeight="1">
      <c r="A515" s="14"/>
      <c r="B515" s="14"/>
      <c r="C515" s="14"/>
      <c r="D515" s="14"/>
      <c r="E515" s="14"/>
      <c r="F515" s="106"/>
      <c r="G515" s="106"/>
      <c r="H515" s="14"/>
      <c r="I515" s="107"/>
      <c r="J515" s="107"/>
      <c r="K515" s="107"/>
      <c r="L515" s="107"/>
      <c r="M515" s="107"/>
      <c r="N515" s="107"/>
      <c r="O515" s="107"/>
      <c r="P515" s="107"/>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c r="CU515" s="14"/>
      <c r="CV515" s="14"/>
      <c r="CW515" s="14"/>
      <c r="CX515" s="14"/>
      <c r="CY515" s="14"/>
      <c r="CZ515" s="14"/>
      <c r="DA515" s="14"/>
      <c r="DB515" s="14"/>
      <c r="DC515" s="14"/>
      <c r="DD515" s="14"/>
      <c r="DE515" s="14"/>
      <c r="DF515" s="14"/>
      <c r="DG515" s="14"/>
      <c r="DH515" s="14"/>
      <c r="DI515" s="14"/>
      <c r="DJ515" s="14"/>
      <c r="DK515" s="14"/>
      <c r="DL515" s="14"/>
      <c r="DM515" s="14"/>
      <c r="DN515" s="14"/>
      <c r="DO515" s="14"/>
      <c r="DP515" s="14"/>
      <c r="DQ515" s="14"/>
      <c r="DR515" s="14"/>
      <c r="DS515" s="14"/>
      <c r="DT515" s="14"/>
      <c r="DU515" s="14"/>
      <c r="DV515" s="14"/>
      <c r="DW515" s="14"/>
      <c r="DX515" s="14"/>
      <c r="DY515" s="14"/>
      <c r="DZ515" s="14"/>
      <c r="EA515" s="14"/>
      <c r="EB515" s="14"/>
      <c r="EC515" s="14"/>
      <c r="ED515" s="14"/>
      <c r="EE515" s="14"/>
      <c r="EF515" s="14"/>
      <c r="EG515" s="14"/>
      <c r="EH515" s="14"/>
      <c r="EI515" s="14"/>
      <c r="EJ515" s="14"/>
      <c r="EK515" s="14"/>
      <c r="EL515" s="14"/>
      <c r="EM515" s="14"/>
      <c r="EN515" s="14"/>
    </row>
    <row r="516" ht="19.5" customHeight="1">
      <c r="A516" s="14"/>
      <c r="B516" s="14"/>
      <c r="C516" s="14"/>
      <c r="D516" s="14"/>
      <c r="E516" s="14"/>
      <c r="F516" s="106"/>
      <c r="G516" s="106"/>
      <c r="H516" s="14"/>
      <c r="I516" s="107"/>
      <c r="J516" s="107"/>
      <c r="K516" s="107"/>
      <c r="L516" s="107"/>
      <c r="M516" s="107"/>
      <c r="N516" s="107"/>
      <c r="O516" s="107"/>
      <c r="P516" s="107"/>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c r="CU516" s="14"/>
      <c r="CV516" s="14"/>
      <c r="CW516" s="14"/>
      <c r="CX516" s="14"/>
      <c r="CY516" s="14"/>
      <c r="CZ516" s="14"/>
      <c r="DA516" s="14"/>
      <c r="DB516" s="14"/>
      <c r="DC516" s="14"/>
      <c r="DD516" s="14"/>
      <c r="DE516" s="14"/>
      <c r="DF516" s="14"/>
      <c r="DG516" s="14"/>
      <c r="DH516" s="14"/>
      <c r="DI516" s="14"/>
      <c r="DJ516" s="14"/>
      <c r="DK516" s="14"/>
      <c r="DL516" s="14"/>
      <c r="DM516" s="14"/>
      <c r="DN516" s="14"/>
      <c r="DO516" s="14"/>
      <c r="DP516" s="14"/>
      <c r="DQ516" s="14"/>
      <c r="DR516" s="14"/>
      <c r="DS516" s="14"/>
      <c r="DT516" s="14"/>
      <c r="DU516" s="14"/>
      <c r="DV516" s="14"/>
      <c r="DW516" s="14"/>
      <c r="DX516" s="14"/>
      <c r="DY516" s="14"/>
      <c r="DZ516" s="14"/>
      <c r="EA516" s="14"/>
      <c r="EB516" s="14"/>
      <c r="EC516" s="14"/>
      <c r="ED516" s="14"/>
      <c r="EE516" s="14"/>
      <c r="EF516" s="14"/>
      <c r="EG516" s="14"/>
      <c r="EH516" s="14"/>
      <c r="EI516" s="14"/>
      <c r="EJ516" s="14"/>
      <c r="EK516" s="14"/>
      <c r="EL516" s="14"/>
      <c r="EM516" s="14"/>
      <c r="EN516" s="14"/>
    </row>
    <row r="517" ht="19.5" customHeight="1">
      <c r="A517" s="14"/>
      <c r="B517" s="14"/>
      <c r="C517" s="14"/>
      <c r="D517" s="14"/>
      <c r="E517" s="14"/>
      <c r="F517" s="106"/>
      <c r="G517" s="106"/>
      <c r="H517" s="14"/>
      <c r="I517" s="107"/>
      <c r="J517" s="107"/>
      <c r="K517" s="107"/>
      <c r="L517" s="107"/>
      <c r="M517" s="107"/>
      <c r="N517" s="107"/>
      <c r="O517" s="107"/>
      <c r="P517" s="107"/>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c r="CU517" s="14"/>
      <c r="CV517" s="14"/>
      <c r="CW517" s="14"/>
      <c r="CX517" s="14"/>
      <c r="CY517" s="14"/>
      <c r="CZ517" s="14"/>
      <c r="DA517" s="14"/>
      <c r="DB517" s="14"/>
      <c r="DC517" s="14"/>
      <c r="DD517" s="14"/>
      <c r="DE517" s="14"/>
      <c r="DF517" s="14"/>
      <c r="DG517" s="14"/>
      <c r="DH517" s="14"/>
      <c r="DI517" s="14"/>
      <c r="DJ517" s="14"/>
      <c r="DK517" s="14"/>
      <c r="DL517" s="14"/>
      <c r="DM517" s="14"/>
      <c r="DN517" s="14"/>
      <c r="DO517" s="14"/>
      <c r="DP517" s="14"/>
      <c r="DQ517" s="14"/>
      <c r="DR517" s="14"/>
      <c r="DS517" s="14"/>
      <c r="DT517" s="14"/>
      <c r="DU517" s="14"/>
      <c r="DV517" s="14"/>
      <c r="DW517" s="14"/>
      <c r="DX517" s="14"/>
      <c r="DY517" s="14"/>
      <c r="DZ517" s="14"/>
      <c r="EA517" s="14"/>
      <c r="EB517" s="14"/>
      <c r="EC517" s="14"/>
      <c r="ED517" s="14"/>
      <c r="EE517" s="14"/>
      <c r="EF517" s="14"/>
      <c r="EG517" s="14"/>
      <c r="EH517" s="14"/>
      <c r="EI517" s="14"/>
      <c r="EJ517" s="14"/>
      <c r="EK517" s="14"/>
      <c r="EL517" s="14"/>
      <c r="EM517" s="14"/>
      <c r="EN517" s="14"/>
    </row>
    <row r="518" ht="19.5" customHeight="1">
      <c r="A518" s="14"/>
      <c r="B518" s="14"/>
      <c r="C518" s="14"/>
      <c r="D518" s="14"/>
      <c r="E518" s="14"/>
      <c r="F518" s="106"/>
      <c r="G518" s="106"/>
      <c r="H518" s="14"/>
      <c r="I518" s="107"/>
      <c r="J518" s="107"/>
      <c r="K518" s="107"/>
      <c r="L518" s="107"/>
      <c r="M518" s="107"/>
      <c r="N518" s="107"/>
      <c r="O518" s="107"/>
      <c r="P518" s="107"/>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c r="CU518" s="14"/>
      <c r="CV518" s="14"/>
      <c r="CW518" s="14"/>
      <c r="CX518" s="14"/>
      <c r="CY518" s="14"/>
      <c r="CZ518" s="14"/>
      <c r="DA518" s="14"/>
      <c r="DB518" s="14"/>
      <c r="DC518" s="14"/>
      <c r="DD518" s="14"/>
      <c r="DE518" s="14"/>
      <c r="DF518" s="14"/>
      <c r="DG518" s="14"/>
      <c r="DH518" s="14"/>
      <c r="DI518" s="14"/>
      <c r="DJ518" s="14"/>
      <c r="DK518" s="14"/>
      <c r="DL518" s="14"/>
      <c r="DM518" s="14"/>
      <c r="DN518" s="14"/>
      <c r="DO518" s="14"/>
      <c r="DP518" s="14"/>
      <c r="DQ518" s="14"/>
      <c r="DR518" s="14"/>
      <c r="DS518" s="14"/>
      <c r="DT518" s="14"/>
      <c r="DU518" s="14"/>
      <c r="DV518" s="14"/>
      <c r="DW518" s="14"/>
      <c r="DX518" s="14"/>
      <c r="DY518" s="14"/>
      <c r="DZ518" s="14"/>
      <c r="EA518" s="14"/>
      <c r="EB518" s="14"/>
      <c r="EC518" s="14"/>
      <c r="ED518" s="14"/>
      <c r="EE518" s="14"/>
      <c r="EF518" s="14"/>
      <c r="EG518" s="14"/>
      <c r="EH518" s="14"/>
      <c r="EI518" s="14"/>
      <c r="EJ518" s="14"/>
      <c r="EK518" s="14"/>
      <c r="EL518" s="14"/>
      <c r="EM518" s="14"/>
      <c r="EN518" s="14"/>
    </row>
    <row r="519" ht="19.5" customHeight="1">
      <c r="A519" s="14"/>
      <c r="B519" s="14"/>
      <c r="C519" s="14"/>
      <c r="D519" s="14"/>
      <c r="E519" s="14"/>
      <c r="F519" s="106"/>
      <c r="G519" s="106"/>
      <c r="H519" s="14"/>
      <c r="I519" s="107"/>
      <c r="J519" s="107"/>
      <c r="K519" s="107"/>
      <c r="L519" s="107"/>
      <c r="M519" s="107"/>
      <c r="N519" s="107"/>
      <c r="O519" s="107"/>
      <c r="P519" s="107"/>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c r="CU519" s="14"/>
      <c r="CV519" s="14"/>
      <c r="CW519" s="14"/>
      <c r="CX519" s="14"/>
      <c r="CY519" s="14"/>
      <c r="CZ519" s="14"/>
      <c r="DA519" s="14"/>
      <c r="DB519" s="14"/>
      <c r="DC519" s="14"/>
      <c r="DD519" s="14"/>
      <c r="DE519" s="14"/>
      <c r="DF519" s="14"/>
      <c r="DG519" s="14"/>
      <c r="DH519" s="14"/>
      <c r="DI519" s="14"/>
      <c r="DJ519" s="14"/>
      <c r="DK519" s="14"/>
      <c r="DL519" s="14"/>
      <c r="DM519" s="14"/>
      <c r="DN519" s="14"/>
      <c r="DO519" s="14"/>
      <c r="DP519" s="14"/>
      <c r="DQ519" s="14"/>
      <c r="DR519" s="14"/>
      <c r="DS519" s="14"/>
      <c r="DT519" s="14"/>
      <c r="DU519" s="14"/>
      <c r="DV519" s="14"/>
      <c r="DW519" s="14"/>
      <c r="DX519" s="14"/>
      <c r="DY519" s="14"/>
      <c r="DZ519" s="14"/>
      <c r="EA519" s="14"/>
      <c r="EB519" s="14"/>
      <c r="EC519" s="14"/>
      <c r="ED519" s="14"/>
      <c r="EE519" s="14"/>
      <c r="EF519" s="14"/>
      <c r="EG519" s="14"/>
      <c r="EH519" s="14"/>
      <c r="EI519" s="14"/>
      <c r="EJ519" s="14"/>
      <c r="EK519" s="14"/>
      <c r="EL519" s="14"/>
      <c r="EM519" s="14"/>
      <c r="EN519" s="14"/>
    </row>
    <row r="520" ht="19.5" customHeight="1">
      <c r="A520" s="14"/>
      <c r="B520" s="14"/>
      <c r="C520" s="14"/>
      <c r="D520" s="14"/>
      <c r="E520" s="14"/>
      <c r="F520" s="106"/>
      <c r="G520" s="106"/>
      <c r="H520" s="14"/>
      <c r="I520" s="107"/>
      <c r="J520" s="107"/>
      <c r="K520" s="107"/>
      <c r="L520" s="107"/>
      <c r="M520" s="107"/>
      <c r="N520" s="107"/>
      <c r="O520" s="107"/>
      <c r="P520" s="107"/>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c r="CU520" s="14"/>
      <c r="CV520" s="14"/>
      <c r="CW520" s="14"/>
      <c r="CX520" s="14"/>
      <c r="CY520" s="14"/>
      <c r="CZ520" s="14"/>
      <c r="DA520" s="14"/>
      <c r="DB520" s="14"/>
      <c r="DC520" s="14"/>
      <c r="DD520" s="14"/>
      <c r="DE520" s="14"/>
      <c r="DF520" s="14"/>
      <c r="DG520" s="14"/>
      <c r="DH520" s="14"/>
      <c r="DI520" s="14"/>
      <c r="DJ520" s="14"/>
      <c r="DK520" s="14"/>
      <c r="DL520" s="14"/>
      <c r="DM520" s="14"/>
      <c r="DN520" s="14"/>
      <c r="DO520" s="14"/>
      <c r="DP520" s="14"/>
      <c r="DQ520" s="14"/>
      <c r="DR520" s="14"/>
      <c r="DS520" s="14"/>
      <c r="DT520" s="14"/>
      <c r="DU520" s="14"/>
      <c r="DV520" s="14"/>
      <c r="DW520" s="14"/>
      <c r="DX520" s="14"/>
      <c r="DY520" s="14"/>
      <c r="DZ520" s="14"/>
      <c r="EA520" s="14"/>
      <c r="EB520" s="14"/>
      <c r="EC520" s="14"/>
      <c r="ED520" s="14"/>
      <c r="EE520" s="14"/>
      <c r="EF520" s="14"/>
      <c r="EG520" s="14"/>
      <c r="EH520" s="14"/>
      <c r="EI520" s="14"/>
      <c r="EJ520" s="14"/>
      <c r="EK520" s="14"/>
      <c r="EL520" s="14"/>
      <c r="EM520" s="14"/>
      <c r="EN520" s="14"/>
    </row>
    <row r="521" ht="19.5" customHeight="1">
      <c r="A521" s="14"/>
      <c r="B521" s="14"/>
      <c r="C521" s="14"/>
      <c r="D521" s="14"/>
      <c r="E521" s="14"/>
      <c r="F521" s="106"/>
      <c r="G521" s="106"/>
      <c r="H521" s="14"/>
      <c r="I521" s="107"/>
      <c r="J521" s="107"/>
      <c r="K521" s="107"/>
      <c r="L521" s="107"/>
      <c r="M521" s="107"/>
      <c r="N521" s="107"/>
      <c r="O521" s="107"/>
      <c r="P521" s="107"/>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c r="CU521" s="14"/>
      <c r="CV521" s="14"/>
      <c r="CW521" s="14"/>
      <c r="CX521" s="14"/>
      <c r="CY521" s="14"/>
      <c r="CZ521" s="14"/>
      <c r="DA521" s="14"/>
      <c r="DB521" s="14"/>
      <c r="DC521" s="14"/>
      <c r="DD521" s="14"/>
      <c r="DE521" s="14"/>
      <c r="DF521" s="14"/>
      <c r="DG521" s="14"/>
      <c r="DH521" s="14"/>
      <c r="DI521" s="14"/>
      <c r="DJ521" s="14"/>
      <c r="DK521" s="14"/>
      <c r="DL521" s="14"/>
      <c r="DM521" s="14"/>
      <c r="DN521" s="14"/>
      <c r="DO521" s="14"/>
      <c r="DP521" s="14"/>
      <c r="DQ521" s="14"/>
      <c r="DR521" s="14"/>
      <c r="DS521" s="14"/>
      <c r="DT521" s="14"/>
      <c r="DU521" s="14"/>
      <c r="DV521" s="14"/>
      <c r="DW521" s="14"/>
      <c r="DX521" s="14"/>
      <c r="DY521" s="14"/>
      <c r="DZ521" s="14"/>
      <c r="EA521" s="14"/>
      <c r="EB521" s="14"/>
      <c r="EC521" s="14"/>
      <c r="ED521" s="14"/>
      <c r="EE521" s="14"/>
      <c r="EF521" s="14"/>
      <c r="EG521" s="14"/>
      <c r="EH521" s="14"/>
      <c r="EI521" s="14"/>
      <c r="EJ521" s="14"/>
      <c r="EK521" s="14"/>
      <c r="EL521" s="14"/>
      <c r="EM521" s="14"/>
      <c r="EN521" s="14"/>
    </row>
    <row r="522" ht="19.5" customHeight="1">
      <c r="A522" s="14"/>
      <c r="B522" s="14"/>
      <c r="C522" s="14"/>
      <c r="D522" s="14"/>
      <c r="E522" s="14"/>
      <c r="F522" s="106"/>
      <c r="G522" s="106"/>
      <c r="H522" s="14"/>
      <c r="I522" s="107"/>
      <c r="J522" s="107"/>
      <c r="K522" s="107"/>
      <c r="L522" s="107"/>
      <c r="M522" s="107"/>
      <c r="N522" s="107"/>
      <c r="O522" s="107"/>
      <c r="P522" s="107"/>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c r="CU522" s="14"/>
      <c r="CV522" s="14"/>
      <c r="CW522" s="14"/>
      <c r="CX522" s="14"/>
      <c r="CY522" s="14"/>
      <c r="CZ522" s="14"/>
      <c r="DA522" s="14"/>
      <c r="DB522" s="14"/>
      <c r="DC522" s="14"/>
      <c r="DD522" s="14"/>
      <c r="DE522" s="14"/>
      <c r="DF522" s="14"/>
      <c r="DG522" s="14"/>
      <c r="DH522" s="14"/>
      <c r="DI522" s="14"/>
      <c r="DJ522" s="14"/>
      <c r="DK522" s="14"/>
      <c r="DL522" s="14"/>
      <c r="DM522" s="14"/>
      <c r="DN522" s="14"/>
      <c r="DO522" s="14"/>
      <c r="DP522" s="14"/>
      <c r="DQ522" s="14"/>
      <c r="DR522" s="14"/>
      <c r="DS522" s="14"/>
      <c r="DT522" s="14"/>
      <c r="DU522" s="14"/>
      <c r="DV522" s="14"/>
      <c r="DW522" s="14"/>
      <c r="DX522" s="14"/>
      <c r="DY522" s="14"/>
      <c r="DZ522" s="14"/>
      <c r="EA522" s="14"/>
      <c r="EB522" s="14"/>
      <c r="EC522" s="14"/>
      <c r="ED522" s="14"/>
      <c r="EE522" s="14"/>
      <c r="EF522" s="14"/>
      <c r="EG522" s="14"/>
      <c r="EH522" s="14"/>
      <c r="EI522" s="14"/>
      <c r="EJ522" s="14"/>
      <c r="EK522" s="14"/>
      <c r="EL522" s="14"/>
      <c r="EM522" s="14"/>
      <c r="EN522" s="14"/>
    </row>
    <row r="523" ht="19.5" customHeight="1">
      <c r="A523" s="14"/>
      <c r="B523" s="14"/>
      <c r="C523" s="14"/>
      <c r="D523" s="14"/>
      <c r="E523" s="14"/>
      <c r="F523" s="106"/>
      <c r="G523" s="106"/>
      <c r="H523" s="14"/>
      <c r="I523" s="107"/>
      <c r="J523" s="107"/>
      <c r="K523" s="107"/>
      <c r="L523" s="107"/>
      <c r="M523" s="107"/>
      <c r="N523" s="107"/>
      <c r="O523" s="107"/>
      <c r="P523" s="107"/>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c r="CU523" s="14"/>
      <c r="CV523" s="14"/>
      <c r="CW523" s="14"/>
      <c r="CX523" s="14"/>
      <c r="CY523" s="14"/>
      <c r="CZ523" s="14"/>
      <c r="DA523" s="14"/>
      <c r="DB523" s="14"/>
      <c r="DC523" s="14"/>
      <c r="DD523" s="14"/>
      <c r="DE523" s="14"/>
      <c r="DF523" s="14"/>
      <c r="DG523" s="14"/>
      <c r="DH523" s="14"/>
      <c r="DI523" s="14"/>
      <c r="DJ523" s="14"/>
      <c r="DK523" s="14"/>
      <c r="DL523" s="14"/>
      <c r="DM523" s="14"/>
      <c r="DN523" s="14"/>
      <c r="DO523" s="14"/>
      <c r="DP523" s="14"/>
      <c r="DQ523" s="14"/>
      <c r="DR523" s="14"/>
      <c r="DS523" s="14"/>
      <c r="DT523" s="14"/>
      <c r="DU523" s="14"/>
      <c r="DV523" s="14"/>
      <c r="DW523" s="14"/>
      <c r="DX523" s="14"/>
      <c r="DY523" s="14"/>
      <c r="DZ523" s="14"/>
      <c r="EA523" s="14"/>
      <c r="EB523" s="14"/>
      <c r="EC523" s="14"/>
      <c r="ED523" s="14"/>
      <c r="EE523" s="14"/>
      <c r="EF523" s="14"/>
      <c r="EG523" s="14"/>
      <c r="EH523" s="14"/>
      <c r="EI523" s="14"/>
      <c r="EJ523" s="14"/>
      <c r="EK523" s="14"/>
      <c r="EL523" s="14"/>
      <c r="EM523" s="14"/>
      <c r="EN523" s="14"/>
    </row>
    <row r="524" ht="19.5" customHeight="1">
      <c r="A524" s="14"/>
      <c r="B524" s="14"/>
      <c r="C524" s="14"/>
      <c r="D524" s="14"/>
      <c r="E524" s="14"/>
      <c r="F524" s="106"/>
      <c r="G524" s="106"/>
      <c r="H524" s="14"/>
      <c r="I524" s="107"/>
      <c r="J524" s="107"/>
      <c r="K524" s="107"/>
      <c r="L524" s="107"/>
      <c r="M524" s="107"/>
      <c r="N524" s="107"/>
      <c r="O524" s="107"/>
      <c r="P524" s="107"/>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c r="CU524" s="14"/>
      <c r="CV524" s="14"/>
      <c r="CW524" s="14"/>
      <c r="CX524" s="14"/>
      <c r="CY524" s="14"/>
      <c r="CZ524" s="14"/>
      <c r="DA524" s="14"/>
      <c r="DB524" s="14"/>
      <c r="DC524" s="14"/>
      <c r="DD524" s="14"/>
      <c r="DE524" s="14"/>
      <c r="DF524" s="14"/>
      <c r="DG524" s="14"/>
      <c r="DH524" s="14"/>
      <c r="DI524" s="14"/>
      <c r="DJ524" s="14"/>
      <c r="DK524" s="14"/>
      <c r="DL524" s="14"/>
      <c r="DM524" s="14"/>
      <c r="DN524" s="14"/>
      <c r="DO524" s="14"/>
      <c r="DP524" s="14"/>
      <c r="DQ524" s="14"/>
      <c r="DR524" s="14"/>
      <c r="DS524" s="14"/>
      <c r="DT524" s="14"/>
      <c r="DU524" s="14"/>
      <c r="DV524" s="14"/>
      <c r="DW524" s="14"/>
      <c r="DX524" s="14"/>
      <c r="DY524" s="14"/>
      <c r="DZ524" s="14"/>
      <c r="EA524" s="14"/>
      <c r="EB524" s="14"/>
      <c r="EC524" s="14"/>
      <c r="ED524" s="14"/>
      <c r="EE524" s="14"/>
      <c r="EF524" s="14"/>
      <c r="EG524" s="14"/>
      <c r="EH524" s="14"/>
      <c r="EI524" s="14"/>
      <c r="EJ524" s="14"/>
      <c r="EK524" s="14"/>
      <c r="EL524" s="14"/>
      <c r="EM524" s="14"/>
      <c r="EN524" s="14"/>
    </row>
    <row r="525" ht="19.5" customHeight="1">
      <c r="A525" s="14"/>
      <c r="B525" s="14"/>
      <c r="C525" s="14"/>
      <c r="D525" s="14"/>
      <c r="E525" s="14"/>
      <c r="F525" s="106"/>
      <c r="G525" s="106"/>
      <c r="H525" s="14"/>
      <c r="I525" s="107"/>
      <c r="J525" s="107"/>
      <c r="K525" s="107"/>
      <c r="L525" s="107"/>
      <c r="M525" s="107"/>
      <c r="N525" s="107"/>
      <c r="O525" s="107"/>
      <c r="P525" s="107"/>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c r="CU525" s="14"/>
      <c r="CV525" s="14"/>
      <c r="CW525" s="14"/>
      <c r="CX525" s="14"/>
      <c r="CY525" s="14"/>
      <c r="CZ525" s="14"/>
      <c r="DA525" s="14"/>
      <c r="DB525" s="14"/>
      <c r="DC525" s="14"/>
      <c r="DD525" s="14"/>
      <c r="DE525" s="14"/>
      <c r="DF525" s="14"/>
      <c r="DG525" s="14"/>
      <c r="DH525" s="14"/>
      <c r="DI525" s="14"/>
      <c r="DJ525" s="14"/>
      <c r="DK525" s="14"/>
      <c r="DL525" s="14"/>
      <c r="DM525" s="14"/>
      <c r="DN525" s="14"/>
      <c r="DO525" s="14"/>
      <c r="DP525" s="14"/>
      <c r="DQ525" s="14"/>
      <c r="DR525" s="14"/>
      <c r="DS525" s="14"/>
      <c r="DT525" s="14"/>
      <c r="DU525" s="14"/>
      <c r="DV525" s="14"/>
      <c r="DW525" s="14"/>
      <c r="DX525" s="14"/>
      <c r="DY525" s="14"/>
      <c r="DZ525" s="14"/>
      <c r="EA525" s="14"/>
      <c r="EB525" s="14"/>
      <c r="EC525" s="14"/>
      <c r="ED525" s="14"/>
      <c r="EE525" s="14"/>
      <c r="EF525" s="14"/>
      <c r="EG525" s="14"/>
      <c r="EH525" s="14"/>
      <c r="EI525" s="14"/>
      <c r="EJ525" s="14"/>
      <c r="EK525" s="14"/>
      <c r="EL525" s="14"/>
      <c r="EM525" s="14"/>
      <c r="EN525" s="14"/>
    </row>
    <row r="526" ht="19.5" customHeight="1">
      <c r="A526" s="14"/>
      <c r="B526" s="14"/>
      <c r="C526" s="14"/>
      <c r="D526" s="14"/>
      <c r="E526" s="14"/>
      <c r="F526" s="106"/>
      <c r="G526" s="106"/>
      <c r="H526" s="14"/>
      <c r="I526" s="107"/>
      <c r="J526" s="107"/>
      <c r="K526" s="107"/>
      <c r="L526" s="107"/>
      <c r="M526" s="107"/>
      <c r="N526" s="107"/>
      <c r="O526" s="107"/>
      <c r="P526" s="107"/>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c r="CU526" s="14"/>
      <c r="CV526" s="14"/>
      <c r="CW526" s="14"/>
      <c r="CX526" s="14"/>
      <c r="CY526" s="14"/>
      <c r="CZ526" s="14"/>
      <c r="DA526" s="14"/>
      <c r="DB526" s="14"/>
      <c r="DC526" s="14"/>
      <c r="DD526" s="14"/>
      <c r="DE526" s="14"/>
      <c r="DF526" s="14"/>
      <c r="DG526" s="14"/>
      <c r="DH526" s="14"/>
      <c r="DI526" s="14"/>
      <c r="DJ526" s="14"/>
      <c r="DK526" s="14"/>
      <c r="DL526" s="14"/>
      <c r="DM526" s="14"/>
      <c r="DN526" s="14"/>
      <c r="DO526" s="14"/>
      <c r="DP526" s="14"/>
      <c r="DQ526" s="14"/>
      <c r="DR526" s="14"/>
      <c r="DS526" s="14"/>
      <c r="DT526" s="14"/>
      <c r="DU526" s="14"/>
      <c r="DV526" s="14"/>
      <c r="DW526" s="14"/>
      <c r="DX526" s="14"/>
      <c r="DY526" s="14"/>
      <c r="DZ526" s="14"/>
      <c r="EA526" s="14"/>
      <c r="EB526" s="14"/>
      <c r="EC526" s="14"/>
      <c r="ED526" s="14"/>
      <c r="EE526" s="14"/>
      <c r="EF526" s="14"/>
      <c r="EG526" s="14"/>
      <c r="EH526" s="14"/>
      <c r="EI526" s="14"/>
      <c r="EJ526" s="14"/>
      <c r="EK526" s="14"/>
      <c r="EL526" s="14"/>
      <c r="EM526" s="14"/>
      <c r="EN526" s="14"/>
    </row>
    <row r="527" ht="19.5" customHeight="1">
      <c r="A527" s="14"/>
      <c r="B527" s="14"/>
      <c r="C527" s="14"/>
      <c r="D527" s="14"/>
      <c r="E527" s="14"/>
      <c r="F527" s="106"/>
      <c r="G527" s="106"/>
      <c r="H527" s="14"/>
      <c r="I527" s="107"/>
      <c r="J527" s="107"/>
      <c r="K527" s="107"/>
      <c r="L527" s="107"/>
      <c r="M527" s="107"/>
      <c r="N527" s="107"/>
      <c r="O527" s="107"/>
      <c r="P527" s="107"/>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c r="CU527" s="14"/>
      <c r="CV527" s="14"/>
      <c r="CW527" s="14"/>
      <c r="CX527" s="14"/>
      <c r="CY527" s="14"/>
      <c r="CZ527" s="14"/>
      <c r="DA527" s="14"/>
      <c r="DB527" s="14"/>
      <c r="DC527" s="14"/>
      <c r="DD527" s="14"/>
      <c r="DE527" s="14"/>
      <c r="DF527" s="14"/>
      <c r="DG527" s="14"/>
      <c r="DH527" s="14"/>
      <c r="DI527" s="14"/>
      <c r="DJ527" s="14"/>
      <c r="DK527" s="14"/>
      <c r="DL527" s="14"/>
      <c r="DM527" s="14"/>
      <c r="DN527" s="14"/>
      <c r="DO527" s="14"/>
      <c r="DP527" s="14"/>
      <c r="DQ527" s="14"/>
      <c r="DR527" s="14"/>
      <c r="DS527" s="14"/>
      <c r="DT527" s="14"/>
      <c r="DU527" s="14"/>
      <c r="DV527" s="14"/>
      <c r="DW527" s="14"/>
      <c r="DX527" s="14"/>
      <c r="DY527" s="14"/>
      <c r="DZ527" s="14"/>
      <c r="EA527" s="14"/>
      <c r="EB527" s="14"/>
      <c r="EC527" s="14"/>
      <c r="ED527" s="14"/>
      <c r="EE527" s="14"/>
      <c r="EF527" s="14"/>
      <c r="EG527" s="14"/>
      <c r="EH527" s="14"/>
      <c r="EI527" s="14"/>
      <c r="EJ527" s="14"/>
      <c r="EK527" s="14"/>
      <c r="EL527" s="14"/>
      <c r="EM527" s="14"/>
      <c r="EN527" s="14"/>
    </row>
    <row r="528" ht="19.5" customHeight="1">
      <c r="A528" s="14"/>
      <c r="B528" s="14"/>
      <c r="C528" s="14"/>
      <c r="D528" s="14"/>
      <c r="E528" s="14"/>
      <c r="F528" s="106"/>
      <c r="G528" s="106"/>
      <c r="H528" s="14"/>
      <c r="I528" s="107"/>
      <c r="J528" s="107"/>
      <c r="K528" s="107"/>
      <c r="L528" s="107"/>
      <c r="M528" s="107"/>
      <c r="N528" s="107"/>
      <c r="O528" s="107"/>
      <c r="P528" s="107"/>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c r="CU528" s="14"/>
      <c r="CV528" s="14"/>
      <c r="CW528" s="14"/>
      <c r="CX528" s="14"/>
      <c r="CY528" s="14"/>
      <c r="CZ528" s="14"/>
      <c r="DA528" s="14"/>
      <c r="DB528" s="14"/>
      <c r="DC528" s="14"/>
      <c r="DD528" s="14"/>
      <c r="DE528" s="14"/>
      <c r="DF528" s="14"/>
      <c r="DG528" s="14"/>
      <c r="DH528" s="14"/>
      <c r="DI528" s="14"/>
      <c r="DJ528" s="14"/>
      <c r="DK528" s="14"/>
      <c r="DL528" s="14"/>
      <c r="DM528" s="14"/>
      <c r="DN528" s="14"/>
      <c r="DO528" s="14"/>
      <c r="DP528" s="14"/>
      <c r="DQ528" s="14"/>
      <c r="DR528" s="14"/>
      <c r="DS528" s="14"/>
      <c r="DT528" s="14"/>
      <c r="DU528" s="14"/>
      <c r="DV528" s="14"/>
      <c r="DW528" s="14"/>
      <c r="DX528" s="14"/>
      <c r="DY528" s="14"/>
      <c r="DZ528" s="14"/>
      <c r="EA528" s="14"/>
      <c r="EB528" s="14"/>
      <c r="EC528" s="14"/>
      <c r="ED528" s="14"/>
      <c r="EE528" s="14"/>
      <c r="EF528" s="14"/>
      <c r="EG528" s="14"/>
      <c r="EH528" s="14"/>
      <c r="EI528" s="14"/>
      <c r="EJ528" s="14"/>
      <c r="EK528" s="14"/>
      <c r="EL528" s="14"/>
      <c r="EM528" s="14"/>
      <c r="EN528" s="14"/>
    </row>
    <row r="529" ht="19.5" customHeight="1">
      <c r="A529" s="14"/>
      <c r="B529" s="14"/>
      <c r="C529" s="14"/>
      <c r="D529" s="14"/>
      <c r="E529" s="14"/>
      <c r="F529" s="106"/>
      <c r="G529" s="106"/>
      <c r="H529" s="14"/>
      <c r="I529" s="107"/>
      <c r="J529" s="107"/>
      <c r="K529" s="107"/>
      <c r="L529" s="107"/>
      <c r="M529" s="107"/>
      <c r="N529" s="107"/>
      <c r="O529" s="107"/>
      <c r="P529" s="107"/>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c r="CU529" s="14"/>
      <c r="CV529" s="14"/>
      <c r="CW529" s="14"/>
      <c r="CX529" s="14"/>
      <c r="CY529" s="14"/>
      <c r="CZ529" s="14"/>
      <c r="DA529" s="14"/>
      <c r="DB529" s="14"/>
      <c r="DC529" s="14"/>
      <c r="DD529" s="14"/>
      <c r="DE529" s="14"/>
      <c r="DF529" s="14"/>
      <c r="DG529" s="14"/>
      <c r="DH529" s="14"/>
      <c r="DI529" s="14"/>
      <c r="DJ529" s="14"/>
      <c r="DK529" s="14"/>
      <c r="DL529" s="14"/>
      <c r="DM529" s="14"/>
      <c r="DN529" s="14"/>
      <c r="DO529" s="14"/>
      <c r="DP529" s="14"/>
      <c r="DQ529" s="14"/>
      <c r="DR529" s="14"/>
      <c r="DS529" s="14"/>
      <c r="DT529" s="14"/>
      <c r="DU529" s="14"/>
      <c r="DV529" s="14"/>
      <c r="DW529" s="14"/>
      <c r="DX529" s="14"/>
      <c r="DY529" s="14"/>
      <c r="DZ529" s="14"/>
      <c r="EA529" s="14"/>
      <c r="EB529" s="14"/>
      <c r="EC529" s="14"/>
      <c r="ED529" s="14"/>
      <c r="EE529" s="14"/>
      <c r="EF529" s="14"/>
      <c r="EG529" s="14"/>
      <c r="EH529" s="14"/>
      <c r="EI529" s="14"/>
      <c r="EJ529" s="14"/>
      <c r="EK529" s="14"/>
      <c r="EL529" s="14"/>
      <c r="EM529" s="14"/>
      <c r="EN529" s="14"/>
    </row>
    <row r="530" ht="19.5" customHeight="1">
      <c r="A530" s="14"/>
      <c r="B530" s="14"/>
      <c r="C530" s="14"/>
      <c r="D530" s="14"/>
      <c r="E530" s="14"/>
      <c r="F530" s="106"/>
      <c r="G530" s="106"/>
      <c r="H530" s="14"/>
      <c r="I530" s="107"/>
      <c r="J530" s="107"/>
      <c r="K530" s="107"/>
      <c r="L530" s="107"/>
      <c r="M530" s="107"/>
      <c r="N530" s="107"/>
      <c r="O530" s="107"/>
      <c r="P530" s="107"/>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c r="CU530" s="14"/>
      <c r="CV530" s="14"/>
      <c r="CW530" s="14"/>
      <c r="CX530" s="14"/>
      <c r="CY530" s="14"/>
      <c r="CZ530" s="14"/>
      <c r="DA530" s="14"/>
      <c r="DB530" s="14"/>
      <c r="DC530" s="14"/>
      <c r="DD530" s="14"/>
      <c r="DE530" s="14"/>
      <c r="DF530" s="14"/>
      <c r="DG530" s="14"/>
      <c r="DH530" s="14"/>
      <c r="DI530" s="14"/>
      <c r="DJ530" s="14"/>
      <c r="DK530" s="14"/>
      <c r="DL530" s="14"/>
      <c r="DM530" s="14"/>
      <c r="DN530" s="14"/>
      <c r="DO530" s="14"/>
      <c r="DP530" s="14"/>
      <c r="DQ530" s="14"/>
      <c r="DR530" s="14"/>
      <c r="DS530" s="14"/>
      <c r="DT530" s="14"/>
      <c r="DU530" s="14"/>
      <c r="DV530" s="14"/>
      <c r="DW530" s="14"/>
      <c r="DX530" s="14"/>
      <c r="DY530" s="14"/>
      <c r="DZ530" s="14"/>
      <c r="EA530" s="14"/>
      <c r="EB530" s="14"/>
      <c r="EC530" s="14"/>
      <c r="ED530" s="14"/>
      <c r="EE530" s="14"/>
      <c r="EF530" s="14"/>
      <c r="EG530" s="14"/>
      <c r="EH530" s="14"/>
      <c r="EI530" s="14"/>
      <c r="EJ530" s="14"/>
      <c r="EK530" s="14"/>
      <c r="EL530" s="14"/>
      <c r="EM530" s="14"/>
      <c r="EN530" s="14"/>
    </row>
    <row r="531" ht="19.5" customHeight="1">
      <c r="A531" s="14"/>
      <c r="B531" s="14"/>
      <c r="C531" s="14"/>
      <c r="D531" s="14"/>
      <c r="E531" s="14"/>
      <c r="F531" s="106"/>
      <c r="G531" s="106"/>
      <c r="H531" s="14"/>
      <c r="I531" s="107"/>
      <c r="J531" s="107"/>
      <c r="K531" s="107"/>
      <c r="L531" s="107"/>
      <c r="M531" s="107"/>
      <c r="N531" s="107"/>
      <c r="O531" s="107"/>
      <c r="P531" s="107"/>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c r="CU531" s="14"/>
      <c r="CV531" s="14"/>
      <c r="CW531" s="14"/>
      <c r="CX531" s="14"/>
      <c r="CY531" s="14"/>
      <c r="CZ531" s="14"/>
      <c r="DA531" s="14"/>
      <c r="DB531" s="14"/>
      <c r="DC531" s="14"/>
      <c r="DD531" s="14"/>
      <c r="DE531" s="14"/>
      <c r="DF531" s="14"/>
      <c r="DG531" s="14"/>
      <c r="DH531" s="14"/>
      <c r="DI531" s="14"/>
      <c r="DJ531" s="14"/>
      <c r="DK531" s="14"/>
      <c r="DL531" s="14"/>
      <c r="DM531" s="14"/>
      <c r="DN531" s="14"/>
      <c r="DO531" s="14"/>
      <c r="DP531" s="14"/>
      <c r="DQ531" s="14"/>
      <c r="DR531" s="14"/>
      <c r="DS531" s="14"/>
      <c r="DT531" s="14"/>
      <c r="DU531" s="14"/>
      <c r="DV531" s="14"/>
      <c r="DW531" s="14"/>
      <c r="DX531" s="14"/>
      <c r="DY531" s="14"/>
      <c r="DZ531" s="14"/>
      <c r="EA531" s="14"/>
      <c r="EB531" s="14"/>
      <c r="EC531" s="14"/>
      <c r="ED531" s="14"/>
      <c r="EE531" s="14"/>
      <c r="EF531" s="14"/>
      <c r="EG531" s="14"/>
      <c r="EH531" s="14"/>
      <c r="EI531" s="14"/>
      <c r="EJ531" s="14"/>
      <c r="EK531" s="14"/>
      <c r="EL531" s="14"/>
      <c r="EM531" s="14"/>
      <c r="EN531" s="14"/>
    </row>
    <row r="532" ht="19.5" customHeight="1">
      <c r="A532" s="14"/>
      <c r="B532" s="14"/>
      <c r="C532" s="14"/>
      <c r="D532" s="14"/>
      <c r="E532" s="14"/>
      <c r="F532" s="106"/>
      <c r="G532" s="106"/>
      <c r="H532" s="14"/>
      <c r="I532" s="107"/>
      <c r="J532" s="107"/>
      <c r="K532" s="107"/>
      <c r="L532" s="107"/>
      <c r="M532" s="107"/>
      <c r="N532" s="107"/>
      <c r="O532" s="107"/>
      <c r="P532" s="107"/>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c r="CU532" s="14"/>
      <c r="CV532" s="14"/>
      <c r="CW532" s="14"/>
      <c r="CX532" s="14"/>
      <c r="CY532" s="14"/>
      <c r="CZ532" s="14"/>
      <c r="DA532" s="14"/>
      <c r="DB532" s="14"/>
      <c r="DC532" s="14"/>
      <c r="DD532" s="14"/>
      <c r="DE532" s="14"/>
      <c r="DF532" s="14"/>
      <c r="DG532" s="14"/>
      <c r="DH532" s="14"/>
      <c r="DI532" s="14"/>
      <c r="DJ532" s="14"/>
      <c r="DK532" s="14"/>
      <c r="DL532" s="14"/>
      <c r="DM532" s="14"/>
      <c r="DN532" s="14"/>
      <c r="DO532" s="14"/>
      <c r="DP532" s="14"/>
      <c r="DQ532" s="14"/>
      <c r="DR532" s="14"/>
      <c r="DS532" s="14"/>
      <c r="DT532" s="14"/>
      <c r="DU532" s="14"/>
      <c r="DV532" s="14"/>
      <c r="DW532" s="14"/>
      <c r="DX532" s="14"/>
      <c r="DY532" s="14"/>
      <c r="DZ532" s="14"/>
      <c r="EA532" s="14"/>
      <c r="EB532" s="14"/>
      <c r="EC532" s="14"/>
      <c r="ED532" s="14"/>
      <c r="EE532" s="14"/>
      <c r="EF532" s="14"/>
      <c r="EG532" s="14"/>
      <c r="EH532" s="14"/>
      <c r="EI532" s="14"/>
      <c r="EJ532" s="14"/>
      <c r="EK532" s="14"/>
      <c r="EL532" s="14"/>
      <c r="EM532" s="14"/>
      <c r="EN532" s="14"/>
    </row>
    <row r="533" ht="19.5" customHeight="1">
      <c r="A533" s="14"/>
      <c r="B533" s="14"/>
      <c r="C533" s="14"/>
      <c r="D533" s="14"/>
      <c r="E533" s="14"/>
      <c r="F533" s="106"/>
      <c r="G533" s="106"/>
      <c r="H533" s="14"/>
      <c r="I533" s="107"/>
      <c r="J533" s="107"/>
      <c r="K533" s="107"/>
      <c r="L533" s="107"/>
      <c r="M533" s="107"/>
      <c r="N533" s="107"/>
      <c r="O533" s="107"/>
      <c r="P533" s="107"/>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c r="CU533" s="14"/>
      <c r="CV533" s="14"/>
      <c r="CW533" s="14"/>
      <c r="CX533" s="14"/>
      <c r="CY533" s="14"/>
      <c r="CZ533" s="14"/>
      <c r="DA533" s="14"/>
      <c r="DB533" s="14"/>
      <c r="DC533" s="14"/>
      <c r="DD533" s="14"/>
      <c r="DE533" s="14"/>
      <c r="DF533" s="14"/>
      <c r="DG533" s="14"/>
      <c r="DH533" s="14"/>
      <c r="DI533" s="14"/>
      <c r="DJ533" s="14"/>
      <c r="DK533" s="14"/>
      <c r="DL533" s="14"/>
      <c r="DM533" s="14"/>
      <c r="DN533" s="14"/>
      <c r="DO533" s="14"/>
      <c r="DP533" s="14"/>
      <c r="DQ533" s="14"/>
      <c r="DR533" s="14"/>
      <c r="DS533" s="14"/>
      <c r="DT533" s="14"/>
      <c r="DU533" s="14"/>
      <c r="DV533" s="14"/>
      <c r="DW533" s="14"/>
      <c r="DX533" s="14"/>
      <c r="DY533" s="14"/>
      <c r="DZ533" s="14"/>
      <c r="EA533" s="14"/>
      <c r="EB533" s="14"/>
      <c r="EC533" s="14"/>
      <c r="ED533" s="14"/>
      <c r="EE533" s="14"/>
      <c r="EF533" s="14"/>
      <c r="EG533" s="14"/>
      <c r="EH533" s="14"/>
      <c r="EI533" s="14"/>
      <c r="EJ533" s="14"/>
      <c r="EK533" s="14"/>
      <c r="EL533" s="14"/>
      <c r="EM533" s="14"/>
      <c r="EN533" s="14"/>
    </row>
    <row r="534" ht="19.5" customHeight="1">
      <c r="A534" s="14"/>
      <c r="B534" s="14"/>
      <c r="C534" s="14"/>
      <c r="D534" s="14"/>
      <c r="E534" s="14"/>
      <c r="F534" s="106"/>
      <c r="G534" s="106"/>
      <c r="H534" s="14"/>
      <c r="I534" s="107"/>
      <c r="J534" s="107"/>
      <c r="K534" s="107"/>
      <c r="L534" s="107"/>
      <c r="M534" s="107"/>
      <c r="N534" s="107"/>
      <c r="O534" s="107"/>
      <c r="P534" s="107"/>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c r="CU534" s="14"/>
      <c r="CV534" s="14"/>
      <c r="CW534" s="14"/>
      <c r="CX534" s="14"/>
      <c r="CY534" s="14"/>
      <c r="CZ534" s="14"/>
      <c r="DA534" s="14"/>
      <c r="DB534" s="14"/>
      <c r="DC534" s="14"/>
      <c r="DD534" s="14"/>
      <c r="DE534" s="14"/>
      <c r="DF534" s="14"/>
      <c r="DG534" s="14"/>
      <c r="DH534" s="14"/>
      <c r="DI534" s="14"/>
      <c r="DJ534" s="14"/>
      <c r="DK534" s="14"/>
      <c r="DL534" s="14"/>
      <c r="DM534" s="14"/>
      <c r="DN534" s="14"/>
      <c r="DO534" s="14"/>
      <c r="DP534" s="14"/>
      <c r="DQ534" s="14"/>
      <c r="DR534" s="14"/>
      <c r="DS534" s="14"/>
      <c r="DT534" s="14"/>
      <c r="DU534" s="14"/>
      <c r="DV534" s="14"/>
      <c r="DW534" s="14"/>
      <c r="DX534" s="14"/>
      <c r="DY534" s="14"/>
      <c r="DZ534" s="14"/>
      <c r="EA534" s="14"/>
      <c r="EB534" s="14"/>
      <c r="EC534" s="14"/>
      <c r="ED534" s="14"/>
      <c r="EE534" s="14"/>
      <c r="EF534" s="14"/>
      <c r="EG534" s="14"/>
      <c r="EH534" s="14"/>
      <c r="EI534" s="14"/>
      <c r="EJ534" s="14"/>
      <c r="EK534" s="14"/>
      <c r="EL534" s="14"/>
      <c r="EM534" s="14"/>
      <c r="EN534" s="14"/>
    </row>
    <row r="535" ht="19.5" customHeight="1">
      <c r="A535" s="14"/>
      <c r="B535" s="14"/>
      <c r="C535" s="14"/>
      <c r="D535" s="14"/>
      <c r="E535" s="14"/>
      <c r="F535" s="106"/>
      <c r="G535" s="106"/>
      <c r="H535" s="14"/>
      <c r="I535" s="107"/>
      <c r="J535" s="107"/>
      <c r="K535" s="107"/>
      <c r="L535" s="107"/>
      <c r="M535" s="107"/>
      <c r="N535" s="107"/>
      <c r="O535" s="107"/>
      <c r="P535" s="107"/>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c r="CU535" s="14"/>
      <c r="CV535" s="14"/>
      <c r="CW535" s="14"/>
      <c r="CX535" s="14"/>
      <c r="CY535" s="14"/>
      <c r="CZ535" s="14"/>
      <c r="DA535" s="14"/>
      <c r="DB535" s="14"/>
      <c r="DC535" s="14"/>
      <c r="DD535" s="14"/>
      <c r="DE535" s="14"/>
      <c r="DF535" s="14"/>
      <c r="DG535" s="14"/>
      <c r="DH535" s="14"/>
      <c r="DI535" s="14"/>
      <c r="DJ535" s="14"/>
      <c r="DK535" s="14"/>
      <c r="DL535" s="14"/>
      <c r="DM535" s="14"/>
      <c r="DN535" s="14"/>
      <c r="DO535" s="14"/>
      <c r="DP535" s="14"/>
      <c r="DQ535" s="14"/>
      <c r="DR535" s="14"/>
      <c r="DS535" s="14"/>
      <c r="DT535" s="14"/>
      <c r="DU535" s="14"/>
      <c r="DV535" s="14"/>
      <c r="DW535" s="14"/>
      <c r="DX535" s="14"/>
      <c r="DY535" s="14"/>
      <c r="DZ535" s="14"/>
      <c r="EA535" s="14"/>
      <c r="EB535" s="14"/>
      <c r="EC535" s="14"/>
      <c r="ED535" s="14"/>
      <c r="EE535" s="14"/>
      <c r="EF535" s="14"/>
      <c r="EG535" s="14"/>
      <c r="EH535" s="14"/>
      <c r="EI535" s="14"/>
      <c r="EJ535" s="14"/>
      <c r="EK535" s="14"/>
      <c r="EL535" s="14"/>
      <c r="EM535" s="14"/>
      <c r="EN535" s="14"/>
    </row>
    <row r="536" ht="19.5" customHeight="1">
      <c r="A536" s="14"/>
      <c r="B536" s="14"/>
      <c r="C536" s="14"/>
      <c r="D536" s="14"/>
      <c r="E536" s="14"/>
      <c r="F536" s="106"/>
      <c r="G536" s="106"/>
      <c r="H536" s="14"/>
      <c r="I536" s="107"/>
      <c r="J536" s="107"/>
      <c r="K536" s="107"/>
      <c r="L536" s="107"/>
      <c r="M536" s="107"/>
      <c r="N536" s="107"/>
      <c r="O536" s="107"/>
      <c r="P536" s="107"/>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c r="CU536" s="14"/>
      <c r="CV536" s="14"/>
      <c r="CW536" s="14"/>
      <c r="CX536" s="14"/>
      <c r="CY536" s="14"/>
      <c r="CZ536" s="14"/>
      <c r="DA536" s="14"/>
      <c r="DB536" s="14"/>
      <c r="DC536" s="14"/>
      <c r="DD536" s="14"/>
      <c r="DE536" s="14"/>
      <c r="DF536" s="14"/>
      <c r="DG536" s="14"/>
      <c r="DH536" s="14"/>
      <c r="DI536" s="14"/>
      <c r="DJ536" s="14"/>
      <c r="DK536" s="14"/>
      <c r="DL536" s="14"/>
      <c r="DM536" s="14"/>
      <c r="DN536" s="14"/>
      <c r="DO536" s="14"/>
      <c r="DP536" s="14"/>
      <c r="DQ536" s="14"/>
      <c r="DR536" s="14"/>
      <c r="DS536" s="14"/>
      <c r="DT536" s="14"/>
      <c r="DU536" s="14"/>
      <c r="DV536" s="14"/>
      <c r="DW536" s="14"/>
      <c r="DX536" s="14"/>
      <c r="DY536" s="14"/>
      <c r="DZ536" s="14"/>
      <c r="EA536" s="14"/>
      <c r="EB536" s="14"/>
      <c r="EC536" s="14"/>
      <c r="ED536" s="14"/>
      <c r="EE536" s="14"/>
      <c r="EF536" s="14"/>
      <c r="EG536" s="14"/>
      <c r="EH536" s="14"/>
      <c r="EI536" s="14"/>
      <c r="EJ536" s="14"/>
      <c r="EK536" s="14"/>
      <c r="EL536" s="14"/>
      <c r="EM536" s="14"/>
      <c r="EN536" s="14"/>
    </row>
    <row r="537" ht="19.5" customHeight="1">
      <c r="A537" s="14"/>
      <c r="B537" s="14"/>
      <c r="C537" s="14"/>
      <c r="D537" s="14"/>
      <c r="E537" s="14"/>
      <c r="F537" s="106"/>
      <c r="G537" s="106"/>
      <c r="H537" s="14"/>
      <c r="I537" s="107"/>
      <c r="J537" s="107"/>
      <c r="K537" s="107"/>
      <c r="L537" s="107"/>
      <c r="M537" s="107"/>
      <c r="N537" s="107"/>
      <c r="O537" s="107"/>
      <c r="P537" s="107"/>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c r="CU537" s="14"/>
      <c r="CV537" s="14"/>
      <c r="CW537" s="14"/>
      <c r="CX537" s="14"/>
      <c r="CY537" s="14"/>
      <c r="CZ537" s="14"/>
      <c r="DA537" s="14"/>
      <c r="DB537" s="14"/>
      <c r="DC537" s="14"/>
      <c r="DD537" s="14"/>
      <c r="DE537" s="14"/>
      <c r="DF537" s="14"/>
      <c r="DG537" s="14"/>
      <c r="DH537" s="14"/>
      <c r="DI537" s="14"/>
      <c r="DJ537" s="14"/>
      <c r="DK537" s="14"/>
      <c r="DL537" s="14"/>
      <c r="DM537" s="14"/>
      <c r="DN537" s="14"/>
      <c r="DO537" s="14"/>
      <c r="DP537" s="14"/>
      <c r="DQ537" s="14"/>
      <c r="DR537" s="14"/>
      <c r="DS537" s="14"/>
      <c r="DT537" s="14"/>
      <c r="DU537" s="14"/>
      <c r="DV537" s="14"/>
      <c r="DW537" s="14"/>
      <c r="DX537" s="14"/>
      <c r="DY537" s="14"/>
      <c r="DZ537" s="14"/>
      <c r="EA537" s="14"/>
      <c r="EB537" s="14"/>
      <c r="EC537" s="14"/>
      <c r="ED537" s="14"/>
      <c r="EE537" s="14"/>
      <c r="EF537" s="14"/>
      <c r="EG537" s="14"/>
      <c r="EH537" s="14"/>
      <c r="EI537" s="14"/>
      <c r="EJ537" s="14"/>
      <c r="EK537" s="14"/>
      <c r="EL537" s="14"/>
      <c r="EM537" s="14"/>
      <c r="EN537" s="14"/>
    </row>
    <row r="538" ht="19.5" customHeight="1">
      <c r="A538" s="14"/>
      <c r="B538" s="14"/>
      <c r="C538" s="14"/>
      <c r="D538" s="14"/>
      <c r="E538" s="14"/>
      <c r="F538" s="106"/>
      <c r="G538" s="106"/>
      <c r="H538" s="14"/>
      <c r="I538" s="107"/>
      <c r="J538" s="107"/>
      <c r="K538" s="107"/>
      <c r="L538" s="107"/>
      <c r="M538" s="107"/>
      <c r="N538" s="107"/>
      <c r="O538" s="107"/>
      <c r="P538" s="107"/>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c r="CU538" s="14"/>
      <c r="CV538" s="14"/>
      <c r="CW538" s="14"/>
      <c r="CX538" s="14"/>
      <c r="CY538" s="14"/>
      <c r="CZ538" s="14"/>
      <c r="DA538" s="14"/>
      <c r="DB538" s="14"/>
      <c r="DC538" s="14"/>
      <c r="DD538" s="14"/>
      <c r="DE538" s="14"/>
      <c r="DF538" s="14"/>
      <c r="DG538" s="14"/>
      <c r="DH538" s="14"/>
      <c r="DI538" s="14"/>
      <c r="DJ538" s="14"/>
      <c r="DK538" s="14"/>
      <c r="DL538" s="14"/>
      <c r="DM538" s="14"/>
      <c r="DN538" s="14"/>
      <c r="DO538" s="14"/>
      <c r="DP538" s="14"/>
      <c r="DQ538" s="14"/>
      <c r="DR538" s="14"/>
      <c r="DS538" s="14"/>
      <c r="DT538" s="14"/>
      <c r="DU538" s="14"/>
      <c r="DV538" s="14"/>
      <c r="DW538" s="14"/>
      <c r="DX538" s="14"/>
      <c r="DY538" s="14"/>
      <c r="DZ538" s="14"/>
      <c r="EA538" s="14"/>
      <c r="EB538" s="14"/>
      <c r="EC538" s="14"/>
      <c r="ED538" s="14"/>
      <c r="EE538" s="14"/>
      <c r="EF538" s="14"/>
      <c r="EG538" s="14"/>
      <c r="EH538" s="14"/>
      <c r="EI538" s="14"/>
      <c r="EJ538" s="14"/>
      <c r="EK538" s="14"/>
      <c r="EL538" s="14"/>
      <c r="EM538" s="14"/>
      <c r="EN538" s="14"/>
    </row>
    <row r="539" ht="19.5" customHeight="1">
      <c r="A539" s="14"/>
      <c r="B539" s="14"/>
      <c r="C539" s="14"/>
      <c r="D539" s="14"/>
      <c r="E539" s="14"/>
      <c r="F539" s="106"/>
      <c r="G539" s="106"/>
      <c r="H539" s="14"/>
      <c r="I539" s="107"/>
      <c r="J539" s="107"/>
      <c r="K539" s="107"/>
      <c r="L539" s="107"/>
      <c r="M539" s="107"/>
      <c r="N539" s="107"/>
      <c r="O539" s="107"/>
      <c r="P539" s="107"/>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c r="CU539" s="14"/>
      <c r="CV539" s="14"/>
      <c r="CW539" s="14"/>
      <c r="CX539" s="14"/>
      <c r="CY539" s="14"/>
      <c r="CZ539" s="14"/>
      <c r="DA539" s="14"/>
      <c r="DB539" s="14"/>
      <c r="DC539" s="14"/>
      <c r="DD539" s="14"/>
      <c r="DE539" s="14"/>
      <c r="DF539" s="14"/>
      <c r="DG539" s="14"/>
      <c r="DH539" s="14"/>
      <c r="DI539" s="14"/>
      <c r="DJ539" s="14"/>
      <c r="DK539" s="14"/>
      <c r="DL539" s="14"/>
      <c r="DM539" s="14"/>
      <c r="DN539" s="14"/>
      <c r="DO539" s="14"/>
      <c r="DP539" s="14"/>
      <c r="DQ539" s="14"/>
      <c r="DR539" s="14"/>
      <c r="DS539" s="14"/>
      <c r="DT539" s="14"/>
      <c r="DU539" s="14"/>
      <c r="DV539" s="14"/>
      <c r="DW539" s="14"/>
      <c r="DX539" s="14"/>
      <c r="DY539" s="14"/>
      <c r="DZ539" s="14"/>
      <c r="EA539" s="14"/>
      <c r="EB539" s="14"/>
      <c r="EC539" s="14"/>
      <c r="ED539" s="14"/>
      <c r="EE539" s="14"/>
      <c r="EF539" s="14"/>
      <c r="EG539" s="14"/>
      <c r="EH539" s="14"/>
      <c r="EI539" s="14"/>
      <c r="EJ539" s="14"/>
      <c r="EK539" s="14"/>
      <c r="EL539" s="14"/>
      <c r="EM539" s="14"/>
      <c r="EN539" s="14"/>
    </row>
    <row r="540" ht="19.5" customHeight="1">
      <c r="A540" s="14"/>
      <c r="B540" s="14"/>
      <c r="C540" s="14"/>
      <c r="D540" s="14"/>
      <c r="E540" s="14"/>
      <c r="F540" s="106"/>
      <c r="G540" s="106"/>
      <c r="H540" s="14"/>
      <c r="I540" s="107"/>
      <c r="J540" s="107"/>
      <c r="K540" s="107"/>
      <c r="L540" s="107"/>
      <c r="M540" s="107"/>
      <c r="N540" s="107"/>
      <c r="O540" s="107"/>
      <c r="P540" s="107"/>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c r="CU540" s="14"/>
      <c r="CV540" s="14"/>
      <c r="CW540" s="14"/>
      <c r="CX540" s="14"/>
      <c r="CY540" s="14"/>
      <c r="CZ540" s="14"/>
      <c r="DA540" s="14"/>
      <c r="DB540" s="14"/>
      <c r="DC540" s="14"/>
      <c r="DD540" s="14"/>
      <c r="DE540" s="14"/>
      <c r="DF540" s="14"/>
      <c r="DG540" s="14"/>
      <c r="DH540" s="14"/>
      <c r="DI540" s="14"/>
      <c r="DJ540" s="14"/>
      <c r="DK540" s="14"/>
      <c r="DL540" s="14"/>
      <c r="DM540" s="14"/>
      <c r="DN540" s="14"/>
      <c r="DO540" s="14"/>
      <c r="DP540" s="14"/>
      <c r="DQ540" s="14"/>
      <c r="DR540" s="14"/>
      <c r="DS540" s="14"/>
      <c r="DT540" s="14"/>
      <c r="DU540" s="14"/>
      <c r="DV540" s="14"/>
      <c r="DW540" s="14"/>
      <c r="DX540" s="14"/>
      <c r="DY540" s="14"/>
      <c r="DZ540" s="14"/>
      <c r="EA540" s="14"/>
      <c r="EB540" s="14"/>
      <c r="EC540" s="14"/>
      <c r="ED540" s="14"/>
      <c r="EE540" s="14"/>
      <c r="EF540" s="14"/>
      <c r="EG540" s="14"/>
      <c r="EH540" s="14"/>
      <c r="EI540" s="14"/>
      <c r="EJ540" s="14"/>
      <c r="EK540" s="14"/>
      <c r="EL540" s="14"/>
      <c r="EM540" s="14"/>
      <c r="EN540" s="14"/>
    </row>
    <row r="541" ht="19.5" customHeight="1">
      <c r="A541" s="14"/>
      <c r="B541" s="14"/>
      <c r="C541" s="14"/>
      <c r="D541" s="14"/>
      <c r="E541" s="14"/>
      <c r="F541" s="106"/>
      <c r="G541" s="106"/>
      <c r="H541" s="14"/>
      <c r="I541" s="107"/>
      <c r="J541" s="107"/>
      <c r="K541" s="107"/>
      <c r="L541" s="107"/>
      <c r="M541" s="107"/>
      <c r="N541" s="107"/>
      <c r="O541" s="107"/>
      <c r="P541" s="107"/>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c r="CU541" s="14"/>
      <c r="CV541" s="14"/>
      <c r="CW541" s="14"/>
      <c r="CX541" s="14"/>
      <c r="CY541" s="14"/>
      <c r="CZ541" s="14"/>
      <c r="DA541" s="14"/>
      <c r="DB541" s="14"/>
      <c r="DC541" s="14"/>
      <c r="DD541" s="14"/>
      <c r="DE541" s="14"/>
      <c r="DF541" s="14"/>
      <c r="DG541" s="14"/>
      <c r="DH541" s="14"/>
      <c r="DI541" s="14"/>
      <c r="DJ541" s="14"/>
      <c r="DK541" s="14"/>
      <c r="DL541" s="14"/>
      <c r="DM541" s="14"/>
      <c r="DN541" s="14"/>
      <c r="DO541" s="14"/>
      <c r="DP541" s="14"/>
      <c r="DQ541" s="14"/>
      <c r="DR541" s="14"/>
      <c r="DS541" s="14"/>
      <c r="DT541" s="14"/>
      <c r="DU541" s="14"/>
      <c r="DV541" s="14"/>
      <c r="DW541" s="14"/>
      <c r="DX541" s="14"/>
      <c r="DY541" s="14"/>
      <c r="DZ541" s="14"/>
      <c r="EA541" s="14"/>
      <c r="EB541" s="14"/>
      <c r="EC541" s="14"/>
      <c r="ED541" s="14"/>
      <c r="EE541" s="14"/>
      <c r="EF541" s="14"/>
      <c r="EG541" s="14"/>
      <c r="EH541" s="14"/>
      <c r="EI541" s="14"/>
      <c r="EJ541" s="14"/>
      <c r="EK541" s="14"/>
      <c r="EL541" s="14"/>
      <c r="EM541" s="14"/>
      <c r="EN541" s="14"/>
    </row>
    <row r="542" ht="19.5" customHeight="1">
      <c r="A542" s="14"/>
      <c r="B542" s="14"/>
      <c r="C542" s="14"/>
      <c r="D542" s="14"/>
      <c r="E542" s="14"/>
      <c r="F542" s="106"/>
      <c r="G542" s="106"/>
      <c r="H542" s="14"/>
      <c r="I542" s="107"/>
      <c r="J542" s="107"/>
      <c r="K542" s="107"/>
      <c r="L542" s="107"/>
      <c r="M542" s="107"/>
      <c r="N542" s="107"/>
      <c r="O542" s="107"/>
      <c r="P542" s="107"/>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c r="CU542" s="14"/>
      <c r="CV542" s="14"/>
      <c r="CW542" s="14"/>
      <c r="CX542" s="14"/>
      <c r="CY542" s="14"/>
      <c r="CZ542" s="14"/>
      <c r="DA542" s="14"/>
      <c r="DB542" s="14"/>
      <c r="DC542" s="14"/>
      <c r="DD542" s="14"/>
      <c r="DE542" s="14"/>
      <c r="DF542" s="14"/>
      <c r="DG542" s="14"/>
      <c r="DH542" s="14"/>
      <c r="DI542" s="14"/>
      <c r="DJ542" s="14"/>
      <c r="DK542" s="14"/>
      <c r="DL542" s="14"/>
      <c r="DM542" s="14"/>
      <c r="DN542" s="14"/>
      <c r="DO542" s="14"/>
      <c r="DP542" s="14"/>
      <c r="DQ542" s="14"/>
      <c r="DR542" s="14"/>
      <c r="DS542" s="14"/>
      <c r="DT542" s="14"/>
      <c r="DU542" s="14"/>
      <c r="DV542" s="14"/>
      <c r="DW542" s="14"/>
      <c r="DX542" s="14"/>
      <c r="DY542" s="14"/>
      <c r="DZ542" s="14"/>
      <c r="EA542" s="14"/>
      <c r="EB542" s="14"/>
      <c r="EC542" s="14"/>
      <c r="ED542" s="14"/>
      <c r="EE542" s="14"/>
      <c r="EF542" s="14"/>
      <c r="EG542" s="14"/>
      <c r="EH542" s="14"/>
      <c r="EI542" s="14"/>
      <c r="EJ542" s="14"/>
      <c r="EK542" s="14"/>
      <c r="EL542" s="14"/>
      <c r="EM542" s="14"/>
      <c r="EN542" s="14"/>
    </row>
    <row r="543" ht="19.5" customHeight="1">
      <c r="A543" s="14"/>
      <c r="B543" s="14"/>
      <c r="C543" s="14"/>
      <c r="D543" s="14"/>
      <c r="E543" s="14"/>
      <c r="F543" s="106"/>
      <c r="G543" s="106"/>
      <c r="H543" s="14"/>
      <c r="I543" s="107"/>
      <c r="J543" s="107"/>
      <c r="K543" s="107"/>
      <c r="L543" s="107"/>
      <c r="M543" s="107"/>
      <c r="N543" s="107"/>
      <c r="O543" s="107"/>
      <c r="P543" s="107"/>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c r="CU543" s="14"/>
      <c r="CV543" s="14"/>
      <c r="CW543" s="14"/>
      <c r="CX543" s="14"/>
      <c r="CY543" s="14"/>
      <c r="CZ543" s="14"/>
      <c r="DA543" s="14"/>
      <c r="DB543" s="14"/>
      <c r="DC543" s="14"/>
      <c r="DD543" s="14"/>
      <c r="DE543" s="14"/>
      <c r="DF543" s="14"/>
      <c r="DG543" s="14"/>
      <c r="DH543" s="14"/>
      <c r="DI543" s="14"/>
      <c r="DJ543" s="14"/>
      <c r="DK543" s="14"/>
      <c r="DL543" s="14"/>
      <c r="DM543" s="14"/>
      <c r="DN543" s="14"/>
      <c r="DO543" s="14"/>
      <c r="DP543" s="14"/>
      <c r="DQ543" s="14"/>
      <c r="DR543" s="14"/>
      <c r="DS543" s="14"/>
      <c r="DT543" s="14"/>
      <c r="DU543" s="14"/>
      <c r="DV543" s="14"/>
      <c r="DW543" s="14"/>
      <c r="DX543" s="14"/>
      <c r="DY543" s="14"/>
      <c r="DZ543" s="14"/>
      <c r="EA543" s="14"/>
      <c r="EB543" s="14"/>
      <c r="EC543" s="14"/>
      <c r="ED543" s="14"/>
      <c r="EE543" s="14"/>
      <c r="EF543" s="14"/>
      <c r="EG543" s="14"/>
      <c r="EH543" s="14"/>
      <c r="EI543" s="14"/>
      <c r="EJ543" s="14"/>
      <c r="EK543" s="14"/>
      <c r="EL543" s="14"/>
      <c r="EM543" s="14"/>
      <c r="EN543" s="14"/>
    </row>
    <row r="544" ht="19.5" customHeight="1">
      <c r="A544" s="14"/>
      <c r="B544" s="14"/>
      <c r="C544" s="14"/>
      <c r="D544" s="14"/>
      <c r="E544" s="14"/>
      <c r="F544" s="106"/>
      <c r="G544" s="106"/>
      <c r="H544" s="14"/>
      <c r="I544" s="107"/>
      <c r="J544" s="107"/>
      <c r="K544" s="107"/>
      <c r="L544" s="107"/>
      <c r="M544" s="107"/>
      <c r="N544" s="107"/>
      <c r="O544" s="107"/>
      <c r="P544" s="107"/>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c r="CU544" s="14"/>
      <c r="CV544" s="14"/>
      <c r="CW544" s="14"/>
      <c r="CX544" s="14"/>
      <c r="CY544" s="14"/>
      <c r="CZ544" s="14"/>
      <c r="DA544" s="14"/>
      <c r="DB544" s="14"/>
      <c r="DC544" s="14"/>
      <c r="DD544" s="14"/>
      <c r="DE544" s="14"/>
      <c r="DF544" s="14"/>
      <c r="DG544" s="14"/>
      <c r="DH544" s="14"/>
      <c r="DI544" s="14"/>
      <c r="DJ544" s="14"/>
      <c r="DK544" s="14"/>
      <c r="DL544" s="14"/>
      <c r="DM544" s="14"/>
      <c r="DN544" s="14"/>
      <c r="DO544" s="14"/>
      <c r="DP544" s="14"/>
      <c r="DQ544" s="14"/>
      <c r="DR544" s="14"/>
      <c r="DS544" s="14"/>
      <c r="DT544" s="14"/>
      <c r="DU544" s="14"/>
      <c r="DV544" s="14"/>
      <c r="DW544" s="14"/>
      <c r="DX544" s="14"/>
      <c r="DY544" s="14"/>
      <c r="DZ544" s="14"/>
      <c r="EA544" s="14"/>
      <c r="EB544" s="14"/>
      <c r="EC544" s="14"/>
      <c r="ED544" s="14"/>
      <c r="EE544" s="14"/>
      <c r="EF544" s="14"/>
      <c r="EG544" s="14"/>
      <c r="EH544" s="14"/>
      <c r="EI544" s="14"/>
      <c r="EJ544" s="14"/>
      <c r="EK544" s="14"/>
      <c r="EL544" s="14"/>
      <c r="EM544" s="14"/>
      <c r="EN544" s="14"/>
    </row>
    <row r="545" ht="19.5" customHeight="1">
      <c r="A545" s="14"/>
      <c r="B545" s="14"/>
      <c r="C545" s="14"/>
      <c r="D545" s="14"/>
      <c r="E545" s="14"/>
      <c r="F545" s="106"/>
      <c r="G545" s="106"/>
      <c r="H545" s="14"/>
      <c r="I545" s="107"/>
      <c r="J545" s="107"/>
      <c r="K545" s="107"/>
      <c r="L545" s="107"/>
      <c r="M545" s="107"/>
      <c r="N545" s="107"/>
      <c r="O545" s="107"/>
      <c r="P545" s="107"/>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c r="CU545" s="14"/>
      <c r="CV545" s="14"/>
      <c r="CW545" s="14"/>
      <c r="CX545" s="14"/>
      <c r="CY545" s="14"/>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c r="EE545" s="14"/>
      <c r="EF545" s="14"/>
      <c r="EG545" s="14"/>
      <c r="EH545" s="14"/>
      <c r="EI545" s="14"/>
      <c r="EJ545" s="14"/>
      <c r="EK545" s="14"/>
      <c r="EL545" s="14"/>
      <c r="EM545" s="14"/>
      <c r="EN545" s="14"/>
    </row>
    <row r="546" ht="19.5" customHeight="1">
      <c r="A546" s="14"/>
      <c r="B546" s="14"/>
      <c r="C546" s="14"/>
      <c r="D546" s="14"/>
      <c r="E546" s="14"/>
      <c r="F546" s="106"/>
      <c r="G546" s="106"/>
      <c r="H546" s="14"/>
      <c r="I546" s="107"/>
      <c r="J546" s="107"/>
      <c r="K546" s="107"/>
      <c r="L546" s="107"/>
      <c r="M546" s="107"/>
      <c r="N546" s="107"/>
      <c r="O546" s="107"/>
      <c r="P546" s="107"/>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c r="CU546" s="14"/>
      <c r="CV546" s="14"/>
      <c r="CW546" s="14"/>
      <c r="CX546" s="14"/>
      <c r="CY546" s="14"/>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c r="EE546" s="14"/>
      <c r="EF546" s="14"/>
      <c r="EG546" s="14"/>
      <c r="EH546" s="14"/>
      <c r="EI546" s="14"/>
      <c r="EJ546" s="14"/>
      <c r="EK546" s="14"/>
      <c r="EL546" s="14"/>
      <c r="EM546" s="14"/>
      <c r="EN546" s="14"/>
    </row>
    <row r="547" ht="19.5" customHeight="1">
      <c r="A547" s="14"/>
      <c r="B547" s="14"/>
      <c r="C547" s="14"/>
      <c r="D547" s="14"/>
      <c r="E547" s="14"/>
      <c r="F547" s="106"/>
      <c r="G547" s="106"/>
      <c r="H547" s="14"/>
      <c r="I547" s="107"/>
      <c r="J547" s="107"/>
      <c r="K547" s="107"/>
      <c r="L547" s="107"/>
      <c r="M547" s="107"/>
      <c r="N547" s="107"/>
      <c r="O547" s="107"/>
      <c r="P547" s="107"/>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c r="CU547" s="14"/>
      <c r="CV547" s="14"/>
      <c r="CW547" s="14"/>
      <c r="CX547" s="14"/>
      <c r="CY547" s="14"/>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c r="EE547" s="14"/>
      <c r="EF547" s="14"/>
      <c r="EG547" s="14"/>
      <c r="EH547" s="14"/>
      <c r="EI547" s="14"/>
      <c r="EJ547" s="14"/>
      <c r="EK547" s="14"/>
      <c r="EL547" s="14"/>
      <c r="EM547" s="14"/>
      <c r="EN547" s="14"/>
    </row>
    <row r="548" ht="19.5" customHeight="1">
      <c r="A548" s="14"/>
      <c r="B548" s="14"/>
      <c r="C548" s="14"/>
      <c r="D548" s="14"/>
      <c r="E548" s="14"/>
      <c r="F548" s="106"/>
      <c r="G548" s="106"/>
      <c r="H548" s="14"/>
      <c r="I548" s="107"/>
      <c r="J548" s="107"/>
      <c r="K548" s="107"/>
      <c r="L548" s="107"/>
      <c r="M548" s="107"/>
      <c r="N548" s="107"/>
      <c r="O548" s="107"/>
      <c r="P548" s="107"/>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c r="CU548" s="14"/>
      <c r="CV548" s="14"/>
      <c r="CW548" s="14"/>
      <c r="CX548" s="14"/>
      <c r="CY548" s="14"/>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c r="EE548" s="14"/>
      <c r="EF548" s="14"/>
      <c r="EG548" s="14"/>
      <c r="EH548" s="14"/>
      <c r="EI548" s="14"/>
      <c r="EJ548" s="14"/>
      <c r="EK548" s="14"/>
      <c r="EL548" s="14"/>
      <c r="EM548" s="14"/>
      <c r="EN548" s="14"/>
    </row>
    <row r="549" ht="19.5" customHeight="1">
      <c r="A549" s="14"/>
      <c r="B549" s="14"/>
      <c r="C549" s="14"/>
      <c r="D549" s="14"/>
      <c r="E549" s="14"/>
      <c r="F549" s="106"/>
      <c r="G549" s="106"/>
      <c r="H549" s="14"/>
      <c r="I549" s="107"/>
      <c r="J549" s="107"/>
      <c r="K549" s="107"/>
      <c r="L549" s="107"/>
      <c r="M549" s="107"/>
      <c r="N549" s="107"/>
      <c r="O549" s="107"/>
      <c r="P549" s="107"/>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c r="CU549" s="14"/>
      <c r="CV549" s="14"/>
      <c r="CW549" s="14"/>
      <c r="CX549" s="14"/>
      <c r="CY549" s="14"/>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c r="EE549" s="14"/>
      <c r="EF549" s="14"/>
      <c r="EG549" s="14"/>
      <c r="EH549" s="14"/>
      <c r="EI549" s="14"/>
      <c r="EJ549" s="14"/>
      <c r="EK549" s="14"/>
      <c r="EL549" s="14"/>
      <c r="EM549" s="14"/>
      <c r="EN549" s="14"/>
    </row>
    <row r="550" ht="19.5" customHeight="1">
      <c r="A550" s="14"/>
      <c r="B550" s="14"/>
      <c r="C550" s="14"/>
      <c r="D550" s="14"/>
      <c r="E550" s="14"/>
      <c r="F550" s="106"/>
      <c r="G550" s="106"/>
      <c r="H550" s="14"/>
      <c r="I550" s="107"/>
      <c r="J550" s="107"/>
      <c r="K550" s="107"/>
      <c r="L550" s="107"/>
      <c r="M550" s="107"/>
      <c r="N550" s="107"/>
      <c r="O550" s="107"/>
      <c r="P550" s="107"/>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c r="CU550" s="14"/>
      <c r="CV550" s="14"/>
      <c r="CW550" s="14"/>
      <c r="CX550" s="14"/>
      <c r="CY550" s="14"/>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c r="EE550" s="14"/>
      <c r="EF550" s="14"/>
      <c r="EG550" s="14"/>
      <c r="EH550" s="14"/>
      <c r="EI550" s="14"/>
      <c r="EJ550" s="14"/>
      <c r="EK550" s="14"/>
      <c r="EL550" s="14"/>
      <c r="EM550" s="14"/>
      <c r="EN550" s="14"/>
    </row>
    <row r="551" ht="19.5" customHeight="1">
      <c r="A551" s="14"/>
      <c r="B551" s="14"/>
      <c r="C551" s="14"/>
      <c r="D551" s="14"/>
      <c r="E551" s="14"/>
      <c r="F551" s="106"/>
      <c r="G551" s="106"/>
      <c r="H551" s="14"/>
      <c r="I551" s="107"/>
      <c r="J551" s="107"/>
      <c r="K551" s="107"/>
      <c r="L551" s="107"/>
      <c r="M551" s="107"/>
      <c r="N551" s="107"/>
      <c r="O551" s="107"/>
      <c r="P551" s="107"/>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c r="CU551" s="14"/>
      <c r="CV551" s="14"/>
      <c r="CW551" s="14"/>
      <c r="CX551" s="14"/>
      <c r="CY551" s="14"/>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c r="EE551" s="14"/>
      <c r="EF551" s="14"/>
      <c r="EG551" s="14"/>
      <c r="EH551" s="14"/>
      <c r="EI551" s="14"/>
      <c r="EJ551" s="14"/>
      <c r="EK551" s="14"/>
      <c r="EL551" s="14"/>
      <c r="EM551" s="14"/>
      <c r="EN551" s="14"/>
    </row>
    <row r="552" ht="19.5" customHeight="1">
      <c r="A552" s="14"/>
      <c r="B552" s="14"/>
      <c r="C552" s="14"/>
      <c r="D552" s="14"/>
      <c r="E552" s="14"/>
      <c r="F552" s="106"/>
      <c r="G552" s="106"/>
      <c r="H552" s="14"/>
      <c r="I552" s="107"/>
      <c r="J552" s="107"/>
      <c r="K552" s="107"/>
      <c r="L552" s="107"/>
      <c r="M552" s="107"/>
      <c r="N552" s="107"/>
      <c r="O552" s="107"/>
      <c r="P552" s="107"/>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c r="CU552" s="14"/>
      <c r="CV552" s="14"/>
      <c r="CW552" s="14"/>
      <c r="CX552" s="14"/>
      <c r="CY552" s="14"/>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c r="EE552" s="14"/>
      <c r="EF552" s="14"/>
      <c r="EG552" s="14"/>
      <c r="EH552" s="14"/>
      <c r="EI552" s="14"/>
      <c r="EJ552" s="14"/>
      <c r="EK552" s="14"/>
      <c r="EL552" s="14"/>
      <c r="EM552" s="14"/>
      <c r="EN552" s="14"/>
    </row>
    <row r="553" ht="19.5" customHeight="1">
      <c r="A553" s="14"/>
      <c r="B553" s="14"/>
      <c r="C553" s="14"/>
      <c r="D553" s="14"/>
      <c r="E553" s="14"/>
      <c r="F553" s="106"/>
      <c r="G553" s="106"/>
      <c r="H553" s="14"/>
      <c r="I553" s="107"/>
      <c r="J553" s="107"/>
      <c r="K553" s="107"/>
      <c r="L553" s="107"/>
      <c r="M553" s="107"/>
      <c r="N553" s="107"/>
      <c r="O553" s="107"/>
      <c r="P553" s="107"/>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c r="CU553" s="14"/>
      <c r="CV553" s="14"/>
      <c r="CW553" s="14"/>
      <c r="CX553" s="14"/>
      <c r="CY553" s="14"/>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c r="EE553" s="14"/>
      <c r="EF553" s="14"/>
      <c r="EG553" s="14"/>
      <c r="EH553" s="14"/>
      <c r="EI553" s="14"/>
      <c r="EJ553" s="14"/>
      <c r="EK553" s="14"/>
      <c r="EL553" s="14"/>
      <c r="EM553" s="14"/>
      <c r="EN553" s="14"/>
    </row>
    <row r="554" ht="19.5" customHeight="1">
      <c r="A554" s="14"/>
      <c r="B554" s="14"/>
      <c r="C554" s="14"/>
      <c r="D554" s="14"/>
      <c r="E554" s="14"/>
      <c r="F554" s="106"/>
      <c r="G554" s="106"/>
      <c r="H554" s="14"/>
      <c r="I554" s="107"/>
      <c r="J554" s="107"/>
      <c r="K554" s="107"/>
      <c r="L554" s="107"/>
      <c r="M554" s="107"/>
      <c r="N554" s="107"/>
      <c r="O554" s="107"/>
      <c r="P554" s="107"/>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c r="CU554" s="14"/>
      <c r="CV554" s="14"/>
      <c r="CW554" s="14"/>
      <c r="CX554" s="14"/>
      <c r="CY554" s="14"/>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c r="EE554" s="14"/>
      <c r="EF554" s="14"/>
      <c r="EG554" s="14"/>
      <c r="EH554" s="14"/>
      <c r="EI554" s="14"/>
      <c r="EJ554" s="14"/>
      <c r="EK554" s="14"/>
      <c r="EL554" s="14"/>
      <c r="EM554" s="14"/>
      <c r="EN554" s="14"/>
    </row>
    <row r="555" ht="19.5" customHeight="1">
      <c r="A555" s="14"/>
      <c r="B555" s="14"/>
      <c r="C555" s="14"/>
      <c r="D555" s="14"/>
      <c r="E555" s="14"/>
      <c r="F555" s="106"/>
      <c r="G555" s="106"/>
      <c r="H555" s="14"/>
      <c r="I555" s="107"/>
      <c r="J555" s="107"/>
      <c r="K555" s="107"/>
      <c r="L555" s="107"/>
      <c r="M555" s="107"/>
      <c r="N555" s="107"/>
      <c r="O555" s="107"/>
      <c r="P555" s="107"/>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c r="CU555" s="14"/>
      <c r="CV555" s="14"/>
      <c r="CW555" s="14"/>
      <c r="CX555" s="14"/>
      <c r="CY555" s="14"/>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c r="EE555" s="14"/>
      <c r="EF555" s="14"/>
      <c r="EG555" s="14"/>
      <c r="EH555" s="14"/>
      <c r="EI555" s="14"/>
      <c r="EJ555" s="14"/>
      <c r="EK555" s="14"/>
      <c r="EL555" s="14"/>
      <c r="EM555" s="14"/>
      <c r="EN555" s="14"/>
    </row>
    <row r="556" ht="19.5" customHeight="1">
      <c r="A556" s="14"/>
      <c r="B556" s="14"/>
      <c r="C556" s="14"/>
      <c r="D556" s="14"/>
      <c r="E556" s="14"/>
      <c r="F556" s="106"/>
      <c r="G556" s="106"/>
      <c r="H556" s="14"/>
      <c r="I556" s="107"/>
      <c r="J556" s="107"/>
      <c r="K556" s="107"/>
      <c r="L556" s="107"/>
      <c r="M556" s="107"/>
      <c r="N556" s="107"/>
      <c r="O556" s="107"/>
      <c r="P556" s="107"/>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c r="CU556" s="14"/>
      <c r="CV556" s="14"/>
      <c r="CW556" s="14"/>
      <c r="CX556" s="14"/>
      <c r="CY556" s="14"/>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c r="EE556" s="14"/>
      <c r="EF556" s="14"/>
      <c r="EG556" s="14"/>
      <c r="EH556" s="14"/>
      <c r="EI556" s="14"/>
      <c r="EJ556" s="14"/>
      <c r="EK556" s="14"/>
      <c r="EL556" s="14"/>
      <c r="EM556" s="14"/>
      <c r="EN556" s="14"/>
    </row>
    <row r="557" ht="19.5" customHeight="1">
      <c r="A557" s="14"/>
      <c r="B557" s="14"/>
      <c r="C557" s="14"/>
      <c r="D557" s="14"/>
      <c r="E557" s="14"/>
      <c r="F557" s="106"/>
      <c r="G557" s="106"/>
      <c r="H557" s="14"/>
      <c r="I557" s="107"/>
      <c r="J557" s="107"/>
      <c r="K557" s="107"/>
      <c r="L557" s="107"/>
      <c r="M557" s="107"/>
      <c r="N557" s="107"/>
      <c r="O557" s="107"/>
      <c r="P557" s="107"/>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c r="CU557" s="14"/>
      <c r="CV557" s="14"/>
      <c r="CW557" s="14"/>
      <c r="CX557" s="14"/>
      <c r="CY557" s="14"/>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c r="EE557" s="14"/>
      <c r="EF557" s="14"/>
      <c r="EG557" s="14"/>
      <c r="EH557" s="14"/>
      <c r="EI557" s="14"/>
      <c r="EJ557" s="14"/>
      <c r="EK557" s="14"/>
      <c r="EL557" s="14"/>
      <c r="EM557" s="14"/>
      <c r="EN557" s="14"/>
    </row>
    <row r="558" ht="19.5" customHeight="1">
      <c r="A558" s="14"/>
      <c r="B558" s="14"/>
      <c r="C558" s="14"/>
      <c r="D558" s="14"/>
      <c r="E558" s="14"/>
      <c r="F558" s="106"/>
      <c r="G558" s="106"/>
      <c r="H558" s="14"/>
      <c r="I558" s="107"/>
      <c r="J558" s="107"/>
      <c r="K558" s="107"/>
      <c r="L558" s="107"/>
      <c r="M558" s="107"/>
      <c r="N558" s="107"/>
      <c r="O558" s="107"/>
      <c r="P558" s="107"/>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c r="CU558" s="14"/>
      <c r="CV558" s="14"/>
      <c r="CW558" s="14"/>
      <c r="CX558" s="14"/>
      <c r="CY558" s="14"/>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c r="EE558" s="14"/>
      <c r="EF558" s="14"/>
      <c r="EG558" s="14"/>
      <c r="EH558" s="14"/>
      <c r="EI558" s="14"/>
      <c r="EJ558" s="14"/>
      <c r="EK558" s="14"/>
      <c r="EL558" s="14"/>
      <c r="EM558" s="14"/>
      <c r="EN558" s="14"/>
    </row>
    <row r="559" ht="19.5" customHeight="1">
      <c r="A559" s="14"/>
      <c r="B559" s="14"/>
      <c r="C559" s="14"/>
      <c r="D559" s="14"/>
      <c r="E559" s="14"/>
      <c r="F559" s="106"/>
      <c r="G559" s="106"/>
      <c r="H559" s="14"/>
      <c r="I559" s="107"/>
      <c r="J559" s="107"/>
      <c r="K559" s="107"/>
      <c r="L559" s="107"/>
      <c r="M559" s="107"/>
      <c r="N559" s="107"/>
      <c r="O559" s="107"/>
      <c r="P559" s="107"/>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c r="CU559" s="14"/>
      <c r="CV559" s="14"/>
      <c r="CW559" s="14"/>
      <c r="CX559" s="14"/>
      <c r="CY559" s="14"/>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c r="EE559" s="14"/>
      <c r="EF559" s="14"/>
      <c r="EG559" s="14"/>
      <c r="EH559" s="14"/>
      <c r="EI559" s="14"/>
      <c r="EJ559" s="14"/>
      <c r="EK559" s="14"/>
      <c r="EL559" s="14"/>
      <c r="EM559" s="14"/>
      <c r="EN559" s="14"/>
    </row>
    <row r="560" ht="19.5" customHeight="1">
      <c r="A560" s="14"/>
      <c r="B560" s="14"/>
      <c r="C560" s="14"/>
      <c r="D560" s="14"/>
      <c r="E560" s="14"/>
      <c r="F560" s="106"/>
      <c r="G560" s="106"/>
      <c r="H560" s="14"/>
      <c r="I560" s="107"/>
      <c r="J560" s="107"/>
      <c r="K560" s="107"/>
      <c r="L560" s="107"/>
      <c r="M560" s="107"/>
      <c r="N560" s="107"/>
      <c r="O560" s="107"/>
      <c r="P560" s="107"/>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c r="CU560" s="14"/>
      <c r="CV560" s="14"/>
      <c r="CW560" s="14"/>
      <c r="CX560" s="14"/>
      <c r="CY560" s="14"/>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c r="EE560" s="14"/>
      <c r="EF560" s="14"/>
      <c r="EG560" s="14"/>
      <c r="EH560" s="14"/>
      <c r="EI560" s="14"/>
      <c r="EJ560" s="14"/>
      <c r="EK560" s="14"/>
      <c r="EL560" s="14"/>
      <c r="EM560" s="14"/>
      <c r="EN560" s="14"/>
    </row>
    <row r="561" ht="19.5" customHeight="1">
      <c r="A561" s="14"/>
      <c r="B561" s="14"/>
      <c r="C561" s="14"/>
      <c r="D561" s="14"/>
      <c r="E561" s="14"/>
      <c r="F561" s="106"/>
      <c r="G561" s="106"/>
      <c r="H561" s="14"/>
      <c r="I561" s="107"/>
      <c r="J561" s="107"/>
      <c r="K561" s="107"/>
      <c r="L561" s="107"/>
      <c r="M561" s="107"/>
      <c r="N561" s="107"/>
      <c r="O561" s="107"/>
      <c r="P561" s="107"/>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c r="CU561" s="14"/>
      <c r="CV561" s="14"/>
      <c r="CW561" s="14"/>
      <c r="CX561" s="14"/>
      <c r="CY561" s="14"/>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c r="EE561" s="14"/>
      <c r="EF561" s="14"/>
      <c r="EG561" s="14"/>
      <c r="EH561" s="14"/>
      <c r="EI561" s="14"/>
      <c r="EJ561" s="14"/>
      <c r="EK561" s="14"/>
      <c r="EL561" s="14"/>
      <c r="EM561" s="14"/>
      <c r="EN561" s="14"/>
    </row>
    <row r="562" ht="19.5" customHeight="1">
      <c r="A562" s="14"/>
      <c r="B562" s="14"/>
      <c r="C562" s="14"/>
      <c r="D562" s="14"/>
      <c r="E562" s="14"/>
      <c r="F562" s="106"/>
      <c r="G562" s="106"/>
      <c r="H562" s="14"/>
      <c r="I562" s="107"/>
      <c r="J562" s="107"/>
      <c r="K562" s="107"/>
      <c r="L562" s="107"/>
      <c r="M562" s="107"/>
      <c r="N562" s="107"/>
      <c r="O562" s="107"/>
      <c r="P562" s="107"/>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c r="CU562" s="14"/>
      <c r="CV562" s="14"/>
      <c r="CW562" s="14"/>
      <c r="CX562" s="14"/>
      <c r="CY562" s="14"/>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c r="EE562" s="14"/>
      <c r="EF562" s="14"/>
      <c r="EG562" s="14"/>
      <c r="EH562" s="14"/>
      <c r="EI562" s="14"/>
      <c r="EJ562" s="14"/>
      <c r="EK562" s="14"/>
      <c r="EL562" s="14"/>
      <c r="EM562" s="14"/>
      <c r="EN562" s="14"/>
    </row>
    <row r="563" ht="19.5" customHeight="1">
      <c r="A563" s="14"/>
      <c r="B563" s="14"/>
      <c r="C563" s="14"/>
      <c r="D563" s="14"/>
      <c r="E563" s="14"/>
      <c r="F563" s="106"/>
      <c r="G563" s="106"/>
      <c r="H563" s="14"/>
      <c r="I563" s="107"/>
      <c r="J563" s="107"/>
      <c r="K563" s="107"/>
      <c r="L563" s="107"/>
      <c r="M563" s="107"/>
      <c r="N563" s="107"/>
      <c r="O563" s="107"/>
      <c r="P563" s="107"/>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c r="CU563" s="14"/>
      <c r="CV563" s="14"/>
      <c r="CW563" s="14"/>
      <c r="CX563" s="14"/>
      <c r="CY563" s="14"/>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c r="EE563" s="14"/>
      <c r="EF563" s="14"/>
      <c r="EG563" s="14"/>
      <c r="EH563" s="14"/>
      <c r="EI563" s="14"/>
      <c r="EJ563" s="14"/>
      <c r="EK563" s="14"/>
      <c r="EL563" s="14"/>
      <c r="EM563" s="14"/>
      <c r="EN563" s="14"/>
    </row>
    <row r="564" ht="19.5" customHeight="1">
      <c r="A564" s="14"/>
      <c r="B564" s="14"/>
      <c r="C564" s="14"/>
      <c r="D564" s="14"/>
      <c r="E564" s="14"/>
      <c r="F564" s="106"/>
      <c r="G564" s="106"/>
      <c r="H564" s="14"/>
      <c r="I564" s="107"/>
      <c r="J564" s="107"/>
      <c r="K564" s="107"/>
      <c r="L564" s="107"/>
      <c r="M564" s="107"/>
      <c r="N564" s="107"/>
      <c r="O564" s="107"/>
      <c r="P564" s="107"/>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c r="CU564" s="14"/>
      <c r="CV564" s="14"/>
      <c r="CW564" s="14"/>
      <c r="CX564" s="14"/>
      <c r="CY564" s="14"/>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c r="EE564" s="14"/>
      <c r="EF564" s="14"/>
      <c r="EG564" s="14"/>
      <c r="EH564" s="14"/>
      <c r="EI564" s="14"/>
      <c r="EJ564" s="14"/>
      <c r="EK564" s="14"/>
      <c r="EL564" s="14"/>
      <c r="EM564" s="14"/>
      <c r="EN564" s="14"/>
    </row>
    <row r="565" ht="19.5" customHeight="1">
      <c r="A565" s="14"/>
      <c r="B565" s="14"/>
      <c r="C565" s="14"/>
      <c r="D565" s="14"/>
      <c r="E565" s="14"/>
      <c r="F565" s="106"/>
      <c r="G565" s="106"/>
      <c r="H565" s="14"/>
      <c r="I565" s="107"/>
      <c r="J565" s="107"/>
      <c r="K565" s="107"/>
      <c r="L565" s="107"/>
      <c r="M565" s="107"/>
      <c r="N565" s="107"/>
      <c r="O565" s="107"/>
      <c r="P565" s="107"/>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c r="CU565" s="14"/>
      <c r="CV565" s="14"/>
      <c r="CW565" s="14"/>
      <c r="CX565" s="14"/>
      <c r="CY565" s="14"/>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c r="EE565" s="14"/>
      <c r="EF565" s="14"/>
      <c r="EG565" s="14"/>
      <c r="EH565" s="14"/>
      <c r="EI565" s="14"/>
      <c r="EJ565" s="14"/>
      <c r="EK565" s="14"/>
      <c r="EL565" s="14"/>
      <c r="EM565" s="14"/>
      <c r="EN565" s="14"/>
    </row>
    <row r="566" ht="19.5" customHeight="1">
      <c r="A566" s="14"/>
      <c r="B566" s="14"/>
      <c r="C566" s="14"/>
      <c r="D566" s="14"/>
      <c r="E566" s="14"/>
      <c r="F566" s="106"/>
      <c r="G566" s="106"/>
      <c r="H566" s="14"/>
      <c r="I566" s="107"/>
      <c r="J566" s="107"/>
      <c r="K566" s="107"/>
      <c r="L566" s="107"/>
      <c r="M566" s="107"/>
      <c r="N566" s="107"/>
      <c r="O566" s="107"/>
      <c r="P566" s="107"/>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c r="CU566" s="14"/>
      <c r="CV566" s="14"/>
      <c r="CW566" s="14"/>
      <c r="CX566" s="14"/>
      <c r="CY566" s="14"/>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c r="EE566" s="14"/>
      <c r="EF566" s="14"/>
      <c r="EG566" s="14"/>
      <c r="EH566" s="14"/>
      <c r="EI566" s="14"/>
      <c r="EJ566" s="14"/>
      <c r="EK566" s="14"/>
      <c r="EL566" s="14"/>
      <c r="EM566" s="14"/>
      <c r="EN566" s="14"/>
    </row>
    <row r="567" ht="19.5" customHeight="1">
      <c r="A567" s="14"/>
      <c r="B567" s="14"/>
      <c r="C567" s="14"/>
      <c r="D567" s="14"/>
      <c r="E567" s="14"/>
      <c r="F567" s="106"/>
      <c r="G567" s="106"/>
      <c r="H567" s="14"/>
      <c r="I567" s="107"/>
      <c r="J567" s="107"/>
      <c r="K567" s="107"/>
      <c r="L567" s="107"/>
      <c r="M567" s="107"/>
      <c r="N567" s="107"/>
      <c r="O567" s="107"/>
      <c r="P567" s="107"/>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c r="CU567" s="14"/>
      <c r="CV567" s="14"/>
      <c r="CW567" s="14"/>
      <c r="CX567" s="14"/>
      <c r="CY567" s="14"/>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c r="EE567" s="14"/>
      <c r="EF567" s="14"/>
      <c r="EG567" s="14"/>
      <c r="EH567" s="14"/>
      <c r="EI567" s="14"/>
      <c r="EJ567" s="14"/>
      <c r="EK567" s="14"/>
      <c r="EL567" s="14"/>
      <c r="EM567" s="14"/>
      <c r="EN567" s="14"/>
    </row>
    <row r="568" ht="19.5" customHeight="1">
      <c r="A568" s="14"/>
      <c r="B568" s="14"/>
      <c r="C568" s="14"/>
      <c r="D568" s="14"/>
      <c r="E568" s="14"/>
      <c r="F568" s="106"/>
      <c r="G568" s="106"/>
      <c r="H568" s="14"/>
      <c r="I568" s="107"/>
      <c r="J568" s="107"/>
      <c r="K568" s="107"/>
      <c r="L568" s="107"/>
      <c r="M568" s="107"/>
      <c r="N568" s="107"/>
      <c r="O568" s="107"/>
      <c r="P568" s="107"/>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c r="CU568" s="14"/>
      <c r="CV568" s="14"/>
      <c r="CW568" s="14"/>
      <c r="CX568" s="14"/>
      <c r="CY568" s="14"/>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c r="EE568" s="14"/>
      <c r="EF568" s="14"/>
      <c r="EG568" s="14"/>
      <c r="EH568" s="14"/>
      <c r="EI568" s="14"/>
      <c r="EJ568" s="14"/>
      <c r="EK568" s="14"/>
      <c r="EL568" s="14"/>
      <c r="EM568" s="14"/>
      <c r="EN568" s="14"/>
    </row>
    <row r="569" ht="19.5" customHeight="1">
      <c r="A569" s="14"/>
      <c r="B569" s="14"/>
      <c r="C569" s="14"/>
      <c r="D569" s="14"/>
      <c r="E569" s="14"/>
      <c r="F569" s="106"/>
      <c r="G569" s="106"/>
      <c r="H569" s="14"/>
      <c r="I569" s="107"/>
      <c r="J569" s="107"/>
      <c r="K569" s="107"/>
      <c r="L569" s="107"/>
      <c r="M569" s="107"/>
      <c r="N569" s="107"/>
      <c r="O569" s="107"/>
      <c r="P569" s="107"/>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c r="CU569" s="14"/>
      <c r="CV569" s="14"/>
      <c r="CW569" s="14"/>
      <c r="CX569" s="14"/>
      <c r="CY569" s="14"/>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c r="EE569" s="14"/>
      <c r="EF569" s="14"/>
      <c r="EG569" s="14"/>
      <c r="EH569" s="14"/>
      <c r="EI569" s="14"/>
      <c r="EJ569" s="14"/>
      <c r="EK569" s="14"/>
      <c r="EL569" s="14"/>
      <c r="EM569" s="14"/>
      <c r="EN569" s="14"/>
    </row>
    <row r="570" ht="19.5" customHeight="1">
      <c r="A570" s="14"/>
      <c r="B570" s="14"/>
      <c r="C570" s="14"/>
      <c r="D570" s="14"/>
      <c r="E570" s="14"/>
      <c r="F570" s="106"/>
      <c r="G570" s="106"/>
      <c r="H570" s="14"/>
      <c r="I570" s="107"/>
      <c r="J570" s="107"/>
      <c r="K570" s="107"/>
      <c r="L570" s="107"/>
      <c r="M570" s="107"/>
      <c r="N570" s="107"/>
      <c r="O570" s="107"/>
      <c r="P570" s="107"/>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c r="CU570" s="14"/>
      <c r="CV570" s="14"/>
      <c r="CW570" s="14"/>
      <c r="CX570" s="14"/>
      <c r="CY570" s="14"/>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c r="EE570" s="14"/>
      <c r="EF570" s="14"/>
      <c r="EG570" s="14"/>
      <c r="EH570" s="14"/>
      <c r="EI570" s="14"/>
      <c r="EJ570" s="14"/>
      <c r="EK570" s="14"/>
      <c r="EL570" s="14"/>
      <c r="EM570" s="14"/>
      <c r="EN570" s="14"/>
    </row>
    <row r="571" ht="19.5" customHeight="1">
      <c r="A571" s="14"/>
      <c r="B571" s="14"/>
      <c r="C571" s="14"/>
      <c r="D571" s="14"/>
      <c r="E571" s="14"/>
      <c r="F571" s="106"/>
      <c r="G571" s="106"/>
      <c r="H571" s="14"/>
      <c r="I571" s="107"/>
      <c r="J571" s="107"/>
      <c r="K571" s="107"/>
      <c r="L571" s="107"/>
      <c r="M571" s="107"/>
      <c r="N571" s="107"/>
      <c r="O571" s="107"/>
      <c r="P571" s="107"/>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c r="CU571" s="14"/>
      <c r="CV571" s="14"/>
      <c r="CW571" s="14"/>
      <c r="CX571" s="14"/>
      <c r="CY571" s="14"/>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c r="EE571" s="14"/>
      <c r="EF571" s="14"/>
      <c r="EG571" s="14"/>
      <c r="EH571" s="14"/>
      <c r="EI571" s="14"/>
      <c r="EJ571" s="14"/>
      <c r="EK571" s="14"/>
      <c r="EL571" s="14"/>
      <c r="EM571" s="14"/>
      <c r="EN571" s="14"/>
    </row>
    <row r="572" ht="19.5" customHeight="1">
      <c r="A572" s="14"/>
      <c r="B572" s="14"/>
      <c r="C572" s="14"/>
      <c r="D572" s="14"/>
      <c r="E572" s="14"/>
      <c r="F572" s="106"/>
      <c r="G572" s="106"/>
      <c r="H572" s="14"/>
      <c r="I572" s="107"/>
      <c r="J572" s="107"/>
      <c r="K572" s="107"/>
      <c r="L572" s="107"/>
      <c r="M572" s="107"/>
      <c r="N572" s="107"/>
      <c r="O572" s="107"/>
      <c r="P572" s="107"/>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c r="CU572" s="14"/>
      <c r="CV572" s="14"/>
      <c r="CW572" s="14"/>
      <c r="CX572" s="14"/>
      <c r="CY572" s="14"/>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c r="EE572" s="14"/>
      <c r="EF572" s="14"/>
      <c r="EG572" s="14"/>
      <c r="EH572" s="14"/>
      <c r="EI572" s="14"/>
      <c r="EJ572" s="14"/>
      <c r="EK572" s="14"/>
      <c r="EL572" s="14"/>
      <c r="EM572" s="14"/>
      <c r="EN572" s="14"/>
    </row>
    <row r="573" ht="19.5" customHeight="1">
      <c r="A573" s="14"/>
      <c r="B573" s="14"/>
      <c r="C573" s="14"/>
      <c r="D573" s="14"/>
      <c r="E573" s="14"/>
      <c r="F573" s="106"/>
      <c r="G573" s="106"/>
      <c r="H573" s="14"/>
      <c r="I573" s="107"/>
      <c r="J573" s="107"/>
      <c r="K573" s="107"/>
      <c r="L573" s="107"/>
      <c r="M573" s="107"/>
      <c r="N573" s="107"/>
      <c r="O573" s="107"/>
      <c r="P573" s="107"/>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c r="CU573" s="14"/>
      <c r="CV573" s="14"/>
      <c r="CW573" s="14"/>
      <c r="CX573" s="14"/>
      <c r="CY573" s="14"/>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c r="EE573" s="14"/>
      <c r="EF573" s="14"/>
      <c r="EG573" s="14"/>
      <c r="EH573" s="14"/>
      <c r="EI573" s="14"/>
      <c r="EJ573" s="14"/>
      <c r="EK573" s="14"/>
      <c r="EL573" s="14"/>
      <c r="EM573" s="14"/>
      <c r="EN573" s="14"/>
    </row>
    <row r="574" ht="19.5" customHeight="1">
      <c r="A574" s="14"/>
      <c r="B574" s="14"/>
      <c r="C574" s="14"/>
      <c r="D574" s="14"/>
      <c r="E574" s="14"/>
      <c r="F574" s="106"/>
      <c r="G574" s="106"/>
      <c r="H574" s="14"/>
      <c r="I574" s="107"/>
      <c r="J574" s="107"/>
      <c r="K574" s="107"/>
      <c r="L574" s="107"/>
      <c r="M574" s="107"/>
      <c r="N574" s="107"/>
      <c r="O574" s="107"/>
      <c r="P574" s="107"/>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c r="CU574" s="14"/>
      <c r="CV574" s="14"/>
      <c r="CW574" s="14"/>
      <c r="CX574" s="14"/>
      <c r="CY574" s="14"/>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c r="EE574" s="14"/>
      <c r="EF574" s="14"/>
      <c r="EG574" s="14"/>
      <c r="EH574" s="14"/>
      <c r="EI574" s="14"/>
      <c r="EJ574" s="14"/>
      <c r="EK574" s="14"/>
      <c r="EL574" s="14"/>
      <c r="EM574" s="14"/>
      <c r="EN574" s="14"/>
    </row>
    <row r="575" ht="19.5" customHeight="1">
      <c r="A575" s="14"/>
      <c r="B575" s="14"/>
      <c r="C575" s="14"/>
      <c r="D575" s="14"/>
      <c r="E575" s="14"/>
      <c r="F575" s="106"/>
      <c r="G575" s="106"/>
      <c r="H575" s="14"/>
      <c r="I575" s="107"/>
      <c r="J575" s="107"/>
      <c r="K575" s="107"/>
      <c r="L575" s="107"/>
      <c r="M575" s="107"/>
      <c r="N575" s="107"/>
      <c r="O575" s="107"/>
      <c r="P575" s="107"/>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c r="CU575" s="14"/>
      <c r="CV575" s="14"/>
      <c r="CW575" s="14"/>
      <c r="CX575" s="14"/>
      <c r="CY575" s="14"/>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c r="EE575" s="14"/>
      <c r="EF575" s="14"/>
      <c r="EG575" s="14"/>
      <c r="EH575" s="14"/>
      <c r="EI575" s="14"/>
      <c r="EJ575" s="14"/>
      <c r="EK575" s="14"/>
      <c r="EL575" s="14"/>
      <c r="EM575" s="14"/>
      <c r="EN575" s="14"/>
    </row>
    <row r="576" ht="19.5" customHeight="1">
      <c r="A576" s="14"/>
      <c r="B576" s="14"/>
      <c r="C576" s="14"/>
      <c r="D576" s="14"/>
      <c r="E576" s="14"/>
      <c r="F576" s="106"/>
      <c r="G576" s="106"/>
      <c r="H576" s="14"/>
      <c r="I576" s="107"/>
      <c r="J576" s="107"/>
      <c r="K576" s="107"/>
      <c r="L576" s="107"/>
      <c r="M576" s="107"/>
      <c r="N576" s="107"/>
      <c r="O576" s="107"/>
      <c r="P576" s="107"/>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c r="CU576" s="14"/>
      <c r="CV576" s="14"/>
      <c r="CW576" s="14"/>
      <c r="CX576" s="14"/>
      <c r="CY576" s="14"/>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c r="EE576" s="14"/>
      <c r="EF576" s="14"/>
      <c r="EG576" s="14"/>
      <c r="EH576" s="14"/>
      <c r="EI576" s="14"/>
      <c r="EJ576" s="14"/>
      <c r="EK576" s="14"/>
      <c r="EL576" s="14"/>
      <c r="EM576" s="14"/>
      <c r="EN576" s="14"/>
    </row>
    <row r="577" ht="19.5" customHeight="1">
      <c r="A577" s="14"/>
      <c r="B577" s="14"/>
      <c r="C577" s="14"/>
      <c r="D577" s="14"/>
      <c r="E577" s="14"/>
      <c r="F577" s="106"/>
      <c r="G577" s="106"/>
      <c r="H577" s="14"/>
      <c r="I577" s="107"/>
      <c r="J577" s="107"/>
      <c r="K577" s="107"/>
      <c r="L577" s="107"/>
      <c r="M577" s="107"/>
      <c r="N577" s="107"/>
      <c r="O577" s="107"/>
      <c r="P577" s="107"/>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c r="CU577" s="14"/>
      <c r="CV577" s="14"/>
      <c r="CW577" s="14"/>
      <c r="CX577" s="14"/>
      <c r="CY577" s="14"/>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c r="EE577" s="14"/>
      <c r="EF577" s="14"/>
      <c r="EG577" s="14"/>
      <c r="EH577" s="14"/>
      <c r="EI577" s="14"/>
      <c r="EJ577" s="14"/>
      <c r="EK577" s="14"/>
      <c r="EL577" s="14"/>
      <c r="EM577" s="14"/>
      <c r="EN577" s="14"/>
    </row>
    <row r="578" ht="19.5" customHeight="1">
      <c r="A578" s="14"/>
      <c r="B578" s="14"/>
      <c r="C578" s="14"/>
      <c r="D578" s="14"/>
      <c r="E578" s="14"/>
      <c r="F578" s="106"/>
      <c r="G578" s="106"/>
      <c r="H578" s="14"/>
      <c r="I578" s="107"/>
      <c r="J578" s="107"/>
      <c r="K578" s="107"/>
      <c r="L578" s="107"/>
      <c r="M578" s="107"/>
      <c r="N578" s="107"/>
      <c r="O578" s="107"/>
      <c r="P578" s="107"/>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c r="CU578" s="14"/>
      <c r="CV578" s="14"/>
      <c r="CW578" s="14"/>
      <c r="CX578" s="14"/>
      <c r="CY578" s="14"/>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c r="EE578" s="14"/>
      <c r="EF578" s="14"/>
      <c r="EG578" s="14"/>
      <c r="EH578" s="14"/>
      <c r="EI578" s="14"/>
      <c r="EJ578" s="14"/>
      <c r="EK578" s="14"/>
      <c r="EL578" s="14"/>
      <c r="EM578" s="14"/>
      <c r="EN578" s="14"/>
    </row>
    <row r="579" ht="19.5" customHeight="1">
      <c r="A579" s="14"/>
      <c r="B579" s="14"/>
      <c r="C579" s="14"/>
      <c r="D579" s="14"/>
      <c r="E579" s="14"/>
      <c r="F579" s="106"/>
      <c r="G579" s="106"/>
      <c r="H579" s="14"/>
      <c r="I579" s="107"/>
      <c r="J579" s="107"/>
      <c r="K579" s="107"/>
      <c r="L579" s="107"/>
      <c r="M579" s="107"/>
      <c r="N579" s="107"/>
      <c r="O579" s="107"/>
      <c r="P579" s="107"/>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c r="CU579" s="14"/>
      <c r="CV579" s="14"/>
      <c r="CW579" s="14"/>
      <c r="CX579" s="14"/>
      <c r="CY579" s="14"/>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c r="EE579" s="14"/>
      <c r="EF579" s="14"/>
      <c r="EG579" s="14"/>
      <c r="EH579" s="14"/>
      <c r="EI579" s="14"/>
      <c r="EJ579" s="14"/>
      <c r="EK579" s="14"/>
      <c r="EL579" s="14"/>
      <c r="EM579" s="14"/>
      <c r="EN579" s="14"/>
    </row>
    <row r="580" ht="19.5" customHeight="1">
      <c r="A580" s="14"/>
      <c r="B580" s="14"/>
      <c r="C580" s="14"/>
      <c r="D580" s="14"/>
      <c r="E580" s="14"/>
      <c r="F580" s="106"/>
      <c r="G580" s="106"/>
      <c r="H580" s="14"/>
      <c r="I580" s="107"/>
      <c r="J580" s="107"/>
      <c r="K580" s="107"/>
      <c r="L580" s="107"/>
      <c r="M580" s="107"/>
      <c r="N580" s="107"/>
      <c r="O580" s="107"/>
      <c r="P580" s="107"/>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row>
    <row r="581" ht="19.5" customHeight="1">
      <c r="A581" s="14"/>
      <c r="B581" s="14"/>
      <c r="C581" s="14"/>
      <c r="D581" s="14"/>
      <c r="E581" s="14"/>
      <c r="F581" s="106"/>
      <c r="G581" s="106"/>
      <c r="H581" s="14"/>
      <c r="I581" s="107"/>
      <c r="J581" s="107"/>
      <c r="K581" s="107"/>
      <c r="L581" s="107"/>
      <c r="M581" s="107"/>
      <c r="N581" s="107"/>
      <c r="O581" s="107"/>
      <c r="P581" s="107"/>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row>
    <row r="582" ht="19.5" customHeight="1">
      <c r="A582" s="14"/>
      <c r="B582" s="14"/>
      <c r="C582" s="14"/>
      <c r="D582" s="14"/>
      <c r="E582" s="14"/>
      <c r="F582" s="106"/>
      <c r="G582" s="106"/>
      <c r="H582" s="14"/>
      <c r="I582" s="107"/>
      <c r="J582" s="107"/>
      <c r="K582" s="107"/>
      <c r="L582" s="107"/>
      <c r="M582" s="107"/>
      <c r="N582" s="107"/>
      <c r="O582" s="107"/>
      <c r="P582" s="107"/>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c r="CU582" s="14"/>
      <c r="CV582" s="14"/>
      <c r="CW582" s="14"/>
      <c r="CX582" s="14"/>
      <c r="CY582" s="14"/>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c r="EE582" s="14"/>
      <c r="EF582" s="14"/>
      <c r="EG582" s="14"/>
      <c r="EH582" s="14"/>
      <c r="EI582" s="14"/>
      <c r="EJ582" s="14"/>
      <c r="EK582" s="14"/>
      <c r="EL582" s="14"/>
      <c r="EM582" s="14"/>
      <c r="EN582" s="14"/>
    </row>
    <row r="583" ht="19.5" customHeight="1">
      <c r="A583" s="14"/>
      <c r="B583" s="14"/>
      <c r="C583" s="14"/>
      <c r="D583" s="14"/>
      <c r="E583" s="14"/>
      <c r="F583" s="106"/>
      <c r="G583" s="106"/>
      <c r="H583" s="14"/>
      <c r="I583" s="107"/>
      <c r="J583" s="107"/>
      <c r="K583" s="107"/>
      <c r="L583" s="107"/>
      <c r="M583" s="107"/>
      <c r="N583" s="107"/>
      <c r="O583" s="107"/>
      <c r="P583" s="107"/>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c r="CU583" s="14"/>
      <c r="CV583" s="14"/>
      <c r="CW583" s="14"/>
      <c r="CX583" s="14"/>
      <c r="CY583" s="14"/>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c r="EE583" s="14"/>
      <c r="EF583" s="14"/>
      <c r="EG583" s="14"/>
      <c r="EH583" s="14"/>
      <c r="EI583" s="14"/>
      <c r="EJ583" s="14"/>
      <c r="EK583" s="14"/>
      <c r="EL583" s="14"/>
      <c r="EM583" s="14"/>
      <c r="EN583" s="14"/>
    </row>
    <row r="584" ht="19.5" customHeight="1">
      <c r="A584" s="14"/>
      <c r="B584" s="14"/>
      <c r="C584" s="14"/>
      <c r="D584" s="14"/>
      <c r="E584" s="14"/>
      <c r="F584" s="106"/>
      <c r="G584" s="106"/>
      <c r="H584" s="14"/>
      <c r="I584" s="107"/>
      <c r="J584" s="107"/>
      <c r="K584" s="107"/>
      <c r="L584" s="107"/>
      <c r="M584" s="107"/>
      <c r="N584" s="107"/>
      <c r="O584" s="107"/>
      <c r="P584" s="107"/>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c r="CU584" s="14"/>
      <c r="CV584" s="14"/>
      <c r="CW584" s="14"/>
      <c r="CX584" s="14"/>
      <c r="CY584" s="14"/>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c r="EE584" s="14"/>
      <c r="EF584" s="14"/>
      <c r="EG584" s="14"/>
      <c r="EH584" s="14"/>
      <c r="EI584" s="14"/>
      <c r="EJ584" s="14"/>
      <c r="EK584" s="14"/>
      <c r="EL584" s="14"/>
      <c r="EM584" s="14"/>
      <c r="EN584" s="14"/>
    </row>
    <row r="585" ht="19.5" customHeight="1">
      <c r="A585" s="14"/>
      <c r="B585" s="14"/>
      <c r="C585" s="14"/>
      <c r="D585" s="14"/>
      <c r="E585" s="14"/>
      <c r="F585" s="106"/>
      <c r="G585" s="106"/>
      <c r="H585" s="14"/>
      <c r="I585" s="107"/>
      <c r="J585" s="107"/>
      <c r="K585" s="107"/>
      <c r="L585" s="107"/>
      <c r="M585" s="107"/>
      <c r="N585" s="107"/>
      <c r="O585" s="107"/>
      <c r="P585" s="107"/>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c r="CU585" s="14"/>
      <c r="CV585" s="14"/>
      <c r="CW585" s="14"/>
      <c r="CX585" s="14"/>
      <c r="CY585" s="14"/>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c r="EE585" s="14"/>
      <c r="EF585" s="14"/>
      <c r="EG585" s="14"/>
      <c r="EH585" s="14"/>
      <c r="EI585" s="14"/>
      <c r="EJ585" s="14"/>
      <c r="EK585" s="14"/>
      <c r="EL585" s="14"/>
      <c r="EM585" s="14"/>
      <c r="EN585" s="14"/>
    </row>
    <row r="586" ht="19.5" customHeight="1">
      <c r="A586" s="14"/>
      <c r="B586" s="14"/>
      <c r="C586" s="14"/>
      <c r="D586" s="14"/>
      <c r="E586" s="14"/>
      <c r="F586" s="106"/>
      <c r="G586" s="106"/>
      <c r="H586" s="14"/>
      <c r="I586" s="107"/>
      <c r="J586" s="107"/>
      <c r="K586" s="107"/>
      <c r="L586" s="107"/>
      <c r="M586" s="107"/>
      <c r="N586" s="107"/>
      <c r="O586" s="107"/>
      <c r="P586" s="107"/>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c r="CU586" s="14"/>
      <c r="CV586" s="14"/>
      <c r="CW586" s="14"/>
      <c r="CX586" s="14"/>
      <c r="CY586" s="14"/>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c r="EE586" s="14"/>
      <c r="EF586" s="14"/>
      <c r="EG586" s="14"/>
      <c r="EH586" s="14"/>
      <c r="EI586" s="14"/>
      <c r="EJ586" s="14"/>
      <c r="EK586" s="14"/>
      <c r="EL586" s="14"/>
      <c r="EM586" s="14"/>
      <c r="EN586" s="14"/>
    </row>
    <row r="587" ht="19.5" customHeight="1">
      <c r="A587" s="14"/>
      <c r="B587" s="14"/>
      <c r="C587" s="14"/>
      <c r="D587" s="14"/>
      <c r="E587" s="14"/>
      <c r="F587" s="106"/>
      <c r="G587" s="106"/>
      <c r="H587" s="14"/>
      <c r="I587" s="107"/>
      <c r="J587" s="107"/>
      <c r="K587" s="107"/>
      <c r="L587" s="107"/>
      <c r="M587" s="107"/>
      <c r="N587" s="107"/>
      <c r="O587" s="107"/>
      <c r="P587" s="107"/>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row>
    <row r="588" ht="19.5" customHeight="1">
      <c r="A588" s="14"/>
      <c r="B588" s="14"/>
      <c r="C588" s="14"/>
      <c r="D588" s="14"/>
      <c r="E588" s="14"/>
      <c r="F588" s="106"/>
      <c r="G588" s="106"/>
      <c r="H588" s="14"/>
      <c r="I588" s="107"/>
      <c r="J588" s="107"/>
      <c r="K588" s="107"/>
      <c r="L588" s="107"/>
      <c r="M588" s="107"/>
      <c r="N588" s="107"/>
      <c r="O588" s="107"/>
      <c r="P588" s="107"/>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row>
    <row r="589" ht="19.5" customHeight="1">
      <c r="A589" s="14"/>
      <c r="B589" s="14"/>
      <c r="C589" s="14"/>
      <c r="D589" s="14"/>
      <c r="E589" s="14"/>
      <c r="F589" s="106"/>
      <c r="G589" s="106"/>
      <c r="H589" s="14"/>
      <c r="I589" s="107"/>
      <c r="J589" s="107"/>
      <c r="K589" s="107"/>
      <c r="L589" s="107"/>
      <c r="M589" s="107"/>
      <c r="N589" s="107"/>
      <c r="O589" s="107"/>
      <c r="P589" s="107"/>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row>
    <row r="590" ht="19.5" customHeight="1">
      <c r="A590" s="14"/>
      <c r="B590" s="14"/>
      <c r="C590" s="14"/>
      <c r="D590" s="14"/>
      <c r="E590" s="14"/>
      <c r="F590" s="106"/>
      <c r="G590" s="106"/>
      <c r="H590" s="14"/>
      <c r="I590" s="107"/>
      <c r="J590" s="107"/>
      <c r="K590" s="107"/>
      <c r="L590" s="107"/>
      <c r="M590" s="107"/>
      <c r="N590" s="107"/>
      <c r="O590" s="107"/>
      <c r="P590" s="107"/>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row>
    <row r="591" ht="19.5" customHeight="1">
      <c r="A591" s="14"/>
      <c r="B591" s="14"/>
      <c r="C591" s="14"/>
      <c r="D591" s="14"/>
      <c r="E591" s="14"/>
      <c r="F591" s="106"/>
      <c r="G591" s="106"/>
      <c r="H591" s="14"/>
      <c r="I591" s="107"/>
      <c r="J591" s="107"/>
      <c r="K591" s="107"/>
      <c r="L591" s="107"/>
      <c r="M591" s="107"/>
      <c r="N591" s="107"/>
      <c r="O591" s="107"/>
      <c r="P591" s="107"/>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c r="CU591" s="14"/>
      <c r="CV591" s="14"/>
      <c r="CW591" s="14"/>
      <c r="CX591" s="14"/>
      <c r="CY591" s="14"/>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c r="EE591" s="14"/>
      <c r="EF591" s="14"/>
      <c r="EG591" s="14"/>
      <c r="EH591" s="14"/>
      <c r="EI591" s="14"/>
      <c r="EJ591" s="14"/>
      <c r="EK591" s="14"/>
      <c r="EL591" s="14"/>
      <c r="EM591" s="14"/>
      <c r="EN591" s="14"/>
    </row>
    <row r="592" ht="19.5" customHeight="1">
      <c r="A592" s="14"/>
      <c r="B592" s="14"/>
      <c r="C592" s="14"/>
      <c r="D592" s="14"/>
      <c r="E592" s="14"/>
      <c r="F592" s="106"/>
      <c r="G592" s="106"/>
      <c r="H592" s="14"/>
      <c r="I592" s="107"/>
      <c r="J592" s="107"/>
      <c r="K592" s="107"/>
      <c r="L592" s="107"/>
      <c r="M592" s="107"/>
      <c r="N592" s="107"/>
      <c r="O592" s="107"/>
      <c r="P592" s="107"/>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row>
    <row r="593" ht="19.5" customHeight="1">
      <c r="A593" s="14"/>
      <c r="B593" s="14"/>
      <c r="C593" s="14"/>
      <c r="D593" s="14"/>
      <c r="E593" s="14"/>
      <c r="F593" s="106"/>
      <c r="G593" s="106"/>
      <c r="H593" s="14"/>
      <c r="I593" s="107"/>
      <c r="J593" s="107"/>
      <c r="K593" s="107"/>
      <c r="L593" s="107"/>
      <c r="M593" s="107"/>
      <c r="N593" s="107"/>
      <c r="O593" s="107"/>
      <c r="P593" s="107"/>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c r="CU593" s="14"/>
      <c r="CV593" s="14"/>
      <c r="CW593" s="14"/>
      <c r="CX593" s="14"/>
      <c r="CY593" s="14"/>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c r="EE593" s="14"/>
      <c r="EF593" s="14"/>
      <c r="EG593" s="14"/>
      <c r="EH593" s="14"/>
      <c r="EI593" s="14"/>
      <c r="EJ593" s="14"/>
      <c r="EK593" s="14"/>
      <c r="EL593" s="14"/>
      <c r="EM593" s="14"/>
      <c r="EN593" s="14"/>
    </row>
    <row r="594" ht="19.5" customHeight="1">
      <c r="A594" s="14"/>
      <c r="B594" s="14"/>
      <c r="C594" s="14"/>
      <c r="D594" s="14"/>
      <c r="E594" s="14"/>
      <c r="F594" s="106"/>
      <c r="G594" s="106"/>
      <c r="H594" s="14"/>
      <c r="I594" s="107"/>
      <c r="J594" s="107"/>
      <c r="K594" s="107"/>
      <c r="L594" s="107"/>
      <c r="M594" s="107"/>
      <c r="N594" s="107"/>
      <c r="O594" s="107"/>
      <c r="P594" s="107"/>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c r="CU594" s="14"/>
      <c r="CV594" s="14"/>
      <c r="CW594" s="14"/>
      <c r="CX594" s="14"/>
      <c r="CY594" s="14"/>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c r="EE594" s="14"/>
      <c r="EF594" s="14"/>
      <c r="EG594" s="14"/>
      <c r="EH594" s="14"/>
      <c r="EI594" s="14"/>
      <c r="EJ594" s="14"/>
      <c r="EK594" s="14"/>
      <c r="EL594" s="14"/>
      <c r="EM594" s="14"/>
      <c r="EN594" s="14"/>
    </row>
    <row r="595" ht="19.5" customHeight="1">
      <c r="A595" s="14"/>
      <c r="B595" s="14"/>
      <c r="C595" s="14"/>
      <c r="D595" s="14"/>
      <c r="E595" s="14"/>
      <c r="F595" s="106"/>
      <c r="G595" s="106"/>
      <c r="H595" s="14"/>
      <c r="I595" s="107"/>
      <c r="J595" s="107"/>
      <c r="K595" s="107"/>
      <c r="L595" s="107"/>
      <c r="M595" s="107"/>
      <c r="N595" s="107"/>
      <c r="O595" s="107"/>
      <c r="P595" s="107"/>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c r="CU595" s="14"/>
      <c r="CV595" s="14"/>
      <c r="CW595" s="14"/>
      <c r="CX595" s="14"/>
      <c r="CY595" s="14"/>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c r="EE595" s="14"/>
      <c r="EF595" s="14"/>
      <c r="EG595" s="14"/>
      <c r="EH595" s="14"/>
      <c r="EI595" s="14"/>
      <c r="EJ595" s="14"/>
      <c r="EK595" s="14"/>
      <c r="EL595" s="14"/>
      <c r="EM595" s="14"/>
      <c r="EN595" s="14"/>
    </row>
    <row r="596" ht="19.5" customHeight="1">
      <c r="A596" s="14"/>
      <c r="B596" s="14"/>
      <c r="C596" s="14"/>
      <c r="D596" s="14"/>
      <c r="E596" s="14"/>
      <c r="F596" s="106"/>
      <c r="G596" s="106"/>
      <c r="H596" s="14"/>
      <c r="I596" s="107"/>
      <c r="J596" s="107"/>
      <c r="K596" s="107"/>
      <c r="L596" s="107"/>
      <c r="M596" s="107"/>
      <c r="N596" s="107"/>
      <c r="O596" s="107"/>
      <c r="P596" s="107"/>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c r="CU596" s="14"/>
      <c r="CV596" s="14"/>
      <c r="CW596" s="14"/>
      <c r="CX596" s="14"/>
      <c r="CY596" s="14"/>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c r="EE596" s="14"/>
      <c r="EF596" s="14"/>
      <c r="EG596" s="14"/>
      <c r="EH596" s="14"/>
      <c r="EI596" s="14"/>
      <c r="EJ596" s="14"/>
      <c r="EK596" s="14"/>
      <c r="EL596" s="14"/>
      <c r="EM596" s="14"/>
      <c r="EN596" s="14"/>
    </row>
    <row r="597" ht="19.5" customHeight="1">
      <c r="A597" s="14"/>
      <c r="B597" s="14"/>
      <c r="C597" s="14"/>
      <c r="D597" s="14"/>
      <c r="E597" s="14"/>
      <c r="F597" s="106"/>
      <c r="G597" s="106"/>
      <c r="H597" s="14"/>
      <c r="I597" s="107"/>
      <c r="J597" s="107"/>
      <c r="K597" s="107"/>
      <c r="L597" s="107"/>
      <c r="M597" s="107"/>
      <c r="N597" s="107"/>
      <c r="O597" s="107"/>
      <c r="P597" s="107"/>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c r="CU597" s="14"/>
      <c r="CV597" s="14"/>
      <c r="CW597" s="14"/>
      <c r="CX597" s="14"/>
      <c r="CY597" s="14"/>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c r="EE597" s="14"/>
      <c r="EF597" s="14"/>
      <c r="EG597" s="14"/>
      <c r="EH597" s="14"/>
      <c r="EI597" s="14"/>
      <c r="EJ597" s="14"/>
      <c r="EK597" s="14"/>
      <c r="EL597" s="14"/>
      <c r="EM597" s="14"/>
      <c r="EN597" s="14"/>
    </row>
    <row r="598" ht="19.5" customHeight="1">
      <c r="A598" s="14"/>
      <c r="B598" s="14"/>
      <c r="C598" s="14"/>
      <c r="D598" s="14"/>
      <c r="E598" s="14"/>
      <c r="F598" s="106"/>
      <c r="G598" s="106"/>
      <c r="H598" s="14"/>
      <c r="I598" s="107"/>
      <c r="J598" s="107"/>
      <c r="K598" s="107"/>
      <c r="L598" s="107"/>
      <c r="M598" s="107"/>
      <c r="N598" s="107"/>
      <c r="O598" s="107"/>
      <c r="P598" s="107"/>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c r="CU598" s="14"/>
      <c r="CV598" s="14"/>
      <c r="CW598" s="14"/>
      <c r="CX598" s="14"/>
      <c r="CY598" s="14"/>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c r="EE598" s="14"/>
      <c r="EF598" s="14"/>
      <c r="EG598" s="14"/>
      <c r="EH598" s="14"/>
      <c r="EI598" s="14"/>
      <c r="EJ598" s="14"/>
      <c r="EK598" s="14"/>
      <c r="EL598" s="14"/>
      <c r="EM598" s="14"/>
      <c r="EN598" s="14"/>
    </row>
    <row r="599" ht="19.5" customHeight="1">
      <c r="A599" s="14"/>
      <c r="B599" s="14"/>
      <c r="C599" s="14"/>
      <c r="D599" s="14"/>
      <c r="E599" s="14"/>
      <c r="F599" s="106"/>
      <c r="G599" s="106"/>
      <c r="H599" s="14"/>
      <c r="I599" s="107"/>
      <c r="J599" s="107"/>
      <c r="K599" s="107"/>
      <c r="L599" s="107"/>
      <c r="M599" s="107"/>
      <c r="N599" s="107"/>
      <c r="O599" s="107"/>
      <c r="P599" s="107"/>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c r="CU599" s="14"/>
      <c r="CV599" s="14"/>
      <c r="CW599" s="14"/>
      <c r="CX599" s="14"/>
      <c r="CY599" s="14"/>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c r="EE599" s="14"/>
      <c r="EF599" s="14"/>
      <c r="EG599" s="14"/>
      <c r="EH599" s="14"/>
      <c r="EI599" s="14"/>
      <c r="EJ599" s="14"/>
      <c r="EK599" s="14"/>
      <c r="EL599" s="14"/>
      <c r="EM599" s="14"/>
      <c r="EN599" s="14"/>
    </row>
    <row r="600" ht="19.5" customHeight="1">
      <c r="A600" s="14"/>
      <c r="B600" s="14"/>
      <c r="C600" s="14"/>
      <c r="D600" s="14"/>
      <c r="E600" s="14"/>
      <c r="F600" s="106"/>
      <c r="G600" s="106"/>
      <c r="H600" s="14"/>
      <c r="I600" s="107"/>
      <c r="J600" s="107"/>
      <c r="K600" s="107"/>
      <c r="L600" s="107"/>
      <c r="M600" s="107"/>
      <c r="N600" s="107"/>
      <c r="O600" s="107"/>
      <c r="P600" s="107"/>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c r="CU600" s="14"/>
      <c r="CV600" s="14"/>
      <c r="CW600" s="14"/>
      <c r="CX600" s="14"/>
      <c r="CY600" s="14"/>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c r="EE600" s="14"/>
      <c r="EF600" s="14"/>
      <c r="EG600" s="14"/>
      <c r="EH600" s="14"/>
      <c r="EI600" s="14"/>
      <c r="EJ600" s="14"/>
      <c r="EK600" s="14"/>
      <c r="EL600" s="14"/>
      <c r="EM600" s="14"/>
      <c r="EN600" s="14"/>
    </row>
    <row r="601" ht="19.5" customHeight="1">
      <c r="A601" s="14"/>
      <c r="B601" s="14"/>
      <c r="C601" s="14"/>
      <c r="D601" s="14"/>
      <c r="E601" s="14"/>
      <c r="F601" s="106"/>
      <c r="G601" s="106"/>
      <c r="H601" s="14"/>
      <c r="I601" s="107"/>
      <c r="J601" s="107"/>
      <c r="K601" s="107"/>
      <c r="L601" s="107"/>
      <c r="M601" s="107"/>
      <c r="N601" s="107"/>
      <c r="O601" s="107"/>
      <c r="P601" s="107"/>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row>
    <row r="602" ht="19.5" customHeight="1">
      <c r="A602" s="14"/>
      <c r="B602" s="14"/>
      <c r="C602" s="14"/>
      <c r="D602" s="14"/>
      <c r="E602" s="14"/>
      <c r="F602" s="106"/>
      <c r="G602" s="106"/>
      <c r="H602" s="14"/>
      <c r="I602" s="107"/>
      <c r="J602" s="107"/>
      <c r="K602" s="107"/>
      <c r="L602" s="107"/>
      <c r="M602" s="107"/>
      <c r="N602" s="107"/>
      <c r="O602" s="107"/>
      <c r="P602" s="107"/>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row>
    <row r="603" ht="19.5" customHeight="1">
      <c r="A603" s="14"/>
      <c r="B603" s="14"/>
      <c r="C603" s="14"/>
      <c r="D603" s="14"/>
      <c r="E603" s="14"/>
      <c r="F603" s="106"/>
      <c r="G603" s="106"/>
      <c r="H603" s="14"/>
      <c r="I603" s="107"/>
      <c r="J603" s="107"/>
      <c r="K603" s="107"/>
      <c r="L603" s="107"/>
      <c r="M603" s="107"/>
      <c r="N603" s="107"/>
      <c r="O603" s="107"/>
      <c r="P603" s="107"/>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row>
    <row r="604" ht="19.5" customHeight="1">
      <c r="A604" s="14"/>
      <c r="B604" s="14"/>
      <c r="C604" s="14"/>
      <c r="D604" s="14"/>
      <c r="E604" s="14"/>
      <c r="F604" s="106"/>
      <c r="G604" s="106"/>
      <c r="H604" s="14"/>
      <c r="I604" s="107"/>
      <c r="J604" s="107"/>
      <c r="K604" s="107"/>
      <c r="L604" s="107"/>
      <c r="M604" s="107"/>
      <c r="N604" s="107"/>
      <c r="O604" s="107"/>
      <c r="P604" s="107"/>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c r="CU604" s="14"/>
      <c r="CV604" s="14"/>
      <c r="CW604" s="14"/>
      <c r="CX604" s="14"/>
      <c r="CY604" s="14"/>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c r="EE604" s="14"/>
      <c r="EF604" s="14"/>
      <c r="EG604" s="14"/>
      <c r="EH604" s="14"/>
      <c r="EI604" s="14"/>
      <c r="EJ604" s="14"/>
      <c r="EK604" s="14"/>
      <c r="EL604" s="14"/>
      <c r="EM604" s="14"/>
      <c r="EN604" s="14"/>
    </row>
    <row r="605" ht="19.5" customHeight="1">
      <c r="A605" s="14"/>
      <c r="B605" s="14"/>
      <c r="C605" s="14"/>
      <c r="D605" s="14"/>
      <c r="E605" s="14"/>
      <c r="F605" s="106"/>
      <c r="G605" s="106"/>
      <c r="H605" s="14"/>
      <c r="I605" s="107"/>
      <c r="J605" s="107"/>
      <c r="K605" s="107"/>
      <c r="L605" s="107"/>
      <c r="M605" s="107"/>
      <c r="N605" s="107"/>
      <c r="O605" s="107"/>
      <c r="P605" s="107"/>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row>
    <row r="606" ht="19.5" customHeight="1">
      <c r="A606" s="14"/>
      <c r="B606" s="14"/>
      <c r="C606" s="14"/>
      <c r="D606" s="14"/>
      <c r="E606" s="14"/>
      <c r="F606" s="106"/>
      <c r="G606" s="106"/>
      <c r="H606" s="14"/>
      <c r="I606" s="107"/>
      <c r="J606" s="107"/>
      <c r="K606" s="107"/>
      <c r="L606" s="107"/>
      <c r="M606" s="107"/>
      <c r="N606" s="107"/>
      <c r="O606" s="107"/>
      <c r="P606" s="107"/>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row>
    <row r="607" ht="19.5" customHeight="1">
      <c r="A607" s="14"/>
      <c r="B607" s="14"/>
      <c r="C607" s="14"/>
      <c r="D607" s="14"/>
      <c r="E607" s="14"/>
      <c r="F607" s="106"/>
      <c r="G607" s="106"/>
      <c r="H607" s="14"/>
      <c r="I607" s="107"/>
      <c r="J607" s="107"/>
      <c r="K607" s="107"/>
      <c r="L607" s="107"/>
      <c r="M607" s="107"/>
      <c r="N607" s="107"/>
      <c r="O607" s="107"/>
      <c r="P607" s="107"/>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c r="CU607" s="14"/>
      <c r="CV607" s="14"/>
      <c r="CW607" s="14"/>
      <c r="CX607" s="14"/>
      <c r="CY607" s="14"/>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c r="EE607" s="14"/>
      <c r="EF607" s="14"/>
      <c r="EG607" s="14"/>
      <c r="EH607" s="14"/>
      <c r="EI607" s="14"/>
      <c r="EJ607" s="14"/>
      <c r="EK607" s="14"/>
      <c r="EL607" s="14"/>
      <c r="EM607" s="14"/>
      <c r="EN607" s="14"/>
    </row>
    <row r="608" ht="19.5" customHeight="1">
      <c r="A608" s="14"/>
      <c r="B608" s="14"/>
      <c r="C608" s="14"/>
      <c r="D608" s="14"/>
      <c r="E608" s="14"/>
      <c r="F608" s="106"/>
      <c r="G608" s="106"/>
      <c r="H608" s="14"/>
      <c r="I608" s="107"/>
      <c r="J608" s="107"/>
      <c r="K608" s="107"/>
      <c r="L608" s="107"/>
      <c r="M608" s="107"/>
      <c r="N608" s="107"/>
      <c r="O608" s="107"/>
      <c r="P608" s="107"/>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c r="CU608" s="14"/>
      <c r="CV608" s="14"/>
      <c r="CW608" s="14"/>
      <c r="CX608" s="14"/>
      <c r="CY608" s="14"/>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c r="EE608" s="14"/>
      <c r="EF608" s="14"/>
      <c r="EG608" s="14"/>
      <c r="EH608" s="14"/>
      <c r="EI608" s="14"/>
      <c r="EJ608" s="14"/>
      <c r="EK608" s="14"/>
      <c r="EL608" s="14"/>
      <c r="EM608" s="14"/>
      <c r="EN608" s="14"/>
    </row>
    <row r="609" ht="19.5" customHeight="1">
      <c r="A609" s="14"/>
      <c r="B609" s="14"/>
      <c r="C609" s="14"/>
      <c r="D609" s="14"/>
      <c r="E609" s="14"/>
      <c r="F609" s="106"/>
      <c r="G609" s="106"/>
      <c r="H609" s="14"/>
      <c r="I609" s="107"/>
      <c r="J609" s="107"/>
      <c r="K609" s="107"/>
      <c r="L609" s="107"/>
      <c r="M609" s="107"/>
      <c r="N609" s="107"/>
      <c r="O609" s="107"/>
      <c r="P609" s="107"/>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c r="CU609" s="14"/>
      <c r="CV609" s="14"/>
      <c r="CW609" s="14"/>
      <c r="CX609" s="14"/>
      <c r="CY609" s="14"/>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c r="EE609" s="14"/>
      <c r="EF609" s="14"/>
      <c r="EG609" s="14"/>
      <c r="EH609" s="14"/>
      <c r="EI609" s="14"/>
      <c r="EJ609" s="14"/>
      <c r="EK609" s="14"/>
      <c r="EL609" s="14"/>
      <c r="EM609" s="14"/>
      <c r="EN609" s="14"/>
    </row>
    <row r="610" ht="19.5" customHeight="1">
      <c r="A610" s="14"/>
      <c r="B610" s="14"/>
      <c r="C610" s="14"/>
      <c r="D610" s="14"/>
      <c r="E610" s="14"/>
      <c r="F610" s="106"/>
      <c r="G610" s="106"/>
      <c r="H610" s="14"/>
      <c r="I610" s="107"/>
      <c r="J610" s="107"/>
      <c r="K610" s="107"/>
      <c r="L610" s="107"/>
      <c r="M610" s="107"/>
      <c r="N610" s="107"/>
      <c r="O610" s="107"/>
      <c r="P610" s="107"/>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c r="CU610" s="14"/>
      <c r="CV610" s="14"/>
      <c r="CW610" s="14"/>
      <c r="CX610" s="14"/>
      <c r="CY610" s="14"/>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c r="EE610" s="14"/>
      <c r="EF610" s="14"/>
      <c r="EG610" s="14"/>
      <c r="EH610" s="14"/>
      <c r="EI610" s="14"/>
      <c r="EJ610" s="14"/>
      <c r="EK610" s="14"/>
      <c r="EL610" s="14"/>
      <c r="EM610" s="14"/>
      <c r="EN610" s="14"/>
    </row>
    <row r="611" ht="19.5" customHeight="1">
      <c r="A611" s="14"/>
      <c r="B611" s="14"/>
      <c r="C611" s="14"/>
      <c r="D611" s="14"/>
      <c r="E611" s="14"/>
      <c r="F611" s="106"/>
      <c r="G611" s="106"/>
      <c r="H611" s="14"/>
      <c r="I611" s="107"/>
      <c r="J611" s="107"/>
      <c r="K611" s="107"/>
      <c r="L611" s="107"/>
      <c r="M611" s="107"/>
      <c r="N611" s="107"/>
      <c r="O611" s="107"/>
      <c r="P611" s="107"/>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c r="CU611" s="14"/>
      <c r="CV611" s="14"/>
      <c r="CW611" s="14"/>
      <c r="CX611" s="14"/>
      <c r="CY611" s="14"/>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c r="EE611" s="14"/>
      <c r="EF611" s="14"/>
      <c r="EG611" s="14"/>
      <c r="EH611" s="14"/>
      <c r="EI611" s="14"/>
      <c r="EJ611" s="14"/>
      <c r="EK611" s="14"/>
      <c r="EL611" s="14"/>
      <c r="EM611" s="14"/>
      <c r="EN611" s="14"/>
    </row>
    <row r="612" ht="19.5" customHeight="1">
      <c r="A612" s="14"/>
      <c r="B612" s="14"/>
      <c r="C612" s="14"/>
      <c r="D612" s="14"/>
      <c r="E612" s="14"/>
      <c r="F612" s="106"/>
      <c r="G612" s="106"/>
      <c r="H612" s="14"/>
      <c r="I612" s="107"/>
      <c r="J612" s="107"/>
      <c r="K612" s="107"/>
      <c r="L612" s="107"/>
      <c r="M612" s="107"/>
      <c r="N612" s="107"/>
      <c r="O612" s="107"/>
      <c r="P612" s="107"/>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c r="CU612" s="14"/>
      <c r="CV612" s="14"/>
      <c r="CW612" s="14"/>
      <c r="CX612" s="14"/>
      <c r="CY612" s="14"/>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c r="EE612" s="14"/>
      <c r="EF612" s="14"/>
      <c r="EG612" s="14"/>
      <c r="EH612" s="14"/>
      <c r="EI612" s="14"/>
      <c r="EJ612" s="14"/>
      <c r="EK612" s="14"/>
      <c r="EL612" s="14"/>
      <c r="EM612" s="14"/>
      <c r="EN612" s="14"/>
    </row>
    <row r="613" ht="19.5" customHeight="1">
      <c r="A613" s="14"/>
      <c r="B613" s="14"/>
      <c r="C613" s="14"/>
      <c r="D613" s="14"/>
      <c r="E613" s="14"/>
      <c r="F613" s="106"/>
      <c r="G613" s="106"/>
      <c r="H613" s="14"/>
      <c r="I613" s="107"/>
      <c r="J613" s="107"/>
      <c r="K613" s="107"/>
      <c r="L613" s="107"/>
      <c r="M613" s="107"/>
      <c r="N613" s="107"/>
      <c r="O613" s="107"/>
      <c r="P613" s="107"/>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row>
    <row r="614" ht="19.5" customHeight="1">
      <c r="A614" s="14"/>
      <c r="B614" s="14"/>
      <c r="C614" s="14"/>
      <c r="D614" s="14"/>
      <c r="E614" s="14"/>
      <c r="F614" s="106"/>
      <c r="G614" s="106"/>
      <c r="H614" s="14"/>
      <c r="I614" s="107"/>
      <c r="J614" s="107"/>
      <c r="K614" s="107"/>
      <c r="L614" s="107"/>
      <c r="M614" s="107"/>
      <c r="N614" s="107"/>
      <c r="O614" s="107"/>
      <c r="P614" s="107"/>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c r="CU614" s="14"/>
      <c r="CV614" s="14"/>
      <c r="CW614" s="14"/>
      <c r="CX614" s="14"/>
      <c r="CY614" s="14"/>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c r="EE614" s="14"/>
      <c r="EF614" s="14"/>
      <c r="EG614" s="14"/>
      <c r="EH614" s="14"/>
      <c r="EI614" s="14"/>
      <c r="EJ614" s="14"/>
      <c r="EK614" s="14"/>
      <c r="EL614" s="14"/>
      <c r="EM614" s="14"/>
      <c r="EN614" s="14"/>
    </row>
    <row r="615" ht="19.5" customHeight="1">
      <c r="A615" s="14"/>
      <c r="B615" s="14"/>
      <c r="C615" s="14"/>
      <c r="D615" s="14"/>
      <c r="E615" s="14"/>
      <c r="F615" s="106"/>
      <c r="G615" s="106"/>
      <c r="H615" s="14"/>
      <c r="I615" s="107"/>
      <c r="J615" s="107"/>
      <c r="K615" s="107"/>
      <c r="L615" s="107"/>
      <c r="M615" s="107"/>
      <c r="N615" s="107"/>
      <c r="O615" s="107"/>
      <c r="P615" s="107"/>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c r="CU615" s="14"/>
      <c r="CV615" s="14"/>
      <c r="CW615" s="14"/>
      <c r="CX615" s="14"/>
      <c r="CY615" s="14"/>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c r="EE615" s="14"/>
      <c r="EF615" s="14"/>
      <c r="EG615" s="14"/>
      <c r="EH615" s="14"/>
      <c r="EI615" s="14"/>
      <c r="EJ615" s="14"/>
      <c r="EK615" s="14"/>
      <c r="EL615" s="14"/>
      <c r="EM615" s="14"/>
      <c r="EN615" s="14"/>
    </row>
    <row r="616" ht="19.5" customHeight="1">
      <c r="A616" s="14"/>
      <c r="B616" s="14"/>
      <c r="C616" s="14"/>
      <c r="D616" s="14"/>
      <c r="E616" s="14"/>
      <c r="F616" s="106"/>
      <c r="G616" s="106"/>
      <c r="H616" s="14"/>
      <c r="I616" s="107"/>
      <c r="J616" s="107"/>
      <c r="K616" s="107"/>
      <c r="L616" s="107"/>
      <c r="M616" s="107"/>
      <c r="N616" s="107"/>
      <c r="O616" s="107"/>
      <c r="P616" s="107"/>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c r="CU616" s="14"/>
      <c r="CV616" s="14"/>
      <c r="CW616" s="14"/>
      <c r="CX616" s="14"/>
      <c r="CY616" s="14"/>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c r="EE616" s="14"/>
      <c r="EF616" s="14"/>
      <c r="EG616" s="14"/>
      <c r="EH616" s="14"/>
      <c r="EI616" s="14"/>
      <c r="EJ616" s="14"/>
      <c r="EK616" s="14"/>
      <c r="EL616" s="14"/>
      <c r="EM616" s="14"/>
      <c r="EN616" s="14"/>
    </row>
    <row r="617" ht="19.5" customHeight="1">
      <c r="A617" s="14"/>
      <c r="B617" s="14"/>
      <c r="C617" s="14"/>
      <c r="D617" s="14"/>
      <c r="E617" s="14"/>
      <c r="F617" s="106"/>
      <c r="G617" s="106"/>
      <c r="H617" s="14"/>
      <c r="I617" s="107"/>
      <c r="J617" s="107"/>
      <c r="K617" s="107"/>
      <c r="L617" s="107"/>
      <c r="M617" s="107"/>
      <c r="N617" s="107"/>
      <c r="O617" s="107"/>
      <c r="P617" s="107"/>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c r="CU617" s="14"/>
      <c r="CV617" s="14"/>
      <c r="CW617" s="14"/>
      <c r="CX617" s="14"/>
      <c r="CY617" s="14"/>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c r="EE617" s="14"/>
      <c r="EF617" s="14"/>
      <c r="EG617" s="14"/>
      <c r="EH617" s="14"/>
      <c r="EI617" s="14"/>
      <c r="EJ617" s="14"/>
      <c r="EK617" s="14"/>
      <c r="EL617" s="14"/>
      <c r="EM617" s="14"/>
      <c r="EN617" s="14"/>
    </row>
    <row r="618" ht="19.5" customHeight="1">
      <c r="A618" s="14"/>
      <c r="B618" s="14"/>
      <c r="C618" s="14"/>
      <c r="D618" s="14"/>
      <c r="E618" s="14"/>
      <c r="F618" s="106"/>
      <c r="G618" s="106"/>
      <c r="H618" s="14"/>
      <c r="I618" s="107"/>
      <c r="J618" s="107"/>
      <c r="K618" s="107"/>
      <c r="L618" s="107"/>
      <c r="M618" s="107"/>
      <c r="N618" s="107"/>
      <c r="O618" s="107"/>
      <c r="P618" s="107"/>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c r="CU618" s="14"/>
      <c r="CV618" s="14"/>
      <c r="CW618" s="14"/>
      <c r="CX618" s="14"/>
      <c r="CY618" s="14"/>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c r="EE618" s="14"/>
      <c r="EF618" s="14"/>
      <c r="EG618" s="14"/>
      <c r="EH618" s="14"/>
      <c r="EI618" s="14"/>
      <c r="EJ618" s="14"/>
      <c r="EK618" s="14"/>
      <c r="EL618" s="14"/>
      <c r="EM618" s="14"/>
      <c r="EN618" s="14"/>
    </row>
    <row r="619" ht="19.5" customHeight="1">
      <c r="A619" s="14"/>
      <c r="B619" s="14"/>
      <c r="C619" s="14"/>
      <c r="D619" s="14"/>
      <c r="E619" s="14"/>
      <c r="F619" s="106"/>
      <c r="G619" s="106"/>
      <c r="H619" s="14"/>
      <c r="I619" s="107"/>
      <c r="J619" s="107"/>
      <c r="K619" s="107"/>
      <c r="L619" s="107"/>
      <c r="M619" s="107"/>
      <c r="N619" s="107"/>
      <c r="O619" s="107"/>
      <c r="P619" s="107"/>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row>
    <row r="620" ht="19.5" customHeight="1">
      <c r="A620" s="14"/>
      <c r="B620" s="14"/>
      <c r="C620" s="14"/>
      <c r="D620" s="14"/>
      <c r="E620" s="14"/>
      <c r="F620" s="106"/>
      <c r="G620" s="106"/>
      <c r="H620" s="14"/>
      <c r="I620" s="107"/>
      <c r="J620" s="107"/>
      <c r="K620" s="107"/>
      <c r="L620" s="107"/>
      <c r="M620" s="107"/>
      <c r="N620" s="107"/>
      <c r="O620" s="107"/>
      <c r="P620" s="107"/>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row>
    <row r="621" ht="19.5" customHeight="1">
      <c r="A621" s="14"/>
      <c r="B621" s="14"/>
      <c r="C621" s="14"/>
      <c r="D621" s="14"/>
      <c r="E621" s="14"/>
      <c r="F621" s="106"/>
      <c r="G621" s="106"/>
      <c r="H621" s="14"/>
      <c r="I621" s="107"/>
      <c r="J621" s="107"/>
      <c r="K621" s="107"/>
      <c r="L621" s="107"/>
      <c r="M621" s="107"/>
      <c r="N621" s="107"/>
      <c r="O621" s="107"/>
      <c r="P621" s="107"/>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c r="CU621" s="14"/>
      <c r="CV621" s="14"/>
      <c r="CW621" s="14"/>
      <c r="CX621" s="14"/>
      <c r="CY621" s="14"/>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c r="EE621" s="14"/>
      <c r="EF621" s="14"/>
      <c r="EG621" s="14"/>
      <c r="EH621" s="14"/>
      <c r="EI621" s="14"/>
      <c r="EJ621" s="14"/>
      <c r="EK621" s="14"/>
      <c r="EL621" s="14"/>
      <c r="EM621" s="14"/>
      <c r="EN621" s="14"/>
    </row>
    <row r="622" ht="19.5" customHeight="1">
      <c r="A622" s="14"/>
      <c r="B622" s="14"/>
      <c r="C622" s="14"/>
      <c r="D622" s="14"/>
      <c r="E622" s="14"/>
      <c r="F622" s="106"/>
      <c r="G622" s="106"/>
      <c r="H622" s="14"/>
      <c r="I622" s="107"/>
      <c r="J622" s="107"/>
      <c r="K622" s="107"/>
      <c r="L622" s="107"/>
      <c r="M622" s="107"/>
      <c r="N622" s="107"/>
      <c r="O622" s="107"/>
      <c r="P622" s="107"/>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c r="CU622" s="14"/>
      <c r="CV622" s="14"/>
      <c r="CW622" s="14"/>
      <c r="CX622" s="14"/>
      <c r="CY622" s="14"/>
      <c r="CZ622" s="14"/>
      <c r="DA622" s="14"/>
      <c r="DB622" s="14"/>
      <c r="DC622" s="14"/>
      <c r="DD622" s="14"/>
      <c r="DE622" s="14"/>
      <c r="DF622" s="14"/>
      <c r="DG622" s="14"/>
      <c r="DH622" s="14"/>
      <c r="DI622" s="14"/>
      <c r="DJ622" s="14"/>
      <c r="DK622" s="14"/>
      <c r="DL622" s="14"/>
      <c r="DM622" s="14"/>
      <c r="DN622" s="14"/>
      <c r="DO622" s="14"/>
      <c r="DP622" s="14"/>
      <c r="DQ622" s="14"/>
      <c r="DR622" s="14"/>
      <c r="DS622" s="14"/>
      <c r="DT622" s="14"/>
      <c r="DU622" s="14"/>
      <c r="DV622" s="14"/>
      <c r="DW622" s="14"/>
      <c r="DX622" s="14"/>
      <c r="DY622" s="14"/>
      <c r="DZ622" s="14"/>
      <c r="EA622" s="14"/>
      <c r="EB622" s="14"/>
      <c r="EC622" s="14"/>
      <c r="ED622" s="14"/>
      <c r="EE622" s="14"/>
      <c r="EF622" s="14"/>
      <c r="EG622" s="14"/>
      <c r="EH622" s="14"/>
      <c r="EI622" s="14"/>
      <c r="EJ622" s="14"/>
      <c r="EK622" s="14"/>
      <c r="EL622" s="14"/>
      <c r="EM622" s="14"/>
      <c r="EN622" s="14"/>
    </row>
    <row r="623" ht="19.5" customHeight="1">
      <c r="A623" s="14"/>
      <c r="B623" s="14"/>
      <c r="C623" s="14"/>
      <c r="D623" s="14"/>
      <c r="E623" s="14"/>
      <c r="F623" s="106"/>
      <c r="G623" s="106"/>
      <c r="H623" s="14"/>
      <c r="I623" s="107"/>
      <c r="J623" s="107"/>
      <c r="K623" s="107"/>
      <c r="L623" s="107"/>
      <c r="M623" s="107"/>
      <c r="N623" s="107"/>
      <c r="O623" s="107"/>
      <c r="P623" s="107"/>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c r="CU623" s="14"/>
      <c r="CV623" s="14"/>
      <c r="CW623" s="14"/>
      <c r="CX623" s="14"/>
      <c r="CY623" s="14"/>
      <c r="CZ623" s="14"/>
      <c r="DA623" s="14"/>
      <c r="DB623" s="14"/>
      <c r="DC623" s="14"/>
      <c r="DD623" s="14"/>
      <c r="DE623" s="14"/>
      <c r="DF623" s="14"/>
      <c r="DG623" s="14"/>
      <c r="DH623" s="14"/>
      <c r="DI623" s="14"/>
      <c r="DJ623" s="14"/>
      <c r="DK623" s="14"/>
      <c r="DL623" s="14"/>
      <c r="DM623" s="14"/>
      <c r="DN623" s="14"/>
      <c r="DO623" s="14"/>
      <c r="DP623" s="14"/>
      <c r="DQ623" s="14"/>
      <c r="DR623" s="14"/>
      <c r="DS623" s="14"/>
      <c r="DT623" s="14"/>
      <c r="DU623" s="14"/>
      <c r="DV623" s="14"/>
      <c r="DW623" s="14"/>
      <c r="DX623" s="14"/>
      <c r="DY623" s="14"/>
      <c r="DZ623" s="14"/>
      <c r="EA623" s="14"/>
      <c r="EB623" s="14"/>
      <c r="EC623" s="14"/>
      <c r="ED623" s="14"/>
      <c r="EE623" s="14"/>
      <c r="EF623" s="14"/>
      <c r="EG623" s="14"/>
      <c r="EH623" s="14"/>
      <c r="EI623" s="14"/>
      <c r="EJ623" s="14"/>
      <c r="EK623" s="14"/>
      <c r="EL623" s="14"/>
      <c r="EM623" s="14"/>
      <c r="EN623" s="14"/>
    </row>
    <row r="624" ht="19.5" customHeight="1">
      <c r="A624" s="14"/>
      <c r="B624" s="14"/>
      <c r="C624" s="14"/>
      <c r="D624" s="14"/>
      <c r="E624" s="14"/>
      <c r="F624" s="106"/>
      <c r="G624" s="106"/>
      <c r="H624" s="14"/>
      <c r="I624" s="107"/>
      <c r="J624" s="107"/>
      <c r="K624" s="107"/>
      <c r="L624" s="107"/>
      <c r="M624" s="107"/>
      <c r="N624" s="107"/>
      <c r="O624" s="107"/>
      <c r="P624" s="107"/>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c r="CU624" s="14"/>
      <c r="CV624" s="14"/>
      <c r="CW624" s="14"/>
      <c r="CX624" s="14"/>
      <c r="CY624" s="14"/>
      <c r="CZ624" s="14"/>
      <c r="DA624" s="14"/>
      <c r="DB624" s="14"/>
      <c r="DC624" s="14"/>
      <c r="DD624" s="14"/>
      <c r="DE624" s="14"/>
      <c r="DF624" s="14"/>
      <c r="DG624" s="14"/>
      <c r="DH624" s="14"/>
      <c r="DI624" s="14"/>
      <c r="DJ624" s="14"/>
      <c r="DK624" s="14"/>
      <c r="DL624" s="14"/>
      <c r="DM624" s="14"/>
      <c r="DN624" s="14"/>
      <c r="DO624" s="14"/>
      <c r="DP624" s="14"/>
      <c r="DQ624" s="14"/>
      <c r="DR624" s="14"/>
      <c r="DS624" s="14"/>
      <c r="DT624" s="14"/>
      <c r="DU624" s="14"/>
      <c r="DV624" s="14"/>
      <c r="DW624" s="14"/>
      <c r="DX624" s="14"/>
      <c r="DY624" s="14"/>
      <c r="DZ624" s="14"/>
      <c r="EA624" s="14"/>
      <c r="EB624" s="14"/>
      <c r="EC624" s="14"/>
      <c r="ED624" s="14"/>
      <c r="EE624" s="14"/>
      <c r="EF624" s="14"/>
      <c r="EG624" s="14"/>
      <c r="EH624" s="14"/>
      <c r="EI624" s="14"/>
      <c r="EJ624" s="14"/>
      <c r="EK624" s="14"/>
      <c r="EL624" s="14"/>
      <c r="EM624" s="14"/>
      <c r="EN624" s="14"/>
    </row>
    <row r="625" ht="19.5" customHeight="1">
      <c r="A625" s="14"/>
      <c r="B625" s="14"/>
      <c r="C625" s="14"/>
      <c r="D625" s="14"/>
      <c r="E625" s="14"/>
      <c r="F625" s="106"/>
      <c r="G625" s="106"/>
      <c r="H625" s="14"/>
      <c r="I625" s="107"/>
      <c r="J625" s="107"/>
      <c r="K625" s="107"/>
      <c r="L625" s="107"/>
      <c r="M625" s="107"/>
      <c r="N625" s="107"/>
      <c r="O625" s="107"/>
      <c r="P625" s="107"/>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c r="CU625" s="14"/>
      <c r="CV625" s="14"/>
      <c r="CW625" s="14"/>
      <c r="CX625" s="14"/>
      <c r="CY625" s="14"/>
      <c r="CZ625" s="14"/>
      <c r="DA625" s="14"/>
      <c r="DB625" s="14"/>
      <c r="DC625" s="14"/>
      <c r="DD625" s="14"/>
      <c r="DE625" s="14"/>
      <c r="DF625" s="14"/>
      <c r="DG625" s="14"/>
      <c r="DH625" s="14"/>
      <c r="DI625" s="14"/>
      <c r="DJ625" s="14"/>
      <c r="DK625" s="14"/>
      <c r="DL625" s="14"/>
      <c r="DM625" s="14"/>
      <c r="DN625" s="14"/>
      <c r="DO625" s="14"/>
      <c r="DP625" s="14"/>
      <c r="DQ625" s="14"/>
      <c r="DR625" s="14"/>
      <c r="DS625" s="14"/>
      <c r="DT625" s="14"/>
      <c r="DU625" s="14"/>
      <c r="DV625" s="14"/>
      <c r="DW625" s="14"/>
      <c r="DX625" s="14"/>
      <c r="DY625" s="14"/>
      <c r="DZ625" s="14"/>
      <c r="EA625" s="14"/>
      <c r="EB625" s="14"/>
      <c r="EC625" s="14"/>
      <c r="ED625" s="14"/>
      <c r="EE625" s="14"/>
      <c r="EF625" s="14"/>
      <c r="EG625" s="14"/>
      <c r="EH625" s="14"/>
      <c r="EI625" s="14"/>
      <c r="EJ625" s="14"/>
      <c r="EK625" s="14"/>
      <c r="EL625" s="14"/>
      <c r="EM625" s="14"/>
      <c r="EN625" s="14"/>
    </row>
    <row r="626" ht="19.5" customHeight="1">
      <c r="A626" s="14"/>
      <c r="B626" s="14"/>
      <c r="C626" s="14"/>
      <c r="D626" s="14"/>
      <c r="E626" s="14"/>
      <c r="F626" s="106"/>
      <c r="G626" s="106"/>
      <c r="H626" s="14"/>
      <c r="I626" s="107"/>
      <c r="J626" s="107"/>
      <c r="K626" s="107"/>
      <c r="L626" s="107"/>
      <c r="M626" s="107"/>
      <c r="N626" s="107"/>
      <c r="O626" s="107"/>
      <c r="P626" s="107"/>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c r="CU626" s="14"/>
      <c r="CV626" s="14"/>
      <c r="CW626" s="14"/>
      <c r="CX626" s="14"/>
      <c r="CY626" s="14"/>
      <c r="CZ626" s="14"/>
      <c r="DA626" s="14"/>
      <c r="DB626" s="14"/>
      <c r="DC626" s="14"/>
      <c r="DD626" s="14"/>
      <c r="DE626" s="14"/>
      <c r="DF626" s="14"/>
      <c r="DG626" s="14"/>
      <c r="DH626" s="14"/>
      <c r="DI626" s="14"/>
      <c r="DJ626" s="14"/>
      <c r="DK626" s="14"/>
      <c r="DL626" s="14"/>
      <c r="DM626" s="14"/>
      <c r="DN626" s="14"/>
      <c r="DO626" s="14"/>
      <c r="DP626" s="14"/>
      <c r="DQ626" s="14"/>
      <c r="DR626" s="14"/>
      <c r="DS626" s="14"/>
      <c r="DT626" s="14"/>
      <c r="DU626" s="14"/>
      <c r="DV626" s="14"/>
      <c r="DW626" s="14"/>
      <c r="DX626" s="14"/>
      <c r="DY626" s="14"/>
      <c r="DZ626" s="14"/>
      <c r="EA626" s="14"/>
      <c r="EB626" s="14"/>
      <c r="EC626" s="14"/>
      <c r="ED626" s="14"/>
      <c r="EE626" s="14"/>
      <c r="EF626" s="14"/>
      <c r="EG626" s="14"/>
      <c r="EH626" s="14"/>
      <c r="EI626" s="14"/>
      <c r="EJ626" s="14"/>
      <c r="EK626" s="14"/>
      <c r="EL626" s="14"/>
      <c r="EM626" s="14"/>
      <c r="EN626" s="14"/>
    </row>
    <row r="627" ht="19.5" customHeight="1">
      <c r="A627" s="14"/>
      <c r="B627" s="14"/>
      <c r="C627" s="14"/>
      <c r="D627" s="14"/>
      <c r="E627" s="14"/>
      <c r="F627" s="106"/>
      <c r="G627" s="106"/>
      <c r="H627" s="14"/>
      <c r="I627" s="107"/>
      <c r="J627" s="107"/>
      <c r="K627" s="107"/>
      <c r="L627" s="107"/>
      <c r="M627" s="107"/>
      <c r="N627" s="107"/>
      <c r="O627" s="107"/>
      <c r="P627" s="107"/>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c r="CU627" s="14"/>
      <c r="CV627" s="14"/>
      <c r="CW627" s="14"/>
      <c r="CX627" s="14"/>
      <c r="CY627" s="14"/>
      <c r="CZ627" s="14"/>
      <c r="DA627" s="14"/>
      <c r="DB627" s="14"/>
      <c r="DC627" s="14"/>
      <c r="DD627" s="14"/>
      <c r="DE627" s="14"/>
      <c r="DF627" s="14"/>
      <c r="DG627" s="14"/>
      <c r="DH627" s="14"/>
      <c r="DI627" s="14"/>
      <c r="DJ627" s="14"/>
      <c r="DK627" s="14"/>
      <c r="DL627" s="14"/>
      <c r="DM627" s="14"/>
      <c r="DN627" s="14"/>
      <c r="DO627" s="14"/>
      <c r="DP627" s="14"/>
      <c r="DQ627" s="14"/>
      <c r="DR627" s="14"/>
      <c r="DS627" s="14"/>
      <c r="DT627" s="14"/>
      <c r="DU627" s="14"/>
      <c r="DV627" s="14"/>
      <c r="DW627" s="14"/>
      <c r="DX627" s="14"/>
      <c r="DY627" s="14"/>
      <c r="DZ627" s="14"/>
      <c r="EA627" s="14"/>
      <c r="EB627" s="14"/>
      <c r="EC627" s="14"/>
      <c r="ED627" s="14"/>
      <c r="EE627" s="14"/>
      <c r="EF627" s="14"/>
      <c r="EG627" s="14"/>
      <c r="EH627" s="14"/>
      <c r="EI627" s="14"/>
      <c r="EJ627" s="14"/>
      <c r="EK627" s="14"/>
      <c r="EL627" s="14"/>
      <c r="EM627" s="14"/>
      <c r="EN627" s="14"/>
    </row>
    <row r="628" ht="19.5" customHeight="1">
      <c r="A628" s="14"/>
      <c r="B628" s="14"/>
      <c r="C628" s="14"/>
      <c r="D628" s="14"/>
      <c r="E628" s="14"/>
      <c r="F628" s="106"/>
      <c r="G628" s="106"/>
      <c r="H628" s="14"/>
      <c r="I628" s="107"/>
      <c r="J628" s="107"/>
      <c r="K628" s="107"/>
      <c r="L628" s="107"/>
      <c r="M628" s="107"/>
      <c r="N628" s="107"/>
      <c r="O628" s="107"/>
      <c r="P628" s="107"/>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c r="CU628" s="14"/>
      <c r="CV628" s="14"/>
      <c r="CW628" s="14"/>
      <c r="CX628" s="14"/>
      <c r="CY628" s="14"/>
      <c r="CZ628" s="14"/>
      <c r="DA628" s="14"/>
      <c r="DB628" s="14"/>
      <c r="DC628" s="14"/>
      <c r="DD628" s="14"/>
      <c r="DE628" s="14"/>
      <c r="DF628" s="14"/>
      <c r="DG628" s="14"/>
      <c r="DH628" s="14"/>
      <c r="DI628" s="14"/>
      <c r="DJ628" s="14"/>
      <c r="DK628" s="14"/>
      <c r="DL628" s="14"/>
      <c r="DM628" s="14"/>
      <c r="DN628" s="14"/>
      <c r="DO628" s="14"/>
      <c r="DP628" s="14"/>
      <c r="DQ628" s="14"/>
      <c r="DR628" s="14"/>
      <c r="DS628" s="14"/>
      <c r="DT628" s="14"/>
      <c r="DU628" s="14"/>
      <c r="DV628" s="14"/>
      <c r="DW628" s="14"/>
      <c r="DX628" s="14"/>
      <c r="DY628" s="14"/>
      <c r="DZ628" s="14"/>
      <c r="EA628" s="14"/>
      <c r="EB628" s="14"/>
      <c r="EC628" s="14"/>
      <c r="ED628" s="14"/>
      <c r="EE628" s="14"/>
      <c r="EF628" s="14"/>
      <c r="EG628" s="14"/>
      <c r="EH628" s="14"/>
      <c r="EI628" s="14"/>
      <c r="EJ628" s="14"/>
      <c r="EK628" s="14"/>
      <c r="EL628" s="14"/>
      <c r="EM628" s="14"/>
      <c r="EN628" s="14"/>
    </row>
    <row r="629" ht="19.5" customHeight="1">
      <c r="A629" s="14"/>
      <c r="B629" s="14"/>
      <c r="C629" s="14"/>
      <c r="D629" s="14"/>
      <c r="E629" s="14"/>
      <c r="F629" s="106"/>
      <c r="G629" s="106"/>
      <c r="H629" s="14"/>
      <c r="I629" s="107"/>
      <c r="J629" s="107"/>
      <c r="K629" s="107"/>
      <c r="L629" s="107"/>
      <c r="M629" s="107"/>
      <c r="N629" s="107"/>
      <c r="O629" s="107"/>
      <c r="P629" s="107"/>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c r="CU629" s="14"/>
      <c r="CV629" s="14"/>
      <c r="CW629" s="14"/>
      <c r="CX629" s="14"/>
      <c r="CY629" s="14"/>
      <c r="CZ629" s="14"/>
      <c r="DA629" s="14"/>
      <c r="DB629" s="14"/>
      <c r="DC629" s="14"/>
      <c r="DD629" s="14"/>
      <c r="DE629" s="14"/>
      <c r="DF629" s="14"/>
      <c r="DG629" s="14"/>
      <c r="DH629" s="14"/>
      <c r="DI629" s="14"/>
      <c r="DJ629" s="14"/>
      <c r="DK629" s="14"/>
      <c r="DL629" s="14"/>
      <c r="DM629" s="14"/>
      <c r="DN629" s="14"/>
      <c r="DO629" s="14"/>
      <c r="DP629" s="14"/>
      <c r="DQ629" s="14"/>
      <c r="DR629" s="14"/>
      <c r="DS629" s="14"/>
      <c r="DT629" s="14"/>
      <c r="DU629" s="14"/>
      <c r="DV629" s="14"/>
      <c r="DW629" s="14"/>
      <c r="DX629" s="14"/>
      <c r="DY629" s="14"/>
      <c r="DZ629" s="14"/>
      <c r="EA629" s="14"/>
      <c r="EB629" s="14"/>
      <c r="EC629" s="14"/>
      <c r="ED629" s="14"/>
      <c r="EE629" s="14"/>
      <c r="EF629" s="14"/>
      <c r="EG629" s="14"/>
      <c r="EH629" s="14"/>
      <c r="EI629" s="14"/>
      <c r="EJ629" s="14"/>
      <c r="EK629" s="14"/>
      <c r="EL629" s="14"/>
      <c r="EM629" s="14"/>
      <c r="EN629" s="14"/>
    </row>
    <row r="630" ht="19.5" customHeight="1">
      <c r="A630" s="14"/>
      <c r="B630" s="14"/>
      <c r="C630" s="14"/>
      <c r="D630" s="14"/>
      <c r="E630" s="14"/>
      <c r="F630" s="106"/>
      <c r="G630" s="106"/>
      <c r="H630" s="14"/>
      <c r="I630" s="107"/>
      <c r="J630" s="107"/>
      <c r="K630" s="107"/>
      <c r="L630" s="107"/>
      <c r="M630" s="107"/>
      <c r="N630" s="107"/>
      <c r="O630" s="107"/>
      <c r="P630" s="107"/>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c r="CU630" s="14"/>
      <c r="CV630" s="14"/>
      <c r="CW630" s="14"/>
      <c r="CX630" s="14"/>
      <c r="CY630" s="14"/>
      <c r="CZ630" s="14"/>
      <c r="DA630" s="14"/>
      <c r="DB630" s="14"/>
      <c r="DC630" s="14"/>
      <c r="DD630" s="14"/>
      <c r="DE630" s="14"/>
      <c r="DF630" s="14"/>
      <c r="DG630" s="14"/>
      <c r="DH630" s="14"/>
      <c r="DI630" s="14"/>
      <c r="DJ630" s="14"/>
      <c r="DK630" s="14"/>
      <c r="DL630" s="14"/>
      <c r="DM630" s="14"/>
      <c r="DN630" s="14"/>
      <c r="DO630" s="14"/>
      <c r="DP630" s="14"/>
      <c r="DQ630" s="14"/>
      <c r="DR630" s="14"/>
      <c r="DS630" s="14"/>
      <c r="DT630" s="14"/>
      <c r="DU630" s="14"/>
      <c r="DV630" s="14"/>
      <c r="DW630" s="14"/>
      <c r="DX630" s="14"/>
      <c r="DY630" s="14"/>
      <c r="DZ630" s="14"/>
      <c r="EA630" s="14"/>
      <c r="EB630" s="14"/>
      <c r="EC630" s="14"/>
      <c r="ED630" s="14"/>
      <c r="EE630" s="14"/>
      <c r="EF630" s="14"/>
      <c r="EG630" s="14"/>
      <c r="EH630" s="14"/>
      <c r="EI630" s="14"/>
      <c r="EJ630" s="14"/>
      <c r="EK630" s="14"/>
      <c r="EL630" s="14"/>
      <c r="EM630" s="14"/>
      <c r="EN630" s="14"/>
    </row>
    <row r="631" ht="19.5" customHeight="1">
      <c r="A631" s="14"/>
      <c r="B631" s="14"/>
      <c r="C631" s="14"/>
      <c r="D631" s="14"/>
      <c r="E631" s="14"/>
      <c r="F631" s="106"/>
      <c r="G631" s="106"/>
      <c r="H631" s="14"/>
      <c r="I631" s="107"/>
      <c r="J631" s="107"/>
      <c r="K631" s="107"/>
      <c r="L631" s="107"/>
      <c r="M631" s="107"/>
      <c r="N631" s="107"/>
      <c r="O631" s="107"/>
      <c r="P631" s="107"/>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c r="CU631" s="14"/>
      <c r="CV631" s="14"/>
      <c r="CW631" s="14"/>
      <c r="CX631" s="14"/>
      <c r="CY631" s="14"/>
      <c r="CZ631" s="14"/>
      <c r="DA631" s="14"/>
      <c r="DB631" s="14"/>
      <c r="DC631" s="14"/>
      <c r="DD631" s="14"/>
      <c r="DE631" s="14"/>
      <c r="DF631" s="14"/>
      <c r="DG631" s="14"/>
      <c r="DH631" s="14"/>
      <c r="DI631" s="14"/>
      <c r="DJ631" s="14"/>
      <c r="DK631" s="14"/>
      <c r="DL631" s="14"/>
      <c r="DM631" s="14"/>
      <c r="DN631" s="14"/>
      <c r="DO631" s="14"/>
      <c r="DP631" s="14"/>
      <c r="DQ631" s="14"/>
      <c r="DR631" s="14"/>
      <c r="DS631" s="14"/>
      <c r="DT631" s="14"/>
      <c r="DU631" s="14"/>
      <c r="DV631" s="14"/>
      <c r="DW631" s="14"/>
      <c r="DX631" s="14"/>
      <c r="DY631" s="14"/>
      <c r="DZ631" s="14"/>
      <c r="EA631" s="14"/>
      <c r="EB631" s="14"/>
      <c r="EC631" s="14"/>
      <c r="ED631" s="14"/>
      <c r="EE631" s="14"/>
      <c r="EF631" s="14"/>
      <c r="EG631" s="14"/>
      <c r="EH631" s="14"/>
      <c r="EI631" s="14"/>
      <c r="EJ631" s="14"/>
      <c r="EK631" s="14"/>
      <c r="EL631" s="14"/>
      <c r="EM631" s="14"/>
      <c r="EN631" s="14"/>
    </row>
    <row r="632" ht="19.5" customHeight="1">
      <c r="A632" s="14"/>
      <c r="B632" s="14"/>
      <c r="C632" s="14"/>
      <c r="D632" s="14"/>
      <c r="E632" s="14"/>
      <c r="F632" s="106"/>
      <c r="G632" s="106"/>
      <c r="H632" s="14"/>
      <c r="I632" s="107"/>
      <c r="J632" s="107"/>
      <c r="K632" s="107"/>
      <c r="L632" s="107"/>
      <c r="M632" s="107"/>
      <c r="N632" s="107"/>
      <c r="O632" s="107"/>
      <c r="P632" s="107"/>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c r="CU632" s="14"/>
      <c r="CV632" s="14"/>
      <c r="CW632" s="14"/>
      <c r="CX632" s="14"/>
      <c r="CY632" s="14"/>
      <c r="CZ632" s="14"/>
      <c r="DA632" s="14"/>
      <c r="DB632" s="14"/>
      <c r="DC632" s="14"/>
      <c r="DD632" s="14"/>
      <c r="DE632" s="14"/>
      <c r="DF632" s="14"/>
      <c r="DG632" s="14"/>
      <c r="DH632" s="14"/>
      <c r="DI632" s="14"/>
      <c r="DJ632" s="14"/>
      <c r="DK632" s="14"/>
      <c r="DL632" s="14"/>
      <c r="DM632" s="14"/>
      <c r="DN632" s="14"/>
      <c r="DO632" s="14"/>
      <c r="DP632" s="14"/>
      <c r="DQ632" s="14"/>
      <c r="DR632" s="14"/>
      <c r="DS632" s="14"/>
      <c r="DT632" s="14"/>
      <c r="DU632" s="14"/>
      <c r="DV632" s="14"/>
      <c r="DW632" s="14"/>
      <c r="DX632" s="14"/>
      <c r="DY632" s="14"/>
      <c r="DZ632" s="14"/>
      <c r="EA632" s="14"/>
      <c r="EB632" s="14"/>
      <c r="EC632" s="14"/>
      <c r="ED632" s="14"/>
      <c r="EE632" s="14"/>
      <c r="EF632" s="14"/>
      <c r="EG632" s="14"/>
      <c r="EH632" s="14"/>
      <c r="EI632" s="14"/>
      <c r="EJ632" s="14"/>
      <c r="EK632" s="14"/>
      <c r="EL632" s="14"/>
      <c r="EM632" s="14"/>
      <c r="EN632" s="14"/>
    </row>
    <row r="633" ht="19.5" customHeight="1">
      <c r="A633" s="14"/>
      <c r="B633" s="14"/>
      <c r="C633" s="14"/>
      <c r="D633" s="14"/>
      <c r="E633" s="14"/>
      <c r="F633" s="106"/>
      <c r="G633" s="106"/>
      <c r="H633" s="14"/>
      <c r="I633" s="107"/>
      <c r="J633" s="107"/>
      <c r="K633" s="107"/>
      <c r="L633" s="107"/>
      <c r="M633" s="107"/>
      <c r="N633" s="107"/>
      <c r="O633" s="107"/>
      <c r="P633" s="107"/>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c r="CU633" s="14"/>
      <c r="CV633" s="14"/>
      <c r="CW633" s="14"/>
      <c r="CX633" s="14"/>
      <c r="CY633" s="14"/>
      <c r="CZ633" s="14"/>
      <c r="DA633" s="14"/>
      <c r="DB633" s="14"/>
      <c r="DC633" s="14"/>
      <c r="DD633" s="14"/>
      <c r="DE633" s="14"/>
      <c r="DF633" s="14"/>
      <c r="DG633" s="14"/>
      <c r="DH633" s="14"/>
      <c r="DI633" s="14"/>
      <c r="DJ633" s="14"/>
      <c r="DK633" s="14"/>
      <c r="DL633" s="14"/>
      <c r="DM633" s="14"/>
      <c r="DN633" s="14"/>
      <c r="DO633" s="14"/>
      <c r="DP633" s="14"/>
      <c r="DQ633" s="14"/>
      <c r="DR633" s="14"/>
      <c r="DS633" s="14"/>
      <c r="DT633" s="14"/>
      <c r="DU633" s="14"/>
      <c r="DV633" s="14"/>
      <c r="DW633" s="14"/>
      <c r="DX633" s="14"/>
      <c r="DY633" s="14"/>
      <c r="DZ633" s="14"/>
      <c r="EA633" s="14"/>
      <c r="EB633" s="14"/>
      <c r="EC633" s="14"/>
      <c r="ED633" s="14"/>
      <c r="EE633" s="14"/>
      <c r="EF633" s="14"/>
      <c r="EG633" s="14"/>
      <c r="EH633" s="14"/>
      <c r="EI633" s="14"/>
      <c r="EJ633" s="14"/>
      <c r="EK633" s="14"/>
      <c r="EL633" s="14"/>
      <c r="EM633" s="14"/>
      <c r="EN633" s="14"/>
    </row>
    <row r="634" ht="19.5" customHeight="1">
      <c r="A634" s="14"/>
      <c r="B634" s="14"/>
      <c r="C634" s="14"/>
      <c r="D634" s="14"/>
      <c r="E634" s="14"/>
      <c r="F634" s="106"/>
      <c r="G634" s="106"/>
      <c r="H634" s="14"/>
      <c r="I634" s="107"/>
      <c r="J634" s="107"/>
      <c r="K634" s="107"/>
      <c r="L634" s="107"/>
      <c r="M634" s="107"/>
      <c r="N634" s="107"/>
      <c r="O634" s="107"/>
      <c r="P634" s="107"/>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c r="CU634" s="14"/>
      <c r="CV634" s="14"/>
      <c r="CW634" s="14"/>
      <c r="CX634" s="14"/>
      <c r="CY634" s="14"/>
      <c r="CZ634" s="14"/>
      <c r="DA634" s="14"/>
      <c r="DB634" s="14"/>
      <c r="DC634" s="14"/>
      <c r="DD634" s="14"/>
      <c r="DE634" s="14"/>
      <c r="DF634" s="14"/>
      <c r="DG634" s="14"/>
      <c r="DH634" s="14"/>
      <c r="DI634" s="14"/>
      <c r="DJ634" s="14"/>
      <c r="DK634" s="14"/>
      <c r="DL634" s="14"/>
      <c r="DM634" s="14"/>
      <c r="DN634" s="14"/>
      <c r="DO634" s="14"/>
      <c r="DP634" s="14"/>
      <c r="DQ634" s="14"/>
      <c r="DR634" s="14"/>
      <c r="DS634" s="14"/>
      <c r="DT634" s="14"/>
      <c r="DU634" s="14"/>
      <c r="DV634" s="14"/>
      <c r="DW634" s="14"/>
      <c r="DX634" s="14"/>
      <c r="DY634" s="14"/>
      <c r="DZ634" s="14"/>
      <c r="EA634" s="14"/>
      <c r="EB634" s="14"/>
      <c r="EC634" s="14"/>
      <c r="ED634" s="14"/>
      <c r="EE634" s="14"/>
      <c r="EF634" s="14"/>
      <c r="EG634" s="14"/>
      <c r="EH634" s="14"/>
      <c r="EI634" s="14"/>
      <c r="EJ634" s="14"/>
      <c r="EK634" s="14"/>
      <c r="EL634" s="14"/>
      <c r="EM634" s="14"/>
      <c r="EN634" s="14"/>
    </row>
    <row r="635" ht="19.5" customHeight="1">
      <c r="A635" s="14"/>
      <c r="B635" s="14"/>
      <c r="C635" s="14"/>
      <c r="D635" s="14"/>
      <c r="E635" s="14"/>
      <c r="F635" s="106"/>
      <c r="G635" s="106"/>
      <c r="H635" s="14"/>
      <c r="I635" s="107"/>
      <c r="J635" s="107"/>
      <c r="K635" s="107"/>
      <c r="L635" s="107"/>
      <c r="M635" s="107"/>
      <c r="N635" s="107"/>
      <c r="O635" s="107"/>
      <c r="P635" s="107"/>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c r="CU635" s="14"/>
      <c r="CV635" s="14"/>
      <c r="CW635" s="14"/>
      <c r="CX635" s="14"/>
      <c r="CY635" s="14"/>
      <c r="CZ635" s="14"/>
      <c r="DA635" s="14"/>
      <c r="DB635" s="14"/>
      <c r="DC635" s="14"/>
      <c r="DD635" s="14"/>
      <c r="DE635" s="14"/>
      <c r="DF635" s="14"/>
      <c r="DG635" s="14"/>
      <c r="DH635" s="14"/>
      <c r="DI635" s="14"/>
      <c r="DJ635" s="14"/>
      <c r="DK635" s="14"/>
      <c r="DL635" s="14"/>
      <c r="DM635" s="14"/>
      <c r="DN635" s="14"/>
      <c r="DO635" s="14"/>
      <c r="DP635" s="14"/>
      <c r="DQ635" s="14"/>
      <c r="DR635" s="14"/>
      <c r="DS635" s="14"/>
      <c r="DT635" s="14"/>
      <c r="DU635" s="14"/>
      <c r="DV635" s="14"/>
      <c r="DW635" s="14"/>
      <c r="DX635" s="14"/>
      <c r="DY635" s="14"/>
      <c r="DZ635" s="14"/>
      <c r="EA635" s="14"/>
      <c r="EB635" s="14"/>
      <c r="EC635" s="14"/>
      <c r="ED635" s="14"/>
      <c r="EE635" s="14"/>
      <c r="EF635" s="14"/>
      <c r="EG635" s="14"/>
      <c r="EH635" s="14"/>
      <c r="EI635" s="14"/>
      <c r="EJ635" s="14"/>
      <c r="EK635" s="14"/>
      <c r="EL635" s="14"/>
      <c r="EM635" s="14"/>
      <c r="EN635" s="14"/>
    </row>
    <row r="636" ht="19.5" customHeight="1">
      <c r="A636" s="14"/>
      <c r="B636" s="14"/>
      <c r="C636" s="14"/>
      <c r="D636" s="14"/>
      <c r="E636" s="14"/>
      <c r="F636" s="106"/>
      <c r="G636" s="106"/>
      <c r="H636" s="14"/>
      <c r="I636" s="107"/>
      <c r="J636" s="107"/>
      <c r="K636" s="107"/>
      <c r="L636" s="107"/>
      <c r="M636" s="107"/>
      <c r="N636" s="107"/>
      <c r="O636" s="107"/>
      <c r="P636" s="107"/>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c r="CU636" s="14"/>
      <c r="CV636" s="14"/>
      <c r="CW636" s="14"/>
      <c r="CX636" s="14"/>
      <c r="CY636" s="14"/>
      <c r="CZ636" s="14"/>
      <c r="DA636" s="14"/>
      <c r="DB636" s="14"/>
      <c r="DC636" s="14"/>
      <c r="DD636" s="14"/>
      <c r="DE636" s="14"/>
      <c r="DF636" s="14"/>
      <c r="DG636" s="14"/>
      <c r="DH636" s="14"/>
      <c r="DI636" s="14"/>
      <c r="DJ636" s="14"/>
      <c r="DK636" s="14"/>
      <c r="DL636" s="14"/>
      <c r="DM636" s="14"/>
      <c r="DN636" s="14"/>
      <c r="DO636" s="14"/>
      <c r="DP636" s="14"/>
      <c r="DQ636" s="14"/>
      <c r="DR636" s="14"/>
      <c r="DS636" s="14"/>
      <c r="DT636" s="14"/>
      <c r="DU636" s="14"/>
      <c r="DV636" s="14"/>
      <c r="DW636" s="14"/>
      <c r="DX636" s="14"/>
      <c r="DY636" s="14"/>
      <c r="DZ636" s="14"/>
      <c r="EA636" s="14"/>
      <c r="EB636" s="14"/>
      <c r="EC636" s="14"/>
      <c r="ED636" s="14"/>
      <c r="EE636" s="14"/>
      <c r="EF636" s="14"/>
      <c r="EG636" s="14"/>
      <c r="EH636" s="14"/>
      <c r="EI636" s="14"/>
      <c r="EJ636" s="14"/>
      <c r="EK636" s="14"/>
      <c r="EL636" s="14"/>
      <c r="EM636" s="14"/>
      <c r="EN636" s="14"/>
    </row>
    <row r="637" ht="19.5" customHeight="1">
      <c r="A637" s="14"/>
      <c r="B637" s="14"/>
      <c r="C637" s="14"/>
      <c r="D637" s="14"/>
      <c r="E637" s="14"/>
      <c r="F637" s="106"/>
      <c r="G637" s="106"/>
      <c r="H637" s="14"/>
      <c r="I637" s="107"/>
      <c r="J637" s="107"/>
      <c r="K637" s="107"/>
      <c r="L637" s="107"/>
      <c r="M637" s="107"/>
      <c r="N637" s="107"/>
      <c r="O637" s="107"/>
      <c r="P637" s="107"/>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c r="CU637" s="14"/>
      <c r="CV637" s="14"/>
      <c r="CW637" s="14"/>
      <c r="CX637" s="14"/>
      <c r="CY637" s="14"/>
      <c r="CZ637" s="14"/>
      <c r="DA637" s="14"/>
      <c r="DB637" s="14"/>
      <c r="DC637" s="14"/>
      <c r="DD637" s="14"/>
      <c r="DE637" s="14"/>
      <c r="DF637" s="14"/>
      <c r="DG637" s="14"/>
      <c r="DH637" s="14"/>
      <c r="DI637" s="14"/>
      <c r="DJ637" s="14"/>
      <c r="DK637" s="14"/>
      <c r="DL637" s="14"/>
      <c r="DM637" s="14"/>
      <c r="DN637" s="14"/>
      <c r="DO637" s="14"/>
      <c r="DP637" s="14"/>
      <c r="DQ637" s="14"/>
      <c r="DR637" s="14"/>
      <c r="DS637" s="14"/>
      <c r="DT637" s="14"/>
      <c r="DU637" s="14"/>
      <c r="DV637" s="14"/>
      <c r="DW637" s="14"/>
      <c r="DX637" s="14"/>
      <c r="DY637" s="14"/>
      <c r="DZ637" s="14"/>
      <c r="EA637" s="14"/>
      <c r="EB637" s="14"/>
      <c r="EC637" s="14"/>
      <c r="ED637" s="14"/>
      <c r="EE637" s="14"/>
      <c r="EF637" s="14"/>
      <c r="EG637" s="14"/>
      <c r="EH637" s="14"/>
      <c r="EI637" s="14"/>
      <c r="EJ637" s="14"/>
      <c r="EK637" s="14"/>
      <c r="EL637" s="14"/>
      <c r="EM637" s="14"/>
      <c r="EN637" s="14"/>
    </row>
    <row r="638" ht="19.5" customHeight="1">
      <c r="A638" s="14"/>
      <c r="B638" s="14"/>
      <c r="C638" s="14"/>
      <c r="D638" s="14"/>
      <c r="E638" s="14"/>
      <c r="F638" s="106"/>
      <c r="G638" s="106"/>
      <c r="H638" s="14"/>
      <c r="I638" s="107"/>
      <c r="J638" s="107"/>
      <c r="K638" s="107"/>
      <c r="L638" s="107"/>
      <c r="M638" s="107"/>
      <c r="N638" s="107"/>
      <c r="O638" s="107"/>
      <c r="P638" s="107"/>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c r="CU638" s="14"/>
      <c r="CV638" s="14"/>
      <c r="CW638" s="14"/>
      <c r="CX638" s="14"/>
      <c r="CY638" s="14"/>
      <c r="CZ638" s="14"/>
      <c r="DA638" s="14"/>
      <c r="DB638" s="14"/>
      <c r="DC638" s="14"/>
      <c r="DD638" s="14"/>
      <c r="DE638" s="14"/>
      <c r="DF638" s="14"/>
      <c r="DG638" s="14"/>
      <c r="DH638" s="14"/>
      <c r="DI638" s="14"/>
      <c r="DJ638" s="14"/>
      <c r="DK638" s="14"/>
      <c r="DL638" s="14"/>
      <c r="DM638" s="14"/>
      <c r="DN638" s="14"/>
      <c r="DO638" s="14"/>
      <c r="DP638" s="14"/>
      <c r="DQ638" s="14"/>
      <c r="DR638" s="14"/>
      <c r="DS638" s="14"/>
      <c r="DT638" s="14"/>
      <c r="DU638" s="14"/>
      <c r="DV638" s="14"/>
      <c r="DW638" s="14"/>
      <c r="DX638" s="14"/>
      <c r="DY638" s="14"/>
      <c r="DZ638" s="14"/>
      <c r="EA638" s="14"/>
      <c r="EB638" s="14"/>
      <c r="EC638" s="14"/>
      <c r="ED638" s="14"/>
      <c r="EE638" s="14"/>
      <c r="EF638" s="14"/>
      <c r="EG638" s="14"/>
      <c r="EH638" s="14"/>
      <c r="EI638" s="14"/>
      <c r="EJ638" s="14"/>
      <c r="EK638" s="14"/>
      <c r="EL638" s="14"/>
      <c r="EM638" s="14"/>
      <c r="EN638" s="14"/>
    </row>
    <row r="639" ht="19.5" customHeight="1">
      <c r="A639" s="14"/>
      <c r="B639" s="14"/>
      <c r="C639" s="14"/>
      <c r="D639" s="14"/>
      <c r="E639" s="14"/>
      <c r="F639" s="106"/>
      <c r="G639" s="106"/>
      <c r="H639" s="14"/>
      <c r="I639" s="107"/>
      <c r="J639" s="107"/>
      <c r="K639" s="107"/>
      <c r="L639" s="107"/>
      <c r="M639" s="107"/>
      <c r="N639" s="107"/>
      <c r="O639" s="107"/>
      <c r="P639" s="107"/>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c r="CU639" s="14"/>
      <c r="CV639" s="14"/>
      <c r="CW639" s="14"/>
      <c r="CX639" s="14"/>
      <c r="CY639" s="14"/>
      <c r="CZ639" s="14"/>
      <c r="DA639" s="14"/>
      <c r="DB639" s="14"/>
      <c r="DC639" s="14"/>
      <c r="DD639" s="14"/>
      <c r="DE639" s="14"/>
      <c r="DF639" s="14"/>
      <c r="DG639" s="14"/>
      <c r="DH639" s="14"/>
      <c r="DI639" s="14"/>
      <c r="DJ639" s="14"/>
      <c r="DK639" s="14"/>
      <c r="DL639" s="14"/>
      <c r="DM639" s="14"/>
      <c r="DN639" s="14"/>
      <c r="DO639" s="14"/>
      <c r="DP639" s="14"/>
      <c r="DQ639" s="14"/>
      <c r="DR639" s="14"/>
      <c r="DS639" s="14"/>
      <c r="DT639" s="14"/>
      <c r="DU639" s="14"/>
      <c r="DV639" s="14"/>
      <c r="DW639" s="14"/>
      <c r="DX639" s="14"/>
      <c r="DY639" s="14"/>
      <c r="DZ639" s="14"/>
      <c r="EA639" s="14"/>
      <c r="EB639" s="14"/>
      <c r="EC639" s="14"/>
      <c r="ED639" s="14"/>
      <c r="EE639" s="14"/>
      <c r="EF639" s="14"/>
      <c r="EG639" s="14"/>
      <c r="EH639" s="14"/>
      <c r="EI639" s="14"/>
      <c r="EJ639" s="14"/>
      <c r="EK639" s="14"/>
      <c r="EL639" s="14"/>
      <c r="EM639" s="14"/>
      <c r="EN639" s="14"/>
    </row>
    <row r="640" ht="19.5" customHeight="1">
      <c r="A640" s="14"/>
      <c r="B640" s="14"/>
      <c r="C640" s="14"/>
      <c r="D640" s="14"/>
      <c r="E640" s="14"/>
      <c r="F640" s="106"/>
      <c r="G640" s="106"/>
      <c r="H640" s="14"/>
      <c r="I640" s="107"/>
      <c r="J640" s="107"/>
      <c r="K640" s="107"/>
      <c r="L640" s="107"/>
      <c r="M640" s="107"/>
      <c r="N640" s="107"/>
      <c r="O640" s="107"/>
      <c r="P640" s="107"/>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c r="CU640" s="14"/>
      <c r="CV640" s="14"/>
      <c r="CW640" s="14"/>
      <c r="CX640" s="14"/>
      <c r="CY640" s="14"/>
      <c r="CZ640" s="14"/>
      <c r="DA640" s="14"/>
      <c r="DB640" s="14"/>
      <c r="DC640" s="14"/>
      <c r="DD640" s="14"/>
      <c r="DE640" s="14"/>
      <c r="DF640" s="14"/>
      <c r="DG640" s="14"/>
      <c r="DH640" s="14"/>
      <c r="DI640" s="14"/>
      <c r="DJ640" s="14"/>
      <c r="DK640" s="14"/>
      <c r="DL640" s="14"/>
      <c r="DM640" s="14"/>
      <c r="DN640" s="14"/>
      <c r="DO640" s="14"/>
      <c r="DP640" s="14"/>
      <c r="DQ640" s="14"/>
      <c r="DR640" s="14"/>
      <c r="DS640" s="14"/>
      <c r="DT640" s="14"/>
      <c r="DU640" s="14"/>
      <c r="DV640" s="14"/>
      <c r="DW640" s="14"/>
      <c r="DX640" s="14"/>
      <c r="DY640" s="14"/>
      <c r="DZ640" s="14"/>
      <c r="EA640" s="14"/>
      <c r="EB640" s="14"/>
      <c r="EC640" s="14"/>
      <c r="ED640" s="14"/>
      <c r="EE640" s="14"/>
      <c r="EF640" s="14"/>
      <c r="EG640" s="14"/>
      <c r="EH640" s="14"/>
      <c r="EI640" s="14"/>
      <c r="EJ640" s="14"/>
      <c r="EK640" s="14"/>
      <c r="EL640" s="14"/>
      <c r="EM640" s="14"/>
      <c r="EN640" s="14"/>
    </row>
    <row r="641" ht="19.5" customHeight="1">
      <c r="A641" s="14"/>
      <c r="B641" s="14"/>
      <c r="C641" s="14"/>
      <c r="D641" s="14"/>
      <c r="E641" s="14"/>
      <c r="F641" s="106"/>
      <c r="G641" s="106"/>
      <c r="H641" s="14"/>
      <c r="I641" s="107"/>
      <c r="J641" s="107"/>
      <c r="K641" s="107"/>
      <c r="L641" s="107"/>
      <c r="M641" s="107"/>
      <c r="N641" s="107"/>
      <c r="O641" s="107"/>
      <c r="P641" s="107"/>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c r="CU641" s="14"/>
      <c r="CV641" s="14"/>
      <c r="CW641" s="14"/>
      <c r="CX641" s="14"/>
      <c r="CY641" s="14"/>
      <c r="CZ641" s="14"/>
      <c r="DA641" s="14"/>
      <c r="DB641" s="14"/>
      <c r="DC641" s="14"/>
      <c r="DD641" s="14"/>
      <c r="DE641" s="14"/>
      <c r="DF641" s="14"/>
      <c r="DG641" s="14"/>
      <c r="DH641" s="14"/>
      <c r="DI641" s="14"/>
      <c r="DJ641" s="14"/>
      <c r="DK641" s="14"/>
      <c r="DL641" s="14"/>
      <c r="DM641" s="14"/>
      <c r="DN641" s="14"/>
      <c r="DO641" s="14"/>
      <c r="DP641" s="14"/>
      <c r="DQ641" s="14"/>
      <c r="DR641" s="14"/>
      <c r="DS641" s="14"/>
      <c r="DT641" s="14"/>
      <c r="DU641" s="14"/>
      <c r="DV641" s="14"/>
      <c r="DW641" s="14"/>
      <c r="DX641" s="14"/>
      <c r="DY641" s="14"/>
      <c r="DZ641" s="14"/>
      <c r="EA641" s="14"/>
      <c r="EB641" s="14"/>
      <c r="EC641" s="14"/>
      <c r="ED641" s="14"/>
      <c r="EE641" s="14"/>
      <c r="EF641" s="14"/>
      <c r="EG641" s="14"/>
      <c r="EH641" s="14"/>
      <c r="EI641" s="14"/>
      <c r="EJ641" s="14"/>
      <c r="EK641" s="14"/>
      <c r="EL641" s="14"/>
      <c r="EM641" s="14"/>
      <c r="EN641" s="14"/>
    </row>
    <row r="642" ht="19.5" customHeight="1">
      <c r="A642" s="14"/>
      <c r="B642" s="14"/>
      <c r="C642" s="14"/>
      <c r="D642" s="14"/>
      <c r="E642" s="14"/>
      <c r="F642" s="106"/>
      <c r="G642" s="106"/>
      <c r="H642" s="14"/>
      <c r="I642" s="107"/>
      <c r="J642" s="107"/>
      <c r="K642" s="107"/>
      <c r="L642" s="107"/>
      <c r="M642" s="107"/>
      <c r="N642" s="107"/>
      <c r="O642" s="107"/>
      <c r="P642" s="107"/>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c r="CU642" s="14"/>
      <c r="CV642" s="14"/>
      <c r="CW642" s="14"/>
      <c r="CX642" s="14"/>
      <c r="CY642" s="14"/>
      <c r="CZ642" s="14"/>
      <c r="DA642" s="14"/>
      <c r="DB642" s="14"/>
      <c r="DC642" s="14"/>
      <c r="DD642" s="14"/>
      <c r="DE642" s="14"/>
      <c r="DF642" s="14"/>
      <c r="DG642" s="14"/>
      <c r="DH642" s="14"/>
      <c r="DI642" s="14"/>
      <c r="DJ642" s="14"/>
      <c r="DK642" s="14"/>
      <c r="DL642" s="14"/>
      <c r="DM642" s="14"/>
      <c r="DN642" s="14"/>
      <c r="DO642" s="14"/>
      <c r="DP642" s="14"/>
      <c r="DQ642" s="14"/>
      <c r="DR642" s="14"/>
      <c r="DS642" s="14"/>
      <c r="DT642" s="14"/>
      <c r="DU642" s="14"/>
      <c r="DV642" s="14"/>
      <c r="DW642" s="14"/>
      <c r="DX642" s="14"/>
      <c r="DY642" s="14"/>
      <c r="DZ642" s="14"/>
      <c r="EA642" s="14"/>
      <c r="EB642" s="14"/>
      <c r="EC642" s="14"/>
      <c r="ED642" s="14"/>
      <c r="EE642" s="14"/>
      <c r="EF642" s="14"/>
      <c r="EG642" s="14"/>
      <c r="EH642" s="14"/>
      <c r="EI642" s="14"/>
      <c r="EJ642" s="14"/>
      <c r="EK642" s="14"/>
      <c r="EL642" s="14"/>
      <c r="EM642" s="14"/>
      <c r="EN642" s="14"/>
    </row>
    <row r="643" ht="19.5" customHeight="1">
      <c r="A643" s="14"/>
      <c r="B643" s="14"/>
      <c r="C643" s="14"/>
      <c r="D643" s="14"/>
      <c r="E643" s="14"/>
      <c r="F643" s="106"/>
      <c r="G643" s="106"/>
      <c r="H643" s="14"/>
      <c r="I643" s="107"/>
      <c r="J643" s="107"/>
      <c r="K643" s="107"/>
      <c r="L643" s="107"/>
      <c r="M643" s="107"/>
      <c r="N643" s="107"/>
      <c r="O643" s="107"/>
      <c r="P643" s="107"/>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c r="CU643" s="14"/>
      <c r="CV643" s="14"/>
      <c r="CW643" s="14"/>
      <c r="CX643" s="14"/>
      <c r="CY643" s="14"/>
      <c r="CZ643" s="14"/>
      <c r="DA643" s="14"/>
      <c r="DB643" s="14"/>
      <c r="DC643" s="14"/>
      <c r="DD643" s="14"/>
      <c r="DE643" s="14"/>
      <c r="DF643" s="14"/>
      <c r="DG643" s="14"/>
      <c r="DH643" s="14"/>
      <c r="DI643" s="14"/>
      <c r="DJ643" s="14"/>
      <c r="DK643" s="14"/>
      <c r="DL643" s="14"/>
      <c r="DM643" s="14"/>
      <c r="DN643" s="14"/>
      <c r="DO643" s="14"/>
      <c r="DP643" s="14"/>
      <c r="DQ643" s="14"/>
      <c r="DR643" s="14"/>
      <c r="DS643" s="14"/>
      <c r="DT643" s="14"/>
      <c r="DU643" s="14"/>
      <c r="DV643" s="14"/>
      <c r="DW643" s="14"/>
      <c r="DX643" s="14"/>
      <c r="DY643" s="14"/>
      <c r="DZ643" s="14"/>
      <c r="EA643" s="14"/>
      <c r="EB643" s="14"/>
      <c r="EC643" s="14"/>
      <c r="ED643" s="14"/>
      <c r="EE643" s="14"/>
      <c r="EF643" s="14"/>
      <c r="EG643" s="14"/>
      <c r="EH643" s="14"/>
      <c r="EI643" s="14"/>
      <c r="EJ643" s="14"/>
      <c r="EK643" s="14"/>
      <c r="EL643" s="14"/>
      <c r="EM643" s="14"/>
      <c r="EN643" s="14"/>
    </row>
    <row r="644" ht="19.5" customHeight="1">
      <c r="A644" s="14"/>
      <c r="B644" s="14"/>
      <c r="C644" s="14"/>
      <c r="D644" s="14"/>
      <c r="E644" s="14"/>
      <c r="F644" s="106"/>
      <c r="G644" s="106"/>
      <c r="H644" s="14"/>
      <c r="I644" s="107"/>
      <c r="J644" s="107"/>
      <c r="K644" s="107"/>
      <c r="L644" s="107"/>
      <c r="M644" s="107"/>
      <c r="N644" s="107"/>
      <c r="O644" s="107"/>
      <c r="P644" s="107"/>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c r="CU644" s="14"/>
      <c r="CV644" s="14"/>
      <c r="CW644" s="14"/>
      <c r="CX644" s="14"/>
      <c r="CY644" s="14"/>
      <c r="CZ644" s="14"/>
      <c r="DA644" s="14"/>
      <c r="DB644" s="14"/>
      <c r="DC644" s="14"/>
      <c r="DD644" s="14"/>
      <c r="DE644" s="14"/>
      <c r="DF644" s="14"/>
      <c r="DG644" s="14"/>
      <c r="DH644" s="14"/>
      <c r="DI644" s="14"/>
      <c r="DJ644" s="14"/>
      <c r="DK644" s="14"/>
      <c r="DL644" s="14"/>
      <c r="DM644" s="14"/>
      <c r="DN644" s="14"/>
      <c r="DO644" s="14"/>
      <c r="DP644" s="14"/>
      <c r="DQ644" s="14"/>
      <c r="DR644" s="14"/>
      <c r="DS644" s="14"/>
      <c r="DT644" s="14"/>
      <c r="DU644" s="14"/>
      <c r="DV644" s="14"/>
      <c r="DW644" s="14"/>
      <c r="DX644" s="14"/>
      <c r="DY644" s="14"/>
      <c r="DZ644" s="14"/>
      <c r="EA644" s="14"/>
      <c r="EB644" s="14"/>
      <c r="EC644" s="14"/>
      <c r="ED644" s="14"/>
      <c r="EE644" s="14"/>
      <c r="EF644" s="14"/>
      <c r="EG644" s="14"/>
      <c r="EH644" s="14"/>
      <c r="EI644" s="14"/>
      <c r="EJ644" s="14"/>
      <c r="EK644" s="14"/>
      <c r="EL644" s="14"/>
      <c r="EM644" s="14"/>
      <c r="EN644" s="14"/>
    </row>
    <row r="645" ht="19.5" customHeight="1">
      <c r="A645" s="14"/>
      <c r="B645" s="14"/>
      <c r="C645" s="14"/>
      <c r="D645" s="14"/>
      <c r="E645" s="14"/>
      <c r="F645" s="106"/>
      <c r="G645" s="106"/>
      <c r="H645" s="14"/>
      <c r="I645" s="107"/>
      <c r="J645" s="107"/>
      <c r="K645" s="107"/>
      <c r="L645" s="107"/>
      <c r="M645" s="107"/>
      <c r="N645" s="107"/>
      <c r="O645" s="107"/>
      <c r="P645" s="107"/>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c r="CU645" s="14"/>
      <c r="CV645" s="14"/>
      <c r="CW645" s="14"/>
      <c r="CX645" s="14"/>
      <c r="CY645" s="14"/>
      <c r="CZ645" s="14"/>
      <c r="DA645" s="14"/>
      <c r="DB645" s="14"/>
      <c r="DC645" s="14"/>
      <c r="DD645" s="14"/>
      <c r="DE645" s="14"/>
      <c r="DF645" s="14"/>
      <c r="DG645" s="14"/>
      <c r="DH645" s="14"/>
      <c r="DI645" s="14"/>
      <c r="DJ645" s="14"/>
      <c r="DK645" s="14"/>
      <c r="DL645" s="14"/>
      <c r="DM645" s="14"/>
      <c r="DN645" s="14"/>
      <c r="DO645" s="14"/>
      <c r="DP645" s="14"/>
      <c r="DQ645" s="14"/>
      <c r="DR645" s="14"/>
      <c r="DS645" s="14"/>
      <c r="DT645" s="14"/>
      <c r="DU645" s="14"/>
      <c r="DV645" s="14"/>
      <c r="DW645" s="14"/>
      <c r="DX645" s="14"/>
      <c r="DY645" s="14"/>
      <c r="DZ645" s="14"/>
      <c r="EA645" s="14"/>
      <c r="EB645" s="14"/>
      <c r="EC645" s="14"/>
      <c r="ED645" s="14"/>
      <c r="EE645" s="14"/>
      <c r="EF645" s="14"/>
      <c r="EG645" s="14"/>
      <c r="EH645" s="14"/>
      <c r="EI645" s="14"/>
      <c r="EJ645" s="14"/>
      <c r="EK645" s="14"/>
      <c r="EL645" s="14"/>
      <c r="EM645" s="14"/>
      <c r="EN645" s="14"/>
    </row>
    <row r="646" ht="19.5" customHeight="1">
      <c r="A646" s="14"/>
      <c r="B646" s="14"/>
      <c r="C646" s="14"/>
      <c r="D646" s="14"/>
      <c r="E646" s="14"/>
      <c r="F646" s="106"/>
      <c r="G646" s="106"/>
      <c r="H646" s="14"/>
      <c r="I646" s="107"/>
      <c r="J646" s="107"/>
      <c r="K646" s="107"/>
      <c r="L646" s="107"/>
      <c r="M646" s="107"/>
      <c r="N646" s="107"/>
      <c r="O646" s="107"/>
      <c r="P646" s="107"/>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c r="CU646" s="14"/>
      <c r="CV646" s="14"/>
      <c r="CW646" s="14"/>
      <c r="CX646" s="14"/>
      <c r="CY646" s="14"/>
      <c r="CZ646" s="14"/>
      <c r="DA646" s="14"/>
      <c r="DB646" s="14"/>
      <c r="DC646" s="14"/>
      <c r="DD646" s="14"/>
      <c r="DE646" s="14"/>
      <c r="DF646" s="14"/>
      <c r="DG646" s="14"/>
      <c r="DH646" s="14"/>
      <c r="DI646" s="14"/>
      <c r="DJ646" s="14"/>
      <c r="DK646" s="14"/>
      <c r="DL646" s="14"/>
      <c r="DM646" s="14"/>
      <c r="DN646" s="14"/>
      <c r="DO646" s="14"/>
      <c r="DP646" s="14"/>
      <c r="DQ646" s="14"/>
      <c r="DR646" s="14"/>
      <c r="DS646" s="14"/>
      <c r="DT646" s="14"/>
      <c r="DU646" s="14"/>
      <c r="DV646" s="14"/>
      <c r="DW646" s="14"/>
      <c r="DX646" s="14"/>
      <c r="DY646" s="14"/>
      <c r="DZ646" s="14"/>
      <c r="EA646" s="14"/>
      <c r="EB646" s="14"/>
      <c r="EC646" s="14"/>
      <c r="ED646" s="14"/>
      <c r="EE646" s="14"/>
      <c r="EF646" s="14"/>
      <c r="EG646" s="14"/>
      <c r="EH646" s="14"/>
      <c r="EI646" s="14"/>
      <c r="EJ646" s="14"/>
      <c r="EK646" s="14"/>
      <c r="EL646" s="14"/>
      <c r="EM646" s="14"/>
      <c r="EN646" s="14"/>
    </row>
    <row r="647" ht="19.5" customHeight="1">
      <c r="A647" s="14"/>
      <c r="B647" s="14"/>
      <c r="C647" s="14"/>
      <c r="D647" s="14"/>
      <c r="E647" s="14"/>
      <c r="F647" s="106"/>
      <c r="G647" s="106"/>
      <c r="H647" s="14"/>
      <c r="I647" s="107"/>
      <c r="J647" s="107"/>
      <c r="K647" s="107"/>
      <c r="L647" s="107"/>
      <c r="M647" s="107"/>
      <c r="N647" s="107"/>
      <c r="O647" s="107"/>
      <c r="P647" s="107"/>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c r="CU647" s="14"/>
      <c r="CV647" s="14"/>
      <c r="CW647" s="14"/>
      <c r="CX647" s="14"/>
      <c r="CY647" s="14"/>
      <c r="CZ647" s="14"/>
      <c r="DA647" s="14"/>
      <c r="DB647" s="14"/>
      <c r="DC647" s="14"/>
      <c r="DD647" s="14"/>
      <c r="DE647" s="14"/>
      <c r="DF647" s="14"/>
      <c r="DG647" s="14"/>
      <c r="DH647" s="14"/>
      <c r="DI647" s="14"/>
      <c r="DJ647" s="14"/>
      <c r="DK647" s="14"/>
      <c r="DL647" s="14"/>
      <c r="DM647" s="14"/>
      <c r="DN647" s="14"/>
      <c r="DO647" s="14"/>
      <c r="DP647" s="14"/>
      <c r="DQ647" s="14"/>
      <c r="DR647" s="14"/>
      <c r="DS647" s="14"/>
      <c r="DT647" s="14"/>
      <c r="DU647" s="14"/>
      <c r="DV647" s="14"/>
      <c r="DW647" s="14"/>
      <c r="DX647" s="14"/>
      <c r="DY647" s="14"/>
      <c r="DZ647" s="14"/>
      <c r="EA647" s="14"/>
      <c r="EB647" s="14"/>
      <c r="EC647" s="14"/>
      <c r="ED647" s="14"/>
      <c r="EE647" s="14"/>
      <c r="EF647" s="14"/>
      <c r="EG647" s="14"/>
      <c r="EH647" s="14"/>
      <c r="EI647" s="14"/>
      <c r="EJ647" s="14"/>
      <c r="EK647" s="14"/>
      <c r="EL647" s="14"/>
      <c r="EM647" s="14"/>
      <c r="EN647" s="14"/>
    </row>
    <row r="648" ht="19.5" customHeight="1">
      <c r="A648" s="14"/>
      <c r="B648" s="14"/>
      <c r="C648" s="14"/>
      <c r="D648" s="14"/>
      <c r="E648" s="14"/>
      <c r="F648" s="106"/>
      <c r="G648" s="106"/>
      <c r="H648" s="14"/>
      <c r="I648" s="107"/>
      <c r="J648" s="107"/>
      <c r="K648" s="107"/>
      <c r="L648" s="107"/>
      <c r="M648" s="107"/>
      <c r="N648" s="107"/>
      <c r="O648" s="107"/>
      <c r="P648" s="107"/>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c r="CU648" s="14"/>
      <c r="CV648" s="14"/>
      <c r="CW648" s="14"/>
      <c r="CX648" s="14"/>
      <c r="CY648" s="14"/>
      <c r="CZ648" s="14"/>
      <c r="DA648" s="14"/>
      <c r="DB648" s="14"/>
      <c r="DC648" s="14"/>
      <c r="DD648" s="14"/>
      <c r="DE648" s="14"/>
      <c r="DF648" s="14"/>
      <c r="DG648" s="14"/>
      <c r="DH648" s="14"/>
      <c r="DI648" s="14"/>
      <c r="DJ648" s="14"/>
      <c r="DK648" s="14"/>
      <c r="DL648" s="14"/>
      <c r="DM648" s="14"/>
      <c r="DN648" s="14"/>
      <c r="DO648" s="14"/>
      <c r="DP648" s="14"/>
      <c r="DQ648" s="14"/>
      <c r="DR648" s="14"/>
      <c r="DS648" s="14"/>
      <c r="DT648" s="14"/>
      <c r="DU648" s="14"/>
      <c r="DV648" s="14"/>
      <c r="DW648" s="14"/>
      <c r="DX648" s="14"/>
      <c r="DY648" s="14"/>
      <c r="DZ648" s="14"/>
      <c r="EA648" s="14"/>
      <c r="EB648" s="14"/>
      <c r="EC648" s="14"/>
      <c r="ED648" s="14"/>
      <c r="EE648" s="14"/>
      <c r="EF648" s="14"/>
      <c r="EG648" s="14"/>
      <c r="EH648" s="14"/>
      <c r="EI648" s="14"/>
      <c r="EJ648" s="14"/>
      <c r="EK648" s="14"/>
      <c r="EL648" s="14"/>
      <c r="EM648" s="14"/>
      <c r="EN648" s="14"/>
    </row>
    <row r="649" ht="19.5" customHeight="1">
      <c r="A649" s="14"/>
      <c r="B649" s="14"/>
      <c r="C649" s="14"/>
      <c r="D649" s="14"/>
      <c r="E649" s="14"/>
      <c r="F649" s="106"/>
      <c r="G649" s="106"/>
      <c r="H649" s="14"/>
      <c r="I649" s="107"/>
      <c r="J649" s="107"/>
      <c r="K649" s="107"/>
      <c r="L649" s="107"/>
      <c r="M649" s="107"/>
      <c r="N649" s="107"/>
      <c r="O649" s="107"/>
      <c r="P649" s="107"/>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c r="CU649" s="14"/>
      <c r="CV649" s="14"/>
      <c r="CW649" s="14"/>
      <c r="CX649" s="14"/>
      <c r="CY649" s="14"/>
      <c r="CZ649" s="14"/>
      <c r="DA649" s="14"/>
      <c r="DB649" s="14"/>
      <c r="DC649" s="14"/>
      <c r="DD649" s="14"/>
      <c r="DE649" s="14"/>
      <c r="DF649" s="14"/>
      <c r="DG649" s="14"/>
      <c r="DH649" s="14"/>
      <c r="DI649" s="14"/>
      <c r="DJ649" s="14"/>
      <c r="DK649" s="14"/>
      <c r="DL649" s="14"/>
      <c r="DM649" s="14"/>
      <c r="DN649" s="14"/>
      <c r="DO649" s="14"/>
      <c r="DP649" s="14"/>
      <c r="DQ649" s="14"/>
      <c r="DR649" s="14"/>
      <c r="DS649" s="14"/>
      <c r="DT649" s="14"/>
      <c r="DU649" s="14"/>
      <c r="DV649" s="14"/>
      <c r="DW649" s="14"/>
      <c r="DX649" s="14"/>
      <c r="DY649" s="14"/>
      <c r="DZ649" s="14"/>
      <c r="EA649" s="14"/>
      <c r="EB649" s="14"/>
      <c r="EC649" s="14"/>
      <c r="ED649" s="14"/>
      <c r="EE649" s="14"/>
      <c r="EF649" s="14"/>
      <c r="EG649" s="14"/>
      <c r="EH649" s="14"/>
      <c r="EI649" s="14"/>
      <c r="EJ649" s="14"/>
      <c r="EK649" s="14"/>
      <c r="EL649" s="14"/>
      <c r="EM649" s="14"/>
      <c r="EN649" s="14"/>
    </row>
    <row r="650" ht="19.5" customHeight="1">
      <c r="A650" s="14"/>
      <c r="B650" s="14"/>
      <c r="C650" s="14"/>
      <c r="D650" s="14"/>
      <c r="E650" s="14"/>
      <c r="F650" s="106"/>
      <c r="G650" s="106"/>
      <c r="H650" s="14"/>
      <c r="I650" s="107"/>
      <c r="J650" s="107"/>
      <c r="K650" s="107"/>
      <c r="L650" s="107"/>
      <c r="M650" s="107"/>
      <c r="N650" s="107"/>
      <c r="O650" s="107"/>
      <c r="P650" s="107"/>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c r="CU650" s="14"/>
      <c r="CV650" s="14"/>
      <c r="CW650" s="14"/>
      <c r="CX650" s="14"/>
      <c r="CY650" s="14"/>
      <c r="CZ650" s="14"/>
      <c r="DA650" s="14"/>
      <c r="DB650" s="14"/>
      <c r="DC650" s="14"/>
      <c r="DD650" s="14"/>
      <c r="DE650" s="14"/>
      <c r="DF650" s="14"/>
      <c r="DG650" s="14"/>
      <c r="DH650" s="14"/>
      <c r="DI650" s="14"/>
      <c r="DJ650" s="14"/>
      <c r="DK650" s="14"/>
      <c r="DL650" s="14"/>
      <c r="DM650" s="14"/>
      <c r="DN650" s="14"/>
      <c r="DO650" s="14"/>
      <c r="DP650" s="14"/>
      <c r="DQ650" s="14"/>
      <c r="DR650" s="14"/>
      <c r="DS650" s="14"/>
      <c r="DT650" s="14"/>
      <c r="DU650" s="14"/>
      <c r="DV650" s="14"/>
      <c r="DW650" s="14"/>
      <c r="DX650" s="14"/>
      <c r="DY650" s="14"/>
      <c r="DZ650" s="14"/>
      <c r="EA650" s="14"/>
      <c r="EB650" s="14"/>
      <c r="EC650" s="14"/>
      <c r="ED650" s="14"/>
      <c r="EE650" s="14"/>
      <c r="EF650" s="14"/>
      <c r="EG650" s="14"/>
      <c r="EH650" s="14"/>
      <c r="EI650" s="14"/>
      <c r="EJ650" s="14"/>
      <c r="EK650" s="14"/>
      <c r="EL650" s="14"/>
      <c r="EM650" s="14"/>
      <c r="EN650" s="14"/>
    </row>
    <row r="651" ht="19.5" customHeight="1">
      <c r="A651" s="14"/>
      <c r="B651" s="14"/>
      <c r="C651" s="14"/>
      <c r="D651" s="14"/>
      <c r="E651" s="14"/>
      <c r="F651" s="106"/>
      <c r="G651" s="106"/>
      <c r="H651" s="14"/>
      <c r="I651" s="107"/>
      <c r="J651" s="107"/>
      <c r="K651" s="107"/>
      <c r="L651" s="107"/>
      <c r="M651" s="107"/>
      <c r="N651" s="107"/>
      <c r="O651" s="107"/>
      <c r="P651" s="107"/>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c r="CU651" s="14"/>
      <c r="CV651" s="14"/>
      <c r="CW651" s="14"/>
      <c r="CX651" s="14"/>
      <c r="CY651" s="14"/>
      <c r="CZ651" s="14"/>
      <c r="DA651" s="14"/>
      <c r="DB651" s="14"/>
      <c r="DC651" s="14"/>
      <c r="DD651" s="14"/>
      <c r="DE651" s="14"/>
      <c r="DF651" s="14"/>
      <c r="DG651" s="14"/>
      <c r="DH651" s="14"/>
      <c r="DI651" s="14"/>
      <c r="DJ651" s="14"/>
      <c r="DK651" s="14"/>
      <c r="DL651" s="14"/>
      <c r="DM651" s="14"/>
      <c r="DN651" s="14"/>
      <c r="DO651" s="14"/>
      <c r="DP651" s="14"/>
      <c r="DQ651" s="14"/>
      <c r="DR651" s="14"/>
      <c r="DS651" s="14"/>
      <c r="DT651" s="14"/>
      <c r="DU651" s="14"/>
      <c r="DV651" s="14"/>
      <c r="DW651" s="14"/>
      <c r="DX651" s="14"/>
      <c r="DY651" s="14"/>
      <c r="DZ651" s="14"/>
      <c r="EA651" s="14"/>
      <c r="EB651" s="14"/>
      <c r="EC651" s="14"/>
      <c r="ED651" s="14"/>
      <c r="EE651" s="14"/>
      <c r="EF651" s="14"/>
      <c r="EG651" s="14"/>
      <c r="EH651" s="14"/>
      <c r="EI651" s="14"/>
      <c r="EJ651" s="14"/>
      <c r="EK651" s="14"/>
      <c r="EL651" s="14"/>
      <c r="EM651" s="14"/>
      <c r="EN651" s="14"/>
    </row>
    <row r="652" ht="19.5" customHeight="1">
      <c r="A652" s="14"/>
      <c r="B652" s="14"/>
      <c r="C652" s="14"/>
      <c r="D652" s="14"/>
      <c r="E652" s="14"/>
      <c r="F652" s="106"/>
      <c r="G652" s="106"/>
      <c r="H652" s="14"/>
      <c r="I652" s="107"/>
      <c r="J652" s="107"/>
      <c r="K652" s="107"/>
      <c r="L652" s="107"/>
      <c r="M652" s="107"/>
      <c r="N652" s="107"/>
      <c r="O652" s="107"/>
      <c r="P652" s="107"/>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c r="CU652" s="14"/>
      <c r="CV652" s="14"/>
      <c r="CW652" s="14"/>
      <c r="CX652" s="14"/>
      <c r="CY652" s="14"/>
      <c r="CZ652" s="14"/>
      <c r="DA652" s="14"/>
      <c r="DB652" s="14"/>
      <c r="DC652" s="14"/>
      <c r="DD652" s="14"/>
      <c r="DE652" s="14"/>
      <c r="DF652" s="14"/>
      <c r="DG652" s="14"/>
      <c r="DH652" s="14"/>
      <c r="DI652" s="14"/>
      <c r="DJ652" s="14"/>
      <c r="DK652" s="14"/>
      <c r="DL652" s="14"/>
      <c r="DM652" s="14"/>
      <c r="DN652" s="14"/>
      <c r="DO652" s="14"/>
      <c r="DP652" s="14"/>
      <c r="DQ652" s="14"/>
      <c r="DR652" s="14"/>
      <c r="DS652" s="14"/>
      <c r="DT652" s="14"/>
      <c r="DU652" s="14"/>
      <c r="DV652" s="14"/>
      <c r="DW652" s="14"/>
      <c r="DX652" s="14"/>
      <c r="DY652" s="14"/>
      <c r="DZ652" s="14"/>
      <c r="EA652" s="14"/>
      <c r="EB652" s="14"/>
      <c r="EC652" s="14"/>
      <c r="ED652" s="14"/>
      <c r="EE652" s="14"/>
      <c r="EF652" s="14"/>
      <c r="EG652" s="14"/>
      <c r="EH652" s="14"/>
      <c r="EI652" s="14"/>
      <c r="EJ652" s="14"/>
      <c r="EK652" s="14"/>
      <c r="EL652" s="14"/>
      <c r="EM652" s="14"/>
      <c r="EN652" s="14"/>
    </row>
    <row r="653" ht="19.5" customHeight="1">
      <c r="A653" s="14"/>
      <c r="B653" s="14"/>
      <c r="C653" s="14"/>
      <c r="D653" s="14"/>
      <c r="E653" s="14"/>
      <c r="F653" s="106"/>
      <c r="G653" s="106"/>
      <c r="H653" s="14"/>
      <c r="I653" s="107"/>
      <c r="J653" s="107"/>
      <c r="K653" s="107"/>
      <c r="L653" s="107"/>
      <c r="M653" s="107"/>
      <c r="N653" s="107"/>
      <c r="O653" s="107"/>
      <c r="P653" s="107"/>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c r="CU653" s="14"/>
      <c r="CV653" s="14"/>
      <c r="CW653" s="14"/>
      <c r="CX653" s="14"/>
      <c r="CY653" s="14"/>
      <c r="CZ653" s="14"/>
      <c r="DA653" s="14"/>
      <c r="DB653" s="14"/>
      <c r="DC653" s="14"/>
      <c r="DD653" s="14"/>
      <c r="DE653" s="14"/>
      <c r="DF653" s="14"/>
      <c r="DG653" s="14"/>
      <c r="DH653" s="14"/>
      <c r="DI653" s="14"/>
      <c r="DJ653" s="14"/>
      <c r="DK653" s="14"/>
      <c r="DL653" s="14"/>
      <c r="DM653" s="14"/>
      <c r="DN653" s="14"/>
      <c r="DO653" s="14"/>
      <c r="DP653" s="14"/>
      <c r="DQ653" s="14"/>
      <c r="DR653" s="14"/>
      <c r="DS653" s="14"/>
      <c r="DT653" s="14"/>
      <c r="DU653" s="14"/>
      <c r="DV653" s="14"/>
      <c r="DW653" s="14"/>
      <c r="DX653" s="14"/>
      <c r="DY653" s="14"/>
      <c r="DZ653" s="14"/>
      <c r="EA653" s="14"/>
      <c r="EB653" s="14"/>
      <c r="EC653" s="14"/>
      <c r="ED653" s="14"/>
      <c r="EE653" s="14"/>
      <c r="EF653" s="14"/>
      <c r="EG653" s="14"/>
      <c r="EH653" s="14"/>
      <c r="EI653" s="14"/>
      <c r="EJ653" s="14"/>
      <c r="EK653" s="14"/>
      <c r="EL653" s="14"/>
      <c r="EM653" s="14"/>
      <c r="EN653" s="14"/>
    </row>
    <row r="654" ht="19.5" customHeight="1">
      <c r="A654" s="14"/>
      <c r="B654" s="14"/>
      <c r="C654" s="14"/>
      <c r="D654" s="14"/>
      <c r="E654" s="14"/>
      <c r="F654" s="106"/>
      <c r="G654" s="106"/>
      <c r="H654" s="14"/>
      <c r="I654" s="107"/>
      <c r="J654" s="107"/>
      <c r="K654" s="107"/>
      <c r="L654" s="107"/>
      <c r="M654" s="107"/>
      <c r="N654" s="107"/>
      <c r="O654" s="107"/>
      <c r="P654" s="107"/>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c r="CU654" s="14"/>
      <c r="CV654" s="14"/>
      <c r="CW654" s="14"/>
      <c r="CX654" s="14"/>
      <c r="CY654" s="14"/>
      <c r="CZ654" s="14"/>
      <c r="DA654" s="14"/>
      <c r="DB654" s="14"/>
      <c r="DC654" s="14"/>
      <c r="DD654" s="14"/>
      <c r="DE654" s="14"/>
      <c r="DF654" s="14"/>
      <c r="DG654" s="14"/>
      <c r="DH654" s="14"/>
      <c r="DI654" s="14"/>
      <c r="DJ654" s="14"/>
      <c r="DK654" s="14"/>
      <c r="DL654" s="14"/>
      <c r="DM654" s="14"/>
      <c r="DN654" s="14"/>
      <c r="DO654" s="14"/>
      <c r="DP654" s="14"/>
      <c r="DQ654" s="14"/>
      <c r="DR654" s="14"/>
      <c r="DS654" s="14"/>
      <c r="DT654" s="14"/>
      <c r="DU654" s="14"/>
      <c r="DV654" s="14"/>
      <c r="DW654" s="14"/>
      <c r="DX654" s="14"/>
      <c r="DY654" s="14"/>
      <c r="DZ654" s="14"/>
      <c r="EA654" s="14"/>
      <c r="EB654" s="14"/>
      <c r="EC654" s="14"/>
      <c r="ED654" s="14"/>
      <c r="EE654" s="14"/>
      <c r="EF654" s="14"/>
      <c r="EG654" s="14"/>
      <c r="EH654" s="14"/>
      <c r="EI654" s="14"/>
      <c r="EJ654" s="14"/>
      <c r="EK654" s="14"/>
      <c r="EL654" s="14"/>
      <c r="EM654" s="14"/>
      <c r="EN654" s="14"/>
    </row>
    <row r="655" ht="19.5" customHeight="1">
      <c r="A655" s="14"/>
      <c r="B655" s="14"/>
      <c r="C655" s="14"/>
      <c r="D655" s="14"/>
      <c r="E655" s="14"/>
      <c r="F655" s="106"/>
      <c r="G655" s="106"/>
      <c r="H655" s="14"/>
      <c r="I655" s="107"/>
      <c r="J655" s="107"/>
      <c r="K655" s="107"/>
      <c r="L655" s="107"/>
      <c r="M655" s="107"/>
      <c r="N655" s="107"/>
      <c r="O655" s="107"/>
      <c r="P655" s="107"/>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c r="CU655" s="14"/>
      <c r="CV655" s="14"/>
      <c r="CW655" s="14"/>
      <c r="CX655" s="14"/>
      <c r="CY655" s="14"/>
      <c r="CZ655" s="14"/>
      <c r="DA655" s="14"/>
      <c r="DB655" s="14"/>
      <c r="DC655" s="14"/>
      <c r="DD655" s="14"/>
      <c r="DE655" s="14"/>
      <c r="DF655" s="14"/>
      <c r="DG655" s="14"/>
      <c r="DH655" s="14"/>
      <c r="DI655" s="14"/>
      <c r="DJ655" s="14"/>
      <c r="DK655" s="14"/>
      <c r="DL655" s="14"/>
      <c r="DM655" s="14"/>
      <c r="DN655" s="14"/>
      <c r="DO655" s="14"/>
      <c r="DP655" s="14"/>
      <c r="DQ655" s="14"/>
      <c r="DR655" s="14"/>
      <c r="DS655" s="14"/>
      <c r="DT655" s="14"/>
      <c r="DU655" s="14"/>
      <c r="DV655" s="14"/>
      <c r="DW655" s="14"/>
      <c r="DX655" s="14"/>
      <c r="DY655" s="14"/>
      <c r="DZ655" s="14"/>
      <c r="EA655" s="14"/>
      <c r="EB655" s="14"/>
      <c r="EC655" s="14"/>
      <c r="ED655" s="14"/>
      <c r="EE655" s="14"/>
      <c r="EF655" s="14"/>
      <c r="EG655" s="14"/>
      <c r="EH655" s="14"/>
      <c r="EI655" s="14"/>
      <c r="EJ655" s="14"/>
      <c r="EK655" s="14"/>
      <c r="EL655" s="14"/>
      <c r="EM655" s="14"/>
      <c r="EN655" s="14"/>
    </row>
    <row r="656" ht="19.5" customHeight="1">
      <c r="A656" s="14"/>
      <c r="B656" s="14"/>
      <c r="C656" s="14"/>
      <c r="D656" s="14"/>
      <c r="E656" s="14"/>
      <c r="F656" s="106"/>
      <c r="G656" s="106"/>
      <c r="H656" s="14"/>
      <c r="I656" s="107"/>
      <c r="J656" s="107"/>
      <c r="K656" s="107"/>
      <c r="L656" s="107"/>
      <c r="M656" s="107"/>
      <c r="N656" s="107"/>
      <c r="O656" s="107"/>
      <c r="P656" s="107"/>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c r="CU656" s="14"/>
      <c r="CV656" s="14"/>
      <c r="CW656" s="14"/>
      <c r="CX656" s="14"/>
      <c r="CY656" s="14"/>
      <c r="CZ656" s="14"/>
      <c r="DA656" s="14"/>
      <c r="DB656" s="14"/>
      <c r="DC656" s="14"/>
      <c r="DD656" s="14"/>
      <c r="DE656" s="14"/>
      <c r="DF656" s="14"/>
      <c r="DG656" s="14"/>
      <c r="DH656" s="14"/>
      <c r="DI656" s="14"/>
      <c r="DJ656" s="14"/>
      <c r="DK656" s="14"/>
      <c r="DL656" s="14"/>
      <c r="DM656" s="14"/>
      <c r="DN656" s="14"/>
      <c r="DO656" s="14"/>
      <c r="DP656" s="14"/>
      <c r="DQ656" s="14"/>
      <c r="DR656" s="14"/>
      <c r="DS656" s="14"/>
      <c r="DT656" s="14"/>
      <c r="DU656" s="14"/>
      <c r="DV656" s="14"/>
      <c r="DW656" s="14"/>
      <c r="DX656" s="14"/>
      <c r="DY656" s="14"/>
      <c r="DZ656" s="14"/>
      <c r="EA656" s="14"/>
      <c r="EB656" s="14"/>
      <c r="EC656" s="14"/>
      <c r="ED656" s="14"/>
      <c r="EE656" s="14"/>
      <c r="EF656" s="14"/>
      <c r="EG656" s="14"/>
      <c r="EH656" s="14"/>
      <c r="EI656" s="14"/>
      <c r="EJ656" s="14"/>
      <c r="EK656" s="14"/>
      <c r="EL656" s="14"/>
      <c r="EM656" s="14"/>
      <c r="EN656" s="14"/>
    </row>
    <row r="657" ht="19.5" customHeight="1">
      <c r="A657" s="14"/>
      <c r="B657" s="14"/>
      <c r="C657" s="14"/>
      <c r="D657" s="14"/>
      <c r="E657" s="14"/>
      <c r="F657" s="106"/>
      <c r="G657" s="106"/>
      <c r="H657" s="14"/>
      <c r="I657" s="107"/>
      <c r="J657" s="107"/>
      <c r="K657" s="107"/>
      <c r="L657" s="107"/>
      <c r="M657" s="107"/>
      <c r="N657" s="107"/>
      <c r="O657" s="107"/>
      <c r="P657" s="107"/>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c r="CU657" s="14"/>
      <c r="CV657" s="14"/>
      <c r="CW657" s="14"/>
      <c r="CX657" s="14"/>
      <c r="CY657" s="14"/>
      <c r="CZ657" s="14"/>
      <c r="DA657" s="14"/>
      <c r="DB657" s="14"/>
      <c r="DC657" s="14"/>
      <c r="DD657" s="14"/>
      <c r="DE657" s="14"/>
      <c r="DF657" s="14"/>
      <c r="DG657" s="14"/>
      <c r="DH657" s="14"/>
      <c r="DI657" s="14"/>
      <c r="DJ657" s="14"/>
      <c r="DK657" s="14"/>
      <c r="DL657" s="14"/>
      <c r="DM657" s="14"/>
      <c r="DN657" s="14"/>
      <c r="DO657" s="14"/>
      <c r="DP657" s="14"/>
      <c r="DQ657" s="14"/>
      <c r="DR657" s="14"/>
      <c r="DS657" s="14"/>
      <c r="DT657" s="14"/>
      <c r="DU657" s="14"/>
      <c r="DV657" s="14"/>
      <c r="DW657" s="14"/>
      <c r="DX657" s="14"/>
      <c r="DY657" s="14"/>
      <c r="DZ657" s="14"/>
      <c r="EA657" s="14"/>
      <c r="EB657" s="14"/>
      <c r="EC657" s="14"/>
      <c r="ED657" s="14"/>
      <c r="EE657" s="14"/>
      <c r="EF657" s="14"/>
      <c r="EG657" s="14"/>
      <c r="EH657" s="14"/>
      <c r="EI657" s="14"/>
      <c r="EJ657" s="14"/>
      <c r="EK657" s="14"/>
      <c r="EL657" s="14"/>
      <c r="EM657" s="14"/>
      <c r="EN657" s="14"/>
    </row>
    <row r="658" ht="19.5" customHeight="1">
      <c r="A658" s="14"/>
      <c r="B658" s="14"/>
      <c r="C658" s="14"/>
      <c r="D658" s="14"/>
      <c r="E658" s="14"/>
      <c r="F658" s="106"/>
      <c r="G658" s="106"/>
      <c r="H658" s="14"/>
      <c r="I658" s="107"/>
      <c r="J658" s="107"/>
      <c r="K658" s="107"/>
      <c r="L658" s="107"/>
      <c r="M658" s="107"/>
      <c r="N658" s="107"/>
      <c r="O658" s="107"/>
      <c r="P658" s="107"/>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c r="CU658" s="14"/>
      <c r="CV658" s="14"/>
      <c r="CW658" s="14"/>
      <c r="CX658" s="14"/>
      <c r="CY658" s="14"/>
      <c r="CZ658" s="14"/>
      <c r="DA658" s="14"/>
      <c r="DB658" s="14"/>
      <c r="DC658" s="14"/>
      <c r="DD658" s="14"/>
      <c r="DE658" s="14"/>
      <c r="DF658" s="14"/>
      <c r="DG658" s="14"/>
      <c r="DH658" s="14"/>
      <c r="DI658" s="14"/>
      <c r="DJ658" s="14"/>
      <c r="DK658" s="14"/>
      <c r="DL658" s="14"/>
      <c r="DM658" s="14"/>
      <c r="DN658" s="14"/>
      <c r="DO658" s="14"/>
      <c r="DP658" s="14"/>
      <c r="DQ658" s="14"/>
      <c r="DR658" s="14"/>
      <c r="DS658" s="14"/>
      <c r="DT658" s="14"/>
      <c r="DU658" s="14"/>
      <c r="DV658" s="14"/>
      <c r="DW658" s="14"/>
      <c r="DX658" s="14"/>
      <c r="DY658" s="14"/>
      <c r="DZ658" s="14"/>
      <c r="EA658" s="14"/>
      <c r="EB658" s="14"/>
      <c r="EC658" s="14"/>
      <c r="ED658" s="14"/>
      <c r="EE658" s="14"/>
      <c r="EF658" s="14"/>
      <c r="EG658" s="14"/>
      <c r="EH658" s="14"/>
      <c r="EI658" s="14"/>
      <c r="EJ658" s="14"/>
      <c r="EK658" s="14"/>
      <c r="EL658" s="14"/>
      <c r="EM658" s="14"/>
      <c r="EN658" s="14"/>
    </row>
    <row r="659" ht="19.5" customHeight="1">
      <c r="A659" s="14"/>
      <c r="B659" s="14"/>
      <c r="C659" s="14"/>
      <c r="D659" s="14"/>
      <c r="E659" s="14"/>
      <c r="F659" s="106"/>
      <c r="G659" s="106"/>
      <c r="H659" s="14"/>
      <c r="I659" s="107"/>
      <c r="J659" s="107"/>
      <c r="K659" s="107"/>
      <c r="L659" s="107"/>
      <c r="M659" s="107"/>
      <c r="N659" s="107"/>
      <c r="O659" s="107"/>
      <c r="P659" s="107"/>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c r="CU659" s="14"/>
      <c r="CV659" s="14"/>
      <c r="CW659" s="14"/>
      <c r="CX659" s="14"/>
      <c r="CY659" s="14"/>
      <c r="CZ659" s="14"/>
      <c r="DA659" s="14"/>
      <c r="DB659" s="14"/>
      <c r="DC659" s="14"/>
      <c r="DD659" s="14"/>
      <c r="DE659" s="14"/>
      <c r="DF659" s="14"/>
      <c r="DG659" s="14"/>
      <c r="DH659" s="14"/>
      <c r="DI659" s="14"/>
      <c r="DJ659" s="14"/>
      <c r="DK659" s="14"/>
      <c r="DL659" s="14"/>
      <c r="DM659" s="14"/>
      <c r="DN659" s="14"/>
      <c r="DO659" s="14"/>
      <c r="DP659" s="14"/>
      <c r="DQ659" s="14"/>
      <c r="DR659" s="14"/>
      <c r="DS659" s="14"/>
      <c r="DT659" s="14"/>
      <c r="DU659" s="14"/>
      <c r="DV659" s="14"/>
      <c r="DW659" s="14"/>
      <c r="DX659" s="14"/>
      <c r="DY659" s="14"/>
      <c r="DZ659" s="14"/>
      <c r="EA659" s="14"/>
      <c r="EB659" s="14"/>
      <c r="EC659" s="14"/>
      <c r="ED659" s="14"/>
      <c r="EE659" s="14"/>
      <c r="EF659" s="14"/>
      <c r="EG659" s="14"/>
      <c r="EH659" s="14"/>
      <c r="EI659" s="14"/>
      <c r="EJ659" s="14"/>
      <c r="EK659" s="14"/>
      <c r="EL659" s="14"/>
      <c r="EM659" s="14"/>
      <c r="EN659" s="14"/>
    </row>
    <row r="660" ht="19.5" customHeight="1">
      <c r="A660" s="14"/>
      <c r="B660" s="14"/>
      <c r="C660" s="14"/>
      <c r="D660" s="14"/>
      <c r="E660" s="14"/>
      <c r="F660" s="106"/>
      <c r="G660" s="106"/>
      <c r="H660" s="14"/>
      <c r="I660" s="107"/>
      <c r="J660" s="107"/>
      <c r="K660" s="107"/>
      <c r="L660" s="107"/>
      <c r="M660" s="107"/>
      <c r="N660" s="107"/>
      <c r="O660" s="107"/>
      <c r="P660" s="107"/>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c r="CU660" s="14"/>
      <c r="CV660" s="14"/>
      <c r="CW660" s="14"/>
      <c r="CX660" s="14"/>
      <c r="CY660" s="14"/>
      <c r="CZ660" s="14"/>
      <c r="DA660" s="14"/>
      <c r="DB660" s="14"/>
      <c r="DC660" s="14"/>
      <c r="DD660" s="14"/>
      <c r="DE660" s="14"/>
      <c r="DF660" s="14"/>
      <c r="DG660" s="14"/>
      <c r="DH660" s="14"/>
      <c r="DI660" s="14"/>
      <c r="DJ660" s="14"/>
      <c r="DK660" s="14"/>
      <c r="DL660" s="14"/>
      <c r="DM660" s="14"/>
      <c r="DN660" s="14"/>
      <c r="DO660" s="14"/>
      <c r="DP660" s="14"/>
      <c r="DQ660" s="14"/>
      <c r="DR660" s="14"/>
      <c r="DS660" s="14"/>
      <c r="DT660" s="14"/>
      <c r="DU660" s="14"/>
      <c r="DV660" s="14"/>
      <c r="DW660" s="14"/>
      <c r="DX660" s="14"/>
      <c r="DY660" s="14"/>
      <c r="DZ660" s="14"/>
      <c r="EA660" s="14"/>
      <c r="EB660" s="14"/>
      <c r="EC660" s="14"/>
      <c r="ED660" s="14"/>
      <c r="EE660" s="14"/>
      <c r="EF660" s="14"/>
      <c r="EG660" s="14"/>
      <c r="EH660" s="14"/>
      <c r="EI660" s="14"/>
      <c r="EJ660" s="14"/>
      <c r="EK660" s="14"/>
      <c r="EL660" s="14"/>
      <c r="EM660" s="14"/>
      <c r="EN660" s="14"/>
    </row>
    <row r="661" ht="19.5" customHeight="1">
      <c r="A661" s="14"/>
      <c r="B661" s="14"/>
      <c r="C661" s="14"/>
      <c r="D661" s="14"/>
      <c r="E661" s="14"/>
      <c r="F661" s="106"/>
      <c r="G661" s="106"/>
      <c r="H661" s="14"/>
      <c r="I661" s="107"/>
      <c r="J661" s="107"/>
      <c r="K661" s="107"/>
      <c r="L661" s="107"/>
      <c r="M661" s="107"/>
      <c r="N661" s="107"/>
      <c r="O661" s="107"/>
      <c r="P661" s="107"/>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c r="CU661" s="14"/>
      <c r="CV661" s="14"/>
      <c r="CW661" s="14"/>
      <c r="CX661" s="14"/>
      <c r="CY661" s="14"/>
      <c r="CZ661" s="14"/>
      <c r="DA661" s="14"/>
      <c r="DB661" s="14"/>
      <c r="DC661" s="14"/>
      <c r="DD661" s="14"/>
      <c r="DE661" s="14"/>
      <c r="DF661" s="14"/>
      <c r="DG661" s="14"/>
      <c r="DH661" s="14"/>
      <c r="DI661" s="14"/>
      <c r="DJ661" s="14"/>
      <c r="DK661" s="14"/>
      <c r="DL661" s="14"/>
      <c r="DM661" s="14"/>
      <c r="DN661" s="14"/>
      <c r="DO661" s="14"/>
      <c r="DP661" s="14"/>
      <c r="DQ661" s="14"/>
      <c r="DR661" s="14"/>
      <c r="DS661" s="14"/>
      <c r="DT661" s="14"/>
      <c r="DU661" s="14"/>
      <c r="DV661" s="14"/>
      <c r="DW661" s="14"/>
      <c r="DX661" s="14"/>
      <c r="DY661" s="14"/>
      <c r="DZ661" s="14"/>
      <c r="EA661" s="14"/>
      <c r="EB661" s="14"/>
      <c r="EC661" s="14"/>
      <c r="ED661" s="14"/>
      <c r="EE661" s="14"/>
      <c r="EF661" s="14"/>
      <c r="EG661" s="14"/>
      <c r="EH661" s="14"/>
      <c r="EI661" s="14"/>
      <c r="EJ661" s="14"/>
      <c r="EK661" s="14"/>
      <c r="EL661" s="14"/>
      <c r="EM661" s="14"/>
      <c r="EN661" s="14"/>
    </row>
    <row r="662" ht="19.5" customHeight="1">
      <c r="A662" s="14"/>
      <c r="B662" s="14"/>
      <c r="C662" s="14"/>
      <c r="D662" s="14"/>
      <c r="E662" s="14"/>
      <c r="F662" s="106"/>
      <c r="G662" s="106"/>
      <c r="H662" s="14"/>
      <c r="I662" s="107"/>
      <c r="J662" s="107"/>
      <c r="K662" s="107"/>
      <c r="L662" s="107"/>
      <c r="M662" s="107"/>
      <c r="N662" s="107"/>
      <c r="O662" s="107"/>
      <c r="P662" s="107"/>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c r="CU662" s="14"/>
      <c r="CV662" s="14"/>
      <c r="CW662" s="14"/>
      <c r="CX662" s="14"/>
      <c r="CY662" s="14"/>
      <c r="CZ662" s="14"/>
      <c r="DA662" s="14"/>
      <c r="DB662" s="14"/>
      <c r="DC662" s="14"/>
      <c r="DD662" s="14"/>
      <c r="DE662" s="14"/>
      <c r="DF662" s="14"/>
      <c r="DG662" s="14"/>
      <c r="DH662" s="14"/>
      <c r="DI662" s="14"/>
      <c r="DJ662" s="14"/>
      <c r="DK662" s="14"/>
      <c r="DL662" s="14"/>
      <c r="DM662" s="14"/>
      <c r="DN662" s="14"/>
      <c r="DO662" s="14"/>
      <c r="DP662" s="14"/>
      <c r="DQ662" s="14"/>
      <c r="DR662" s="14"/>
      <c r="DS662" s="14"/>
      <c r="DT662" s="14"/>
      <c r="DU662" s="14"/>
      <c r="DV662" s="14"/>
      <c r="DW662" s="14"/>
      <c r="DX662" s="14"/>
      <c r="DY662" s="14"/>
      <c r="DZ662" s="14"/>
      <c r="EA662" s="14"/>
      <c r="EB662" s="14"/>
      <c r="EC662" s="14"/>
      <c r="ED662" s="14"/>
      <c r="EE662" s="14"/>
      <c r="EF662" s="14"/>
      <c r="EG662" s="14"/>
      <c r="EH662" s="14"/>
      <c r="EI662" s="14"/>
      <c r="EJ662" s="14"/>
      <c r="EK662" s="14"/>
      <c r="EL662" s="14"/>
      <c r="EM662" s="14"/>
      <c r="EN662" s="14"/>
    </row>
    <row r="663" ht="19.5" customHeight="1">
      <c r="A663" s="14"/>
      <c r="B663" s="14"/>
      <c r="C663" s="14"/>
      <c r="D663" s="14"/>
      <c r="E663" s="14"/>
      <c r="F663" s="106"/>
      <c r="G663" s="106"/>
      <c r="H663" s="14"/>
      <c r="I663" s="107"/>
      <c r="J663" s="107"/>
      <c r="K663" s="107"/>
      <c r="L663" s="107"/>
      <c r="M663" s="107"/>
      <c r="N663" s="107"/>
      <c r="O663" s="107"/>
      <c r="P663" s="107"/>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c r="CU663" s="14"/>
      <c r="CV663" s="14"/>
      <c r="CW663" s="14"/>
      <c r="CX663" s="14"/>
      <c r="CY663" s="14"/>
      <c r="CZ663" s="14"/>
      <c r="DA663" s="14"/>
      <c r="DB663" s="14"/>
      <c r="DC663" s="14"/>
      <c r="DD663" s="14"/>
      <c r="DE663" s="14"/>
      <c r="DF663" s="14"/>
      <c r="DG663" s="14"/>
      <c r="DH663" s="14"/>
      <c r="DI663" s="14"/>
      <c r="DJ663" s="14"/>
      <c r="DK663" s="14"/>
      <c r="DL663" s="14"/>
      <c r="DM663" s="14"/>
      <c r="DN663" s="14"/>
      <c r="DO663" s="14"/>
      <c r="DP663" s="14"/>
      <c r="DQ663" s="14"/>
      <c r="DR663" s="14"/>
      <c r="DS663" s="14"/>
      <c r="DT663" s="14"/>
      <c r="DU663" s="14"/>
      <c r="DV663" s="14"/>
      <c r="DW663" s="14"/>
      <c r="DX663" s="14"/>
      <c r="DY663" s="14"/>
      <c r="DZ663" s="14"/>
      <c r="EA663" s="14"/>
      <c r="EB663" s="14"/>
      <c r="EC663" s="14"/>
      <c r="ED663" s="14"/>
      <c r="EE663" s="14"/>
      <c r="EF663" s="14"/>
      <c r="EG663" s="14"/>
      <c r="EH663" s="14"/>
      <c r="EI663" s="14"/>
      <c r="EJ663" s="14"/>
      <c r="EK663" s="14"/>
      <c r="EL663" s="14"/>
      <c r="EM663" s="14"/>
      <c r="EN663" s="14"/>
    </row>
    <row r="664" ht="19.5" customHeight="1">
      <c r="A664" s="14"/>
      <c r="B664" s="14"/>
      <c r="C664" s="14"/>
      <c r="D664" s="14"/>
      <c r="E664" s="14"/>
      <c r="F664" s="106"/>
      <c r="G664" s="106"/>
      <c r="H664" s="14"/>
      <c r="I664" s="107"/>
      <c r="J664" s="107"/>
      <c r="K664" s="107"/>
      <c r="L664" s="107"/>
      <c r="M664" s="107"/>
      <c r="N664" s="107"/>
      <c r="O664" s="107"/>
      <c r="P664" s="107"/>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c r="CU664" s="14"/>
      <c r="CV664" s="14"/>
      <c r="CW664" s="14"/>
      <c r="CX664" s="14"/>
      <c r="CY664" s="14"/>
      <c r="CZ664" s="14"/>
      <c r="DA664" s="14"/>
      <c r="DB664" s="14"/>
      <c r="DC664" s="14"/>
      <c r="DD664" s="14"/>
      <c r="DE664" s="14"/>
      <c r="DF664" s="14"/>
      <c r="DG664" s="14"/>
      <c r="DH664" s="14"/>
      <c r="DI664" s="14"/>
      <c r="DJ664" s="14"/>
      <c r="DK664" s="14"/>
      <c r="DL664" s="14"/>
      <c r="DM664" s="14"/>
      <c r="DN664" s="14"/>
      <c r="DO664" s="14"/>
      <c r="DP664" s="14"/>
      <c r="DQ664" s="14"/>
      <c r="DR664" s="14"/>
      <c r="DS664" s="14"/>
      <c r="DT664" s="14"/>
      <c r="DU664" s="14"/>
      <c r="DV664" s="14"/>
      <c r="DW664" s="14"/>
      <c r="DX664" s="14"/>
      <c r="DY664" s="14"/>
      <c r="DZ664" s="14"/>
      <c r="EA664" s="14"/>
      <c r="EB664" s="14"/>
      <c r="EC664" s="14"/>
      <c r="ED664" s="14"/>
      <c r="EE664" s="14"/>
      <c r="EF664" s="14"/>
      <c r="EG664" s="14"/>
      <c r="EH664" s="14"/>
      <c r="EI664" s="14"/>
      <c r="EJ664" s="14"/>
      <c r="EK664" s="14"/>
      <c r="EL664" s="14"/>
      <c r="EM664" s="14"/>
      <c r="EN664" s="14"/>
    </row>
    <row r="665" ht="19.5" customHeight="1">
      <c r="A665" s="14"/>
      <c r="B665" s="14"/>
      <c r="C665" s="14"/>
      <c r="D665" s="14"/>
      <c r="E665" s="14"/>
      <c r="F665" s="106"/>
      <c r="G665" s="106"/>
      <c r="H665" s="14"/>
      <c r="I665" s="107"/>
      <c r="J665" s="107"/>
      <c r="K665" s="107"/>
      <c r="L665" s="107"/>
      <c r="M665" s="107"/>
      <c r="N665" s="107"/>
      <c r="O665" s="107"/>
      <c r="P665" s="107"/>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c r="CU665" s="14"/>
      <c r="CV665" s="14"/>
      <c r="CW665" s="14"/>
      <c r="CX665" s="14"/>
      <c r="CY665" s="14"/>
      <c r="CZ665" s="14"/>
      <c r="DA665" s="14"/>
      <c r="DB665" s="14"/>
      <c r="DC665" s="14"/>
      <c r="DD665" s="14"/>
      <c r="DE665" s="14"/>
      <c r="DF665" s="14"/>
      <c r="DG665" s="14"/>
      <c r="DH665" s="14"/>
      <c r="DI665" s="14"/>
      <c r="DJ665" s="14"/>
      <c r="DK665" s="14"/>
      <c r="DL665" s="14"/>
      <c r="DM665" s="14"/>
      <c r="DN665" s="14"/>
      <c r="DO665" s="14"/>
      <c r="DP665" s="14"/>
      <c r="DQ665" s="14"/>
      <c r="DR665" s="14"/>
      <c r="DS665" s="14"/>
      <c r="DT665" s="14"/>
      <c r="DU665" s="14"/>
      <c r="DV665" s="14"/>
      <c r="DW665" s="14"/>
      <c r="DX665" s="14"/>
      <c r="DY665" s="14"/>
      <c r="DZ665" s="14"/>
      <c r="EA665" s="14"/>
      <c r="EB665" s="14"/>
      <c r="EC665" s="14"/>
      <c r="ED665" s="14"/>
      <c r="EE665" s="14"/>
      <c r="EF665" s="14"/>
      <c r="EG665" s="14"/>
      <c r="EH665" s="14"/>
      <c r="EI665" s="14"/>
      <c r="EJ665" s="14"/>
      <c r="EK665" s="14"/>
      <c r="EL665" s="14"/>
      <c r="EM665" s="14"/>
      <c r="EN665" s="14"/>
    </row>
    <row r="666" ht="19.5" customHeight="1">
      <c r="A666" s="14"/>
      <c r="B666" s="14"/>
      <c r="C666" s="14"/>
      <c r="D666" s="14"/>
      <c r="E666" s="14"/>
      <c r="F666" s="106"/>
      <c r="G666" s="106"/>
      <c r="H666" s="14"/>
      <c r="I666" s="107"/>
      <c r="J666" s="107"/>
      <c r="K666" s="107"/>
      <c r="L666" s="107"/>
      <c r="M666" s="107"/>
      <c r="N666" s="107"/>
      <c r="O666" s="107"/>
      <c r="P666" s="107"/>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c r="CU666" s="14"/>
      <c r="CV666" s="14"/>
      <c r="CW666" s="14"/>
      <c r="CX666" s="14"/>
      <c r="CY666" s="14"/>
      <c r="CZ666" s="14"/>
      <c r="DA666" s="14"/>
      <c r="DB666" s="14"/>
      <c r="DC666" s="14"/>
      <c r="DD666" s="14"/>
      <c r="DE666" s="14"/>
      <c r="DF666" s="14"/>
      <c r="DG666" s="14"/>
      <c r="DH666" s="14"/>
      <c r="DI666" s="14"/>
      <c r="DJ666" s="14"/>
      <c r="DK666" s="14"/>
      <c r="DL666" s="14"/>
      <c r="DM666" s="14"/>
      <c r="DN666" s="14"/>
      <c r="DO666" s="14"/>
      <c r="DP666" s="14"/>
      <c r="DQ666" s="14"/>
      <c r="DR666" s="14"/>
      <c r="DS666" s="14"/>
      <c r="DT666" s="14"/>
      <c r="DU666" s="14"/>
      <c r="DV666" s="14"/>
      <c r="DW666" s="14"/>
      <c r="DX666" s="14"/>
      <c r="DY666" s="14"/>
      <c r="DZ666" s="14"/>
      <c r="EA666" s="14"/>
      <c r="EB666" s="14"/>
      <c r="EC666" s="14"/>
      <c r="ED666" s="14"/>
      <c r="EE666" s="14"/>
      <c r="EF666" s="14"/>
      <c r="EG666" s="14"/>
      <c r="EH666" s="14"/>
      <c r="EI666" s="14"/>
      <c r="EJ666" s="14"/>
      <c r="EK666" s="14"/>
      <c r="EL666" s="14"/>
      <c r="EM666" s="14"/>
      <c r="EN666" s="14"/>
    </row>
    <row r="667" ht="19.5" customHeight="1">
      <c r="A667" s="14"/>
      <c r="B667" s="14"/>
      <c r="C667" s="14"/>
      <c r="D667" s="14"/>
      <c r="E667" s="14"/>
      <c r="F667" s="106"/>
      <c r="G667" s="106"/>
      <c r="H667" s="14"/>
      <c r="I667" s="107"/>
      <c r="J667" s="107"/>
      <c r="K667" s="107"/>
      <c r="L667" s="107"/>
      <c r="M667" s="107"/>
      <c r="N667" s="107"/>
      <c r="O667" s="107"/>
      <c r="P667" s="107"/>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c r="CU667" s="14"/>
      <c r="CV667" s="14"/>
      <c r="CW667" s="14"/>
      <c r="CX667" s="14"/>
      <c r="CY667" s="14"/>
      <c r="CZ667" s="14"/>
      <c r="DA667" s="14"/>
      <c r="DB667" s="14"/>
      <c r="DC667" s="14"/>
      <c r="DD667" s="14"/>
      <c r="DE667" s="14"/>
      <c r="DF667" s="14"/>
      <c r="DG667" s="14"/>
      <c r="DH667" s="14"/>
      <c r="DI667" s="14"/>
      <c r="DJ667" s="14"/>
      <c r="DK667" s="14"/>
      <c r="DL667" s="14"/>
      <c r="DM667" s="14"/>
      <c r="DN667" s="14"/>
      <c r="DO667" s="14"/>
      <c r="DP667" s="14"/>
      <c r="DQ667" s="14"/>
      <c r="DR667" s="14"/>
      <c r="DS667" s="14"/>
      <c r="DT667" s="14"/>
      <c r="DU667" s="14"/>
      <c r="DV667" s="14"/>
      <c r="DW667" s="14"/>
      <c r="DX667" s="14"/>
      <c r="DY667" s="14"/>
      <c r="DZ667" s="14"/>
      <c r="EA667" s="14"/>
      <c r="EB667" s="14"/>
      <c r="EC667" s="14"/>
      <c r="ED667" s="14"/>
      <c r="EE667" s="14"/>
      <c r="EF667" s="14"/>
      <c r="EG667" s="14"/>
      <c r="EH667" s="14"/>
      <c r="EI667" s="14"/>
      <c r="EJ667" s="14"/>
      <c r="EK667" s="14"/>
      <c r="EL667" s="14"/>
      <c r="EM667" s="14"/>
      <c r="EN667" s="14"/>
    </row>
    <row r="668" ht="19.5" customHeight="1">
      <c r="A668" s="14"/>
      <c r="B668" s="14"/>
      <c r="C668" s="14"/>
      <c r="D668" s="14"/>
      <c r="E668" s="14"/>
      <c r="F668" s="106"/>
      <c r="G668" s="106"/>
      <c r="H668" s="14"/>
      <c r="I668" s="107"/>
      <c r="J668" s="107"/>
      <c r="K668" s="107"/>
      <c r="L668" s="107"/>
      <c r="M668" s="107"/>
      <c r="N668" s="107"/>
      <c r="O668" s="107"/>
      <c r="P668" s="107"/>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c r="CU668" s="14"/>
      <c r="CV668" s="14"/>
      <c r="CW668" s="14"/>
      <c r="CX668" s="14"/>
      <c r="CY668" s="14"/>
      <c r="CZ668" s="14"/>
      <c r="DA668" s="14"/>
      <c r="DB668" s="14"/>
      <c r="DC668" s="14"/>
      <c r="DD668" s="14"/>
      <c r="DE668" s="14"/>
      <c r="DF668" s="14"/>
      <c r="DG668" s="14"/>
      <c r="DH668" s="14"/>
      <c r="DI668" s="14"/>
      <c r="DJ668" s="14"/>
      <c r="DK668" s="14"/>
      <c r="DL668" s="14"/>
      <c r="DM668" s="14"/>
      <c r="DN668" s="14"/>
      <c r="DO668" s="14"/>
      <c r="DP668" s="14"/>
      <c r="DQ668" s="14"/>
      <c r="DR668" s="14"/>
      <c r="DS668" s="14"/>
      <c r="DT668" s="14"/>
      <c r="DU668" s="14"/>
      <c r="DV668" s="14"/>
      <c r="DW668" s="14"/>
      <c r="DX668" s="14"/>
      <c r="DY668" s="14"/>
      <c r="DZ668" s="14"/>
      <c r="EA668" s="14"/>
      <c r="EB668" s="14"/>
      <c r="EC668" s="14"/>
      <c r="ED668" s="14"/>
      <c r="EE668" s="14"/>
      <c r="EF668" s="14"/>
      <c r="EG668" s="14"/>
      <c r="EH668" s="14"/>
      <c r="EI668" s="14"/>
      <c r="EJ668" s="14"/>
      <c r="EK668" s="14"/>
      <c r="EL668" s="14"/>
      <c r="EM668" s="14"/>
      <c r="EN668" s="14"/>
    </row>
    <row r="669" ht="19.5" customHeight="1">
      <c r="A669" s="14"/>
      <c r="B669" s="14"/>
      <c r="C669" s="14"/>
      <c r="D669" s="14"/>
      <c r="E669" s="14"/>
      <c r="F669" s="106"/>
      <c r="G669" s="106"/>
      <c r="H669" s="14"/>
      <c r="I669" s="107"/>
      <c r="J669" s="107"/>
      <c r="K669" s="107"/>
      <c r="L669" s="107"/>
      <c r="M669" s="107"/>
      <c r="N669" s="107"/>
      <c r="O669" s="107"/>
      <c r="P669" s="107"/>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c r="CU669" s="14"/>
      <c r="CV669" s="14"/>
      <c r="CW669" s="14"/>
      <c r="CX669" s="14"/>
      <c r="CY669" s="14"/>
      <c r="CZ669" s="14"/>
      <c r="DA669" s="14"/>
      <c r="DB669" s="14"/>
      <c r="DC669" s="14"/>
      <c r="DD669" s="14"/>
      <c r="DE669" s="14"/>
      <c r="DF669" s="14"/>
      <c r="DG669" s="14"/>
      <c r="DH669" s="14"/>
      <c r="DI669" s="14"/>
      <c r="DJ669" s="14"/>
      <c r="DK669" s="14"/>
      <c r="DL669" s="14"/>
      <c r="DM669" s="14"/>
      <c r="DN669" s="14"/>
      <c r="DO669" s="14"/>
      <c r="DP669" s="14"/>
      <c r="DQ669" s="14"/>
      <c r="DR669" s="14"/>
      <c r="DS669" s="14"/>
      <c r="DT669" s="14"/>
      <c r="DU669" s="14"/>
      <c r="DV669" s="14"/>
      <c r="DW669" s="14"/>
      <c r="DX669" s="14"/>
      <c r="DY669" s="14"/>
      <c r="DZ669" s="14"/>
      <c r="EA669" s="14"/>
      <c r="EB669" s="14"/>
      <c r="EC669" s="14"/>
      <c r="ED669" s="14"/>
      <c r="EE669" s="14"/>
      <c r="EF669" s="14"/>
      <c r="EG669" s="14"/>
      <c r="EH669" s="14"/>
      <c r="EI669" s="14"/>
      <c r="EJ669" s="14"/>
      <c r="EK669" s="14"/>
      <c r="EL669" s="14"/>
      <c r="EM669" s="14"/>
      <c r="EN669" s="14"/>
    </row>
    <row r="670" ht="19.5" customHeight="1">
      <c r="A670" s="14"/>
      <c r="B670" s="14"/>
      <c r="C670" s="14"/>
      <c r="D670" s="14"/>
      <c r="E670" s="14"/>
      <c r="F670" s="106"/>
      <c r="G670" s="106"/>
      <c r="H670" s="14"/>
      <c r="I670" s="107"/>
      <c r="J670" s="107"/>
      <c r="K670" s="107"/>
      <c r="L670" s="107"/>
      <c r="M670" s="107"/>
      <c r="N670" s="107"/>
      <c r="O670" s="107"/>
      <c r="P670" s="107"/>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c r="CU670" s="14"/>
      <c r="CV670" s="14"/>
      <c r="CW670" s="14"/>
      <c r="CX670" s="14"/>
      <c r="CY670" s="14"/>
      <c r="CZ670" s="14"/>
      <c r="DA670" s="14"/>
      <c r="DB670" s="14"/>
      <c r="DC670" s="14"/>
      <c r="DD670" s="14"/>
      <c r="DE670" s="14"/>
      <c r="DF670" s="14"/>
      <c r="DG670" s="14"/>
      <c r="DH670" s="14"/>
      <c r="DI670" s="14"/>
      <c r="DJ670" s="14"/>
      <c r="DK670" s="14"/>
      <c r="DL670" s="14"/>
      <c r="DM670" s="14"/>
      <c r="DN670" s="14"/>
      <c r="DO670" s="14"/>
      <c r="DP670" s="14"/>
      <c r="DQ670" s="14"/>
      <c r="DR670" s="14"/>
      <c r="DS670" s="14"/>
      <c r="DT670" s="14"/>
      <c r="DU670" s="14"/>
      <c r="DV670" s="14"/>
      <c r="DW670" s="14"/>
      <c r="DX670" s="14"/>
      <c r="DY670" s="14"/>
      <c r="DZ670" s="14"/>
      <c r="EA670" s="14"/>
      <c r="EB670" s="14"/>
      <c r="EC670" s="14"/>
      <c r="ED670" s="14"/>
      <c r="EE670" s="14"/>
      <c r="EF670" s="14"/>
      <c r="EG670" s="14"/>
      <c r="EH670" s="14"/>
      <c r="EI670" s="14"/>
      <c r="EJ670" s="14"/>
      <c r="EK670" s="14"/>
      <c r="EL670" s="14"/>
      <c r="EM670" s="14"/>
      <c r="EN670" s="14"/>
    </row>
    <row r="671" ht="19.5" customHeight="1">
      <c r="A671" s="14"/>
      <c r="B671" s="14"/>
      <c r="C671" s="14"/>
      <c r="D671" s="14"/>
      <c r="E671" s="14"/>
      <c r="F671" s="106"/>
      <c r="G671" s="106"/>
      <c r="H671" s="14"/>
      <c r="I671" s="107"/>
      <c r="J671" s="107"/>
      <c r="K671" s="107"/>
      <c r="L671" s="107"/>
      <c r="M671" s="107"/>
      <c r="N671" s="107"/>
      <c r="O671" s="107"/>
      <c r="P671" s="107"/>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c r="CU671" s="14"/>
      <c r="CV671" s="14"/>
      <c r="CW671" s="14"/>
      <c r="CX671" s="14"/>
      <c r="CY671" s="14"/>
      <c r="CZ671" s="14"/>
      <c r="DA671" s="14"/>
      <c r="DB671" s="14"/>
      <c r="DC671" s="14"/>
      <c r="DD671" s="14"/>
      <c r="DE671" s="14"/>
      <c r="DF671" s="14"/>
      <c r="DG671" s="14"/>
      <c r="DH671" s="14"/>
      <c r="DI671" s="14"/>
      <c r="DJ671" s="14"/>
      <c r="DK671" s="14"/>
      <c r="DL671" s="14"/>
      <c r="DM671" s="14"/>
      <c r="DN671" s="14"/>
      <c r="DO671" s="14"/>
      <c r="DP671" s="14"/>
      <c r="DQ671" s="14"/>
      <c r="DR671" s="14"/>
      <c r="DS671" s="14"/>
      <c r="DT671" s="14"/>
      <c r="DU671" s="14"/>
      <c r="DV671" s="14"/>
      <c r="DW671" s="14"/>
      <c r="DX671" s="14"/>
      <c r="DY671" s="14"/>
      <c r="DZ671" s="14"/>
      <c r="EA671" s="14"/>
      <c r="EB671" s="14"/>
      <c r="EC671" s="14"/>
      <c r="ED671" s="14"/>
      <c r="EE671" s="14"/>
      <c r="EF671" s="14"/>
      <c r="EG671" s="14"/>
      <c r="EH671" s="14"/>
      <c r="EI671" s="14"/>
      <c r="EJ671" s="14"/>
      <c r="EK671" s="14"/>
      <c r="EL671" s="14"/>
      <c r="EM671" s="14"/>
      <c r="EN671" s="14"/>
    </row>
    <row r="672" ht="19.5" customHeight="1">
      <c r="A672" s="14"/>
      <c r="B672" s="14"/>
      <c r="C672" s="14"/>
      <c r="D672" s="14"/>
      <c r="E672" s="14"/>
      <c r="F672" s="106"/>
      <c r="G672" s="106"/>
      <c r="H672" s="14"/>
      <c r="I672" s="107"/>
      <c r="J672" s="107"/>
      <c r="K672" s="107"/>
      <c r="L672" s="107"/>
      <c r="M672" s="107"/>
      <c r="N672" s="107"/>
      <c r="O672" s="107"/>
      <c r="P672" s="107"/>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c r="CU672" s="14"/>
      <c r="CV672" s="14"/>
      <c r="CW672" s="14"/>
      <c r="CX672" s="14"/>
      <c r="CY672" s="14"/>
      <c r="CZ672" s="14"/>
      <c r="DA672" s="14"/>
      <c r="DB672" s="14"/>
      <c r="DC672" s="14"/>
      <c r="DD672" s="14"/>
      <c r="DE672" s="14"/>
      <c r="DF672" s="14"/>
      <c r="DG672" s="14"/>
      <c r="DH672" s="14"/>
      <c r="DI672" s="14"/>
      <c r="DJ672" s="14"/>
      <c r="DK672" s="14"/>
      <c r="DL672" s="14"/>
      <c r="DM672" s="14"/>
      <c r="DN672" s="14"/>
      <c r="DO672" s="14"/>
      <c r="DP672" s="14"/>
      <c r="DQ672" s="14"/>
      <c r="DR672" s="14"/>
      <c r="DS672" s="14"/>
      <c r="DT672" s="14"/>
      <c r="DU672" s="14"/>
      <c r="DV672" s="14"/>
      <c r="DW672" s="14"/>
      <c r="DX672" s="14"/>
      <c r="DY672" s="14"/>
      <c r="DZ672" s="14"/>
      <c r="EA672" s="14"/>
      <c r="EB672" s="14"/>
      <c r="EC672" s="14"/>
      <c r="ED672" s="14"/>
      <c r="EE672" s="14"/>
      <c r="EF672" s="14"/>
      <c r="EG672" s="14"/>
      <c r="EH672" s="14"/>
      <c r="EI672" s="14"/>
      <c r="EJ672" s="14"/>
      <c r="EK672" s="14"/>
      <c r="EL672" s="14"/>
      <c r="EM672" s="14"/>
      <c r="EN672" s="14"/>
    </row>
    <row r="673" ht="19.5" customHeight="1">
      <c r="A673" s="14"/>
      <c r="B673" s="14"/>
      <c r="C673" s="14"/>
      <c r="D673" s="14"/>
      <c r="E673" s="14"/>
      <c r="F673" s="106"/>
      <c r="G673" s="106"/>
      <c r="H673" s="14"/>
      <c r="I673" s="107"/>
      <c r="J673" s="107"/>
      <c r="K673" s="107"/>
      <c r="L673" s="107"/>
      <c r="M673" s="107"/>
      <c r="N673" s="107"/>
      <c r="O673" s="107"/>
      <c r="P673" s="107"/>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c r="CU673" s="14"/>
      <c r="CV673" s="14"/>
      <c r="CW673" s="14"/>
      <c r="CX673" s="14"/>
      <c r="CY673" s="14"/>
      <c r="CZ673" s="14"/>
      <c r="DA673" s="14"/>
      <c r="DB673" s="14"/>
      <c r="DC673" s="14"/>
      <c r="DD673" s="14"/>
      <c r="DE673" s="14"/>
      <c r="DF673" s="14"/>
      <c r="DG673" s="14"/>
      <c r="DH673" s="14"/>
      <c r="DI673" s="14"/>
      <c r="DJ673" s="14"/>
      <c r="DK673" s="14"/>
      <c r="DL673" s="14"/>
      <c r="DM673" s="14"/>
      <c r="DN673" s="14"/>
      <c r="DO673" s="14"/>
      <c r="DP673" s="14"/>
      <c r="DQ673" s="14"/>
      <c r="DR673" s="14"/>
      <c r="DS673" s="14"/>
      <c r="DT673" s="14"/>
      <c r="DU673" s="14"/>
      <c r="DV673" s="14"/>
      <c r="DW673" s="14"/>
      <c r="DX673" s="14"/>
      <c r="DY673" s="14"/>
      <c r="DZ673" s="14"/>
      <c r="EA673" s="14"/>
      <c r="EB673" s="14"/>
      <c r="EC673" s="14"/>
      <c r="ED673" s="14"/>
      <c r="EE673" s="14"/>
      <c r="EF673" s="14"/>
      <c r="EG673" s="14"/>
      <c r="EH673" s="14"/>
      <c r="EI673" s="14"/>
      <c r="EJ673" s="14"/>
      <c r="EK673" s="14"/>
      <c r="EL673" s="14"/>
      <c r="EM673" s="14"/>
      <c r="EN673" s="14"/>
    </row>
    <row r="674" ht="19.5" customHeight="1">
      <c r="A674" s="14"/>
      <c r="B674" s="14"/>
      <c r="C674" s="14"/>
      <c r="D674" s="14"/>
      <c r="E674" s="14"/>
      <c r="F674" s="106"/>
      <c r="G674" s="106"/>
      <c r="H674" s="14"/>
      <c r="I674" s="107"/>
      <c r="J674" s="107"/>
      <c r="K674" s="107"/>
      <c r="L674" s="107"/>
      <c r="M674" s="107"/>
      <c r="N674" s="107"/>
      <c r="O674" s="107"/>
      <c r="P674" s="107"/>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c r="CU674" s="14"/>
      <c r="CV674" s="14"/>
      <c r="CW674" s="14"/>
      <c r="CX674" s="14"/>
      <c r="CY674" s="14"/>
      <c r="CZ674" s="14"/>
      <c r="DA674" s="14"/>
      <c r="DB674" s="14"/>
      <c r="DC674" s="14"/>
      <c r="DD674" s="14"/>
      <c r="DE674" s="14"/>
      <c r="DF674" s="14"/>
      <c r="DG674" s="14"/>
      <c r="DH674" s="14"/>
      <c r="DI674" s="14"/>
      <c r="DJ674" s="14"/>
      <c r="DK674" s="14"/>
      <c r="DL674" s="14"/>
      <c r="DM674" s="14"/>
      <c r="DN674" s="14"/>
      <c r="DO674" s="14"/>
      <c r="DP674" s="14"/>
      <c r="DQ674" s="14"/>
      <c r="DR674" s="14"/>
      <c r="DS674" s="14"/>
      <c r="DT674" s="14"/>
      <c r="DU674" s="14"/>
      <c r="DV674" s="14"/>
      <c r="DW674" s="14"/>
      <c r="DX674" s="14"/>
      <c r="DY674" s="14"/>
      <c r="DZ674" s="14"/>
      <c r="EA674" s="14"/>
      <c r="EB674" s="14"/>
      <c r="EC674" s="14"/>
      <c r="ED674" s="14"/>
      <c r="EE674" s="14"/>
      <c r="EF674" s="14"/>
      <c r="EG674" s="14"/>
      <c r="EH674" s="14"/>
      <c r="EI674" s="14"/>
      <c r="EJ674" s="14"/>
      <c r="EK674" s="14"/>
      <c r="EL674" s="14"/>
      <c r="EM674" s="14"/>
      <c r="EN674" s="14"/>
    </row>
    <row r="675" ht="19.5" customHeight="1">
      <c r="A675" s="14"/>
      <c r="B675" s="14"/>
      <c r="C675" s="14"/>
      <c r="D675" s="14"/>
      <c r="E675" s="14"/>
      <c r="F675" s="106"/>
      <c r="G675" s="106"/>
      <c r="H675" s="14"/>
      <c r="I675" s="107"/>
      <c r="J675" s="107"/>
      <c r="K675" s="107"/>
      <c r="L675" s="107"/>
      <c r="M675" s="107"/>
      <c r="N675" s="107"/>
      <c r="O675" s="107"/>
      <c r="P675" s="107"/>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c r="CU675" s="14"/>
      <c r="CV675" s="14"/>
      <c r="CW675" s="14"/>
      <c r="CX675" s="14"/>
      <c r="CY675" s="14"/>
      <c r="CZ675" s="14"/>
      <c r="DA675" s="14"/>
      <c r="DB675" s="14"/>
      <c r="DC675" s="14"/>
      <c r="DD675" s="14"/>
      <c r="DE675" s="14"/>
      <c r="DF675" s="14"/>
      <c r="DG675" s="14"/>
      <c r="DH675" s="14"/>
      <c r="DI675" s="14"/>
      <c r="DJ675" s="14"/>
      <c r="DK675" s="14"/>
      <c r="DL675" s="14"/>
      <c r="DM675" s="14"/>
      <c r="DN675" s="14"/>
      <c r="DO675" s="14"/>
      <c r="DP675" s="14"/>
      <c r="DQ675" s="14"/>
      <c r="DR675" s="14"/>
      <c r="DS675" s="14"/>
      <c r="DT675" s="14"/>
      <c r="DU675" s="14"/>
      <c r="DV675" s="14"/>
      <c r="DW675" s="14"/>
      <c r="DX675" s="14"/>
      <c r="DY675" s="14"/>
      <c r="DZ675" s="14"/>
      <c r="EA675" s="14"/>
      <c r="EB675" s="14"/>
      <c r="EC675" s="14"/>
      <c r="ED675" s="14"/>
      <c r="EE675" s="14"/>
      <c r="EF675" s="14"/>
      <c r="EG675" s="14"/>
      <c r="EH675" s="14"/>
      <c r="EI675" s="14"/>
      <c r="EJ675" s="14"/>
      <c r="EK675" s="14"/>
      <c r="EL675" s="14"/>
      <c r="EM675" s="14"/>
      <c r="EN675" s="14"/>
    </row>
    <row r="676" ht="19.5" customHeight="1">
      <c r="A676" s="14"/>
      <c r="B676" s="14"/>
      <c r="C676" s="14"/>
      <c r="D676" s="14"/>
      <c r="E676" s="14"/>
      <c r="F676" s="106"/>
      <c r="G676" s="106"/>
      <c r="H676" s="14"/>
      <c r="I676" s="107"/>
      <c r="J676" s="107"/>
      <c r="K676" s="107"/>
      <c r="L676" s="107"/>
      <c r="M676" s="107"/>
      <c r="N676" s="107"/>
      <c r="O676" s="107"/>
      <c r="P676" s="107"/>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c r="CT676" s="14"/>
      <c r="CU676" s="14"/>
      <c r="CV676" s="14"/>
      <c r="CW676" s="14"/>
      <c r="CX676" s="14"/>
      <c r="CY676" s="14"/>
      <c r="CZ676" s="14"/>
      <c r="DA676" s="14"/>
      <c r="DB676" s="14"/>
      <c r="DC676" s="14"/>
      <c r="DD676" s="14"/>
      <c r="DE676" s="14"/>
      <c r="DF676" s="14"/>
      <c r="DG676" s="14"/>
      <c r="DH676" s="14"/>
      <c r="DI676" s="14"/>
      <c r="DJ676" s="14"/>
      <c r="DK676" s="14"/>
      <c r="DL676" s="14"/>
      <c r="DM676" s="14"/>
      <c r="DN676" s="14"/>
      <c r="DO676" s="14"/>
      <c r="DP676" s="14"/>
      <c r="DQ676" s="14"/>
      <c r="DR676" s="14"/>
      <c r="DS676" s="14"/>
      <c r="DT676" s="14"/>
      <c r="DU676" s="14"/>
      <c r="DV676" s="14"/>
      <c r="DW676" s="14"/>
      <c r="DX676" s="14"/>
      <c r="DY676" s="14"/>
      <c r="DZ676" s="14"/>
      <c r="EA676" s="14"/>
      <c r="EB676" s="14"/>
      <c r="EC676" s="14"/>
      <c r="ED676" s="14"/>
      <c r="EE676" s="14"/>
      <c r="EF676" s="14"/>
      <c r="EG676" s="14"/>
      <c r="EH676" s="14"/>
      <c r="EI676" s="14"/>
      <c r="EJ676" s="14"/>
      <c r="EK676" s="14"/>
      <c r="EL676" s="14"/>
      <c r="EM676" s="14"/>
      <c r="EN676" s="14"/>
    </row>
    <row r="677" ht="19.5" customHeight="1">
      <c r="A677" s="14"/>
      <c r="B677" s="14"/>
      <c r="C677" s="14"/>
      <c r="D677" s="14"/>
      <c r="E677" s="14"/>
      <c r="F677" s="106"/>
      <c r="G677" s="106"/>
      <c r="H677" s="14"/>
      <c r="I677" s="107"/>
      <c r="J677" s="107"/>
      <c r="K677" s="107"/>
      <c r="L677" s="107"/>
      <c r="M677" s="107"/>
      <c r="N677" s="107"/>
      <c r="O677" s="107"/>
      <c r="P677" s="107"/>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c r="CT677" s="14"/>
      <c r="CU677" s="14"/>
      <c r="CV677" s="14"/>
      <c r="CW677" s="14"/>
      <c r="CX677" s="14"/>
      <c r="CY677" s="14"/>
      <c r="CZ677" s="14"/>
      <c r="DA677" s="14"/>
      <c r="DB677" s="14"/>
      <c r="DC677" s="14"/>
      <c r="DD677" s="14"/>
      <c r="DE677" s="14"/>
      <c r="DF677" s="14"/>
      <c r="DG677" s="14"/>
      <c r="DH677" s="14"/>
      <c r="DI677" s="14"/>
      <c r="DJ677" s="14"/>
      <c r="DK677" s="14"/>
      <c r="DL677" s="14"/>
      <c r="DM677" s="14"/>
      <c r="DN677" s="14"/>
      <c r="DO677" s="14"/>
      <c r="DP677" s="14"/>
      <c r="DQ677" s="14"/>
      <c r="DR677" s="14"/>
      <c r="DS677" s="14"/>
      <c r="DT677" s="14"/>
      <c r="DU677" s="14"/>
      <c r="DV677" s="14"/>
      <c r="DW677" s="14"/>
      <c r="DX677" s="14"/>
      <c r="DY677" s="14"/>
      <c r="DZ677" s="14"/>
      <c r="EA677" s="14"/>
      <c r="EB677" s="14"/>
      <c r="EC677" s="14"/>
      <c r="ED677" s="14"/>
      <c r="EE677" s="14"/>
      <c r="EF677" s="14"/>
      <c r="EG677" s="14"/>
      <c r="EH677" s="14"/>
      <c r="EI677" s="14"/>
      <c r="EJ677" s="14"/>
      <c r="EK677" s="14"/>
      <c r="EL677" s="14"/>
      <c r="EM677" s="14"/>
      <c r="EN677" s="14"/>
    </row>
    <row r="678" ht="19.5" customHeight="1">
      <c r="A678" s="14"/>
      <c r="B678" s="14"/>
      <c r="C678" s="14"/>
      <c r="D678" s="14"/>
      <c r="E678" s="14"/>
      <c r="F678" s="106"/>
      <c r="G678" s="106"/>
      <c r="H678" s="14"/>
      <c r="I678" s="107"/>
      <c r="J678" s="107"/>
      <c r="K678" s="107"/>
      <c r="L678" s="107"/>
      <c r="M678" s="107"/>
      <c r="N678" s="107"/>
      <c r="O678" s="107"/>
      <c r="P678" s="107"/>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c r="CT678" s="14"/>
      <c r="CU678" s="14"/>
      <c r="CV678" s="14"/>
      <c r="CW678" s="14"/>
      <c r="CX678" s="14"/>
      <c r="CY678" s="14"/>
      <c r="CZ678" s="14"/>
      <c r="DA678" s="14"/>
      <c r="DB678" s="14"/>
      <c r="DC678" s="14"/>
      <c r="DD678" s="14"/>
      <c r="DE678" s="14"/>
      <c r="DF678" s="14"/>
      <c r="DG678" s="14"/>
      <c r="DH678" s="14"/>
      <c r="DI678" s="14"/>
      <c r="DJ678" s="14"/>
      <c r="DK678" s="14"/>
      <c r="DL678" s="14"/>
      <c r="DM678" s="14"/>
      <c r="DN678" s="14"/>
      <c r="DO678" s="14"/>
      <c r="DP678" s="14"/>
      <c r="DQ678" s="14"/>
      <c r="DR678" s="14"/>
      <c r="DS678" s="14"/>
      <c r="DT678" s="14"/>
      <c r="DU678" s="14"/>
      <c r="DV678" s="14"/>
      <c r="DW678" s="14"/>
      <c r="DX678" s="14"/>
      <c r="DY678" s="14"/>
      <c r="DZ678" s="14"/>
      <c r="EA678" s="14"/>
      <c r="EB678" s="14"/>
      <c r="EC678" s="14"/>
      <c r="ED678" s="14"/>
      <c r="EE678" s="14"/>
      <c r="EF678" s="14"/>
      <c r="EG678" s="14"/>
      <c r="EH678" s="14"/>
      <c r="EI678" s="14"/>
      <c r="EJ678" s="14"/>
      <c r="EK678" s="14"/>
      <c r="EL678" s="14"/>
      <c r="EM678" s="14"/>
      <c r="EN678" s="14"/>
    </row>
    <row r="679" ht="19.5" customHeight="1">
      <c r="A679" s="14"/>
      <c r="B679" s="14"/>
      <c r="C679" s="14"/>
      <c r="D679" s="14"/>
      <c r="E679" s="14"/>
      <c r="F679" s="106"/>
      <c r="G679" s="106"/>
      <c r="H679" s="14"/>
      <c r="I679" s="107"/>
      <c r="J679" s="107"/>
      <c r="K679" s="107"/>
      <c r="L679" s="107"/>
      <c r="M679" s="107"/>
      <c r="N679" s="107"/>
      <c r="O679" s="107"/>
      <c r="P679" s="107"/>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c r="CT679" s="14"/>
      <c r="CU679" s="14"/>
      <c r="CV679" s="14"/>
      <c r="CW679" s="14"/>
      <c r="CX679" s="14"/>
      <c r="CY679" s="14"/>
      <c r="CZ679" s="14"/>
      <c r="DA679" s="14"/>
      <c r="DB679" s="14"/>
      <c r="DC679" s="14"/>
      <c r="DD679" s="14"/>
      <c r="DE679" s="14"/>
      <c r="DF679" s="14"/>
      <c r="DG679" s="14"/>
      <c r="DH679" s="14"/>
      <c r="DI679" s="14"/>
      <c r="DJ679" s="14"/>
      <c r="DK679" s="14"/>
      <c r="DL679" s="14"/>
      <c r="DM679" s="14"/>
      <c r="DN679" s="14"/>
      <c r="DO679" s="14"/>
      <c r="DP679" s="14"/>
      <c r="DQ679" s="14"/>
      <c r="DR679" s="14"/>
      <c r="DS679" s="14"/>
      <c r="DT679" s="14"/>
      <c r="DU679" s="14"/>
      <c r="DV679" s="14"/>
      <c r="DW679" s="14"/>
      <c r="DX679" s="14"/>
      <c r="DY679" s="14"/>
      <c r="DZ679" s="14"/>
      <c r="EA679" s="14"/>
      <c r="EB679" s="14"/>
      <c r="EC679" s="14"/>
      <c r="ED679" s="14"/>
      <c r="EE679" s="14"/>
      <c r="EF679" s="14"/>
      <c r="EG679" s="14"/>
      <c r="EH679" s="14"/>
      <c r="EI679" s="14"/>
      <c r="EJ679" s="14"/>
      <c r="EK679" s="14"/>
      <c r="EL679" s="14"/>
      <c r="EM679" s="14"/>
      <c r="EN679" s="14"/>
    </row>
    <row r="680" ht="19.5" customHeight="1">
      <c r="A680" s="14"/>
      <c r="B680" s="14"/>
      <c r="C680" s="14"/>
      <c r="D680" s="14"/>
      <c r="E680" s="14"/>
      <c r="F680" s="106"/>
      <c r="G680" s="106"/>
      <c r="H680" s="14"/>
      <c r="I680" s="107"/>
      <c r="J680" s="107"/>
      <c r="K680" s="107"/>
      <c r="L680" s="107"/>
      <c r="M680" s="107"/>
      <c r="N680" s="107"/>
      <c r="O680" s="107"/>
      <c r="P680" s="107"/>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c r="CT680" s="14"/>
      <c r="CU680" s="14"/>
      <c r="CV680" s="14"/>
      <c r="CW680" s="14"/>
      <c r="CX680" s="14"/>
      <c r="CY680" s="14"/>
      <c r="CZ680" s="14"/>
      <c r="DA680" s="14"/>
      <c r="DB680" s="14"/>
      <c r="DC680" s="14"/>
      <c r="DD680" s="14"/>
      <c r="DE680" s="14"/>
      <c r="DF680" s="14"/>
      <c r="DG680" s="14"/>
      <c r="DH680" s="14"/>
      <c r="DI680" s="14"/>
      <c r="DJ680" s="14"/>
      <c r="DK680" s="14"/>
      <c r="DL680" s="14"/>
      <c r="DM680" s="14"/>
      <c r="DN680" s="14"/>
      <c r="DO680" s="14"/>
      <c r="DP680" s="14"/>
      <c r="DQ680" s="14"/>
      <c r="DR680" s="14"/>
      <c r="DS680" s="14"/>
      <c r="DT680" s="14"/>
      <c r="DU680" s="14"/>
      <c r="DV680" s="14"/>
      <c r="DW680" s="14"/>
      <c r="DX680" s="14"/>
      <c r="DY680" s="14"/>
      <c r="DZ680" s="14"/>
      <c r="EA680" s="14"/>
      <c r="EB680" s="14"/>
      <c r="EC680" s="14"/>
      <c r="ED680" s="14"/>
      <c r="EE680" s="14"/>
      <c r="EF680" s="14"/>
      <c r="EG680" s="14"/>
      <c r="EH680" s="14"/>
      <c r="EI680" s="14"/>
      <c r="EJ680" s="14"/>
      <c r="EK680" s="14"/>
      <c r="EL680" s="14"/>
      <c r="EM680" s="14"/>
      <c r="EN680" s="14"/>
    </row>
    <row r="681" ht="19.5" customHeight="1">
      <c r="A681" s="14"/>
      <c r="B681" s="14"/>
      <c r="C681" s="14"/>
      <c r="D681" s="14"/>
      <c r="E681" s="14"/>
      <c r="F681" s="106"/>
      <c r="G681" s="106"/>
      <c r="H681" s="14"/>
      <c r="I681" s="107"/>
      <c r="J681" s="107"/>
      <c r="K681" s="107"/>
      <c r="L681" s="107"/>
      <c r="M681" s="107"/>
      <c r="N681" s="107"/>
      <c r="O681" s="107"/>
      <c r="P681" s="107"/>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c r="CT681" s="14"/>
      <c r="CU681" s="14"/>
      <c r="CV681" s="14"/>
      <c r="CW681" s="14"/>
      <c r="CX681" s="14"/>
      <c r="CY681" s="14"/>
      <c r="CZ681" s="14"/>
      <c r="DA681" s="14"/>
      <c r="DB681" s="14"/>
      <c r="DC681" s="14"/>
      <c r="DD681" s="14"/>
      <c r="DE681" s="14"/>
      <c r="DF681" s="14"/>
      <c r="DG681" s="14"/>
      <c r="DH681" s="14"/>
      <c r="DI681" s="14"/>
      <c r="DJ681" s="14"/>
      <c r="DK681" s="14"/>
      <c r="DL681" s="14"/>
      <c r="DM681" s="14"/>
      <c r="DN681" s="14"/>
      <c r="DO681" s="14"/>
      <c r="DP681" s="14"/>
      <c r="DQ681" s="14"/>
      <c r="DR681" s="14"/>
      <c r="DS681" s="14"/>
      <c r="DT681" s="14"/>
      <c r="DU681" s="14"/>
      <c r="DV681" s="14"/>
      <c r="DW681" s="14"/>
      <c r="DX681" s="14"/>
      <c r="DY681" s="14"/>
      <c r="DZ681" s="14"/>
      <c r="EA681" s="14"/>
      <c r="EB681" s="14"/>
      <c r="EC681" s="14"/>
      <c r="ED681" s="14"/>
      <c r="EE681" s="14"/>
      <c r="EF681" s="14"/>
      <c r="EG681" s="14"/>
      <c r="EH681" s="14"/>
      <c r="EI681" s="14"/>
      <c r="EJ681" s="14"/>
      <c r="EK681" s="14"/>
      <c r="EL681" s="14"/>
      <c r="EM681" s="14"/>
      <c r="EN681" s="14"/>
    </row>
    <row r="682" ht="19.5" customHeight="1">
      <c r="A682" s="14"/>
      <c r="B682" s="14"/>
      <c r="C682" s="14"/>
      <c r="D682" s="14"/>
      <c r="E682" s="14"/>
      <c r="F682" s="106"/>
      <c r="G682" s="106"/>
      <c r="H682" s="14"/>
      <c r="I682" s="107"/>
      <c r="J682" s="107"/>
      <c r="K682" s="107"/>
      <c r="L682" s="107"/>
      <c r="M682" s="107"/>
      <c r="N682" s="107"/>
      <c r="O682" s="107"/>
      <c r="P682" s="107"/>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c r="CT682" s="14"/>
      <c r="CU682" s="14"/>
      <c r="CV682" s="14"/>
      <c r="CW682" s="14"/>
      <c r="CX682" s="14"/>
      <c r="CY682" s="14"/>
      <c r="CZ682" s="14"/>
      <c r="DA682" s="14"/>
      <c r="DB682" s="14"/>
      <c r="DC682" s="14"/>
      <c r="DD682" s="14"/>
      <c r="DE682" s="14"/>
      <c r="DF682" s="14"/>
      <c r="DG682" s="14"/>
      <c r="DH682" s="14"/>
      <c r="DI682" s="14"/>
      <c r="DJ682" s="14"/>
      <c r="DK682" s="14"/>
      <c r="DL682" s="14"/>
      <c r="DM682" s="14"/>
      <c r="DN682" s="14"/>
      <c r="DO682" s="14"/>
      <c r="DP682" s="14"/>
      <c r="DQ682" s="14"/>
      <c r="DR682" s="14"/>
      <c r="DS682" s="14"/>
      <c r="DT682" s="14"/>
      <c r="DU682" s="14"/>
      <c r="DV682" s="14"/>
      <c r="DW682" s="14"/>
      <c r="DX682" s="14"/>
      <c r="DY682" s="14"/>
      <c r="DZ682" s="14"/>
      <c r="EA682" s="14"/>
      <c r="EB682" s="14"/>
      <c r="EC682" s="14"/>
      <c r="ED682" s="14"/>
      <c r="EE682" s="14"/>
      <c r="EF682" s="14"/>
      <c r="EG682" s="14"/>
      <c r="EH682" s="14"/>
      <c r="EI682" s="14"/>
      <c r="EJ682" s="14"/>
      <c r="EK682" s="14"/>
      <c r="EL682" s="14"/>
      <c r="EM682" s="14"/>
      <c r="EN682" s="14"/>
    </row>
    <row r="683" ht="19.5" customHeight="1">
      <c r="A683" s="14"/>
      <c r="B683" s="14"/>
      <c r="C683" s="14"/>
      <c r="D683" s="14"/>
      <c r="E683" s="14"/>
      <c r="F683" s="106"/>
      <c r="G683" s="106"/>
      <c r="H683" s="14"/>
      <c r="I683" s="107"/>
      <c r="J683" s="107"/>
      <c r="K683" s="107"/>
      <c r="L683" s="107"/>
      <c r="M683" s="107"/>
      <c r="N683" s="107"/>
      <c r="O683" s="107"/>
      <c r="P683" s="107"/>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c r="CT683" s="14"/>
      <c r="CU683" s="14"/>
      <c r="CV683" s="14"/>
      <c r="CW683" s="14"/>
      <c r="CX683" s="14"/>
      <c r="CY683" s="14"/>
      <c r="CZ683" s="14"/>
      <c r="DA683" s="14"/>
      <c r="DB683" s="14"/>
      <c r="DC683" s="14"/>
      <c r="DD683" s="14"/>
      <c r="DE683" s="14"/>
      <c r="DF683" s="14"/>
      <c r="DG683" s="14"/>
      <c r="DH683" s="14"/>
      <c r="DI683" s="14"/>
      <c r="DJ683" s="14"/>
      <c r="DK683" s="14"/>
      <c r="DL683" s="14"/>
      <c r="DM683" s="14"/>
      <c r="DN683" s="14"/>
      <c r="DO683" s="14"/>
      <c r="DP683" s="14"/>
      <c r="DQ683" s="14"/>
      <c r="DR683" s="14"/>
      <c r="DS683" s="14"/>
      <c r="DT683" s="14"/>
      <c r="DU683" s="14"/>
      <c r="DV683" s="14"/>
      <c r="DW683" s="14"/>
      <c r="DX683" s="14"/>
      <c r="DY683" s="14"/>
      <c r="DZ683" s="14"/>
      <c r="EA683" s="14"/>
      <c r="EB683" s="14"/>
      <c r="EC683" s="14"/>
      <c r="ED683" s="14"/>
      <c r="EE683" s="14"/>
      <c r="EF683" s="14"/>
      <c r="EG683" s="14"/>
      <c r="EH683" s="14"/>
      <c r="EI683" s="14"/>
      <c r="EJ683" s="14"/>
      <c r="EK683" s="14"/>
      <c r="EL683" s="14"/>
      <c r="EM683" s="14"/>
      <c r="EN683" s="14"/>
    </row>
    <row r="684" ht="19.5" customHeight="1">
      <c r="A684" s="14"/>
      <c r="B684" s="14"/>
      <c r="C684" s="14"/>
      <c r="D684" s="14"/>
      <c r="E684" s="14"/>
      <c r="F684" s="106"/>
      <c r="G684" s="106"/>
      <c r="H684" s="14"/>
      <c r="I684" s="107"/>
      <c r="J684" s="107"/>
      <c r="K684" s="107"/>
      <c r="L684" s="107"/>
      <c r="M684" s="107"/>
      <c r="N684" s="107"/>
      <c r="O684" s="107"/>
      <c r="P684" s="107"/>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c r="CT684" s="14"/>
      <c r="CU684" s="14"/>
      <c r="CV684" s="14"/>
      <c r="CW684" s="14"/>
      <c r="CX684" s="14"/>
      <c r="CY684" s="14"/>
      <c r="CZ684" s="14"/>
      <c r="DA684" s="14"/>
      <c r="DB684" s="14"/>
      <c r="DC684" s="14"/>
      <c r="DD684" s="14"/>
      <c r="DE684" s="14"/>
      <c r="DF684" s="14"/>
      <c r="DG684" s="14"/>
      <c r="DH684" s="14"/>
      <c r="DI684" s="14"/>
      <c r="DJ684" s="14"/>
      <c r="DK684" s="14"/>
      <c r="DL684" s="14"/>
      <c r="DM684" s="14"/>
      <c r="DN684" s="14"/>
      <c r="DO684" s="14"/>
      <c r="DP684" s="14"/>
      <c r="DQ684" s="14"/>
      <c r="DR684" s="14"/>
      <c r="DS684" s="14"/>
      <c r="DT684" s="14"/>
      <c r="DU684" s="14"/>
      <c r="DV684" s="14"/>
      <c r="DW684" s="14"/>
      <c r="DX684" s="14"/>
      <c r="DY684" s="14"/>
      <c r="DZ684" s="14"/>
      <c r="EA684" s="14"/>
      <c r="EB684" s="14"/>
      <c r="EC684" s="14"/>
      <c r="ED684" s="14"/>
      <c r="EE684" s="14"/>
      <c r="EF684" s="14"/>
      <c r="EG684" s="14"/>
      <c r="EH684" s="14"/>
      <c r="EI684" s="14"/>
      <c r="EJ684" s="14"/>
      <c r="EK684" s="14"/>
      <c r="EL684" s="14"/>
      <c r="EM684" s="14"/>
      <c r="EN684" s="14"/>
    </row>
    <row r="685" ht="19.5" customHeight="1">
      <c r="A685" s="14"/>
      <c r="B685" s="14"/>
      <c r="C685" s="14"/>
      <c r="D685" s="14"/>
      <c r="E685" s="14"/>
      <c r="F685" s="106"/>
      <c r="G685" s="106"/>
      <c r="H685" s="14"/>
      <c r="I685" s="107"/>
      <c r="J685" s="107"/>
      <c r="K685" s="107"/>
      <c r="L685" s="107"/>
      <c r="M685" s="107"/>
      <c r="N685" s="107"/>
      <c r="O685" s="107"/>
      <c r="P685" s="107"/>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c r="CT685" s="14"/>
      <c r="CU685" s="14"/>
      <c r="CV685" s="14"/>
      <c r="CW685" s="14"/>
      <c r="CX685" s="14"/>
      <c r="CY685" s="14"/>
      <c r="CZ685" s="14"/>
      <c r="DA685" s="14"/>
      <c r="DB685" s="14"/>
      <c r="DC685" s="14"/>
      <c r="DD685" s="14"/>
      <c r="DE685" s="14"/>
      <c r="DF685" s="14"/>
      <c r="DG685" s="14"/>
      <c r="DH685" s="14"/>
      <c r="DI685" s="14"/>
      <c r="DJ685" s="14"/>
      <c r="DK685" s="14"/>
      <c r="DL685" s="14"/>
      <c r="DM685" s="14"/>
      <c r="DN685" s="14"/>
      <c r="DO685" s="14"/>
      <c r="DP685" s="14"/>
      <c r="DQ685" s="14"/>
      <c r="DR685" s="14"/>
      <c r="DS685" s="14"/>
      <c r="DT685" s="14"/>
      <c r="DU685" s="14"/>
      <c r="DV685" s="14"/>
      <c r="DW685" s="14"/>
      <c r="DX685" s="14"/>
      <c r="DY685" s="14"/>
      <c r="DZ685" s="14"/>
      <c r="EA685" s="14"/>
      <c r="EB685" s="14"/>
      <c r="EC685" s="14"/>
      <c r="ED685" s="14"/>
      <c r="EE685" s="14"/>
      <c r="EF685" s="14"/>
      <c r="EG685" s="14"/>
      <c r="EH685" s="14"/>
      <c r="EI685" s="14"/>
      <c r="EJ685" s="14"/>
      <c r="EK685" s="14"/>
      <c r="EL685" s="14"/>
      <c r="EM685" s="14"/>
      <c r="EN685" s="14"/>
    </row>
    <row r="686" ht="19.5" customHeight="1">
      <c r="A686" s="14"/>
      <c r="B686" s="14"/>
      <c r="C686" s="14"/>
      <c r="D686" s="14"/>
      <c r="E686" s="14"/>
      <c r="F686" s="106"/>
      <c r="G686" s="106"/>
      <c r="H686" s="14"/>
      <c r="I686" s="107"/>
      <c r="J686" s="107"/>
      <c r="K686" s="107"/>
      <c r="L686" s="107"/>
      <c r="M686" s="107"/>
      <c r="N686" s="107"/>
      <c r="O686" s="107"/>
      <c r="P686" s="107"/>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c r="CT686" s="14"/>
      <c r="CU686" s="14"/>
      <c r="CV686" s="14"/>
      <c r="CW686" s="14"/>
      <c r="CX686" s="14"/>
      <c r="CY686" s="14"/>
      <c r="CZ686" s="14"/>
      <c r="DA686" s="14"/>
      <c r="DB686" s="14"/>
      <c r="DC686" s="14"/>
      <c r="DD686" s="14"/>
      <c r="DE686" s="14"/>
      <c r="DF686" s="14"/>
      <c r="DG686" s="14"/>
      <c r="DH686" s="14"/>
      <c r="DI686" s="14"/>
      <c r="DJ686" s="14"/>
      <c r="DK686" s="14"/>
      <c r="DL686" s="14"/>
      <c r="DM686" s="14"/>
      <c r="DN686" s="14"/>
      <c r="DO686" s="14"/>
      <c r="DP686" s="14"/>
      <c r="DQ686" s="14"/>
      <c r="DR686" s="14"/>
      <c r="DS686" s="14"/>
      <c r="DT686" s="14"/>
      <c r="DU686" s="14"/>
      <c r="DV686" s="14"/>
      <c r="DW686" s="14"/>
      <c r="DX686" s="14"/>
      <c r="DY686" s="14"/>
      <c r="DZ686" s="14"/>
      <c r="EA686" s="14"/>
      <c r="EB686" s="14"/>
      <c r="EC686" s="14"/>
      <c r="ED686" s="14"/>
      <c r="EE686" s="14"/>
      <c r="EF686" s="14"/>
      <c r="EG686" s="14"/>
      <c r="EH686" s="14"/>
      <c r="EI686" s="14"/>
      <c r="EJ686" s="14"/>
      <c r="EK686" s="14"/>
      <c r="EL686" s="14"/>
      <c r="EM686" s="14"/>
      <c r="EN686" s="14"/>
    </row>
    <row r="687" ht="19.5" customHeight="1">
      <c r="A687" s="14"/>
      <c r="B687" s="14"/>
      <c r="C687" s="14"/>
      <c r="D687" s="14"/>
      <c r="E687" s="14"/>
      <c r="F687" s="106"/>
      <c r="G687" s="106"/>
      <c r="H687" s="14"/>
      <c r="I687" s="107"/>
      <c r="J687" s="107"/>
      <c r="K687" s="107"/>
      <c r="L687" s="107"/>
      <c r="M687" s="107"/>
      <c r="N687" s="107"/>
      <c r="O687" s="107"/>
      <c r="P687" s="107"/>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c r="CT687" s="14"/>
      <c r="CU687" s="14"/>
      <c r="CV687" s="14"/>
      <c r="CW687" s="14"/>
      <c r="CX687" s="14"/>
      <c r="CY687" s="14"/>
      <c r="CZ687" s="14"/>
      <c r="DA687" s="14"/>
      <c r="DB687" s="14"/>
      <c r="DC687" s="14"/>
      <c r="DD687" s="14"/>
      <c r="DE687" s="14"/>
      <c r="DF687" s="14"/>
      <c r="DG687" s="14"/>
      <c r="DH687" s="14"/>
      <c r="DI687" s="14"/>
      <c r="DJ687" s="14"/>
      <c r="DK687" s="14"/>
      <c r="DL687" s="14"/>
      <c r="DM687" s="14"/>
      <c r="DN687" s="14"/>
      <c r="DO687" s="14"/>
      <c r="DP687" s="14"/>
      <c r="DQ687" s="14"/>
      <c r="DR687" s="14"/>
      <c r="DS687" s="14"/>
      <c r="DT687" s="14"/>
      <c r="DU687" s="14"/>
      <c r="DV687" s="14"/>
      <c r="DW687" s="14"/>
      <c r="DX687" s="14"/>
      <c r="DY687" s="14"/>
      <c r="DZ687" s="14"/>
      <c r="EA687" s="14"/>
      <c r="EB687" s="14"/>
      <c r="EC687" s="14"/>
      <c r="ED687" s="14"/>
      <c r="EE687" s="14"/>
      <c r="EF687" s="14"/>
      <c r="EG687" s="14"/>
      <c r="EH687" s="14"/>
      <c r="EI687" s="14"/>
      <c r="EJ687" s="14"/>
      <c r="EK687" s="14"/>
      <c r="EL687" s="14"/>
      <c r="EM687" s="14"/>
      <c r="EN687" s="14"/>
    </row>
    <row r="688" ht="19.5" customHeight="1">
      <c r="A688" s="14"/>
      <c r="B688" s="14"/>
      <c r="C688" s="14"/>
      <c r="D688" s="14"/>
      <c r="E688" s="14"/>
      <c r="F688" s="106"/>
      <c r="G688" s="106"/>
      <c r="H688" s="14"/>
      <c r="I688" s="107"/>
      <c r="J688" s="107"/>
      <c r="K688" s="107"/>
      <c r="L688" s="107"/>
      <c r="M688" s="107"/>
      <c r="N688" s="107"/>
      <c r="O688" s="107"/>
      <c r="P688" s="107"/>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c r="CT688" s="14"/>
      <c r="CU688" s="14"/>
      <c r="CV688" s="14"/>
      <c r="CW688" s="14"/>
      <c r="CX688" s="14"/>
      <c r="CY688" s="14"/>
      <c r="CZ688" s="14"/>
      <c r="DA688" s="14"/>
      <c r="DB688" s="14"/>
      <c r="DC688" s="14"/>
      <c r="DD688" s="14"/>
      <c r="DE688" s="14"/>
      <c r="DF688" s="14"/>
      <c r="DG688" s="14"/>
      <c r="DH688" s="14"/>
      <c r="DI688" s="14"/>
      <c r="DJ688" s="14"/>
      <c r="DK688" s="14"/>
      <c r="DL688" s="14"/>
      <c r="DM688" s="14"/>
      <c r="DN688" s="14"/>
      <c r="DO688" s="14"/>
      <c r="DP688" s="14"/>
      <c r="DQ688" s="14"/>
      <c r="DR688" s="14"/>
      <c r="DS688" s="14"/>
      <c r="DT688" s="14"/>
      <c r="DU688" s="14"/>
      <c r="DV688" s="14"/>
      <c r="DW688" s="14"/>
      <c r="DX688" s="14"/>
      <c r="DY688" s="14"/>
      <c r="DZ688" s="14"/>
      <c r="EA688" s="14"/>
      <c r="EB688" s="14"/>
      <c r="EC688" s="14"/>
      <c r="ED688" s="14"/>
      <c r="EE688" s="14"/>
      <c r="EF688" s="14"/>
      <c r="EG688" s="14"/>
      <c r="EH688" s="14"/>
      <c r="EI688" s="14"/>
      <c r="EJ688" s="14"/>
      <c r="EK688" s="14"/>
      <c r="EL688" s="14"/>
      <c r="EM688" s="14"/>
      <c r="EN688" s="14"/>
    </row>
    <row r="689" ht="19.5" customHeight="1">
      <c r="A689" s="14"/>
      <c r="B689" s="14"/>
      <c r="C689" s="14"/>
      <c r="D689" s="14"/>
      <c r="E689" s="14"/>
      <c r="F689" s="106"/>
      <c r="G689" s="106"/>
      <c r="H689" s="14"/>
      <c r="I689" s="107"/>
      <c r="J689" s="107"/>
      <c r="K689" s="107"/>
      <c r="L689" s="107"/>
      <c r="M689" s="107"/>
      <c r="N689" s="107"/>
      <c r="O689" s="107"/>
      <c r="P689" s="107"/>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c r="CT689" s="14"/>
      <c r="CU689" s="14"/>
      <c r="CV689" s="14"/>
      <c r="CW689" s="14"/>
      <c r="CX689" s="14"/>
      <c r="CY689" s="14"/>
      <c r="CZ689" s="14"/>
      <c r="DA689" s="14"/>
      <c r="DB689" s="14"/>
      <c r="DC689" s="14"/>
      <c r="DD689" s="14"/>
      <c r="DE689" s="14"/>
      <c r="DF689" s="14"/>
      <c r="DG689" s="14"/>
      <c r="DH689" s="14"/>
      <c r="DI689" s="14"/>
      <c r="DJ689" s="14"/>
      <c r="DK689" s="14"/>
      <c r="DL689" s="14"/>
      <c r="DM689" s="14"/>
      <c r="DN689" s="14"/>
      <c r="DO689" s="14"/>
      <c r="DP689" s="14"/>
      <c r="DQ689" s="14"/>
      <c r="DR689" s="14"/>
      <c r="DS689" s="14"/>
      <c r="DT689" s="14"/>
      <c r="DU689" s="14"/>
      <c r="DV689" s="14"/>
      <c r="DW689" s="14"/>
      <c r="DX689" s="14"/>
      <c r="DY689" s="14"/>
      <c r="DZ689" s="14"/>
      <c r="EA689" s="14"/>
      <c r="EB689" s="14"/>
      <c r="EC689" s="14"/>
      <c r="ED689" s="14"/>
      <c r="EE689" s="14"/>
      <c r="EF689" s="14"/>
      <c r="EG689" s="14"/>
      <c r="EH689" s="14"/>
      <c r="EI689" s="14"/>
      <c r="EJ689" s="14"/>
      <c r="EK689" s="14"/>
      <c r="EL689" s="14"/>
      <c r="EM689" s="14"/>
      <c r="EN689" s="14"/>
    </row>
    <row r="690" ht="19.5" customHeight="1">
      <c r="A690" s="14"/>
      <c r="B690" s="14"/>
      <c r="C690" s="14"/>
      <c r="D690" s="14"/>
      <c r="E690" s="14"/>
      <c r="F690" s="106"/>
      <c r="G690" s="106"/>
      <c r="H690" s="14"/>
      <c r="I690" s="107"/>
      <c r="J690" s="107"/>
      <c r="K690" s="107"/>
      <c r="L690" s="107"/>
      <c r="M690" s="107"/>
      <c r="N690" s="107"/>
      <c r="O690" s="107"/>
      <c r="P690" s="107"/>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c r="CT690" s="14"/>
      <c r="CU690" s="14"/>
      <c r="CV690" s="14"/>
      <c r="CW690" s="14"/>
      <c r="CX690" s="14"/>
      <c r="CY690" s="14"/>
      <c r="CZ690" s="14"/>
      <c r="DA690" s="14"/>
      <c r="DB690" s="14"/>
      <c r="DC690" s="14"/>
      <c r="DD690" s="14"/>
      <c r="DE690" s="14"/>
      <c r="DF690" s="14"/>
      <c r="DG690" s="14"/>
      <c r="DH690" s="14"/>
      <c r="DI690" s="14"/>
      <c r="DJ690" s="14"/>
      <c r="DK690" s="14"/>
      <c r="DL690" s="14"/>
      <c r="DM690" s="14"/>
      <c r="DN690" s="14"/>
      <c r="DO690" s="14"/>
      <c r="DP690" s="14"/>
      <c r="DQ690" s="14"/>
      <c r="DR690" s="14"/>
      <c r="DS690" s="14"/>
      <c r="DT690" s="14"/>
      <c r="DU690" s="14"/>
      <c r="DV690" s="14"/>
      <c r="DW690" s="14"/>
      <c r="DX690" s="14"/>
      <c r="DY690" s="14"/>
      <c r="DZ690" s="14"/>
      <c r="EA690" s="14"/>
      <c r="EB690" s="14"/>
      <c r="EC690" s="14"/>
      <c r="ED690" s="14"/>
      <c r="EE690" s="14"/>
      <c r="EF690" s="14"/>
      <c r="EG690" s="14"/>
      <c r="EH690" s="14"/>
      <c r="EI690" s="14"/>
      <c r="EJ690" s="14"/>
      <c r="EK690" s="14"/>
      <c r="EL690" s="14"/>
      <c r="EM690" s="14"/>
      <c r="EN690" s="14"/>
    </row>
    <row r="691" ht="19.5" customHeight="1">
      <c r="A691" s="14"/>
      <c r="B691" s="14"/>
      <c r="C691" s="14"/>
      <c r="D691" s="14"/>
      <c r="E691" s="14"/>
      <c r="F691" s="106"/>
      <c r="G691" s="106"/>
      <c r="H691" s="14"/>
      <c r="I691" s="107"/>
      <c r="J691" s="107"/>
      <c r="K691" s="107"/>
      <c r="L691" s="107"/>
      <c r="M691" s="107"/>
      <c r="N691" s="107"/>
      <c r="O691" s="107"/>
      <c r="P691" s="107"/>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c r="CT691" s="14"/>
      <c r="CU691" s="14"/>
      <c r="CV691" s="14"/>
      <c r="CW691" s="14"/>
      <c r="CX691" s="14"/>
      <c r="CY691" s="14"/>
      <c r="CZ691" s="14"/>
      <c r="DA691" s="14"/>
      <c r="DB691" s="14"/>
      <c r="DC691" s="14"/>
      <c r="DD691" s="14"/>
      <c r="DE691" s="14"/>
      <c r="DF691" s="14"/>
      <c r="DG691" s="14"/>
      <c r="DH691" s="14"/>
      <c r="DI691" s="14"/>
      <c r="DJ691" s="14"/>
      <c r="DK691" s="14"/>
      <c r="DL691" s="14"/>
      <c r="DM691" s="14"/>
      <c r="DN691" s="14"/>
      <c r="DO691" s="14"/>
      <c r="DP691" s="14"/>
      <c r="DQ691" s="14"/>
      <c r="DR691" s="14"/>
      <c r="DS691" s="14"/>
      <c r="DT691" s="14"/>
      <c r="DU691" s="14"/>
      <c r="DV691" s="14"/>
      <c r="DW691" s="14"/>
      <c r="DX691" s="14"/>
      <c r="DY691" s="14"/>
      <c r="DZ691" s="14"/>
      <c r="EA691" s="14"/>
      <c r="EB691" s="14"/>
      <c r="EC691" s="14"/>
      <c r="ED691" s="14"/>
      <c r="EE691" s="14"/>
      <c r="EF691" s="14"/>
      <c r="EG691" s="14"/>
      <c r="EH691" s="14"/>
      <c r="EI691" s="14"/>
      <c r="EJ691" s="14"/>
      <c r="EK691" s="14"/>
      <c r="EL691" s="14"/>
      <c r="EM691" s="14"/>
      <c r="EN691" s="14"/>
    </row>
    <row r="692" ht="19.5" customHeight="1">
      <c r="A692" s="14"/>
      <c r="B692" s="14"/>
      <c r="C692" s="14"/>
      <c r="D692" s="14"/>
      <c r="E692" s="14"/>
      <c r="F692" s="106"/>
      <c r="G692" s="106"/>
      <c r="H692" s="14"/>
      <c r="I692" s="107"/>
      <c r="J692" s="107"/>
      <c r="K692" s="107"/>
      <c r="L692" s="107"/>
      <c r="M692" s="107"/>
      <c r="N692" s="107"/>
      <c r="O692" s="107"/>
      <c r="P692" s="107"/>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c r="CT692" s="14"/>
      <c r="CU692" s="14"/>
      <c r="CV692" s="14"/>
      <c r="CW692" s="14"/>
      <c r="CX692" s="14"/>
      <c r="CY692" s="14"/>
      <c r="CZ692" s="14"/>
      <c r="DA692" s="14"/>
      <c r="DB692" s="14"/>
      <c r="DC692" s="14"/>
      <c r="DD692" s="14"/>
      <c r="DE692" s="14"/>
      <c r="DF692" s="14"/>
      <c r="DG692" s="14"/>
      <c r="DH692" s="14"/>
      <c r="DI692" s="14"/>
      <c r="DJ692" s="14"/>
      <c r="DK692" s="14"/>
      <c r="DL692" s="14"/>
      <c r="DM692" s="14"/>
      <c r="DN692" s="14"/>
      <c r="DO692" s="14"/>
      <c r="DP692" s="14"/>
      <c r="DQ692" s="14"/>
      <c r="DR692" s="14"/>
      <c r="DS692" s="14"/>
      <c r="DT692" s="14"/>
      <c r="DU692" s="14"/>
      <c r="DV692" s="14"/>
      <c r="DW692" s="14"/>
      <c r="DX692" s="14"/>
      <c r="DY692" s="14"/>
      <c r="DZ692" s="14"/>
      <c r="EA692" s="14"/>
      <c r="EB692" s="14"/>
      <c r="EC692" s="14"/>
      <c r="ED692" s="14"/>
      <c r="EE692" s="14"/>
      <c r="EF692" s="14"/>
      <c r="EG692" s="14"/>
      <c r="EH692" s="14"/>
      <c r="EI692" s="14"/>
      <c r="EJ692" s="14"/>
      <c r="EK692" s="14"/>
      <c r="EL692" s="14"/>
      <c r="EM692" s="14"/>
      <c r="EN692" s="14"/>
    </row>
    <row r="693" ht="19.5" customHeight="1">
      <c r="A693" s="14"/>
      <c r="B693" s="14"/>
      <c r="C693" s="14"/>
      <c r="D693" s="14"/>
      <c r="E693" s="14"/>
      <c r="F693" s="106"/>
      <c r="G693" s="106"/>
      <c r="H693" s="14"/>
      <c r="I693" s="107"/>
      <c r="J693" s="107"/>
      <c r="K693" s="107"/>
      <c r="L693" s="107"/>
      <c r="M693" s="107"/>
      <c r="N693" s="107"/>
      <c r="O693" s="107"/>
      <c r="P693" s="107"/>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c r="CT693" s="14"/>
      <c r="CU693" s="14"/>
      <c r="CV693" s="14"/>
      <c r="CW693" s="14"/>
      <c r="CX693" s="14"/>
      <c r="CY693" s="14"/>
      <c r="CZ693" s="14"/>
      <c r="DA693" s="14"/>
      <c r="DB693" s="14"/>
      <c r="DC693" s="14"/>
      <c r="DD693" s="14"/>
      <c r="DE693" s="14"/>
      <c r="DF693" s="14"/>
      <c r="DG693" s="14"/>
      <c r="DH693" s="14"/>
      <c r="DI693" s="14"/>
      <c r="DJ693" s="14"/>
      <c r="DK693" s="14"/>
      <c r="DL693" s="14"/>
      <c r="DM693" s="14"/>
      <c r="DN693" s="14"/>
      <c r="DO693" s="14"/>
      <c r="DP693" s="14"/>
      <c r="DQ693" s="14"/>
      <c r="DR693" s="14"/>
      <c r="DS693" s="14"/>
      <c r="DT693" s="14"/>
      <c r="DU693" s="14"/>
      <c r="DV693" s="14"/>
      <c r="DW693" s="14"/>
      <c r="DX693" s="14"/>
      <c r="DY693" s="14"/>
      <c r="DZ693" s="14"/>
      <c r="EA693" s="14"/>
      <c r="EB693" s="14"/>
      <c r="EC693" s="14"/>
      <c r="ED693" s="14"/>
      <c r="EE693" s="14"/>
      <c r="EF693" s="14"/>
      <c r="EG693" s="14"/>
      <c r="EH693" s="14"/>
      <c r="EI693" s="14"/>
      <c r="EJ693" s="14"/>
      <c r="EK693" s="14"/>
      <c r="EL693" s="14"/>
      <c r="EM693" s="14"/>
      <c r="EN693" s="14"/>
    </row>
    <row r="694" ht="19.5" customHeight="1">
      <c r="A694" s="14"/>
      <c r="B694" s="14"/>
      <c r="C694" s="14"/>
      <c r="D694" s="14"/>
      <c r="E694" s="14"/>
      <c r="F694" s="106"/>
      <c r="G694" s="106"/>
      <c r="H694" s="14"/>
      <c r="I694" s="107"/>
      <c r="J694" s="107"/>
      <c r="K694" s="107"/>
      <c r="L694" s="107"/>
      <c r="M694" s="107"/>
      <c r="N694" s="107"/>
      <c r="O694" s="107"/>
      <c r="P694" s="107"/>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c r="CT694" s="14"/>
      <c r="CU694" s="14"/>
      <c r="CV694" s="14"/>
      <c r="CW694" s="14"/>
      <c r="CX694" s="14"/>
      <c r="CY694" s="14"/>
      <c r="CZ694" s="14"/>
      <c r="DA694" s="14"/>
      <c r="DB694" s="14"/>
      <c r="DC694" s="14"/>
      <c r="DD694" s="14"/>
      <c r="DE694" s="14"/>
      <c r="DF694" s="14"/>
      <c r="DG694" s="14"/>
      <c r="DH694" s="14"/>
      <c r="DI694" s="14"/>
      <c r="DJ694" s="14"/>
      <c r="DK694" s="14"/>
      <c r="DL694" s="14"/>
      <c r="DM694" s="14"/>
      <c r="DN694" s="14"/>
      <c r="DO694" s="14"/>
      <c r="DP694" s="14"/>
      <c r="DQ694" s="14"/>
      <c r="DR694" s="14"/>
      <c r="DS694" s="14"/>
      <c r="DT694" s="14"/>
      <c r="DU694" s="14"/>
      <c r="DV694" s="14"/>
      <c r="DW694" s="14"/>
      <c r="DX694" s="14"/>
      <c r="DY694" s="14"/>
      <c r="DZ694" s="14"/>
      <c r="EA694" s="14"/>
      <c r="EB694" s="14"/>
      <c r="EC694" s="14"/>
      <c r="ED694" s="14"/>
      <c r="EE694" s="14"/>
      <c r="EF694" s="14"/>
      <c r="EG694" s="14"/>
      <c r="EH694" s="14"/>
      <c r="EI694" s="14"/>
      <c r="EJ694" s="14"/>
      <c r="EK694" s="14"/>
      <c r="EL694" s="14"/>
      <c r="EM694" s="14"/>
      <c r="EN694" s="14"/>
    </row>
    <row r="695" ht="19.5" customHeight="1">
      <c r="A695" s="14"/>
      <c r="B695" s="14"/>
      <c r="C695" s="14"/>
      <c r="D695" s="14"/>
      <c r="E695" s="14"/>
      <c r="F695" s="106"/>
      <c r="G695" s="106"/>
      <c r="H695" s="14"/>
      <c r="I695" s="107"/>
      <c r="J695" s="107"/>
      <c r="K695" s="107"/>
      <c r="L695" s="107"/>
      <c r="M695" s="107"/>
      <c r="N695" s="107"/>
      <c r="O695" s="107"/>
      <c r="P695" s="107"/>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c r="CT695" s="14"/>
      <c r="CU695" s="14"/>
      <c r="CV695" s="14"/>
      <c r="CW695" s="14"/>
      <c r="CX695" s="14"/>
      <c r="CY695" s="14"/>
      <c r="CZ695" s="14"/>
      <c r="DA695" s="14"/>
      <c r="DB695" s="14"/>
      <c r="DC695" s="14"/>
      <c r="DD695" s="14"/>
      <c r="DE695" s="14"/>
      <c r="DF695" s="14"/>
      <c r="DG695" s="14"/>
      <c r="DH695" s="14"/>
      <c r="DI695" s="14"/>
      <c r="DJ695" s="14"/>
      <c r="DK695" s="14"/>
      <c r="DL695" s="14"/>
      <c r="DM695" s="14"/>
      <c r="DN695" s="14"/>
      <c r="DO695" s="14"/>
      <c r="DP695" s="14"/>
      <c r="DQ695" s="14"/>
      <c r="DR695" s="14"/>
      <c r="DS695" s="14"/>
      <c r="DT695" s="14"/>
      <c r="DU695" s="14"/>
      <c r="DV695" s="14"/>
      <c r="DW695" s="14"/>
      <c r="DX695" s="14"/>
      <c r="DY695" s="14"/>
      <c r="DZ695" s="14"/>
      <c r="EA695" s="14"/>
      <c r="EB695" s="14"/>
      <c r="EC695" s="14"/>
      <c r="ED695" s="14"/>
      <c r="EE695" s="14"/>
      <c r="EF695" s="14"/>
      <c r="EG695" s="14"/>
      <c r="EH695" s="14"/>
      <c r="EI695" s="14"/>
      <c r="EJ695" s="14"/>
      <c r="EK695" s="14"/>
      <c r="EL695" s="14"/>
      <c r="EM695" s="14"/>
      <c r="EN695" s="14"/>
    </row>
    <row r="696" ht="19.5" customHeight="1">
      <c r="A696" s="14"/>
      <c r="B696" s="14"/>
      <c r="C696" s="14"/>
      <c r="D696" s="14"/>
      <c r="E696" s="14"/>
      <c r="F696" s="106"/>
      <c r="G696" s="106"/>
      <c r="H696" s="14"/>
      <c r="I696" s="107"/>
      <c r="J696" s="107"/>
      <c r="K696" s="107"/>
      <c r="L696" s="107"/>
      <c r="M696" s="107"/>
      <c r="N696" s="107"/>
      <c r="O696" s="107"/>
      <c r="P696" s="107"/>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c r="CT696" s="14"/>
      <c r="CU696" s="14"/>
      <c r="CV696" s="14"/>
      <c r="CW696" s="14"/>
      <c r="CX696" s="14"/>
      <c r="CY696" s="14"/>
      <c r="CZ696" s="14"/>
      <c r="DA696" s="14"/>
      <c r="DB696" s="14"/>
      <c r="DC696" s="14"/>
      <c r="DD696" s="14"/>
      <c r="DE696" s="14"/>
      <c r="DF696" s="14"/>
      <c r="DG696" s="14"/>
      <c r="DH696" s="14"/>
      <c r="DI696" s="14"/>
      <c r="DJ696" s="14"/>
      <c r="DK696" s="14"/>
      <c r="DL696" s="14"/>
      <c r="DM696" s="14"/>
      <c r="DN696" s="14"/>
      <c r="DO696" s="14"/>
      <c r="DP696" s="14"/>
      <c r="DQ696" s="14"/>
      <c r="DR696" s="14"/>
      <c r="DS696" s="14"/>
      <c r="DT696" s="14"/>
      <c r="DU696" s="14"/>
      <c r="DV696" s="14"/>
      <c r="DW696" s="14"/>
      <c r="DX696" s="14"/>
      <c r="DY696" s="14"/>
      <c r="DZ696" s="14"/>
      <c r="EA696" s="14"/>
      <c r="EB696" s="14"/>
      <c r="EC696" s="14"/>
      <c r="ED696" s="14"/>
      <c r="EE696" s="14"/>
      <c r="EF696" s="14"/>
      <c r="EG696" s="14"/>
      <c r="EH696" s="14"/>
      <c r="EI696" s="14"/>
      <c r="EJ696" s="14"/>
      <c r="EK696" s="14"/>
      <c r="EL696" s="14"/>
      <c r="EM696" s="14"/>
      <c r="EN696" s="14"/>
    </row>
    <row r="697" ht="19.5" customHeight="1">
      <c r="A697" s="14"/>
      <c r="B697" s="14"/>
      <c r="C697" s="14"/>
      <c r="D697" s="14"/>
      <c r="E697" s="14"/>
      <c r="F697" s="106"/>
      <c r="G697" s="106"/>
      <c r="H697" s="14"/>
      <c r="I697" s="107"/>
      <c r="J697" s="107"/>
      <c r="K697" s="107"/>
      <c r="L697" s="107"/>
      <c r="M697" s="107"/>
      <c r="N697" s="107"/>
      <c r="O697" s="107"/>
      <c r="P697" s="107"/>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c r="CU697" s="14"/>
      <c r="CV697" s="14"/>
      <c r="CW697" s="14"/>
      <c r="CX697" s="14"/>
      <c r="CY697" s="14"/>
      <c r="CZ697" s="14"/>
      <c r="DA697" s="14"/>
      <c r="DB697" s="14"/>
      <c r="DC697" s="14"/>
      <c r="DD697" s="14"/>
      <c r="DE697" s="14"/>
      <c r="DF697" s="14"/>
      <c r="DG697" s="14"/>
      <c r="DH697" s="14"/>
      <c r="DI697" s="14"/>
      <c r="DJ697" s="14"/>
      <c r="DK697" s="14"/>
      <c r="DL697" s="14"/>
      <c r="DM697" s="14"/>
      <c r="DN697" s="14"/>
      <c r="DO697" s="14"/>
      <c r="DP697" s="14"/>
      <c r="DQ697" s="14"/>
      <c r="DR697" s="14"/>
      <c r="DS697" s="14"/>
      <c r="DT697" s="14"/>
      <c r="DU697" s="14"/>
      <c r="DV697" s="14"/>
      <c r="DW697" s="14"/>
      <c r="DX697" s="14"/>
      <c r="DY697" s="14"/>
      <c r="DZ697" s="14"/>
      <c r="EA697" s="14"/>
      <c r="EB697" s="14"/>
      <c r="EC697" s="14"/>
      <c r="ED697" s="14"/>
      <c r="EE697" s="14"/>
      <c r="EF697" s="14"/>
      <c r="EG697" s="14"/>
      <c r="EH697" s="14"/>
      <c r="EI697" s="14"/>
      <c r="EJ697" s="14"/>
      <c r="EK697" s="14"/>
      <c r="EL697" s="14"/>
      <c r="EM697" s="14"/>
      <c r="EN697" s="14"/>
    </row>
    <row r="698" ht="19.5" customHeight="1">
      <c r="A698" s="14"/>
      <c r="B698" s="14"/>
      <c r="C698" s="14"/>
      <c r="D698" s="14"/>
      <c r="E698" s="14"/>
      <c r="F698" s="106"/>
      <c r="G698" s="106"/>
      <c r="H698" s="14"/>
      <c r="I698" s="107"/>
      <c r="J698" s="107"/>
      <c r="K698" s="107"/>
      <c r="L698" s="107"/>
      <c r="M698" s="107"/>
      <c r="N698" s="107"/>
      <c r="O698" s="107"/>
      <c r="P698" s="107"/>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c r="CU698" s="14"/>
      <c r="CV698" s="14"/>
      <c r="CW698" s="14"/>
      <c r="CX698" s="14"/>
      <c r="CY698" s="14"/>
      <c r="CZ698" s="14"/>
      <c r="DA698" s="14"/>
      <c r="DB698" s="14"/>
      <c r="DC698" s="14"/>
      <c r="DD698" s="14"/>
      <c r="DE698" s="14"/>
      <c r="DF698" s="14"/>
      <c r="DG698" s="14"/>
      <c r="DH698" s="14"/>
      <c r="DI698" s="14"/>
      <c r="DJ698" s="14"/>
      <c r="DK698" s="14"/>
      <c r="DL698" s="14"/>
      <c r="DM698" s="14"/>
      <c r="DN698" s="14"/>
      <c r="DO698" s="14"/>
      <c r="DP698" s="14"/>
      <c r="DQ698" s="14"/>
      <c r="DR698" s="14"/>
      <c r="DS698" s="14"/>
      <c r="DT698" s="14"/>
      <c r="DU698" s="14"/>
      <c r="DV698" s="14"/>
      <c r="DW698" s="14"/>
      <c r="DX698" s="14"/>
      <c r="DY698" s="14"/>
      <c r="DZ698" s="14"/>
      <c r="EA698" s="14"/>
      <c r="EB698" s="14"/>
      <c r="EC698" s="14"/>
      <c r="ED698" s="14"/>
      <c r="EE698" s="14"/>
      <c r="EF698" s="14"/>
      <c r="EG698" s="14"/>
      <c r="EH698" s="14"/>
      <c r="EI698" s="14"/>
      <c r="EJ698" s="14"/>
      <c r="EK698" s="14"/>
      <c r="EL698" s="14"/>
      <c r="EM698" s="14"/>
      <c r="EN698" s="14"/>
    </row>
    <row r="699" ht="19.5" customHeight="1">
      <c r="A699" s="14"/>
      <c r="B699" s="14"/>
      <c r="C699" s="14"/>
      <c r="D699" s="14"/>
      <c r="E699" s="14"/>
      <c r="F699" s="106"/>
      <c r="G699" s="106"/>
      <c r="H699" s="14"/>
      <c r="I699" s="107"/>
      <c r="J699" s="107"/>
      <c r="K699" s="107"/>
      <c r="L699" s="107"/>
      <c r="M699" s="107"/>
      <c r="N699" s="107"/>
      <c r="O699" s="107"/>
      <c r="P699" s="107"/>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c r="CU699" s="14"/>
      <c r="CV699" s="14"/>
      <c r="CW699" s="14"/>
      <c r="CX699" s="14"/>
      <c r="CY699" s="14"/>
      <c r="CZ699" s="14"/>
      <c r="DA699" s="14"/>
      <c r="DB699" s="14"/>
      <c r="DC699" s="14"/>
      <c r="DD699" s="14"/>
      <c r="DE699" s="14"/>
      <c r="DF699" s="14"/>
      <c r="DG699" s="14"/>
      <c r="DH699" s="14"/>
      <c r="DI699" s="14"/>
      <c r="DJ699" s="14"/>
      <c r="DK699" s="14"/>
      <c r="DL699" s="14"/>
      <c r="DM699" s="14"/>
      <c r="DN699" s="14"/>
      <c r="DO699" s="14"/>
      <c r="DP699" s="14"/>
      <c r="DQ699" s="14"/>
      <c r="DR699" s="14"/>
      <c r="DS699" s="14"/>
      <c r="DT699" s="14"/>
      <c r="DU699" s="14"/>
      <c r="DV699" s="14"/>
      <c r="DW699" s="14"/>
      <c r="DX699" s="14"/>
      <c r="DY699" s="14"/>
      <c r="DZ699" s="14"/>
      <c r="EA699" s="14"/>
      <c r="EB699" s="14"/>
      <c r="EC699" s="14"/>
      <c r="ED699" s="14"/>
      <c r="EE699" s="14"/>
      <c r="EF699" s="14"/>
      <c r="EG699" s="14"/>
      <c r="EH699" s="14"/>
      <c r="EI699" s="14"/>
      <c r="EJ699" s="14"/>
      <c r="EK699" s="14"/>
      <c r="EL699" s="14"/>
      <c r="EM699" s="14"/>
      <c r="EN699" s="14"/>
    </row>
    <row r="700" ht="19.5" customHeight="1">
      <c r="A700" s="14"/>
      <c r="B700" s="14"/>
      <c r="C700" s="14"/>
      <c r="D700" s="14"/>
      <c r="E700" s="14"/>
      <c r="F700" s="106"/>
      <c r="G700" s="106"/>
      <c r="H700" s="14"/>
      <c r="I700" s="107"/>
      <c r="J700" s="107"/>
      <c r="K700" s="107"/>
      <c r="L700" s="107"/>
      <c r="M700" s="107"/>
      <c r="N700" s="107"/>
      <c r="O700" s="107"/>
      <c r="P700" s="107"/>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c r="CU700" s="14"/>
      <c r="CV700" s="14"/>
      <c r="CW700" s="14"/>
      <c r="CX700" s="14"/>
      <c r="CY700" s="14"/>
      <c r="CZ700" s="14"/>
      <c r="DA700" s="14"/>
      <c r="DB700" s="14"/>
      <c r="DC700" s="14"/>
      <c r="DD700" s="14"/>
      <c r="DE700" s="14"/>
      <c r="DF700" s="14"/>
      <c r="DG700" s="14"/>
      <c r="DH700" s="14"/>
      <c r="DI700" s="14"/>
      <c r="DJ700" s="14"/>
      <c r="DK700" s="14"/>
      <c r="DL700" s="14"/>
      <c r="DM700" s="14"/>
      <c r="DN700" s="14"/>
      <c r="DO700" s="14"/>
      <c r="DP700" s="14"/>
      <c r="DQ700" s="14"/>
      <c r="DR700" s="14"/>
      <c r="DS700" s="14"/>
      <c r="DT700" s="14"/>
      <c r="DU700" s="14"/>
      <c r="DV700" s="14"/>
      <c r="DW700" s="14"/>
      <c r="DX700" s="14"/>
      <c r="DY700" s="14"/>
      <c r="DZ700" s="14"/>
      <c r="EA700" s="14"/>
      <c r="EB700" s="14"/>
      <c r="EC700" s="14"/>
      <c r="ED700" s="14"/>
      <c r="EE700" s="14"/>
      <c r="EF700" s="14"/>
      <c r="EG700" s="14"/>
      <c r="EH700" s="14"/>
      <c r="EI700" s="14"/>
      <c r="EJ700" s="14"/>
      <c r="EK700" s="14"/>
      <c r="EL700" s="14"/>
      <c r="EM700" s="14"/>
      <c r="EN700" s="14"/>
    </row>
    <row r="701" ht="19.5" customHeight="1">
      <c r="A701" s="14"/>
      <c r="B701" s="14"/>
      <c r="C701" s="14"/>
      <c r="D701" s="14"/>
      <c r="E701" s="14"/>
      <c r="F701" s="106"/>
      <c r="G701" s="106"/>
      <c r="H701" s="14"/>
      <c r="I701" s="107"/>
      <c r="J701" s="107"/>
      <c r="K701" s="107"/>
      <c r="L701" s="107"/>
      <c r="M701" s="107"/>
      <c r="N701" s="107"/>
      <c r="O701" s="107"/>
      <c r="P701" s="107"/>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c r="CU701" s="14"/>
      <c r="CV701" s="14"/>
      <c r="CW701" s="14"/>
      <c r="CX701" s="14"/>
      <c r="CY701" s="14"/>
      <c r="CZ701" s="14"/>
      <c r="DA701" s="14"/>
      <c r="DB701" s="14"/>
      <c r="DC701" s="14"/>
      <c r="DD701" s="14"/>
      <c r="DE701" s="14"/>
      <c r="DF701" s="14"/>
      <c r="DG701" s="14"/>
      <c r="DH701" s="14"/>
      <c r="DI701" s="14"/>
      <c r="DJ701" s="14"/>
      <c r="DK701" s="14"/>
      <c r="DL701" s="14"/>
      <c r="DM701" s="14"/>
      <c r="DN701" s="14"/>
      <c r="DO701" s="14"/>
      <c r="DP701" s="14"/>
      <c r="DQ701" s="14"/>
      <c r="DR701" s="14"/>
      <c r="DS701" s="14"/>
      <c r="DT701" s="14"/>
      <c r="DU701" s="14"/>
      <c r="DV701" s="14"/>
      <c r="DW701" s="14"/>
      <c r="DX701" s="14"/>
      <c r="DY701" s="14"/>
      <c r="DZ701" s="14"/>
      <c r="EA701" s="14"/>
      <c r="EB701" s="14"/>
      <c r="EC701" s="14"/>
      <c r="ED701" s="14"/>
      <c r="EE701" s="14"/>
      <c r="EF701" s="14"/>
      <c r="EG701" s="14"/>
      <c r="EH701" s="14"/>
      <c r="EI701" s="14"/>
      <c r="EJ701" s="14"/>
      <c r="EK701" s="14"/>
      <c r="EL701" s="14"/>
      <c r="EM701" s="14"/>
      <c r="EN701" s="14"/>
    </row>
    <row r="702" ht="19.5" customHeight="1">
      <c r="A702" s="14"/>
      <c r="B702" s="14"/>
      <c r="C702" s="14"/>
      <c r="D702" s="14"/>
      <c r="E702" s="14"/>
      <c r="F702" s="106"/>
      <c r="G702" s="106"/>
      <c r="H702" s="14"/>
      <c r="I702" s="107"/>
      <c r="J702" s="107"/>
      <c r="K702" s="107"/>
      <c r="L702" s="107"/>
      <c r="M702" s="107"/>
      <c r="N702" s="107"/>
      <c r="O702" s="107"/>
      <c r="P702" s="107"/>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c r="CU702" s="14"/>
      <c r="CV702" s="14"/>
      <c r="CW702" s="14"/>
      <c r="CX702" s="14"/>
      <c r="CY702" s="14"/>
      <c r="CZ702" s="14"/>
      <c r="DA702" s="14"/>
      <c r="DB702" s="14"/>
      <c r="DC702" s="14"/>
      <c r="DD702" s="14"/>
      <c r="DE702" s="14"/>
      <c r="DF702" s="14"/>
      <c r="DG702" s="14"/>
      <c r="DH702" s="14"/>
      <c r="DI702" s="14"/>
      <c r="DJ702" s="14"/>
      <c r="DK702" s="14"/>
      <c r="DL702" s="14"/>
      <c r="DM702" s="14"/>
      <c r="DN702" s="14"/>
      <c r="DO702" s="14"/>
      <c r="DP702" s="14"/>
      <c r="DQ702" s="14"/>
      <c r="DR702" s="14"/>
      <c r="DS702" s="14"/>
      <c r="DT702" s="14"/>
      <c r="DU702" s="14"/>
      <c r="DV702" s="14"/>
      <c r="DW702" s="14"/>
      <c r="DX702" s="14"/>
      <c r="DY702" s="14"/>
      <c r="DZ702" s="14"/>
      <c r="EA702" s="14"/>
      <c r="EB702" s="14"/>
      <c r="EC702" s="14"/>
      <c r="ED702" s="14"/>
      <c r="EE702" s="14"/>
      <c r="EF702" s="14"/>
      <c r="EG702" s="14"/>
      <c r="EH702" s="14"/>
      <c r="EI702" s="14"/>
      <c r="EJ702" s="14"/>
      <c r="EK702" s="14"/>
      <c r="EL702" s="14"/>
      <c r="EM702" s="14"/>
      <c r="EN702" s="14"/>
    </row>
    <row r="703" ht="19.5" customHeight="1">
      <c r="A703" s="14"/>
      <c r="B703" s="14"/>
      <c r="C703" s="14"/>
      <c r="D703" s="14"/>
      <c r="E703" s="14"/>
      <c r="F703" s="106"/>
      <c r="G703" s="106"/>
      <c r="H703" s="14"/>
      <c r="I703" s="107"/>
      <c r="J703" s="107"/>
      <c r="K703" s="107"/>
      <c r="L703" s="107"/>
      <c r="M703" s="107"/>
      <c r="N703" s="107"/>
      <c r="O703" s="107"/>
      <c r="P703" s="107"/>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c r="CU703" s="14"/>
      <c r="CV703" s="14"/>
      <c r="CW703" s="14"/>
      <c r="CX703" s="14"/>
      <c r="CY703" s="14"/>
      <c r="CZ703" s="14"/>
      <c r="DA703" s="14"/>
      <c r="DB703" s="14"/>
      <c r="DC703" s="14"/>
      <c r="DD703" s="14"/>
      <c r="DE703" s="14"/>
      <c r="DF703" s="14"/>
      <c r="DG703" s="14"/>
      <c r="DH703" s="14"/>
      <c r="DI703" s="14"/>
      <c r="DJ703" s="14"/>
      <c r="DK703" s="14"/>
      <c r="DL703" s="14"/>
      <c r="DM703" s="14"/>
      <c r="DN703" s="14"/>
      <c r="DO703" s="14"/>
      <c r="DP703" s="14"/>
      <c r="DQ703" s="14"/>
      <c r="DR703" s="14"/>
      <c r="DS703" s="14"/>
      <c r="DT703" s="14"/>
      <c r="DU703" s="14"/>
      <c r="DV703" s="14"/>
      <c r="DW703" s="14"/>
      <c r="DX703" s="14"/>
      <c r="DY703" s="14"/>
      <c r="DZ703" s="14"/>
      <c r="EA703" s="14"/>
      <c r="EB703" s="14"/>
      <c r="EC703" s="14"/>
      <c r="ED703" s="14"/>
      <c r="EE703" s="14"/>
      <c r="EF703" s="14"/>
      <c r="EG703" s="14"/>
      <c r="EH703" s="14"/>
      <c r="EI703" s="14"/>
      <c r="EJ703" s="14"/>
      <c r="EK703" s="14"/>
      <c r="EL703" s="14"/>
      <c r="EM703" s="14"/>
      <c r="EN703" s="14"/>
    </row>
    <row r="704" ht="19.5" customHeight="1">
      <c r="A704" s="14"/>
      <c r="B704" s="14"/>
      <c r="C704" s="14"/>
      <c r="D704" s="14"/>
      <c r="E704" s="14"/>
      <c r="F704" s="106"/>
      <c r="G704" s="106"/>
      <c r="H704" s="14"/>
      <c r="I704" s="107"/>
      <c r="J704" s="107"/>
      <c r="K704" s="107"/>
      <c r="L704" s="107"/>
      <c r="M704" s="107"/>
      <c r="N704" s="107"/>
      <c r="O704" s="107"/>
      <c r="P704" s="107"/>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c r="CU704" s="14"/>
      <c r="CV704" s="14"/>
      <c r="CW704" s="14"/>
      <c r="CX704" s="14"/>
      <c r="CY704" s="14"/>
      <c r="CZ704" s="14"/>
      <c r="DA704" s="14"/>
      <c r="DB704" s="14"/>
      <c r="DC704" s="14"/>
      <c r="DD704" s="14"/>
      <c r="DE704" s="14"/>
      <c r="DF704" s="14"/>
      <c r="DG704" s="14"/>
      <c r="DH704" s="14"/>
      <c r="DI704" s="14"/>
      <c r="DJ704" s="14"/>
      <c r="DK704" s="14"/>
      <c r="DL704" s="14"/>
      <c r="DM704" s="14"/>
      <c r="DN704" s="14"/>
      <c r="DO704" s="14"/>
      <c r="DP704" s="14"/>
      <c r="DQ704" s="14"/>
      <c r="DR704" s="14"/>
      <c r="DS704" s="14"/>
      <c r="DT704" s="14"/>
      <c r="DU704" s="14"/>
      <c r="DV704" s="14"/>
      <c r="DW704" s="14"/>
      <c r="DX704" s="14"/>
      <c r="DY704" s="14"/>
      <c r="DZ704" s="14"/>
      <c r="EA704" s="14"/>
      <c r="EB704" s="14"/>
      <c r="EC704" s="14"/>
      <c r="ED704" s="14"/>
      <c r="EE704" s="14"/>
      <c r="EF704" s="14"/>
      <c r="EG704" s="14"/>
      <c r="EH704" s="14"/>
      <c r="EI704" s="14"/>
      <c r="EJ704" s="14"/>
      <c r="EK704" s="14"/>
      <c r="EL704" s="14"/>
      <c r="EM704" s="14"/>
      <c r="EN704" s="14"/>
    </row>
    <row r="705" ht="19.5" customHeight="1">
      <c r="A705" s="14"/>
      <c r="B705" s="14"/>
      <c r="C705" s="14"/>
      <c r="D705" s="14"/>
      <c r="E705" s="14"/>
      <c r="F705" s="106"/>
      <c r="G705" s="106"/>
      <c r="H705" s="14"/>
      <c r="I705" s="107"/>
      <c r="J705" s="107"/>
      <c r="K705" s="107"/>
      <c r="L705" s="107"/>
      <c r="M705" s="107"/>
      <c r="N705" s="107"/>
      <c r="O705" s="107"/>
      <c r="P705" s="107"/>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c r="CU705" s="14"/>
      <c r="CV705" s="14"/>
      <c r="CW705" s="14"/>
      <c r="CX705" s="14"/>
      <c r="CY705" s="14"/>
      <c r="CZ705" s="14"/>
      <c r="DA705" s="14"/>
      <c r="DB705" s="14"/>
      <c r="DC705" s="14"/>
      <c r="DD705" s="14"/>
      <c r="DE705" s="14"/>
      <c r="DF705" s="14"/>
      <c r="DG705" s="14"/>
      <c r="DH705" s="14"/>
      <c r="DI705" s="14"/>
      <c r="DJ705" s="14"/>
      <c r="DK705" s="14"/>
      <c r="DL705" s="14"/>
      <c r="DM705" s="14"/>
      <c r="DN705" s="14"/>
      <c r="DO705" s="14"/>
      <c r="DP705" s="14"/>
      <c r="DQ705" s="14"/>
      <c r="DR705" s="14"/>
      <c r="DS705" s="14"/>
      <c r="DT705" s="14"/>
      <c r="DU705" s="14"/>
      <c r="DV705" s="14"/>
      <c r="DW705" s="14"/>
      <c r="DX705" s="14"/>
      <c r="DY705" s="14"/>
      <c r="DZ705" s="14"/>
      <c r="EA705" s="14"/>
      <c r="EB705" s="14"/>
      <c r="EC705" s="14"/>
      <c r="ED705" s="14"/>
      <c r="EE705" s="14"/>
      <c r="EF705" s="14"/>
      <c r="EG705" s="14"/>
      <c r="EH705" s="14"/>
      <c r="EI705" s="14"/>
      <c r="EJ705" s="14"/>
      <c r="EK705" s="14"/>
      <c r="EL705" s="14"/>
      <c r="EM705" s="14"/>
      <c r="EN705" s="14"/>
    </row>
    <row r="706" ht="19.5" customHeight="1">
      <c r="A706" s="14"/>
      <c r="B706" s="14"/>
      <c r="C706" s="14"/>
      <c r="D706" s="14"/>
      <c r="E706" s="14"/>
      <c r="F706" s="106"/>
      <c r="G706" s="106"/>
      <c r="H706" s="14"/>
      <c r="I706" s="107"/>
      <c r="J706" s="107"/>
      <c r="K706" s="107"/>
      <c r="L706" s="107"/>
      <c r="M706" s="107"/>
      <c r="N706" s="107"/>
      <c r="O706" s="107"/>
      <c r="P706" s="107"/>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c r="CU706" s="14"/>
      <c r="CV706" s="14"/>
      <c r="CW706" s="14"/>
      <c r="CX706" s="14"/>
      <c r="CY706" s="14"/>
      <c r="CZ706" s="14"/>
      <c r="DA706" s="14"/>
      <c r="DB706" s="14"/>
      <c r="DC706" s="14"/>
      <c r="DD706" s="14"/>
      <c r="DE706" s="14"/>
      <c r="DF706" s="14"/>
      <c r="DG706" s="14"/>
      <c r="DH706" s="14"/>
      <c r="DI706" s="14"/>
      <c r="DJ706" s="14"/>
      <c r="DK706" s="14"/>
      <c r="DL706" s="14"/>
      <c r="DM706" s="14"/>
      <c r="DN706" s="14"/>
      <c r="DO706" s="14"/>
      <c r="DP706" s="14"/>
      <c r="DQ706" s="14"/>
      <c r="DR706" s="14"/>
      <c r="DS706" s="14"/>
      <c r="DT706" s="14"/>
      <c r="DU706" s="14"/>
      <c r="DV706" s="14"/>
      <c r="DW706" s="14"/>
      <c r="DX706" s="14"/>
      <c r="DY706" s="14"/>
      <c r="DZ706" s="14"/>
      <c r="EA706" s="14"/>
      <c r="EB706" s="14"/>
      <c r="EC706" s="14"/>
      <c r="ED706" s="14"/>
      <c r="EE706" s="14"/>
      <c r="EF706" s="14"/>
      <c r="EG706" s="14"/>
      <c r="EH706" s="14"/>
      <c r="EI706" s="14"/>
      <c r="EJ706" s="14"/>
      <c r="EK706" s="14"/>
      <c r="EL706" s="14"/>
      <c r="EM706" s="14"/>
      <c r="EN706" s="14"/>
    </row>
    <row r="707" ht="19.5" customHeight="1">
      <c r="A707" s="14"/>
      <c r="B707" s="14"/>
      <c r="C707" s="14"/>
      <c r="D707" s="14"/>
      <c r="E707" s="14"/>
      <c r="F707" s="106"/>
      <c r="G707" s="106"/>
      <c r="H707" s="14"/>
      <c r="I707" s="107"/>
      <c r="J707" s="107"/>
      <c r="K707" s="107"/>
      <c r="L707" s="107"/>
      <c r="M707" s="107"/>
      <c r="N707" s="107"/>
      <c r="O707" s="107"/>
      <c r="P707" s="107"/>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c r="CU707" s="14"/>
      <c r="CV707" s="14"/>
      <c r="CW707" s="14"/>
      <c r="CX707" s="14"/>
      <c r="CY707" s="14"/>
      <c r="CZ707" s="14"/>
      <c r="DA707" s="14"/>
      <c r="DB707" s="14"/>
      <c r="DC707" s="14"/>
      <c r="DD707" s="14"/>
      <c r="DE707" s="14"/>
      <c r="DF707" s="14"/>
      <c r="DG707" s="14"/>
      <c r="DH707" s="14"/>
      <c r="DI707" s="14"/>
      <c r="DJ707" s="14"/>
      <c r="DK707" s="14"/>
      <c r="DL707" s="14"/>
      <c r="DM707" s="14"/>
      <c r="DN707" s="14"/>
      <c r="DO707" s="14"/>
      <c r="DP707" s="14"/>
      <c r="DQ707" s="14"/>
      <c r="DR707" s="14"/>
      <c r="DS707" s="14"/>
      <c r="DT707" s="14"/>
      <c r="DU707" s="14"/>
      <c r="DV707" s="14"/>
      <c r="DW707" s="14"/>
      <c r="DX707" s="14"/>
      <c r="DY707" s="14"/>
      <c r="DZ707" s="14"/>
      <c r="EA707" s="14"/>
      <c r="EB707" s="14"/>
      <c r="EC707" s="14"/>
      <c r="ED707" s="14"/>
      <c r="EE707" s="14"/>
      <c r="EF707" s="14"/>
      <c r="EG707" s="14"/>
      <c r="EH707" s="14"/>
      <c r="EI707" s="14"/>
      <c r="EJ707" s="14"/>
      <c r="EK707" s="14"/>
      <c r="EL707" s="14"/>
      <c r="EM707" s="14"/>
      <c r="EN707" s="14"/>
    </row>
    <row r="708" ht="19.5" customHeight="1">
      <c r="A708" s="14"/>
      <c r="B708" s="14"/>
      <c r="C708" s="14"/>
      <c r="D708" s="14"/>
      <c r="E708" s="14"/>
      <c r="F708" s="106"/>
      <c r="G708" s="106"/>
      <c r="H708" s="14"/>
      <c r="I708" s="107"/>
      <c r="J708" s="107"/>
      <c r="K708" s="107"/>
      <c r="L708" s="107"/>
      <c r="M708" s="107"/>
      <c r="N708" s="107"/>
      <c r="O708" s="107"/>
      <c r="P708" s="107"/>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c r="CU708" s="14"/>
      <c r="CV708" s="14"/>
      <c r="CW708" s="14"/>
      <c r="CX708" s="14"/>
      <c r="CY708" s="14"/>
      <c r="CZ708" s="14"/>
      <c r="DA708" s="14"/>
      <c r="DB708" s="14"/>
      <c r="DC708" s="14"/>
      <c r="DD708" s="14"/>
      <c r="DE708" s="14"/>
      <c r="DF708" s="14"/>
      <c r="DG708" s="14"/>
      <c r="DH708" s="14"/>
      <c r="DI708" s="14"/>
      <c r="DJ708" s="14"/>
      <c r="DK708" s="14"/>
      <c r="DL708" s="14"/>
      <c r="DM708" s="14"/>
      <c r="DN708" s="14"/>
      <c r="DO708" s="14"/>
      <c r="DP708" s="14"/>
      <c r="DQ708" s="14"/>
      <c r="DR708" s="14"/>
      <c r="DS708" s="14"/>
      <c r="DT708" s="14"/>
      <c r="DU708" s="14"/>
      <c r="DV708" s="14"/>
      <c r="DW708" s="14"/>
      <c r="DX708" s="14"/>
      <c r="DY708" s="14"/>
      <c r="DZ708" s="14"/>
      <c r="EA708" s="14"/>
      <c r="EB708" s="14"/>
      <c r="EC708" s="14"/>
      <c r="ED708" s="14"/>
      <c r="EE708" s="14"/>
      <c r="EF708" s="14"/>
      <c r="EG708" s="14"/>
      <c r="EH708" s="14"/>
      <c r="EI708" s="14"/>
      <c r="EJ708" s="14"/>
      <c r="EK708" s="14"/>
      <c r="EL708" s="14"/>
      <c r="EM708" s="14"/>
      <c r="EN708" s="14"/>
    </row>
    <row r="709" ht="19.5" customHeight="1">
      <c r="A709" s="14"/>
      <c r="B709" s="14"/>
      <c r="C709" s="14"/>
      <c r="D709" s="14"/>
      <c r="E709" s="14"/>
      <c r="F709" s="106"/>
      <c r="G709" s="106"/>
      <c r="H709" s="14"/>
      <c r="I709" s="107"/>
      <c r="J709" s="107"/>
      <c r="K709" s="107"/>
      <c r="L709" s="107"/>
      <c r="M709" s="107"/>
      <c r="N709" s="107"/>
      <c r="O709" s="107"/>
      <c r="P709" s="107"/>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c r="CU709" s="14"/>
      <c r="CV709" s="14"/>
      <c r="CW709" s="14"/>
      <c r="CX709" s="14"/>
      <c r="CY709" s="14"/>
      <c r="CZ709" s="14"/>
      <c r="DA709" s="14"/>
      <c r="DB709" s="14"/>
      <c r="DC709" s="14"/>
      <c r="DD709" s="14"/>
      <c r="DE709" s="14"/>
      <c r="DF709" s="14"/>
      <c r="DG709" s="14"/>
      <c r="DH709" s="14"/>
      <c r="DI709" s="14"/>
      <c r="DJ709" s="14"/>
      <c r="DK709" s="14"/>
      <c r="DL709" s="14"/>
      <c r="DM709" s="14"/>
      <c r="DN709" s="14"/>
      <c r="DO709" s="14"/>
      <c r="DP709" s="14"/>
      <c r="DQ709" s="14"/>
      <c r="DR709" s="14"/>
      <c r="DS709" s="14"/>
      <c r="DT709" s="14"/>
      <c r="DU709" s="14"/>
      <c r="DV709" s="14"/>
      <c r="DW709" s="14"/>
      <c r="DX709" s="14"/>
      <c r="DY709" s="14"/>
      <c r="DZ709" s="14"/>
      <c r="EA709" s="14"/>
      <c r="EB709" s="14"/>
      <c r="EC709" s="14"/>
      <c r="ED709" s="14"/>
      <c r="EE709" s="14"/>
      <c r="EF709" s="14"/>
      <c r="EG709" s="14"/>
      <c r="EH709" s="14"/>
      <c r="EI709" s="14"/>
      <c r="EJ709" s="14"/>
      <c r="EK709" s="14"/>
      <c r="EL709" s="14"/>
      <c r="EM709" s="14"/>
      <c r="EN709" s="14"/>
    </row>
    <row r="710" ht="19.5" customHeight="1">
      <c r="A710" s="14"/>
      <c r="B710" s="14"/>
      <c r="C710" s="14"/>
      <c r="D710" s="14"/>
      <c r="E710" s="14"/>
      <c r="F710" s="106"/>
      <c r="G710" s="106"/>
      <c r="H710" s="14"/>
      <c r="I710" s="107"/>
      <c r="J710" s="107"/>
      <c r="K710" s="107"/>
      <c r="L710" s="107"/>
      <c r="M710" s="107"/>
      <c r="N710" s="107"/>
      <c r="O710" s="107"/>
      <c r="P710" s="107"/>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c r="CU710" s="14"/>
      <c r="CV710" s="14"/>
      <c r="CW710" s="14"/>
      <c r="CX710" s="14"/>
      <c r="CY710" s="14"/>
      <c r="CZ710" s="14"/>
      <c r="DA710" s="14"/>
      <c r="DB710" s="14"/>
      <c r="DC710" s="14"/>
      <c r="DD710" s="14"/>
      <c r="DE710" s="14"/>
      <c r="DF710" s="14"/>
      <c r="DG710" s="14"/>
      <c r="DH710" s="14"/>
      <c r="DI710" s="14"/>
      <c r="DJ710" s="14"/>
      <c r="DK710" s="14"/>
      <c r="DL710" s="14"/>
      <c r="DM710" s="14"/>
      <c r="DN710" s="14"/>
      <c r="DO710" s="14"/>
      <c r="DP710" s="14"/>
      <c r="DQ710" s="14"/>
      <c r="DR710" s="14"/>
      <c r="DS710" s="14"/>
      <c r="DT710" s="14"/>
      <c r="DU710" s="14"/>
      <c r="DV710" s="14"/>
      <c r="DW710" s="14"/>
      <c r="DX710" s="14"/>
      <c r="DY710" s="14"/>
      <c r="DZ710" s="14"/>
      <c r="EA710" s="14"/>
      <c r="EB710" s="14"/>
      <c r="EC710" s="14"/>
      <c r="ED710" s="14"/>
      <c r="EE710" s="14"/>
      <c r="EF710" s="14"/>
      <c r="EG710" s="14"/>
      <c r="EH710" s="14"/>
      <c r="EI710" s="14"/>
      <c r="EJ710" s="14"/>
      <c r="EK710" s="14"/>
      <c r="EL710" s="14"/>
      <c r="EM710" s="14"/>
      <c r="EN710" s="14"/>
    </row>
    <row r="711" ht="19.5" customHeight="1">
      <c r="A711" s="14"/>
      <c r="B711" s="14"/>
      <c r="C711" s="14"/>
      <c r="D711" s="14"/>
      <c r="E711" s="14"/>
      <c r="F711" s="106"/>
      <c r="G711" s="106"/>
      <c r="H711" s="14"/>
      <c r="I711" s="107"/>
      <c r="J711" s="107"/>
      <c r="K711" s="107"/>
      <c r="L711" s="107"/>
      <c r="M711" s="107"/>
      <c r="N711" s="107"/>
      <c r="O711" s="107"/>
      <c r="P711" s="107"/>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c r="CU711" s="14"/>
      <c r="CV711" s="14"/>
      <c r="CW711" s="14"/>
      <c r="CX711" s="14"/>
      <c r="CY711" s="14"/>
      <c r="CZ711" s="14"/>
      <c r="DA711" s="14"/>
      <c r="DB711" s="14"/>
      <c r="DC711" s="14"/>
      <c r="DD711" s="14"/>
      <c r="DE711" s="14"/>
      <c r="DF711" s="14"/>
      <c r="DG711" s="14"/>
      <c r="DH711" s="14"/>
      <c r="DI711" s="14"/>
      <c r="DJ711" s="14"/>
      <c r="DK711" s="14"/>
      <c r="DL711" s="14"/>
      <c r="DM711" s="14"/>
      <c r="DN711" s="14"/>
      <c r="DO711" s="14"/>
      <c r="DP711" s="14"/>
      <c r="DQ711" s="14"/>
      <c r="DR711" s="14"/>
      <c r="DS711" s="14"/>
      <c r="DT711" s="14"/>
      <c r="DU711" s="14"/>
      <c r="DV711" s="14"/>
      <c r="DW711" s="14"/>
      <c r="DX711" s="14"/>
      <c r="DY711" s="14"/>
      <c r="DZ711" s="14"/>
      <c r="EA711" s="14"/>
      <c r="EB711" s="14"/>
      <c r="EC711" s="14"/>
      <c r="ED711" s="14"/>
      <c r="EE711" s="14"/>
      <c r="EF711" s="14"/>
      <c r="EG711" s="14"/>
      <c r="EH711" s="14"/>
      <c r="EI711" s="14"/>
      <c r="EJ711" s="14"/>
      <c r="EK711" s="14"/>
      <c r="EL711" s="14"/>
      <c r="EM711" s="14"/>
      <c r="EN711" s="14"/>
    </row>
    <row r="712" ht="19.5" customHeight="1">
      <c r="A712" s="14"/>
      <c r="B712" s="14"/>
      <c r="C712" s="14"/>
      <c r="D712" s="14"/>
      <c r="E712" s="14"/>
      <c r="F712" s="106"/>
      <c r="G712" s="106"/>
      <c r="H712" s="14"/>
      <c r="I712" s="107"/>
      <c r="J712" s="107"/>
      <c r="K712" s="107"/>
      <c r="L712" s="107"/>
      <c r="M712" s="107"/>
      <c r="N712" s="107"/>
      <c r="O712" s="107"/>
      <c r="P712" s="107"/>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c r="CU712" s="14"/>
      <c r="CV712" s="14"/>
      <c r="CW712" s="14"/>
      <c r="CX712" s="14"/>
      <c r="CY712" s="14"/>
      <c r="CZ712" s="14"/>
      <c r="DA712" s="14"/>
      <c r="DB712" s="14"/>
      <c r="DC712" s="14"/>
      <c r="DD712" s="14"/>
      <c r="DE712" s="14"/>
      <c r="DF712" s="14"/>
      <c r="DG712" s="14"/>
      <c r="DH712" s="14"/>
      <c r="DI712" s="14"/>
      <c r="DJ712" s="14"/>
      <c r="DK712" s="14"/>
      <c r="DL712" s="14"/>
      <c r="DM712" s="14"/>
      <c r="DN712" s="14"/>
      <c r="DO712" s="14"/>
      <c r="DP712" s="14"/>
      <c r="DQ712" s="14"/>
      <c r="DR712" s="14"/>
      <c r="DS712" s="14"/>
      <c r="DT712" s="14"/>
      <c r="DU712" s="14"/>
      <c r="DV712" s="14"/>
      <c r="DW712" s="14"/>
      <c r="DX712" s="14"/>
      <c r="DY712" s="14"/>
      <c r="DZ712" s="14"/>
      <c r="EA712" s="14"/>
      <c r="EB712" s="14"/>
      <c r="EC712" s="14"/>
      <c r="ED712" s="14"/>
      <c r="EE712" s="14"/>
      <c r="EF712" s="14"/>
      <c r="EG712" s="14"/>
      <c r="EH712" s="14"/>
      <c r="EI712" s="14"/>
      <c r="EJ712" s="14"/>
      <c r="EK712" s="14"/>
      <c r="EL712" s="14"/>
      <c r="EM712" s="14"/>
      <c r="EN712" s="14"/>
    </row>
    <row r="713" ht="19.5" customHeight="1">
      <c r="A713" s="14"/>
      <c r="B713" s="14"/>
      <c r="C713" s="14"/>
      <c r="D713" s="14"/>
      <c r="E713" s="14"/>
      <c r="F713" s="106"/>
      <c r="G713" s="106"/>
      <c r="H713" s="14"/>
      <c r="I713" s="107"/>
      <c r="J713" s="107"/>
      <c r="K713" s="107"/>
      <c r="L713" s="107"/>
      <c r="M713" s="107"/>
      <c r="N713" s="107"/>
      <c r="O713" s="107"/>
      <c r="P713" s="107"/>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c r="CU713" s="14"/>
      <c r="CV713" s="14"/>
      <c r="CW713" s="14"/>
      <c r="CX713" s="14"/>
      <c r="CY713" s="14"/>
      <c r="CZ713" s="14"/>
      <c r="DA713" s="14"/>
      <c r="DB713" s="14"/>
      <c r="DC713" s="14"/>
      <c r="DD713" s="14"/>
      <c r="DE713" s="14"/>
      <c r="DF713" s="14"/>
      <c r="DG713" s="14"/>
      <c r="DH713" s="14"/>
      <c r="DI713" s="14"/>
      <c r="DJ713" s="14"/>
      <c r="DK713" s="14"/>
      <c r="DL713" s="14"/>
      <c r="DM713" s="14"/>
      <c r="DN713" s="14"/>
      <c r="DO713" s="14"/>
      <c r="DP713" s="14"/>
      <c r="DQ713" s="14"/>
      <c r="DR713" s="14"/>
      <c r="DS713" s="14"/>
      <c r="DT713" s="14"/>
      <c r="DU713" s="14"/>
      <c r="DV713" s="14"/>
      <c r="DW713" s="14"/>
      <c r="DX713" s="14"/>
      <c r="DY713" s="14"/>
      <c r="DZ713" s="14"/>
      <c r="EA713" s="14"/>
      <c r="EB713" s="14"/>
      <c r="EC713" s="14"/>
      <c r="ED713" s="14"/>
      <c r="EE713" s="14"/>
      <c r="EF713" s="14"/>
      <c r="EG713" s="14"/>
      <c r="EH713" s="14"/>
      <c r="EI713" s="14"/>
      <c r="EJ713" s="14"/>
      <c r="EK713" s="14"/>
      <c r="EL713" s="14"/>
      <c r="EM713" s="14"/>
      <c r="EN713" s="14"/>
    </row>
    <row r="714" ht="19.5" customHeight="1">
      <c r="A714" s="14"/>
      <c r="B714" s="14"/>
      <c r="C714" s="14"/>
      <c r="D714" s="14"/>
      <c r="E714" s="14"/>
      <c r="F714" s="106"/>
      <c r="G714" s="106"/>
      <c r="H714" s="14"/>
      <c r="I714" s="107"/>
      <c r="J714" s="107"/>
      <c r="K714" s="107"/>
      <c r="L714" s="107"/>
      <c r="M714" s="107"/>
      <c r="N714" s="107"/>
      <c r="O714" s="107"/>
      <c r="P714" s="107"/>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c r="CU714" s="14"/>
      <c r="CV714" s="14"/>
      <c r="CW714" s="14"/>
      <c r="CX714" s="14"/>
      <c r="CY714" s="14"/>
      <c r="CZ714" s="14"/>
      <c r="DA714" s="14"/>
      <c r="DB714" s="14"/>
      <c r="DC714" s="14"/>
      <c r="DD714" s="14"/>
      <c r="DE714" s="14"/>
      <c r="DF714" s="14"/>
      <c r="DG714" s="14"/>
      <c r="DH714" s="14"/>
      <c r="DI714" s="14"/>
      <c r="DJ714" s="14"/>
      <c r="DK714" s="14"/>
      <c r="DL714" s="14"/>
      <c r="DM714" s="14"/>
      <c r="DN714" s="14"/>
      <c r="DO714" s="14"/>
      <c r="DP714" s="14"/>
      <c r="DQ714" s="14"/>
      <c r="DR714" s="14"/>
      <c r="DS714" s="14"/>
      <c r="DT714" s="14"/>
      <c r="DU714" s="14"/>
      <c r="DV714" s="14"/>
      <c r="DW714" s="14"/>
      <c r="DX714" s="14"/>
      <c r="DY714" s="14"/>
      <c r="DZ714" s="14"/>
      <c r="EA714" s="14"/>
      <c r="EB714" s="14"/>
      <c r="EC714" s="14"/>
      <c r="ED714" s="14"/>
      <c r="EE714" s="14"/>
      <c r="EF714" s="14"/>
      <c r="EG714" s="14"/>
      <c r="EH714" s="14"/>
      <c r="EI714" s="14"/>
      <c r="EJ714" s="14"/>
      <c r="EK714" s="14"/>
      <c r="EL714" s="14"/>
      <c r="EM714" s="14"/>
      <c r="EN714" s="14"/>
    </row>
    <row r="715" ht="19.5" customHeight="1">
      <c r="A715" s="14"/>
      <c r="B715" s="14"/>
      <c r="C715" s="14"/>
      <c r="D715" s="14"/>
      <c r="E715" s="14"/>
      <c r="F715" s="106"/>
      <c r="G715" s="106"/>
      <c r="H715" s="14"/>
      <c r="I715" s="107"/>
      <c r="J715" s="107"/>
      <c r="K715" s="107"/>
      <c r="L715" s="107"/>
      <c r="M715" s="107"/>
      <c r="N715" s="107"/>
      <c r="O715" s="107"/>
      <c r="P715" s="107"/>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c r="CU715" s="14"/>
      <c r="CV715" s="14"/>
      <c r="CW715" s="14"/>
      <c r="CX715" s="14"/>
      <c r="CY715" s="14"/>
      <c r="CZ715" s="14"/>
      <c r="DA715" s="14"/>
      <c r="DB715" s="14"/>
      <c r="DC715" s="14"/>
      <c r="DD715" s="14"/>
      <c r="DE715" s="14"/>
      <c r="DF715" s="14"/>
      <c r="DG715" s="14"/>
      <c r="DH715" s="14"/>
      <c r="DI715" s="14"/>
      <c r="DJ715" s="14"/>
      <c r="DK715" s="14"/>
      <c r="DL715" s="14"/>
      <c r="DM715" s="14"/>
      <c r="DN715" s="14"/>
      <c r="DO715" s="14"/>
      <c r="DP715" s="14"/>
      <c r="DQ715" s="14"/>
      <c r="DR715" s="14"/>
      <c r="DS715" s="14"/>
      <c r="DT715" s="14"/>
      <c r="DU715" s="14"/>
      <c r="DV715" s="14"/>
      <c r="DW715" s="14"/>
      <c r="DX715" s="14"/>
      <c r="DY715" s="14"/>
      <c r="DZ715" s="14"/>
      <c r="EA715" s="14"/>
      <c r="EB715" s="14"/>
      <c r="EC715" s="14"/>
      <c r="ED715" s="14"/>
      <c r="EE715" s="14"/>
      <c r="EF715" s="14"/>
      <c r="EG715" s="14"/>
      <c r="EH715" s="14"/>
      <c r="EI715" s="14"/>
      <c r="EJ715" s="14"/>
      <c r="EK715" s="14"/>
      <c r="EL715" s="14"/>
      <c r="EM715" s="14"/>
      <c r="EN715" s="14"/>
    </row>
    <row r="716" ht="19.5" customHeight="1">
      <c r="A716" s="14"/>
      <c r="B716" s="14"/>
      <c r="C716" s="14"/>
      <c r="D716" s="14"/>
      <c r="E716" s="14"/>
      <c r="F716" s="106"/>
      <c r="G716" s="106"/>
      <c r="H716" s="14"/>
      <c r="I716" s="107"/>
      <c r="J716" s="107"/>
      <c r="K716" s="107"/>
      <c r="L716" s="107"/>
      <c r="M716" s="107"/>
      <c r="N716" s="107"/>
      <c r="O716" s="107"/>
      <c r="P716" s="107"/>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c r="CU716" s="14"/>
      <c r="CV716" s="14"/>
      <c r="CW716" s="14"/>
      <c r="CX716" s="14"/>
      <c r="CY716" s="14"/>
      <c r="CZ716" s="14"/>
      <c r="DA716" s="14"/>
      <c r="DB716" s="14"/>
      <c r="DC716" s="14"/>
      <c r="DD716" s="14"/>
      <c r="DE716" s="14"/>
      <c r="DF716" s="14"/>
      <c r="DG716" s="14"/>
      <c r="DH716" s="14"/>
      <c r="DI716" s="14"/>
      <c r="DJ716" s="14"/>
      <c r="DK716" s="14"/>
      <c r="DL716" s="14"/>
      <c r="DM716" s="14"/>
      <c r="DN716" s="14"/>
      <c r="DO716" s="14"/>
      <c r="DP716" s="14"/>
      <c r="DQ716" s="14"/>
      <c r="DR716" s="14"/>
      <c r="DS716" s="14"/>
      <c r="DT716" s="14"/>
      <c r="DU716" s="14"/>
      <c r="DV716" s="14"/>
      <c r="DW716" s="14"/>
      <c r="DX716" s="14"/>
      <c r="DY716" s="14"/>
      <c r="DZ716" s="14"/>
      <c r="EA716" s="14"/>
      <c r="EB716" s="14"/>
      <c r="EC716" s="14"/>
      <c r="ED716" s="14"/>
      <c r="EE716" s="14"/>
      <c r="EF716" s="14"/>
      <c r="EG716" s="14"/>
      <c r="EH716" s="14"/>
      <c r="EI716" s="14"/>
      <c r="EJ716" s="14"/>
      <c r="EK716" s="14"/>
      <c r="EL716" s="14"/>
      <c r="EM716" s="14"/>
      <c r="EN716" s="14"/>
    </row>
    <row r="717" ht="19.5" customHeight="1">
      <c r="A717" s="14"/>
      <c r="B717" s="14"/>
      <c r="C717" s="14"/>
      <c r="D717" s="14"/>
      <c r="E717" s="14"/>
      <c r="F717" s="106"/>
      <c r="G717" s="106"/>
      <c r="H717" s="14"/>
      <c r="I717" s="107"/>
      <c r="J717" s="107"/>
      <c r="K717" s="107"/>
      <c r="L717" s="107"/>
      <c r="M717" s="107"/>
      <c r="N717" s="107"/>
      <c r="O717" s="107"/>
      <c r="P717" s="107"/>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c r="CU717" s="14"/>
      <c r="CV717" s="14"/>
      <c r="CW717" s="14"/>
      <c r="CX717" s="14"/>
      <c r="CY717" s="14"/>
      <c r="CZ717" s="14"/>
      <c r="DA717" s="14"/>
      <c r="DB717" s="14"/>
      <c r="DC717" s="14"/>
      <c r="DD717" s="14"/>
      <c r="DE717" s="14"/>
      <c r="DF717" s="14"/>
      <c r="DG717" s="14"/>
      <c r="DH717" s="14"/>
      <c r="DI717" s="14"/>
      <c r="DJ717" s="14"/>
      <c r="DK717" s="14"/>
      <c r="DL717" s="14"/>
      <c r="DM717" s="14"/>
      <c r="DN717" s="14"/>
      <c r="DO717" s="14"/>
      <c r="DP717" s="14"/>
      <c r="DQ717" s="14"/>
      <c r="DR717" s="14"/>
      <c r="DS717" s="14"/>
      <c r="DT717" s="14"/>
      <c r="DU717" s="14"/>
      <c r="DV717" s="14"/>
      <c r="DW717" s="14"/>
      <c r="DX717" s="14"/>
      <c r="DY717" s="14"/>
      <c r="DZ717" s="14"/>
      <c r="EA717" s="14"/>
      <c r="EB717" s="14"/>
      <c r="EC717" s="14"/>
      <c r="ED717" s="14"/>
      <c r="EE717" s="14"/>
      <c r="EF717" s="14"/>
      <c r="EG717" s="14"/>
      <c r="EH717" s="14"/>
      <c r="EI717" s="14"/>
      <c r="EJ717" s="14"/>
      <c r="EK717" s="14"/>
      <c r="EL717" s="14"/>
      <c r="EM717" s="14"/>
      <c r="EN717" s="14"/>
    </row>
    <row r="718" ht="19.5" customHeight="1">
      <c r="A718" s="14"/>
      <c r="B718" s="14"/>
      <c r="C718" s="14"/>
      <c r="D718" s="14"/>
      <c r="E718" s="14"/>
      <c r="F718" s="106"/>
      <c r="G718" s="106"/>
      <c r="H718" s="14"/>
      <c r="I718" s="107"/>
      <c r="J718" s="107"/>
      <c r="K718" s="107"/>
      <c r="L718" s="107"/>
      <c r="M718" s="107"/>
      <c r="N718" s="107"/>
      <c r="O718" s="107"/>
      <c r="P718" s="107"/>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c r="CU718" s="14"/>
      <c r="CV718" s="14"/>
      <c r="CW718" s="14"/>
      <c r="CX718" s="14"/>
      <c r="CY718" s="14"/>
      <c r="CZ718" s="14"/>
      <c r="DA718" s="14"/>
      <c r="DB718" s="14"/>
      <c r="DC718" s="14"/>
      <c r="DD718" s="14"/>
      <c r="DE718" s="14"/>
      <c r="DF718" s="14"/>
      <c r="DG718" s="14"/>
      <c r="DH718" s="14"/>
      <c r="DI718" s="14"/>
      <c r="DJ718" s="14"/>
      <c r="DK718" s="14"/>
      <c r="DL718" s="14"/>
      <c r="DM718" s="14"/>
      <c r="DN718" s="14"/>
      <c r="DO718" s="14"/>
      <c r="DP718" s="14"/>
      <c r="DQ718" s="14"/>
      <c r="DR718" s="14"/>
      <c r="DS718" s="14"/>
      <c r="DT718" s="14"/>
      <c r="DU718" s="14"/>
      <c r="DV718" s="14"/>
      <c r="DW718" s="14"/>
      <c r="DX718" s="14"/>
      <c r="DY718" s="14"/>
      <c r="DZ718" s="14"/>
      <c r="EA718" s="14"/>
      <c r="EB718" s="14"/>
      <c r="EC718" s="14"/>
      <c r="ED718" s="14"/>
      <c r="EE718" s="14"/>
      <c r="EF718" s="14"/>
      <c r="EG718" s="14"/>
      <c r="EH718" s="14"/>
      <c r="EI718" s="14"/>
      <c r="EJ718" s="14"/>
      <c r="EK718" s="14"/>
      <c r="EL718" s="14"/>
      <c r="EM718" s="14"/>
      <c r="EN718" s="14"/>
    </row>
    <row r="719" ht="19.5" customHeight="1">
      <c r="A719" s="14"/>
      <c r="B719" s="14"/>
      <c r="C719" s="14"/>
      <c r="D719" s="14"/>
      <c r="E719" s="14"/>
      <c r="F719" s="106"/>
      <c r="G719" s="106"/>
      <c r="H719" s="14"/>
      <c r="I719" s="107"/>
      <c r="J719" s="107"/>
      <c r="K719" s="107"/>
      <c r="L719" s="107"/>
      <c r="M719" s="107"/>
      <c r="N719" s="107"/>
      <c r="O719" s="107"/>
      <c r="P719" s="107"/>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c r="CU719" s="14"/>
      <c r="CV719" s="14"/>
      <c r="CW719" s="14"/>
      <c r="CX719" s="14"/>
      <c r="CY719" s="14"/>
      <c r="CZ719" s="14"/>
      <c r="DA719" s="14"/>
      <c r="DB719" s="14"/>
      <c r="DC719" s="14"/>
      <c r="DD719" s="14"/>
      <c r="DE719" s="14"/>
      <c r="DF719" s="14"/>
      <c r="DG719" s="14"/>
      <c r="DH719" s="14"/>
      <c r="DI719" s="14"/>
      <c r="DJ719" s="14"/>
      <c r="DK719" s="14"/>
      <c r="DL719" s="14"/>
      <c r="DM719" s="14"/>
      <c r="DN719" s="14"/>
      <c r="DO719" s="14"/>
      <c r="DP719" s="14"/>
      <c r="DQ719" s="14"/>
      <c r="DR719" s="14"/>
      <c r="DS719" s="14"/>
      <c r="DT719" s="14"/>
      <c r="DU719" s="14"/>
      <c r="DV719" s="14"/>
      <c r="DW719" s="14"/>
      <c r="DX719" s="14"/>
      <c r="DY719" s="14"/>
      <c r="DZ719" s="14"/>
      <c r="EA719" s="14"/>
      <c r="EB719" s="14"/>
      <c r="EC719" s="14"/>
      <c r="ED719" s="14"/>
      <c r="EE719" s="14"/>
      <c r="EF719" s="14"/>
      <c r="EG719" s="14"/>
      <c r="EH719" s="14"/>
      <c r="EI719" s="14"/>
      <c r="EJ719" s="14"/>
      <c r="EK719" s="14"/>
      <c r="EL719" s="14"/>
      <c r="EM719" s="14"/>
      <c r="EN719" s="14"/>
    </row>
    <row r="720" ht="19.5" customHeight="1">
      <c r="A720" s="14"/>
      <c r="B720" s="14"/>
      <c r="C720" s="14"/>
      <c r="D720" s="14"/>
      <c r="E720" s="14"/>
      <c r="F720" s="106"/>
      <c r="G720" s="106"/>
      <c r="H720" s="14"/>
      <c r="I720" s="107"/>
      <c r="J720" s="107"/>
      <c r="K720" s="107"/>
      <c r="L720" s="107"/>
      <c r="M720" s="107"/>
      <c r="N720" s="107"/>
      <c r="O720" s="107"/>
      <c r="P720" s="107"/>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c r="CU720" s="14"/>
      <c r="CV720" s="14"/>
      <c r="CW720" s="14"/>
      <c r="CX720" s="14"/>
      <c r="CY720" s="14"/>
      <c r="CZ720" s="14"/>
      <c r="DA720" s="14"/>
      <c r="DB720" s="14"/>
      <c r="DC720" s="14"/>
      <c r="DD720" s="14"/>
      <c r="DE720" s="14"/>
      <c r="DF720" s="14"/>
      <c r="DG720" s="14"/>
      <c r="DH720" s="14"/>
      <c r="DI720" s="14"/>
      <c r="DJ720" s="14"/>
      <c r="DK720" s="14"/>
      <c r="DL720" s="14"/>
      <c r="DM720" s="14"/>
      <c r="DN720" s="14"/>
      <c r="DO720" s="14"/>
      <c r="DP720" s="14"/>
      <c r="DQ720" s="14"/>
      <c r="DR720" s="14"/>
      <c r="DS720" s="14"/>
      <c r="DT720" s="14"/>
      <c r="DU720" s="14"/>
      <c r="DV720" s="14"/>
      <c r="DW720" s="14"/>
      <c r="DX720" s="14"/>
      <c r="DY720" s="14"/>
      <c r="DZ720" s="14"/>
      <c r="EA720" s="14"/>
      <c r="EB720" s="14"/>
      <c r="EC720" s="14"/>
      <c r="ED720" s="14"/>
      <c r="EE720" s="14"/>
      <c r="EF720" s="14"/>
      <c r="EG720" s="14"/>
      <c r="EH720" s="14"/>
      <c r="EI720" s="14"/>
      <c r="EJ720" s="14"/>
      <c r="EK720" s="14"/>
      <c r="EL720" s="14"/>
      <c r="EM720" s="14"/>
      <c r="EN720" s="14"/>
    </row>
    <row r="721" ht="19.5" customHeight="1">
      <c r="A721" s="14"/>
      <c r="B721" s="14"/>
      <c r="C721" s="14"/>
      <c r="D721" s="14"/>
      <c r="E721" s="14"/>
      <c r="F721" s="106"/>
      <c r="G721" s="106"/>
      <c r="H721" s="14"/>
      <c r="I721" s="107"/>
      <c r="J721" s="107"/>
      <c r="K721" s="107"/>
      <c r="L721" s="107"/>
      <c r="M721" s="107"/>
      <c r="N721" s="107"/>
      <c r="O721" s="107"/>
      <c r="P721" s="107"/>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c r="CU721" s="14"/>
      <c r="CV721" s="14"/>
      <c r="CW721" s="14"/>
      <c r="CX721" s="14"/>
      <c r="CY721" s="14"/>
      <c r="CZ721" s="14"/>
      <c r="DA721" s="14"/>
      <c r="DB721" s="14"/>
      <c r="DC721" s="14"/>
      <c r="DD721" s="14"/>
      <c r="DE721" s="14"/>
      <c r="DF721" s="14"/>
      <c r="DG721" s="14"/>
      <c r="DH721" s="14"/>
      <c r="DI721" s="14"/>
      <c r="DJ721" s="14"/>
      <c r="DK721" s="14"/>
      <c r="DL721" s="14"/>
      <c r="DM721" s="14"/>
      <c r="DN721" s="14"/>
      <c r="DO721" s="14"/>
      <c r="DP721" s="14"/>
      <c r="DQ721" s="14"/>
      <c r="DR721" s="14"/>
      <c r="DS721" s="14"/>
      <c r="DT721" s="14"/>
      <c r="DU721" s="14"/>
      <c r="DV721" s="14"/>
      <c r="DW721" s="14"/>
      <c r="DX721" s="14"/>
      <c r="DY721" s="14"/>
      <c r="DZ721" s="14"/>
      <c r="EA721" s="14"/>
      <c r="EB721" s="14"/>
      <c r="EC721" s="14"/>
      <c r="ED721" s="14"/>
      <c r="EE721" s="14"/>
      <c r="EF721" s="14"/>
      <c r="EG721" s="14"/>
      <c r="EH721" s="14"/>
      <c r="EI721" s="14"/>
      <c r="EJ721" s="14"/>
      <c r="EK721" s="14"/>
      <c r="EL721" s="14"/>
      <c r="EM721" s="14"/>
      <c r="EN721" s="14"/>
    </row>
    <row r="722" ht="19.5" customHeight="1">
      <c r="A722" s="14"/>
      <c r="B722" s="14"/>
      <c r="C722" s="14"/>
      <c r="D722" s="14"/>
      <c r="E722" s="14"/>
      <c r="F722" s="106"/>
      <c r="G722" s="106"/>
      <c r="H722" s="14"/>
      <c r="I722" s="107"/>
      <c r="J722" s="107"/>
      <c r="K722" s="107"/>
      <c r="L722" s="107"/>
      <c r="M722" s="107"/>
      <c r="N722" s="107"/>
      <c r="O722" s="107"/>
      <c r="P722" s="107"/>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c r="CU722" s="14"/>
      <c r="CV722" s="14"/>
      <c r="CW722" s="14"/>
      <c r="CX722" s="14"/>
      <c r="CY722" s="14"/>
      <c r="CZ722" s="14"/>
      <c r="DA722" s="14"/>
      <c r="DB722" s="14"/>
      <c r="DC722" s="14"/>
      <c r="DD722" s="14"/>
      <c r="DE722" s="14"/>
      <c r="DF722" s="14"/>
      <c r="DG722" s="14"/>
      <c r="DH722" s="14"/>
      <c r="DI722" s="14"/>
      <c r="DJ722" s="14"/>
      <c r="DK722" s="14"/>
      <c r="DL722" s="14"/>
      <c r="DM722" s="14"/>
      <c r="DN722" s="14"/>
      <c r="DO722" s="14"/>
      <c r="DP722" s="14"/>
      <c r="DQ722" s="14"/>
      <c r="DR722" s="14"/>
      <c r="DS722" s="14"/>
      <c r="DT722" s="14"/>
      <c r="DU722" s="14"/>
      <c r="DV722" s="14"/>
      <c r="DW722" s="14"/>
      <c r="DX722" s="14"/>
      <c r="DY722" s="14"/>
      <c r="DZ722" s="14"/>
      <c r="EA722" s="14"/>
      <c r="EB722" s="14"/>
      <c r="EC722" s="14"/>
      <c r="ED722" s="14"/>
      <c r="EE722" s="14"/>
      <c r="EF722" s="14"/>
      <c r="EG722" s="14"/>
      <c r="EH722" s="14"/>
      <c r="EI722" s="14"/>
      <c r="EJ722" s="14"/>
      <c r="EK722" s="14"/>
      <c r="EL722" s="14"/>
      <c r="EM722" s="14"/>
      <c r="EN722" s="14"/>
    </row>
    <row r="723" ht="19.5" customHeight="1">
      <c r="A723" s="14"/>
      <c r="B723" s="14"/>
      <c r="C723" s="14"/>
      <c r="D723" s="14"/>
      <c r="E723" s="14"/>
      <c r="F723" s="106"/>
      <c r="G723" s="106"/>
      <c r="H723" s="14"/>
      <c r="I723" s="107"/>
      <c r="J723" s="107"/>
      <c r="K723" s="107"/>
      <c r="L723" s="107"/>
      <c r="M723" s="107"/>
      <c r="N723" s="107"/>
      <c r="O723" s="107"/>
      <c r="P723" s="107"/>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c r="CU723" s="14"/>
      <c r="CV723" s="14"/>
      <c r="CW723" s="14"/>
      <c r="CX723" s="14"/>
      <c r="CY723" s="14"/>
      <c r="CZ723" s="14"/>
      <c r="DA723" s="14"/>
      <c r="DB723" s="14"/>
      <c r="DC723" s="14"/>
      <c r="DD723" s="14"/>
      <c r="DE723" s="14"/>
      <c r="DF723" s="14"/>
      <c r="DG723" s="14"/>
      <c r="DH723" s="14"/>
      <c r="DI723" s="14"/>
      <c r="DJ723" s="14"/>
      <c r="DK723" s="14"/>
      <c r="DL723" s="14"/>
      <c r="DM723" s="14"/>
      <c r="DN723" s="14"/>
      <c r="DO723" s="14"/>
      <c r="DP723" s="14"/>
      <c r="DQ723" s="14"/>
      <c r="DR723" s="14"/>
      <c r="DS723" s="14"/>
      <c r="DT723" s="14"/>
      <c r="DU723" s="14"/>
      <c r="DV723" s="14"/>
      <c r="DW723" s="14"/>
      <c r="DX723" s="14"/>
      <c r="DY723" s="14"/>
      <c r="DZ723" s="14"/>
      <c r="EA723" s="14"/>
      <c r="EB723" s="14"/>
      <c r="EC723" s="14"/>
      <c r="ED723" s="14"/>
      <c r="EE723" s="14"/>
      <c r="EF723" s="14"/>
      <c r="EG723" s="14"/>
      <c r="EH723" s="14"/>
      <c r="EI723" s="14"/>
      <c r="EJ723" s="14"/>
      <c r="EK723" s="14"/>
      <c r="EL723" s="14"/>
      <c r="EM723" s="14"/>
      <c r="EN723" s="14"/>
    </row>
    <row r="724" ht="19.5" customHeight="1">
      <c r="A724" s="14"/>
      <c r="B724" s="14"/>
      <c r="C724" s="14"/>
      <c r="D724" s="14"/>
      <c r="E724" s="14"/>
      <c r="F724" s="106"/>
      <c r="G724" s="106"/>
      <c r="H724" s="14"/>
      <c r="I724" s="107"/>
      <c r="J724" s="107"/>
      <c r="K724" s="107"/>
      <c r="L724" s="107"/>
      <c r="M724" s="107"/>
      <c r="N724" s="107"/>
      <c r="O724" s="107"/>
      <c r="P724" s="107"/>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c r="CU724" s="14"/>
      <c r="CV724" s="14"/>
      <c r="CW724" s="14"/>
      <c r="CX724" s="14"/>
      <c r="CY724" s="14"/>
      <c r="CZ724" s="14"/>
      <c r="DA724" s="14"/>
      <c r="DB724" s="14"/>
      <c r="DC724" s="14"/>
      <c r="DD724" s="14"/>
      <c r="DE724" s="14"/>
      <c r="DF724" s="14"/>
      <c r="DG724" s="14"/>
      <c r="DH724" s="14"/>
      <c r="DI724" s="14"/>
      <c r="DJ724" s="14"/>
      <c r="DK724" s="14"/>
      <c r="DL724" s="14"/>
      <c r="DM724" s="14"/>
      <c r="DN724" s="14"/>
      <c r="DO724" s="14"/>
      <c r="DP724" s="14"/>
      <c r="DQ724" s="14"/>
      <c r="DR724" s="14"/>
      <c r="DS724" s="14"/>
      <c r="DT724" s="14"/>
      <c r="DU724" s="14"/>
      <c r="DV724" s="14"/>
      <c r="DW724" s="14"/>
      <c r="DX724" s="14"/>
      <c r="DY724" s="14"/>
      <c r="DZ724" s="14"/>
      <c r="EA724" s="14"/>
      <c r="EB724" s="14"/>
      <c r="EC724" s="14"/>
      <c r="ED724" s="14"/>
      <c r="EE724" s="14"/>
      <c r="EF724" s="14"/>
      <c r="EG724" s="14"/>
      <c r="EH724" s="14"/>
      <c r="EI724" s="14"/>
      <c r="EJ724" s="14"/>
      <c r="EK724" s="14"/>
      <c r="EL724" s="14"/>
      <c r="EM724" s="14"/>
      <c r="EN724" s="14"/>
    </row>
    <row r="725" ht="19.5" customHeight="1">
      <c r="A725" s="14"/>
      <c r="B725" s="14"/>
      <c r="C725" s="14"/>
      <c r="D725" s="14"/>
      <c r="E725" s="14"/>
      <c r="F725" s="106"/>
      <c r="G725" s="106"/>
      <c r="H725" s="14"/>
      <c r="I725" s="107"/>
      <c r="J725" s="107"/>
      <c r="K725" s="107"/>
      <c r="L725" s="107"/>
      <c r="M725" s="107"/>
      <c r="N725" s="107"/>
      <c r="O725" s="107"/>
      <c r="P725" s="107"/>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c r="CU725" s="14"/>
      <c r="CV725" s="14"/>
      <c r="CW725" s="14"/>
      <c r="CX725" s="14"/>
      <c r="CY725" s="14"/>
      <c r="CZ725" s="14"/>
      <c r="DA725" s="14"/>
      <c r="DB725" s="14"/>
      <c r="DC725" s="14"/>
      <c r="DD725" s="14"/>
      <c r="DE725" s="14"/>
      <c r="DF725" s="14"/>
      <c r="DG725" s="14"/>
      <c r="DH725" s="14"/>
      <c r="DI725" s="14"/>
      <c r="DJ725" s="14"/>
      <c r="DK725" s="14"/>
      <c r="DL725" s="14"/>
      <c r="DM725" s="14"/>
      <c r="DN725" s="14"/>
      <c r="DO725" s="14"/>
      <c r="DP725" s="14"/>
      <c r="DQ725" s="14"/>
      <c r="DR725" s="14"/>
      <c r="DS725" s="14"/>
      <c r="DT725" s="14"/>
      <c r="DU725" s="14"/>
      <c r="DV725" s="14"/>
      <c r="DW725" s="14"/>
      <c r="DX725" s="14"/>
      <c r="DY725" s="14"/>
      <c r="DZ725" s="14"/>
      <c r="EA725" s="14"/>
      <c r="EB725" s="14"/>
      <c r="EC725" s="14"/>
      <c r="ED725" s="14"/>
      <c r="EE725" s="14"/>
      <c r="EF725" s="14"/>
      <c r="EG725" s="14"/>
      <c r="EH725" s="14"/>
      <c r="EI725" s="14"/>
      <c r="EJ725" s="14"/>
      <c r="EK725" s="14"/>
      <c r="EL725" s="14"/>
      <c r="EM725" s="14"/>
      <c r="EN725" s="14"/>
    </row>
    <row r="726" ht="19.5" customHeight="1">
      <c r="A726" s="14"/>
      <c r="B726" s="14"/>
      <c r="C726" s="14"/>
      <c r="D726" s="14"/>
      <c r="E726" s="14"/>
      <c r="F726" s="106"/>
      <c r="G726" s="106"/>
      <c r="H726" s="14"/>
      <c r="I726" s="107"/>
      <c r="J726" s="107"/>
      <c r="K726" s="107"/>
      <c r="L726" s="107"/>
      <c r="M726" s="107"/>
      <c r="N726" s="107"/>
      <c r="O726" s="107"/>
      <c r="P726" s="107"/>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c r="CU726" s="14"/>
      <c r="CV726" s="14"/>
      <c r="CW726" s="14"/>
      <c r="CX726" s="14"/>
      <c r="CY726" s="14"/>
      <c r="CZ726" s="14"/>
      <c r="DA726" s="14"/>
      <c r="DB726" s="14"/>
      <c r="DC726" s="14"/>
      <c r="DD726" s="14"/>
      <c r="DE726" s="14"/>
      <c r="DF726" s="14"/>
      <c r="DG726" s="14"/>
      <c r="DH726" s="14"/>
      <c r="DI726" s="14"/>
      <c r="DJ726" s="14"/>
      <c r="DK726" s="14"/>
      <c r="DL726" s="14"/>
      <c r="DM726" s="14"/>
      <c r="DN726" s="14"/>
      <c r="DO726" s="14"/>
      <c r="DP726" s="14"/>
      <c r="DQ726" s="14"/>
      <c r="DR726" s="14"/>
      <c r="DS726" s="14"/>
      <c r="DT726" s="14"/>
      <c r="DU726" s="14"/>
      <c r="DV726" s="14"/>
      <c r="DW726" s="14"/>
      <c r="DX726" s="14"/>
      <c r="DY726" s="14"/>
      <c r="DZ726" s="14"/>
      <c r="EA726" s="14"/>
      <c r="EB726" s="14"/>
      <c r="EC726" s="14"/>
      <c r="ED726" s="14"/>
      <c r="EE726" s="14"/>
      <c r="EF726" s="14"/>
      <c r="EG726" s="14"/>
      <c r="EH726" s="14"/>
      <c r="EI726" s="14"/>
      <c r="EJ726" s="14"/>
      <c r="EK726" s="14"/>
      <c r="EL726" s="14"/>
      <c r="EM726" s="14"/>
      <c r="EN726" s="14"/>
    </row>
    <row r="727" ht="19.5" customHeight="1">
      <c r="A727" s="14"/>
      <c r="B727" s="14"/>
      <c r="C727" s="14"/>
      <c r="D727" s="14"/>
      <c r="E727" s="14"/>
      <c r="F727" s="106"/>
      <c r="G727" s="106"/>
      <c r="H727" s="14"/>
      <c r="I727" s="107"/>
      <c r="J727" s="107"/>
      <c r="K727" s="107"/>
      <c r="L727" s="107"/>
      <c r="M727" s="107"/>
      <c r="N727" s="107"/>
      <c r="O727" s="107"/>
      <c r="P727" s="107"/>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c r="CU727" s="14"/>
      <c r="CV727" s="14"/>
      <c r="CW727" s="14"/>
      <c r="CX727" s="14"/>
      <c r="CY727" s="14"/>
      <c r="CZ727" s="14"/>
      <c r="DA727" s="14"/>
      <c r="DB727" s="14"/>
      <c r="DC727" s="14"/>
      <c r="DD727" s="14"/>
      <c r="DE727" s="14"/>
      <c r="DF727" s="14"/>
      <c r="DG727" s="14"/>
      <c r="DH727" s="14"/>
      <c r="DI727" s="14"/>
      <c r="DJ727" s="14"/>
      <c r="DK727" s="14"/>
      <c r="DL727" s="14"/>
      <c r="DM727" s="14"/>
      <c r="DN727" s="14"/>
      <c r="DO727" s="14"/>
      <c r="DP727" s="14"/>
      <c r="DQ727" s="14"/>
      <c r="DR727" s="14"/>
      <c r="DS727" s="14"/>
      <c r="DT727" s="14"/>
      <c r="DU727" s="14"/>
      <c r="DV727" s="14"/>
      <c r="DW727" s="14"/>
      <c r="DX727" s="14"/>
      <c r="DY727" s="14"/>
      <c r="DZ727" s="14"/>
      <c r="EA727" s="14"/>
      <c r="EB727" s="14"/>
      <c r="EC727" s="14"/>
      <c r="ED727" s="14"/>
      <c r="EE727" s="14"/>
      <c r="EF727" s="14"/>
      <c r="EG727" s="14"/>
      <c r="EH727" s="14"/>
      <c r="EI727" s="14"/>
      <c r="EJ727" s="14"/>
      <c r="EK727" s="14"/>
      <c r="EL727" s="14"/>
      <c r="EM727" s="14"/>
      <c r="EN727" s="14"/>
    </row>
    <row r="728" ht="19.5" customHeight="1">
      <c r="A728" s="14"/>
      <c r="B728" s="14"/>
      <c r="C728" s="14"/>
      <c r="D728" s="14"/>
      <c r="E728" s="14"/>
      <c r="F728" s="106"/>
      <c r="G728" s="106"/>
      <c r="H728" s="14"/>
      <c r="I728" s="107"/>
      <c r="J728" s="107"/>
      <c r="K728" s="107"/>
      <c r="L728" s="107"/>
      <c r="M728" s="107"/>
      <c r="N728" s="107"/>
      <c r="O728" s="107"/>
      <c r="P728" s="107"/>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c r="CU728" s="14"/>
      <c r="CV728" s="14"/>
      <c r="CW728" s="14"/>
      <c r="CX728" s="14"/>
      <c r="CY728" s="14"/>
      <c r="CZ728" s="14"/>
      <c r="DA728" s="14"/>
      <c r="DB728" s="14"/>
      <c r="DC728" s="14"/>
      <c r="DD728" s="14"/>
      <c r="DE728" s="14"/>
      <c r="DF728" s="14"/>
      <c r="DG728" s="14"/>
      <c r="DH728" s="14"/>
      <c r="DI728" s="14"/>
      <c r="DJ728" s="14"/>
      <c r="DK728" s="14"/>
      <c r="DL728" s="14"/>
      <c r="DM728" s="14"/>
      <c r="DN728" s="14"/>
      <c r="DO728" s="14"/>
      <c r="DP728" s="14"/>
      <c r="DQ728" s="14"/>
      <c r="DR728" s="14"/>
      <c r="DS728" s="14"/>
      <c r="DT728" s="14"/>
      <c r="DU728" s="14"/>
      <c r="DV728" s="14"/>
      <c r="DW728" s="14"/>
      <c r="DX728" s="14"/>
      <c r="DY728" s="14"/>
      <c r="DZ728" s="14"/>
      <c r="EA728" s="14"/>
      <c r="EB728" s="14"/>
      <c r="EC728" s="14"/>
      <c r="ED728" s="14"/>
      <c r="EE728" s="14"/>
      <c r="EF728" s="14"/>
      <c r="EG728" s="14"/>
      <c r="EH728" s="14"/>
      <c r="EI728" s="14"/>
      <c r="EJ728" s="14"/>
      <c r="EK728" s="14"/>
      <c r="EL728" s="14"/>
      <c r="EM728" s="14"/>
      <c r="EN728" s="14"/>
    </row>
    <row r="729" ht="19.5" customHeight="1">
      <c r="A729" s="14"/>
      <c r="B729" s="14"/>
      <c r="C729" s="14"/>
      <c r="D729" s="14"/>
      <c r="E729" s="14"/>
      <c r="F729" s="106"/>
      <c r="G729" s="106"/>
      <c r="H729" s="14"/>
      <c r="I729" s="107"/>
      <c r="J729" s="107"/>
      <c r="K729" s="107"/>
      <c r="L729" s="107"/>
      <c r="M729" s="107"/>
      <c r="N729" s="107"/>
      <c r="O729" s="107"/>
      <c r="P729" s="107"/>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c r="CU729" s="14"/>
      <c r="CV729" s="14"/>
      <c r="CW729" s="14"/>
      <c r="CX729" s="14"/>
      <c r="CY729" s="14"/>
      <c r="CZ729" s="14"/>
      <c r="DA729" s="14"/>
      <c r="DB729" s="14"/>
      <c r="DC729" s="14"/>
      <c r="DD729" s="14"/>
      <c r="DE729" s="14"/>
      <c r="DF729" s="14"/>
      <c r="DG729" s="14"/>
      <c r="DH729" s="14"/>
      <c r="DI729" s="14"/>
      <c r="DJ729" s="14"/>
      <c r="DK729" s="14"/>
      <c r="DL729" s="14"/>
      <c r="DM729" s="14"/>
      <c r="DN729" s="14"/>
      <c r="DO729" s="14"/>
      <c r="DP729" s="14"/>
      <c r="DQ729" s="14"/>
      <c r="DR729" s="14"/>
      <c r="DS729" s="14"/>
      <c r="DT729" s="14"/>
      <c r="DU729" s="14"/>
      <c r="DV729" s="14"/>
      <c r="DW729" s="14"/>
      <c r="DX729" s="14"/>
      <c r="DY729" s="14"/>
      <c r="DZ729" s="14"/>
      <c r="EA729" s="14"/>
      <c r="EB729" s="14"/>
      <c r="EC729" s="14"/>
      <c r="ED729" s="14"/>
      <c r="EE729" s="14"/>
      <c r="EF729" s="14"/>
      <c r="EG729" s="14"/>
      <c r="EH729" s="14"/>
      <c r="EI729" s="14"/>
      <c r="EJ729" s="14"/>
      <c r="EK729" s="14"/>
      <c r="EL729" s="14"/>
      <c r="EM729" s="14"/>
      <c r="EN729" s="14"/>
    </row>
    <row r="730" ht="19.5" customHeight="1">
      <c r="A730" s="14"/>
      <c r="B730" s="14"/>
      <c r="C730" s="14"/>
      <c r="D730" s="14"/>
      <c r="E730" s="14"/>
      <c r="F730" s="106"/>
      <c r="G730" s="106"/>
      <c r="H730" s="14"/>
      <c r="I730" s="107"/>
      <c r="J730" s="107"/>
      <c r="K730" s="107"/>
      <c r="L730" s="107"/>
      <c r="M730" s="107"/>
      <c r="N730" s="107"/>
      <c r="O730" s="107"/>
      <c r="P730" s="107"/>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c r="CU730" s="14"/>
      <c r="CV730" s="14"/>
      <c r="CW730" s="14"/>
      <c r="CX730" s="14"/>
      <c r="CY730" s="14"/>
      <c r="CZ730" s="14"/>
      <c r="DA730" s="14"/>
      <c r="DB730" s="14"/>
      <c r="DC730" s="14"/>
      <c r="DD730" s="14"/>
      <c r="DE730" s="14"/>
      <c r="DF730" s="14"/>
      <c r="DG730" s="14"/>
      <c r="DH730" s="14"/>
      <c r="DI730" s="14"/>
      <c r="DJ730" s="14"/>
      <c r="DK730" s="14"/>
      <c r="DL730" s="14"/>
      <c r="DM730" s="14"/>
      <c r="DN730" s="14"/>
      <c r="DO730" s="14"/>
      <c r="DP730" s="14"/>
      <c r="DQ730" s="14"/>
      <c r="DR730" s="14"/>
      <c r="DS730" s="14"/>
      <c r="DT730" s="14"/>
      <c r="DU730" s="14"/>
      <c r="DV730" s="14"/>
      <c r="DW730" s="14"/>
      <c r="DX730" s="14"/>
      <c r="DY730" s="14"/>
      <c r="DZ730" s="14"/>
      <c r="EA730" s="14"/>
      <c r="EB730" s="14"/>
      <c r="EC730" s="14"/>
      <c r="ED730" s="14"/>
      <c r="EE730" s="14"/>
      <c r="EF730" s="14"/>
      <c r="EG730" s="14"/>
      <c r="EH730" s="14"/>
      <c r="EI730" s="14"/>
      <c r="EJ730" s="14"/>
      <c r="EK730" s="14"/>
      <c r="EL730" s="14"/>
      <c r="EM730" s="14"/>
      <c r="EN730" s="14"/>
    </row>
    <row r="731" ht="19.5" customHeight="1">
      <c r="A731" s="14"/>
      <c r="B731" s="14"/>
      <c r="C731" s="14"/>
      <c r="D731" s="14"/>
      <c r="E731" s="14"/>
      <c r="F731" s="106"/>
      <c r="G731" s="106"/>
      <c r="H731" s="14"/>
      <c r="I731" s="107"/>
      <c r="J731" s="107"/>
      <c r="K731" s="107"/>
      <c r="L731" s="107"/>
      <c r="M731" s="107"/>
      <c r="N731" s="107"/>
      <c r="O731" s="107"/>
      <c r="P731" s="107"/>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c r="CU731" s="14"/>
      <c r="CV731" s="14"/>
      <c r="CW731" s="14"/>
      <c r="CX731" s="14"/>
      <c r="CY731" s="14"/>
      <c r="CZ731" s="14"/>
      <c r="DA731" s="14"/>
      <c r="DB731" s="14"/>
      <c r="DC731" s="14"/>
      <c r="DD731" s="14"/>
      <c r="DE731" s="14"/>
      <c r="DF731" s="14"/>
      <c r="DG731" s="14"/>
      <c r="DH731" s="14"/>
      <c r="DI731" s="14"/>
      <c r="DJ731" s="14"/>
      <c r="DK731" s="14"/>
      <c r="DL731" s="14"/>
      <c r="DM731" s="14"/>
      <c r="DN731" s="14"/>
      <c r="DO731" s="14"/>
      <c r="DP731" s="14"/>
      <c r="DQ731" s="14"/>
      <c r="DR731" s="14"/>
      <c r="DS731" s="14"/>
      <c r="DT731" s="14"/>
      <c r="DU731" s="14"/>
      <c r="DV731" s="14"/>
      <c r="DW731" s="14"/>
      <c r="DX731" s="14"/>
      <c r="DY731" s="14"/>
      <c r="DZ731" s="14"/>
      <c r="EA731" s="14"/>
      <c r="EB731" s="14"/>
      <c r="EC731" s="14"/>
      <c r="ED731" s="14"/>
      <c r="EE731" s="14"/>
      <c r="EF731" s="14"/>
      <c r="EG731" s="14"/>
      <c r="EH731" s="14"/>
      <c r="EI731" s="14"/>
      <c r="EJ731" s="14"/>
      <c r="EK731" s="14"/>
      <c r="EL731" s="14"/>
      <c r="EM731" s="14"/>
      <c r="EN731" s="14"/>
    </row>
    <row r="732" ht="19.5" customHeight="1">
      <c r="A732" s="14"/>
      <c r="B732" s="14"/>
      <c r="C732" s="14"/>
      <c r="D732" s="14"/>
      <c r="E732" s="14"/>
      <c r="F732" s="106"/>
      <c r="G732" s="106"/>
      <c r="H732" s="14"/>
      <c r="I732" s="107"/>
      <c r="J732" s="107"/>
      <c r="K732" s="107"/>
      <c r="L732" s="107"/>
      <c r="M732" s="107"/>
      <c r="N732" s="107"/>
      <c r="O732" s="107"/>
      <c r="P732" s="107"/>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c r="CU732" s="14"/>
      <c r="CV732" s="14"/>
      <c r="CW732" s="14"/>
      <c r="CX732" s="14"/>
      <c r="CY732" s="14"/>
      <c r="CZ732" s="14"/>
      <c r="DA732" s="14"/>
      <c r="DB732" s="14"/>
      <c r="DC732" s="14"/>
      <c r="DD732" s="14"/>
      <c r="DE732" s="14"/>
      <c r="DF732" s="14"/>
      <c r="DG732" s="14"/>
      <c r="DH732" s="14"/>
      <c r="DI732" s="14"/>
      <c r="DJ732" s="14"/>
      <c r="DK732" s="14"/>
      <c r="DL732" s="14"/>
      <c r="DM732" s="14"/>
      <c r="DN732" s="14"/>
      <c r="DO732" s="14"/>
      <c r="DP732" s="14"/>
      <c r="DQ732" s="14"/>
      <c r="DR732" s="14"/>
      <c r="DS732" s="14"/>
      <c r="DT732" s="14"/>
      <c r="DU732" s="14"/>
      <c r="DV732" s="14"/>
      <c r="DW732" s="14"/>
      <c r="DX732" s="14"/>
      <c r="DY732" s="14"/>
      <c r="DZ732" s="14"/>
      <c r="EA732" s="14"/>
      <c r="EB732" s="14"/>
      <c r="EC732" s="14"/>
      <c r="ED732" s="14"/>
      <c r="EE732" s="14"/>
      <c r="EF732" s="14"/>
      <c r="EG732" s="14"/>
      <c r="EH732" s="14"/>
      <c r="EI732" s="14"/>
      <c r="EJ732" s="14"/>
      <c r="EK732" s="14"/>
      <c r="EL732" s="14"/>
      <c r="EM732" s="14"/>
      <c r="EN732" s="14"/>
    </row>
    <row r="733" ht="19.5" customHeight="1">
      <c r="A733" s="14"/>
      <c r="B733" s="14"/>
      <c r="C733" s="14"/>
      <c r="D733" s="14"/>
      <c r="E733" s="14"/>
      <c r="F733" s="106"/>
      <c r="G733" s="106"/>
      <c r="H733" s="14"/>
      <c r="I733" s="107"/>
      <c r="J733" s="107"/>
      <c r="K733" s="107"/>
      <c r="L733" s="107"/>
      <c r="M733" s="107"/>
      <c r="N733" s="107"/>
      <c r="O733" s="107"/>
      <c r="P733" s="107"/>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c r="CU733" s="14"/>
      <c r="CV733" s="14"/>
      <c r="CW733" s="14"/>
      <c r="CX733" s="14"/>
      <c r="CY733" s="14"/>
      <c r="CZ733" s="14"/>
      <c r="DA733" s="14"/>
      <c r="DB733" s="14"/>
      <c r="DC733" s="14"/>
      <c r="DD733" s="14"/>
      <c r="DE733" s="14"/>
      <c r="DF733" s="14"/>
      <c r="DG733" s="14"/>
      <c r="DH733" s="14"/>
      <c r="DI733" s="14"/>
      <c r="DJ733" s="14"/>
      <c r="DK733" s="14"/>
      <c r="DL733" s="14"/>
      <c r="DM733" s="14"/>
      <c r="DN733" s="14"/>
      <c r="DO733" s="14"/>
      <c r="DP733" s="14"/>
      <c r="DQ733" s="14"/>
      <c r="DR733" s="14"/>
      <c r="DS733" s="14"/>
      <c r="DT733" s="14"/>
      <c r="DU733" s="14"/>
      <c r="DV733" s="14"/>
      <c r="DW733" s="14"/>
      <c r="DX733" s="14"/>
      <c r="DY733" s="14"/>
      <c r="DZ733" s="14"/>
      <c r="EA733" s="14"/>
      <c r="EB733" s="14"/>
      <c r="EC733" s="14"/>
      <c r="ED733" s="14"/>
      <c r="EE733" s="14"/>
      <c r="EF733" s="14"/>
      <c r="EG733" s="14"/>
      <c r="EH733" s="14"/>
      <c r="EI733" s="14"/>
      <c r="EJ733" s="14"/>
      <c r="EK733" s="14"/>
      <c r="EL733" s="14"/>
      <c r="EM733" s="14"/>
      <c r="EN733" s="14"/>
    </row>
    <row r="734" ht="19.5" customHeight="1">
      <c r="A734" s="14"/>
      <c r="B734" s="14"/>
      <c r="C734" s="14"/>
      <c r="D734" s="14"/>
      <c r="E734" s="14"/>
      <c r="F734" s="106"/>
      <c r="G734" s="106"/>
      <c r="H734" s="14"/>
      <c r="I734" s="107"/>
      <c r="J734" s="107"/>
      <c r="K734" s="107"/>
      <c r="L734" s="107"/>
      <c r="M734" s="107"/>
      <c r="N734" s="107"/>
      <c r="O734" s="107"/>
      <c r="P734" s="107"/>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c r="CU734" s="14"/>
      <c r="CV734" s="14"/>
      <c r="CW734" s="14"/>
      <c r="CX734" s="14"/>
      <c r="CY734" s="14"/>
      <c r="CZ734" s="14"/>
      <c r="DA734" s="14"/>
      <c r="DB734" s="14"/>
      <c r="DC734" s="14"/>
      <c r="DD734" s="14"/>
      <c r="DE734" s="14"/>
      <c r="DF734" s="14"/>
      <c r="DG734" s="14"/>
      <c r="DH734" s="14"/>
      <c r="DI734" s="14"/>
      <c r="DJ734" s="14"/>
      <c r="DK734" s="14"/>
      <c r="DL734" s="14"/>
      <c r="DM734" s="14"/>
      <c r="DN734" s="14"/>
      <c r="DO734" s="14"/>
      <c r="DP734" s="14"/>
      <c r="DQ734" s="14"/>
      <c r="DR734" s="14"/>
      <c r="DS734" s="14"/>
      <c r="DT734" s="14"/>
      <c r="DU734" s="14"/>
      <c r="DV734" s="14"/>
      <c r="DW734" s="14"/>
      <c r="DX734" s="14"/>
      <c r="DY734" s="14"/>
      <c r="DZ734" s="14"/>
      <c r="EA734" s="14"/>
      <c r="EB734" s="14"/>
      <c r="EC734" s="14"/>
      <c r="ED734" s="14"/>
      <c r="EE734" s="14"/>
      <c r="EF734" s="14"/>
      <c r="EG734" s="14"/>
      <c r="EH734" s="14"/>
      <c r="EI734" s="14"/>
      <c r="EJ734" s="14"/>
      <c r="EK734" s="14"/>
      <c r="EL734" s="14"/>
      <c r="EM734" s="14"/>
      <c r="EN734" s="14"/>
    </row>
    <row r="735" ht="19.5" customHeight="1">
      <c r="A735" s="14"/>
      <c r="B735" s="14"/>
      <c r="C735" s="14"/>
      <c r="D735" s="14"/>
      <c r="E735" s="14"/>
      <c r="F735" s="106"/>
      <c r="G735" s="106"/>
      <c r="H735" s="14"/>
      <c r="I735" s="107"/>
      <c r="J735" s="107"/>
      <c r="K735" s="107"/>
      <c r="L735" s="107"/>
      <c r="M735" s="107"/>
      <c r="N735" s="107"/>
      <c r="O735" s="107"/>
      <c r="P735" s="107"/>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c r="CU735" s="14"/>
      <c r="CV735" s="14"/>
      <c r="CW735" s="14"/>
      <c r="CX735" s="14"/>
      <c r="CY735" s="14"/>
      <c r="CZ735" s="14"/>
      <c r="DA735" s="14"/>
      <c r="DB735" s="14"/>
      <c r="DC735" s="14"/>
      <c r="DD735" s="14"/>
      <c r="DE735" s="14"/>
      <c r="DF735" s="14"/>
      <c r="DG735" s="14"/>
      <c r="DH735" s="14"/>
      <c r="DI735" s="14"/>
      <c r="DJ735" s="14"/>
      <c r="DK735" s="14"/>
      <c r="DL735" s="14"/>
      <c r="DM735" s="14"/>
      <c r="DN735" s="14"/>
      <c r="DO735" s="14"/>
      <c r="DP735" s="14"/>
      <c r="DQ735" s="14"/>
      <c r="DR735" s="14"/>
      <c r="DS735" s="14"/>
      <c r="DT735" s="14"/>
      <c r="DU735" s="14"/>
      <c r="DV735" s="14"/>
      <c r="DW735" s="14"/>
      <c r="DX735" s="14"/>
      <c r="DY735" s="14"/>
      <c r="DZ735" s="14"/>
      <c r="EA735" s="14"/>
      <c r="EB735" s="14"/>
      <c r="EC735" s="14"/>
      <c r="ED735" s="14"/>
      <c r="EE735" s="14"/>
      <c r="EF735" s="14"/>
      <c r="EG735" s="14"/>
      <c r="EH735" s="14"/>
      <c r="EI735" s="14"/>
      <c r="EJ735" s="14"/>
      <c r="EK735" s="14"/>
      <c r="EL735" s="14"/>
      <c r="EM735" s="14"/>
      <c r="EN735" s="14"/>
    </row>
    <row r="736" ht="19.5" customHeight="1">
      <c r="A736" s="14"/>
      <c r="B736" s="14"/>
      <c r="C736" s="14"/>
      <c r="D736" s="14"/>
      <c r="E736" s="14"/>
      <c r="F736" s="106"/>
      <c r="G736" s="106"/>
      <c r="H736" s="14"/>
      <c r="I736" s="107"/>
      <c r="J736" s="107"/>
      <c r="K736" s="107"/>
      <c r="L736" s="107"/>
      <c r="M736" s="107"/>
      <c r="N736" s="107"/>
      <c r="O736" s="107"/>
      <c r="P736" s="107"/>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c r="CU736" s="14"/>
      <c r="CV736" s="14"/>
      <c r="CW736" s="14"/>
      <c r="CX736" s="14"/>
      <c r="CY736" s="14"/>
      <c r="CZ736" s="14"/>
      <c r="DA736" s="14"/>
      <c r="DB736" s="14"/>
      <c r="DC736" s="14"/>
      <c r="DD736" s="14"/>
      <c r="DE736" s="14"/>
      <c r="DF736" s="14"/>
      <c r="DG736" s="14"/>
      <c r="DH736" s="14"/>
      <c r="DI736" s="14"/>
      <c r="DJ736" s="14"/>
      <c r="DK736" s="14"/>
      <c r="DL736" s="14"/>
      <c r="DM736" s="14"/>
      <c r="DN736" s="14"/>
      <c r="DO736" s="14"/>
      <c r="DP736" s="14"/>
      <c r="DQ736" s="14"/>
      <c r="DR736" s="14"/>
      <c r="DS736" s="14"/>
      <c r="DT736" s="14"/>
      <c r="DU736" s="14"/>
      <c r="DV736" s="14"/>
      <c r="DW736" s="14"/>
      <c r="DX736" s="14"/>
      <c r="DY736" s="14"/>
      <c r="DZ736" s="14"/>
      <c r="EA736" s="14"/>
      <c r="EB736" s="14"/>
      <c r="EC736" s="14"/>
      <c r="ED736" s="14"/>
      <c r="EE736" s="14"/>
      <c r="EF736" s="14"/>
      <c r="EG736" s="14"/>
      <c r="EH736" s="14"/>
      <c r="EI736" s="14"/>
      <c r="EJ736" s="14"/>
      <c r="EK736" s="14"/>
      <c r="EL736" s="14"/>
      <c r="EM736" s="14"/>
      <c r="EN736" s="14"/>
    </row>
    <row r="737" ht="19.5" customHeight="1">
      <c r="A737" s="14"/>
      <c r="B737" s="14"/>
      <c r="C737" s="14"/>
      <c r="D737" s="14"/>
      <c r="E737" s="14"/>
      <c r="F737" s="106"/>
      <c r="G737" s="106"/>
      <c r="H737" s="14"/>
      <c r="I737" s="107"/>
      <c r="J737" s="107"/>
      <c r="K737" s="107"/>
      <c r="L737" s="107"/>
      <c r="M737" s="107"/>
      <c r="N737" s="107"/>
      <c r="O737" s="107"/>
      <c r="P737" s="107"/>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c r="CU737" s="14"/>
      <c r="CV737" s="14"/>
      <c r="CW737" s="14"/>
      <c r="CX737" s="14"/>
      <c r="CY737" s="14"/>
      <c r="CZ737" s="14"/>
      <c r="DA737" s="14"/>
      <c r="DB737" s="14"/>
      <c r="DC737" s="14"/>
      <c r="DD737" s="14"/>
      <c r="DE737" s="14"/>
      <c r="DF737" s="14"/>
      <c r="DG737" s="14"/>
      <c r="DH737" s="14"/>
      <c r="DI737" s="14"/>
      <c r="DJ737" s="14"/>
      <c r="DK737" s="14"/>
      <c r="DL737" s="14"/>
      <c r="DM737" s="14"/>
      <c r="DN737" s="14"/>
      <c r="DO737" s="14"/>
      <c r="DP737" s="14"/>
      <c r="DQ737" s="14"/>
      <c r="DR737" s="14"/>
      <c r="DS737" s="14"/>
      <c r="DT737" s="14"/>
      <c r="DU737" s="14"/>
      <c r="DV737" s="14"/>
      <c r="DW737" s="14"/>
      <c r="DX737" s="14"/>
      <c r="DY737" s="14"/>
      <c r="DZ737" s="14"/>
      <c r="EA737" s="14"/>
      <c r="EB737" s="14"/>
      <c r="EC737" s="14"/>
      <c r="ED737" s="14"/>
      <c r="EE737" s="14"/>
      <c r="EF737" s="14"/>
      <c r="EG737" s="14"/>
      <c r="EH737" s="14"/>
      <c r="EI737" s="14"/>
      <c r="EJ737" s="14"/>
      <c r="EK737" s="14"/>
      <c r="EL737" s="14"/>
      <c r="EM737" s="14"/>
      <c r="EN737" s="14"/>
    </row>
    <row r="738" ht="19.5" customHeight="1">
      <c r="A738" s="14"/>
      <c r="B738" s="14"/>
      <c r="C738" s="14"/>
      <c r="D738" s="14"/>
      <c r="E738" s="14"/>
      <c r="F738" s="106"/>
      <c r="G738" s="106"/>
      <c r="H738" s="14"/>
      <c r="I738" s="107"/>
      <c r="J738" s="107"/>
      <c r="K738" s="107"/>
      <c r="L738" s="107"/>
      <c r="M738" s="107"/>
      <c r="N738" s="107"/>
      <c r="O738" s="107"/>
      <c r="P738" s="107"/>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c r="CU738" s="14"/>
      <c r="CV738" s="14"/>
      <c r="CW738" s="14"/>
      <c r="CX738" s="14"/>
      <c r="CY738" s="14"/>
      <c r="CZ738" s="14"/>
      <c r="DA738" s="14"/>
      <c r="DB738" s="14"/>
      <c r="DC738" s="14"/>
      <c r="DD738" s="14"/>
      <c r="DE738" s="14"/>
      <c r="DF738" s="14"/>
      <c r="DG738" s="14"/>
      <c r="DH738" s="14"/>
      <c r="DI738" s="14"/>
      <c r="DJ738" s="14"/>
      <c r="DK738" s="14"/>
      <c r="DL738" s="14"/>
      <c r="DM738" s="14"/>
      <c r="DN738" s="14"/>
      <c r="DO738" s="14"/>
      <c r="DP738" s="14"/>
      <c r="DQ738" s="14"/>
      <c r="DR738" s="14"/>
      <c r="DS738" s="14"/>
      <c r="DT738" s="14"/>
      <c r="DU738" s="14"/>
      <c r="DV738" s="14"/>
      <c r="DW738" s="14"/>
      <c r="DX738" s="14"/>
      <c r="DY738" s="14"/>
      <c r="DZ738" s="14"/>
      <c r="EA738" s="14"/>
      <c r="EB738" s="14"/>
      <c r="EC738" s="14"/>
      <c r="ED738" s="14"/>
      <c r="EE738" s="14"/>
      <c r="EF738" s="14"/>
      <c r="EG738" s="14"/>
      <c r="EH738" s="14"/>
      <c r="EI738" s="14"/>
      <c r="EJ738" s="14"/>
      <c r="EK738" s="14"/>
      <c r="EL738" s="14"/>
      <c r="EM738" s="14"/>
      <c r="EN738" s="14"/>
    </row>
    <row r="739" ht="19.5" customHeight="1">
      <c r="A739" s="14"/>
      <c r="B739" s="14"/>
      <c r="C739" s="14"/>
      <c r="D739" s="14"/>
      <c r="E739" s="14"/>
      <c r="F739" s="106"/>
      <c r="G739" s="106"/>
      <c r="H739" s="14"/>
      <c r="I739" s="107"/>
      <c r="J739" s="107"/>
      <c r="K739" s="107"/>
      <c r="L739" s="107"/>
      <c r="M739" s="107"/>
      <c r="N739" s="107"/>
      <c r="O739" s="107"/>
      <c r="P739" s="107"/>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c r="CU739" s="14"/>
      <c r="CV739" s="14"/>
      <c r="CW739" s="14"/>
      <c r="CX739" s="14"/>
      <c r="CY739" s="14"/>
      <c r="CZ739" s="14"/>
      <c r="DA739" s="14"/>
      <c r="DB739" s="14"/>
      <c r="DC739" s="14"/>
      <c r="DD739" s="14"/>
      <c r="DE739" s="14"/>
      <c r="DF739" s="14"/>
      <c r="DG739" s="14"/>
      <c r="DH739" s="14"/>
      <c r="DI739" s="14"/>
      <c r="DJ739" s="14"/>
      <c r="DK739" s="14"/>
      <c r="DL739" s="14"/>
      <c r="DM739" s="14"/>
      <c r="DN739" s="14"/>
      <c r="DO739" s="14"/>
      <c r="DP739" s="14"/>
      <c r="DQ739" s="14"/>
      <c r="DR739" s="14"/>
      <c r="DS739" s="14"/>
      <c r="DT739" s="14"/>
      <c r="DU739" s="14"/>
      <c r="DV739" s="14"/>
      <c r="DW739" s="14"/>
      <c r="DX739" s="14"/>
      <c r="DY739" s="14"/>
      <c r="DZ739" s="14"/>
      <c r="EA739" s="14"/>
      <c r="EB739" s="14"/>
      <c r="EC739" s="14"/>
      <c r="ED739" s="14"/>
      <c r="EE739" s="14"/>
      <c r="EF739" s="14"/>
      <c r="EG739" s="14"/>
      <c r="EH739" s="14"/>
      <c r="EI739" s="14"/>
      <c r="EJ739" s="14"/>
      <c r="EK739" s="14"/>
      <c r="EL739" s="14"/>
      <c r="EM739" s="14"/>
      <c r="EN739" s="14"/>
    </row>
    <row r="740" ht="19.5" customHeight="1">
      <c r="A740" s="14"/>
      <c r="B740" s="14"/>
      <c r="C740" s="14"/>
      <c r="D740" s="14"/>
      <c r="E740" s="14"/>
      <c r="F740" s="106"/>
      <c r="G740" s="106"/>
      <c r="H740" s="14"/>
      <c r="I740" s="107"/>
      <c r="J740" s="107"/>
      <c r="K740" s="107"/>
      <c r="L740" s="107"/>
      <c r="M740" s="107"/>
      <c r="N740" s="107"/>
      <c r="O740" s="107"/>
      <c r="P740" s="107"/>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c r="CU740" s="14"/>
      <c r="CV740" s="14"/>
      <c r="CW740" s="14"/>
      <c r="CX740" s="14"/>
      <c r="CY740" s="14"/>
      <c r="CZ740" s="14"/>
      <c r="DA740" s="14"/>
      <c r="DB740" s="14"/>
      <c r="DC740" s="14"/>
      <c r="DD740" s="14"/>
      <c r="DE740" s="14"/>
      <c r="DF740" s="14"/>
      <c r="DG740" s="14"/>
      <c r="DH740" s="14"/>
      <c r="DI740" s="14"/>
      <c r="DJ740" s="14"/>
      <c r="DK740" s="14"/>
      <c r="DL740" s="14"/>
      <c r="DM740" s="14"/>
      <c r="DN740" s="14"/>
      <c r="DO740" s="14"/>
      <c r="DP740" s="14"/>
      <c r="DQ740" s="14"/>
      <c r="DR740" s="14"/>
      <c r="DS740" s="14"/>
      <c r="DT740" s="14"/>
      <c r="DU740" s="14"/>
      <c r="DV740" s="14"/>
      <c r="DW740" s="14"/>
      <c r="DX740" s="14"/>
      <c r="DY740" s="14"/>
      <c r="DZ740" s="14"/>
      <c r="EA740" s="14"/>
      <c r="EB740" s="14"/>
      <c r="EC740" s="14"/>
      <c r="ED740" s="14"/>
      <c r="EE740" s="14"/>
      <c r="EF740" s="14"/>
      <c r="EG740" s="14"/>
      <c r="EH740" s="14"/>
      <c r="EI740" s="14"/>
      <c r="EJ740" s="14"/>
      <c r="EK740" s="14"/>
      <c r="EL740" s="14"/>
      <c r="EM740" s="14"/>
      <c r="EN740" s="14"/>
    </row>
    <row r="741" ht="19.5" customHeight="1">
      <c r="A741" s="14"/>
      <c r="B741" s="14"/>
      <c r="C741" s="14"/>
      <c r="D741" s="14"/>
      <c r="E741" s="14"/>
      <c r="F741" s="106"/>
      <c r="G741" s="106"/>
      <c r="H741" s="14"/>
      <c r="I741" s="107"/>
      <c r="J741" s="107"/>
      <c r="K741" s="107"/>
      <c r="L741" s="107"/>
      <c r="M741" s="107"/>
      <c r="N741" s="107"/>
      <c r="O741" s="107"/>
      <c r="P741" s="107"/>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c r="CU741" s="14"/>
      <c r="CV741" s="14"/>
      <c r="CW741" s="14"/>
      <c r="CX741" s="14"/>
      <c r="CY741" s="14"/>
      <c r="CZ741" s="14"/>
      <c r="DA741" s="14"/>
      <c r="DB741" s="14"/>
      <c r="DC741" s="14"/>
      <c r="DD741" s="14"/>
      <c r="DE741" s="14"/>
      <c r="DF741" s="14"/>
      <c r="DG741" s="14"/>
      <c r="DH741" s="14"/>
      <c r="DI741" s="14"/>
      <c r="DJ741" s="14"/>
      <c r="DK741" s="14"/>
      <c r="DL741" s="14"/>
      <c r="DM741" s="14"/>
      <c r="DN741" s="14"/>
      <c r="DO741" s="14"/>
      <c r="DP741" s="14"/>
      <c r="DQ741" s="14"/>
      <c r="DR741" s="14"/>
      <c r="DS741" s="14"/>
      <c r="DT741" s="14"/>
      <c r="DU741" s="14"/>
      <c r="DV741" s="14"/>
      <c r="DW741" s="14"/>
      <c r="DX741" s="14"/>
      <c r="DY741" s="14"/>
      <c r="DZ741" s="14"/>
      <c r="EA741" s="14"/>
      <c r="EB741" s="14"/>
      <c r="EC741" s="14"/>
      <c r="ED741" s="14"/>
      <c r="EE741" s="14"/>
      <c r="EF741" s="14"/>
      <c r="EG741" s="14"/>
      <c r="EH741" s="14"/>
      <c r="EI741" s="14"/>
      <c r="EJ741" s="14"/>
      <c r="EK741" s="14"/>
      <c r="EL741" s="14"/>
      <c r="EM741" s="14"/>
      <c r="EN741" s="14"/>
    </row>
    <row r="742" ht="19.5" customHeight="1">
      <c r="A742" s="14"/>
      <c r="B742" s="14"/>
      <c r="C742" s="14"/>
      <c r="D742" s="14"/>
      <c r="E742" s="14"/>
      <c r="F742" s="106"/>
      <c r="G742" s="106"/>
      <c r="H742" s="14"/>
      <c r="I742" s="107"/>
      <c r="J742" s="107"/>
      <c r="K742" s="107"/>
      <c r="L742" s="107"/>
      <c r="M742" s="107"/>
      <c r="N742" s="107"/>
      <c r="O742" s="107"/>
      <c r="P742" s="107"/>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c r="CU742" s="14"/>
      <c r="CV742" s="14"/>
      <c r="CW742" s="14"/>
      <c r="CX742" s="14"/>
      <c r="CY742" s="14"/>
      <c r="CZ742" s="14"/>
      <c r="DA742" s="14"/>
      <c r="DB742" s="14"/>
      <c r="DC742" s="14"/>
      <c r="DD742" s="14"/>
      <c r="DE742" s="14"/>
      <c r="DF742" s="14"/>
      <c r="DG742" s="14"/>
      <c r="DH742" s="14"/>
      <c r="DI742" s="14"/>
      <c r="DJ742" s="14"/>
      <c r="DK742" s="14"/>
      <c r="DL742" s="14"/>
      <c r="DM742" s="14"/>
      <c r="DN742" s="14"/>
      <c r="DO742" s="14"/>
      <c r="DP742" s="14"/>
      <c r="DQ742" s="14"/>
      <c r="DR742" s="14"/>
      <c r="DS742" s="14"/>
      <c r="DT742" s="14"/>
      <c r="DU742" s="14"/>
      <c r="DV742" s="14"/>
      <c r="DW742" s="14"/>
      <c r="DX742" s="14"/>
      <c r="DY742" s="14"/>
      <c r="DZ742" s="14"/>
      <c r="EA742" s="14"/>
      <c r="EB742" s="14"/>
      <c r="EC742" s="14"/>
      <c r="ED742" s="14"/>
      <c r="EE742" s="14"/>
      <c r="EF742" s="14"/>
      <c r="EG742" s="14"/>
      <c r="EH742" s="14"/>
      <c r="EI742" s="14"/>
      <c r="EJ742" s="14"/>
      <c r="EK742" s="14"/>
      <c r="EL742" s="14"/>
      <c r="EM742" s="14"/>
      <c r="EN742" s="14"/>
    </row>
    <row r="743" ht="19.5" customHeight="1">
      <c r="A743" s="14"/>
      <c r="B743" s="14"/>
      <c r="C743" s="14"/>
      <c r="D743" s="14"/>
      <c r="E743" s="14"/>
      <c r="F743" s="106"/>
      <c r="G743" s="106"/>
      <c r="H743" s="14"/>
      <c r="I743" s="107"/>
      <c r="J743" s="107"/>
      <c r="K743" s="107"/>
      <c r="L743" s="107"/>
      <c r="M743" s="107"/>
      <c r="N743" s="107"/>
      <c r="O743" s="107"/>
      <c r="P743" s="107"/>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c r="CU743" s="14"/>
      <c r="CV743" s="14"/>
      <c r="CW743" s="14"/>
      <c r="CX743" s="14"/>
      <c r="CY743" s="14"/>
      <c r="CZ743" s="14"/>
      <c r="DA743" s="14"/>
      <c r="DB743" s="14"/>
      <c r="DC743" s="14"/>
      <c r="DD743" s="14"/>
      <c r="DE743" s="14"/>
      <c r="DF743" s="14"/>
      <c r="DG743" s="14"/>
      <c r="DH743" s="14"/>
      <c r="DI743" s="14"/>
      <c r="DJ743" s="14"/>
      <c r="DK743" s="14"/>
      <c r="DL743" s="14"/>
      <c r="DM743" s="14"/>
      <c r="DN743" s="14"/>
      <c r="DO743" s="14"/>
      <c r="DP743" s="14"/>
      <c r="DQ743" s="14"/>
      <c r="DR743" s="14"/>
      <c r="DS743" s="14"/>
      <c r="DT743" s="14"/>
      <c r="DU743" s="14"/>
      <c r="DV743" s="14"/>
      <c r="DW743" s="14"/>
      <c r="DX743" s="14"/>
      <c r="DY743" s="14"/>
      <c r="DZ743" s="14"/>
      <c r="EA743" s="14"/>
      <c r="EB743" s="14"/>
      <c r="EC743" s="14"/>
      <c r="ED743" s="14"/>
      <c r="EE743" s="14"/>
      <c r="EF743" s="14"/>
      <c r="EG743" s="14"/>
      <c r="EH743" s="14"/>
      <c r="EI743" s="14"/>
      <c r="EJ743" s="14"/>
      <c r="EK743" s="14"/>
      <c r="EL743" s="14"/>
      <c r="EM743" s="14"/>
      <c r="EN743" s="14"/>
    </row>
    <row r="744" ht="19.5" customHeight="1">
      <c r="A744" s="14"/>
      <c r="B744" s="14"/>
      <c r="C744" s="14"/>
      <c r="D744" s="14"/>
      <c r="E744" s="14"/>
      <c r="F744" s="106"/>
      <c r="G744" s="106"/>
      <c r="H744" s="14"/>
      <c r="I744" s="107"/>
      <c r="J744" s="107"/>
      <c r="K744" s="107"/>
      <c r="L744" s="107"/>
      <c r="M744" s="107"/>
      <c r="N744" s="107"/>
      <c r="O744" s="107"/>
      <c r="P744" s="107"/>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c r="CU744" s="14"/>
      <c r="CV744" s="14"/>
      <c r="CW744" s="14"/>
      <c r="CX744" s="14"/>
      <c r="CY744" s="14"/>
      <c r="CZ744" s="14"/>
      <c r="DA744" s="14"/>
      <c r="DB744" s="14"/>
      <c r="DC744" s="14"/>
      <c r="DD744" s="14"/>
      <c r="DE744" s="14"/>
      <c r="DF744" s="14"/>
      <c r="DG744" s="14"/>
      <c r="DH744" s="14"/>
      <c r="DI744" s="14"/>
      <c r="DJ744" s="14"/>
      <c r="DK744" s="14"/>
      <c r="DL744" s="14"/>
      <c r="DM744" s="14"/>
      <c r="DN744" s="14"/>
      <c r="DO744" s="14"/>
      <c r="DP744" s="14"/>
      <c r="DQ744" s="14"/>
      <c r="DR744" s="14"/>
      <c r="DS744" s="14"/>
      <c r="DT744" s="14"/>
      <c r="DU744" s="14"/>
      <c r="DV744" s="14"/>
      <c r="DW744" s="14"/>
      <c r="DX744" s="14"/>
      <c r="DY744" s="14"/>
      <c r="DZ744" s="14"/>
      <c r="EA744" s="14"/>
      <c r="EB744" s="14"/>
      <c r="EC744" s="14"/>
      <c r="ED744" s="14"/>
      <c r="EE744" s="14"/>
      <c r="EF744" s="14"/>
      <c r="EG744" s="14"/>
      <c r="EH744" s="14"/>
      <c r="EI744" s="14"/>
      <c r="EJ744" s="14"/>
      <c r="EK744" s="14"/>
      <c r="EL744" s="14"/>
      <c r="EM744" s="14"/>
      <c r="EN744" s="14"/>
    </row>
    <row r="745" ht="19.5" customHeight="1">
      <c r="A745" s="14"/>
      <c r="B745" s="14"/>
      <c r="C745" s="14"/>
      <c r="D745" s="14"/>
      <c r="E745" s="14"/>
      <c r="F745" s="106"/>
      <c r="G745" s="106"/>
      <c r="H745" s="14"/>
      <c r="I745" s="107"/>
      <c r="J745" s="107"/>
      <c r="K745" s="107"/>
      <c r="L745" s="107"/>
      <c r="M745" s="107"/>
      <c r="N745" s="107"/>
      <c r="O745" s="107"/>
      <c r="P745" s="107"/>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c r="CU745" s="14"/>
      <c r="CV745" s="14"/>
      <c r="CW745" s="14"/>
      <c r="CX745" s="14"/>
      <c r="CY745" s="14"/>
      <c r="CZ745" s="14"/>
      <c r="DA745" s="14"/>
      <c r="DB745" s="14"/>
      <c r="DC745" s="14"/>
      <c r="DD745" s="14"/>
      <c r="DE745" s="14"/>
      <c r="DF745" s="14"/>
      <c r="DG745" s="14"/>
      <c r="DH745" s="14"/>
      <c r="DI745" s="14"/>
      <c r="DJ745" s="14"/>
      <c r="DK745" s="14"/>
      <c r="DL745" s="14"/>
      <c r="DM745" s="14"/>
      <c r="DN745" s="14"/>
      <c r="DO745" s="14"/>
      <c r="DP745" s="14"/>
      <c r="DQ745" s="14"/>
      <c r="DR745" s="14"/>
      <c r="DS745" s="14"/>
      <c r="DT745" s="14"/>
      <c r="DU745" s="14"/>
      <c r="DV745" s="14"/>
      <c r="DW745" s="14"/>
      <c r="DX745" s="14"/>
      <c r="DY745" s="14"/>
      <c r="DZ745" s="14"/>
      <c r="EA745" s="14"/>
      <c r="EB745" s="14"/>
      <c r="EC745" s="14"/>
      <c r="ED745" s="14"/>
      <c r="EE745" s="14"/>
      <c r="EF745" s="14"/>
      <c r="EG745" s="14"/>
      <c r="EH745" s="14"/>
      <c r="EI745" s="14"/>
      <c r="EJ745" s="14"/>
      <c r="EK745" s="14"/>
      <c r="EL745" s="14"/>
      <c r="EM745" s="14"/>
      <c r="EN745" s="14"/>
    </row>
    <row r="746" ht="19.5" customHeight="1">
      <c r="A746" s="14"/>
      <c r="B746" s="14"/>
      <c r="C746" s="14"/>
      <c r="D746" s="14"/>
      <c r="E746" s="14"/>
      <c r="F746" s="106"/>
      <c r="G746" s="106"/>
      <c r="H746" s="14"/>
      <c r="I746" s="107"/>
      <c r="J746" s="107"/>
      <c r="K746" s="107"/>
      <c r="L746" s="107"/>
      <c r="M746" s="107"/>
      <c r="N746" s="107"/>
      <c r="O746" s="107"/>
      <c r="P746" s="107"/>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c r="CU746" s="14"/>
      <c r="CV746" s="14"/>
      <c r="CW746" s="14"/>
      <c r="CX746" s="14"/>
      <c r="CY746" s="14"/>
      <c r="CZ746" s="14"/>
      <c r="DA746" s="14"/>
      <c r="DB746" s="14"/>
      <c r="DC746" s="14"/>
      <c r="DD746" s="14"/>
      <c r="DE746" s="14"/>
      <c r="DF746" s="14"/>
      <c r="DG746" s="14"/>
      <c r="DH746" s="14"/>
      <c r="DI746" s="14"/>
      <c r="DJ746" s="14"/>
      <c r="DK746" s="14"/>
      <c r="DL746" s="14"/>
      <c r="DM746" s="14"/>
      <c r="DN746" s="14"/>
      <c r="DO746" s="14"/>
      <c r="DP746" s="14"/>
      <c r="DQ746" s="14"/>
      <c r="DR746" s="14"/>
      <c r="DS746" s="14"/>
      <c r="DT746" s="14"/>
      <c r="DU746" s="14"/>
      <c r="DV746" s="14"/>
      <c r="DW746" s="14"/>
      <c r="DX746" s="14"/>
      <c r="DY746" s="14"/>
      <c r="DZ746" s="14"/>
      <c r="EA746" s="14"/>
      <c r="EB746" s="14"/>
      <c r="EC746" s="14"/>
      <c r="ED746" s="14"/>
      <c r="EE746" s="14"/>
      <c r="EF746" s="14"/>
      <c r="EG746" s="14"/>
      <c r="EH746" s="14"/>
      <c r="EI746" s="14"/>
      <c r="EJ746" s="14"/>
      <c r="EK746" s="14"/>
      <c r="EL746" s="14"/>
      <c r="EM746" s="14"/>
      <c r="EN746" s="14"/>
    </row>
    <row r="747" ht="19.5" customHeight="1">
      <c r="A747" s="14"/>
      <c r="B747" s="14"/>
      <c r="C747" s="14"/>
      <c r="D747" s="14"/>
      <c r="E747" s="14"/>
      <c r="F747" s="106"/>
      <c r="G747" s="106"/>
      <c r="H747" s="14"/>
      <c r="I747" s="107"/>
      <c r="J747" s="107"/>
      <c r="K747" s="107"/>
      <c r="L747" s="107"/>
      <c r="M747" s="107"/>
      <c r="N747" s="107"/>
      <c r="O747" s="107"/>
      <c r="P747" s="107"/>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c r="CU747" s="14"/>
      <c r="CV747" s="14"/>
      <c r="CW747" s="14"/>
      <c r="CX747" s="14"/>
      <c r="CY747" s="14"/>
      <c r="CZ747" s="14"/>
      <c r="DA747" s="14"/>
      <c r="DB747" s="14"/>
      <c r="DC747" s="14"/>
      <c r="DD747" s="14"/>
      <c r="DE747" s="14"/>
      <c r="DF747" s="14"/>
      <c r="DG747" s="14"/>
      <c r="DH747" s="14"/>
      <c r="DI747" s="14"/>
      <c r="DJ747" s="14"/>
      <c r="DK747" s="14"/>
      <c r="DL747" s="14"/>
      <c r="DM747" s="14"/>
      <c r="DN747" s="14"/>
      <c r="DO747" s="14"/>
      <c r="DP747" s="14"/>
      <c r="DQ747" s="14"/>
      <c r="DR747" s="14"/>
      <c r="DS747" s="14"/>
      <c r="DT747" s="14"/>
      <c r="DU747" s="14"/>
      <c r="DV747" s="14"/>
      <c r="DW747" s="14"/>
      <c r="DX747" s="14"/>
      <c r="DY747" s="14"/>
      <c r="DZ747" s="14"/>
      <c r="EA747" s="14"/>
      <c r="EB747" s="14"/>
      <c r="EC747" s="14"/>
      <c r="ED747" s="14"/>
      <c r="EE747" s="14"/>
      <c r="EF747" s="14"/>
      <c r="EG747" s="14"/>
      <c r="EH747" s="14"/>
      <c r="EI747" s="14"/>
      <c r="EJ747" s="14"/>
      <c r="EK747" s="14"/>
      <c r="EL747" s="14"/>
      <c r="EM747" s="14"/>
      <c r="EN747" s="14"/>
    </row>
    <row r="748" ht="19.5" customHeight="1">
      <c r="A748" s="14"/>
      <c r="B748" s="14"/>
      <c r="C748" s="14"/>
      <c r="D748" s="14"/>
      <c r="E748" s="14"/>
      <c r="F748" s="106"/>
      <c r="G748" s="106"/>
      <c r="H748" s="14"/>
      <c r="I748" s="107"/>
      <c r="J748" s="107"/>
      <c r="K748" s="107"/>
      <c r="L748" s="107"/>
      <c r="M748" s="107"/>
      <c r="N748" s="107"/>
      <c r="O748" s="107"/>
      <c r="P748" s="107"/>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c r="CU748" s="14"/>
      <c r="CV748" s="14"/>
      <c r="CW748" s="14"/>
      <c r="CX748" s="14"/>
      <c r="CY748" s="14"/>
      <c r="CZ748" s="14"/>
      <c r="DA748" s="14"/>
      <c r="DB748" s="14"/>
      <c r="DC748" s="14"/>
      <c r="DD748" s="14"/>
      <c r="DE748" s="14"/>
      <c r="DF748" s="14"/>
      <c r="DG748" s="14"/>
      <c r="DH748" s="14"/>
      <c r="DI748" s="14"/>
      <c r="DJ748" s="14"/>
      <c r="DK748" s="14"/>
      <c r="DL748" s="14"/>
      <c r="DM748" s="14"/>
      <c r="DN748" s="14"/>
      <c r="DO748" s="14"/>
      <c r="DP748" s="14"/>
      <c r="DQ748" s="14"/>
      <c r="DR748" s="14"/>
      <c r="DS748" s="14"/>
      <c r="DT748" s="14"/>
      <c r="DU748" s="14"/>
      <c r="DV748" s="14"/>
      <c r="DW748" s="14"/>
      <c r="DX748" s="14"/>
      <c r="DY748" s="14"/>
      <c r="DZ748" s="14"/>
      <c r="EA748" s="14"/>
      <c r="EB748" s="14"/>
      <c r="EC748" s="14"/>
      <c r="ED748" s="14"/>
      <c r="EE748" s="14"/>
      <c r="EF748" s="14"/>
      <c r="EG748" s="14"/>
      <c r="EH748" s="14"/>
      <c r="EI748" s="14"/>
      <c r="EJ748" s="14"/>
      <c r="EK748" s="14"/>
      <c r="EL748" s="14"/>
      <c r="EM748" s="14"/>
      <c r="EN748" s="14"/>
    </row>
    <row r="749" ht="19.5" customHeight="1">
      <c r="A749" s="14"/>
      <c r="B749" s="14"/>
      <c r="C749" s="14"/>
      <c r="D749" s="14"/>
      <c r="E749" s="14"/>
      <c r="F749" s="106"/>
      <c r="G749" s="106"/>
      <c r="H749" s="14"/>
      <c r="I749" s="107"/>
      <c r="J749" s="107"/>
      <c r="K749" s="107"/>
      <c r="L749" s="107"/>
      <c r="M749" s="107"/>
      <c r="N749" s="107"/>
      <c r="O749" s="107"/>
      <c r="P749" s="107"/>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c r="CU749" s="14"/>
      <c r="CV749" s="14"/>
      <c r="CW749" s="14"/>
      <c r="CX749" s="14"/>
      <c r="CY749" s="14"/>
      <c r="CZ749" s="14"/>
      <c r="DA749" s="14"/>
      <c r="DB749" s="14"/>
      <c r="DC749" s="14"/>
      <c r="DD749" s="14"/>
      <c r="DE749" s="14"/>
      <c r="DF749" s="14"/>
      <c r="DG749" s="14"/>
      <c r="DH749" s="14"/>
      <c r="DI749" s="14"/>
      <c r="DJ749" s="14"/>
      <c r="DK749" s="14"/>
      <c r="DL749" s="14"/>
      <c r="DM749" s="14"/>
      <c r="DN749" s="14"/>
      <c r="DO749" s="14"/>
      <c r="DP749" s="14"/>
      <c r="DQ749" s="14"/>
      <c r="DR749" s="14"/>
      <c r="DS749" s="14"/>
      <c r="DT749" s="14"/>
      <c r="DU749" s="14"/>
      <c r="DV749" s="14"/>
      <c r="DW749" s="14"/>
      <c r="DX749" s="14"/>
      <c r="DY749" s="14"/>
      <c r="DZ749" s="14"/>
      <c r="EA749" s="14"/>
      <c r="EB749" s="14"/>
      <c r="EC749" s="14"/>
      <c r="ED749" s="14"/>
      <c r="EE749" s="14"/>
      <c r="EF749" s="14"/>
      <c r="EG749" s="14"/>
      <c r="EH749" s="14"/>
      <c r="EI749" s="14"/>
      <c r="EJ749" s="14"/>
      <c r="EK749" s="14"/>
      <c r="EL749" s="14"/>
      <c r="EM749" s="14"/>
      <c r="EN749" s="14"/>
    </row>
    <row r="750" ht="19.5" customHeight="1">
      <c r="A750" s="14"/>
      <c r="B750" s="14"/>
      <c r="C750" s="14"/>
      <c r="D750" s="14"/>
      <c r="E750" s="14"/>
      <c r="F750" s="106"/>
      <c r="G750" s="106"/>
      <c r="H750" s="14"/>
      <c r="I750" s="107"/>
      <c r="J750" s="107"/>
      <c r="K750" s="107"/>
      <c r="L750" s="107"/>
      <c r="M750" s="107"/>
      <c r="N750" s="107"/>
      <c r="O750" s="107"/>
      <c r="P750" s="107"/>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c r="CU750" s="14"/>
      <c r="CV750" s="14"/>
      <c r="CW750" s="14"/>
      <c r="CX750" s="14"/>
      <c r="CY750" s="14"/>
      <c r="CZ750" s="14"/>
      <c r="DA750" s="14"/>
      <c r="DB750" s="14"/>
      <c r="DC750" s="14"/>
      <c r="DD750" s="14"/>
      <c r="DE750" s="14"/>
      <c r="DF750" s="14"/>
      <c r="DG750" s="14"/>
      <c r="DH750" s="14"/>
      <c r="DI750" s="14"/>
      <c r="DJ750" s="14"/>
      <c r="DK750" s="14"/>
      <c r="DL750" s="14"/>
      <c r="DM750" s="14"/>
      <c r="DN750" s="14"/>
      <c r="DO750" s="14"/>
      <c r="DP750" s="14"/>
      <c r="DQ750" s="14"/>
      <c r="DR750" s="14"/>
      <c r="DS750" s="14"/>
      <c r="DT750" s="14"/>
      <c r="DU750" s="14"/>
      <c r="DV750" s="14"/>
      <c r="DW750" s="14"/>
      <c r="DX750" s="14"/>
      <c r="DY750" s="14"/>
      <c r="DZ750" s="14"/>
      <c r="EA750" s="14"/>
      <c r="EB750" s="14"/>
      <c r="EC750" s="14"/>
      <c r="ED750" s="14"/>
      <c r="EE750" s="14"/>
      <c r="EF750" s="14"/>
      <c r="EG750" s="14"/>
      <c r="EH750" s="14"/>
      <c r="EI750" s="14"/>
      <c r="EJ750" s="14"/>
      <c r="EK750" s="14"/>
      <c r="EL750" s="14"/>
      <c r="EM750" s="14"/>
      <c r="EN750" s="14"/>
    </row>
    <row r="751" ht="19.5" customHeight="1">
      <c r="A751" s="14"/>
      <c r="B751" s="14"/>
      <c r="C751" s="14"/>
      <c r="D751" s="14"/>
      <c r="E751" s="14"/>
      <c r="F751" s="106"/>
      <c r="G751" s="106"/>
      <c r="H751" s="14"/>
      <c r="I751" s="107"/>
      <c r="J751" s="107"/>
      <c r="K751" s="107"/>
      <c r="L751" s="107"/>
      <c r="M751" s="107"/>
      <c r="N751" s="107"/>
      <c r="O751" s="107"/>
      <c r="P751" s="107"/>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c r="CU751" s="14"/>
      <c r="CV751" s="14"/>
      <c r="CW751" s="14"/>
      <c r="CX751" s="14"/>
      <c r="CY751" s="14"/>
      <c r="CZ751" s="14"/>
      <c r="DA751" s="14"/>
      <c r="DB751" s="14"/>
      <c r="DC751" s="14"/>
      <c r="DD751" s="14"/>
      <c r="DE751" s="14"/>
      <c r="DF751" s="14"/>
      <c r="DG751" s="14"/>
      <c r="DH751" s="14"/>
      <c r="DI751" s="14"/>
      <c r="DJ751" s="14"/>
      <c r="DK751" s="14"/>
      <c r="DL751" s="14"/>
      <c r="DM751" s="14"/>
      <c r="DN751" s="14"/>
      <c r="DO751" s="14"/>
      <c r="DP751" s="14"/>
      <c r="DQ751" s="14"/>
      <c r="DR751" s="14"/>
      <c r="DS751" s="14"/>
      <c r="DT751" s="14"/>
      <c r="DU751" s="14"/>
      <c r="DV751" s="14"/>
      <c r="DW751" s="14"/>
      <c r="DX751" s="14"/>
      <c r="DY751" s="14"/>
      <c r="DZ751" s="14"/>
      <c r="EA751" s="14"/>
      <c r="EB751" s="14"/>
      <c r="EC751" s="14"/>
      <c r="ED751" s="14"/>
      <c r="EE751" s="14"/>
      <c r="EF751" s="14"/>
      <c r="EG751" s="14"/>
      <c r="EH751" s="14"/>
      <c r="EI751" s="14"/>
      <c r="EJ751" s="14"/>
      <c r="EK751" s="14"/>
      <c r="EL751" s="14"/>
      <c r="EM751" s="14"/>
      <c r="EN751" s="14"/>
    </row>
    <row r="752" ht="19.5" customHeight="1">
      <c r="A752" s="14"/>
      <c r="B752" s="14"/>
      <c r="C752" s="14"/>
      <c r="D752" s="14"/>
      <c r="E752" s="14"/>
      <c r="F752" s="106"/>
      <c r="G752" s="106"/>
      <c r="H752" s="14"/>
      <c r="I752" s="107"/>
      <c r="J752" s="107"/>
      <c r="K752" s="107"/>
      <c r="L752" s="107"/>
      <c r="M752" s="107"/>
      <c r="N752" s="107"/>
      <c r="O752" s="107"/>
      <c r="P752" s="107"/>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c r="CU752" s="14"/>
      <c r="CV752" s="14"/>
      <c r="CW752" s="14"/>
      <c r="CX752" s="14"/>
      <c r="CY752" s="14"/>
      <c r="CZ752" s="14"/>
      <c r="DA752" s="14"/>
      <c r="DB752" s="14"/>
      <c r="DC752" s="14"/>
      <c r="DD752" s="14"/>
      <c r="DE752" s="14"/>
      <c r="DF752" s="14"/>
      <c r="DG752" s="14"/>
      <c r="DH752" s="14"/>
      <c r="DI752" s="14"/>
      <c r="DJ752" s="14"/>
      <c r="DK752" s="14"/>
      <c r="DL752" s="14"/>
      <c r="DM752" s="14"/>
      <c r="DN752" s="14"/>
      <c r="DO752" s="14"/>
      <c r="DP752" s="14"/>
      <c r="DQ752" s="14"/>
      <c r="DR752" s="14"/>
      <c r="DS752" s="14"/>
      <c r="DT752" s="14"/>
      <c r="DU752" s="14"/>
      <c r="DV752" s="14"/>
      <c r="DW752" s="14"/>
      <c r="DX752" s="14"/>
      <c r="DY752" s="14"/>
      <c r="DZ752" s="14"/>
      <c r="EA752" s="14"/>
      <c r="EB752" s="14"/>
      <c r="EC752" s="14"/>
      <c r="ED752" s="14"/>
      <c r="EE752" s="14"/>
      <c r="EF752" s="14"/>
      <c r="EG752" s="14"/>
      <c r="EH752" s="14"/>
      <c r="EI752" s="14"/>
      <c r="EJ752" s="14"/>
      <c r="EK752" s="14"/>
      <c r="EL752" s="14"/>
      <c r="EM752" s="14"/>
      <c r="EN752" s="14"/>
    </row>
    <row r="753" ht="19.5" customHeight="1">
      <c r="A753" s="14"/>
      <c r="B753" s="14"/>
      <c r="C753" s="14"/>
      <c r="D753" s="14"/>
      <c r="E753" s="14"/>
      <c r="F753" s="106"/>
      <c r="G753" s="106"/>
      <c r="H753" s="14"/>
      <c r="I753" s="107"/>
      <c r="J753" s="107"/>
      <c r="K753" s="107"/>
      <c r="L753" s="107"/>
      <c r="M753" s="107"/>
      <c r="N753" s="107"/>
      <c r="O753" s="107"/>
      <c r="P753" s="107"/>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c r="CU753" s="14"/>
      <c r="CV753" s="14"/>
      <c r="CW753" s="14"/>
      <c r="CX753" s="14"/>
      <c r="CY753" s="14"/>
      <c r="CZ753" s="14"/>
      <c r="DA753" s="14"/>
      <c r="DB753" s="14"/>
      <c r="DC753" s="14"/>
      <c r="DD753" s="14"/>
      <c r="DE753" s="14"/>
      <c r="DF753" s="14"/>
      <c r="DG753" s="14"/>
      <c r="DH753" s="14"/>
      <c r="DI753" s="14"/>
      <c r="DJ753" s="14"/>
      <c r="DK753" s="14"/>
      <c r="DL753" s="14"/>
      <c r="DM753" s="14"/>
      <c r="DN753" s="14"/>
      <c r="DO753" s="14"/>
      <c r="DP753" s="14"/>
      <c r="DQ753" s="14"/>
      <c r="DR753" s="14"/>
      <c r="DS753" s="14"/>
      <c r="DT753" s="14"/>
      <c r="DU753" s="14"/>
      <c r="DV753" s="14"/>
      <c r="DW753" s="14"/>
      <c r="DX753" s="14"/>
      <c r="DY753" s="14"/>
      <c r="DZ753" s="14"/>
      <c r="EA753" s="14"/>
      <c r="EB753" s="14"/>
      <c r="EC753" s="14"/>
      <c r="ED753" s="14"/>
      <c r="EE753" s="14"/>
      <c r="EF753" s="14"/>
      <c r="EG753" s="14"/>
      <c r="EH753" s="14"/>
      <c r="EI753" s="14"/>
      <c r="EJ753" s="14"/>
      <c r="EK753" s="14"/>
      <c r="EL753" s="14"/>
      <c r="EM753" s="14"/>
      <c r="EN753" s="14"/>
    </row>
    <row r="754" ht="19.5" customHeight="1">
      <c r="A754" s="14"/>
      <c r="B754" s="14"/>
      <c r="C754" s="14"/>
      <c r="D754" s="14"/>
      <c r="E754" s="14"/>
      <c r="F754" s="106"/>
      <c r="G754" s="106"/>
      <c r="H754" s="14"/>
      <c r="I754" s="107"/>
      <c r="J754" s="107"/>
      <c r="K754" s="107"/>
      <c r="L754" s="107"/>
      <c r="M754" s="107"/>
      <c r="N754" s="107"/>
      <c r="O754" s="107"/>
      <c r="P754" s="107"/>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c r="CU754" s="14"/>
      <c r="CV754" s="14"/>
      <c r="CW754" s="14"/>
      <c r="CX754" s="14"/>
      <c r="CY754" s="14"/>
      <c r="CZ754" s="14"/>
      <c r="DA754" s="14"/>
      <c r="DB754" s="14"/>
      <c r="DC754" s="14"/>
      <c r="DD754" s="14"/>
      <c r="DE754" s="14"/>
      <c r="DF754" s="14"/>
      <c r="DG754" s="14"/>
      <c r="DH754" s="14"/>
      <c r="DI754" s="14"/>
      <c r="DJ754" s="14"/>
      <c r="DK754" s="14"/>
      <c r="DL754" s="14"/>
      <c r="DM754" s="14"/>
      <c r="DN754" s="14"/>
      <c r="DO754" s="14"/>
      <c r="DP754" s="14"/>
      <c r="DQ754" s="14"/>
      <c r="DR754" s="14"/>
      <c r="DS754" s="14"/>
      <c r="DT754" s="14"/>
      <c r="DU754" s="14"/>
      <c r="DV754" s="14"/>
      <c r="DW754" s="14"/>
      <c r="DX754" s="14"/>
      <c r="DY754" s="14"/>
      <c r="DZ754" s="14"/>
      <c r="EA754" s="14"/>
      <c r="EB754" s="14"/>
      <c r="EC754" s="14"/>
      <c r="ED754" s="14"/>
      <c r="EE754" s="14"/>
      <c r="EF754" s="14"/>
      <c r="EG754" s="14"/>
      <c r="EH754" s="14"/>
      <c r="EI754" s="14"/>
      <c r="EJ754" s="14"/>
      <c r="EK754" s="14"/>
      <c r="EL754" s="14"/>
      <c r="EM754" s="14"/>
      <c r="EN754" s="14"/>
    </row>
    <row r="755" ht="19.5" customHeight="1">
      <c r="A755" s="14"/>
      <c r="B755" s="14"/>
      <c r="C755" s="14"/>
      <c r="D755" s="14"/>
      <c r="E755" s="14"/>
      <c r="F755" s="106"/>
      <c r="G755" s="106"/>
      <c r="H755" s="14"/>
      <c r="I755" s="107"/>
      <c r="J755" s="107"/>
      <c r="K755" s="107"/>
      <c r="L755" s="107"/>
      <c r="M755" s="107"/>
      <c r="N755" s="107"/>
      <c r="O755" s="107"/>
      <c r="P755" s="107"/>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c r="CU755" s="14"/>
      <c r="CV755" s="14"/>
      <c r="CW755" s="14"/>
      <c r="CX755" s="14"/>
      <c r="CY755" s="14"/>
      <c r="CZ755" s="14"/>
      <c r="DA755" s="14"/>
      <c r="DB755" s="14"/>
      <c r="DC755" s="14"/>
      <c r="DD755" s="14"/>
      <c r="DE755" s="14"/>
      <c r="DF755" s="14"/>
      <c r="DG755" s="14"/>
      <c r="DH755" s="14"/>
      <c r="DI755" s="14"/>
      <c r="DJ755" s="14"/>
      <c r="DK755" s="14"/>
      <c r="DL755" s="14"/>
      <c r="DM755" s="14"/>
      <c r="DN755" s="14"/>
      <c r="DO755" s="14"/>
      <c r="DP755" s="14"/>
      <c r="DQ755" s="14"/>
      <c r="DR755" s="14"/>
      <c r="DS755" s="14"/>
      <c r="DT755" s="14"/>
      <c r="DU755" s="14"/>
      <c r="DV755" s="14"/>
      <c r="DW755" s="14"/>
      <c r="DX755" s="14"/>
      <c r="DY755" s="14"/>
      <c r="DZ755" s="14"/>
      <c r="EA755" s="14"/>
      <c r="EB755" s="14"/>
      <c r="EC755" s="14"/>
      <c r="ED755" s="14"/>
      <c r="EE755" s="14"/>
      <c r="EF755" s="14"/>
      <c r="EG755" s="14"/>
      <c r="EH755" s="14"/>
      <c r="EI755" s="14"/>
      <c r="EJ755" s="14"/>
      <c r="EK755" s="14"/>
      <c r="EL755" s="14"/>
      <c r="EM755" s="14"/>
      <c r="EN755" s="14"/>
    </row>
    <row r="756" ht="19.5" customHeight="1">
      <c r="A756" s="14"/>
      <c r="B756" s="14"/>
      <c r="C756" s="14"/>
      <c r="D756" s="14"/>
      <c r="E756" s="14"/>
      <c r="F756" s="106"/>
      <c r="G756" s="106"/>
      <c r="H756" s="14"/>
      <c r="I756" s="107"/>
      <c r="J756" s="107"/>
      <c r="K756" s="107"/>
      <c r="L756" s="107"/>
      <c r="M756" s="107"/>
      <c r="N756" s="107"/>
      <c r="O756" s="107"/>
      <c r="P756" s="107"/>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c r="CU756" s="14"/>
      <c r="CV756" s="14"/>
      <c r="CW756" s="14"/>
      <c r="CX756" s="14"/>
      <c r="CY756" s="14"/>
      <c r="CZ756" s="14"/>
      <c r="DA756" s="14"/>
      <c r="DB756" s="14"/>
      <c r="DC756" s="14"/>
      <c r="DD756" s="14"/>
      <c r="DE756" s="14"/>
      <c r="DF756" s="14"/>
      <c r="DG756" s="14"/>
      <c r="DH756" s="14"/>
      <c r="DI756" s="14"/>
      <c r="DJ756" s="14"/>
      <c r="DK756" s="14"/>
      <c r="DL756" s="14"/>
      <c r="DM756" s="14"/>
      <c r="DN756" s="14"/>
      <c r="DO756" s="14"/>
      <c r="DP756" s="14"/>
      <c r="DQ756" s="14"/>
      <c r="DR756" s="14"/>
      <c r="DS756" s="14"/>
      <c r="DT756" s="14"/>
      <c r="DU756" s="14"/>
      <c r="DV756" s="14"/>
      <c r="DW756" s="14"/>
      <c r="DX756" s="14"/>
      <c r="DY756" s="14"/>
      <c r="DZ756" s="14"/>
      <c r="EA756" s="14"/>
      <c r="EB756" s="14"/>
      <c r="EC756" s="14"/>
      <c r="ED756" s="14"/>
      <c r="EE756" s="14"/>
      <c r="EF756" s="14"/>
      <c r="EG756" s="14"/>
      <c r="EH756" s="14"/>
      <c r="EI756" s="14"/>
      <c r="EJ756" s="14"/>
      <c r="EK756" s="14"/>
      <c r="EL756" s="14"/>
      <c r="EM756" s="14"/>
      <c r="EN756" s="14"/>
    </row>
    <row r="757" ht="19.5" customHeight="1">
      <c r="A757" s="14"/>
      <c r="B757" s="14"/>
      <c r="C757" s="14"/>
      <c r="D757" s="14"/>
      <c r="E757" s="14"/>
      <c r="F757" s="106"/>
      <c r="G757" s="106"/>
      <c r="H757" s="14"/>
      <c r="I757" s="107"/>
      <c r="J757" s="107"/>
      <c r="K757" s="107"/>
      <c r="L757" s="107"/>
      <c r="M757" s="107"/>
      <c r="N757" s="107"/>
      <c r="O757" s="107"/>
      <c r="P757" s="107"/>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c r="CU757" s="14"/>
      <c r="CV757" s="14"/>
      <c r="CW757" s="14"/>
      <c r="CX757" s="14"/>
      <c r="CY757" s="14"/>
      <c r="CZ757" s="14"/>
      <c r="DA757" s="14"/>
      <c r="DB757" s="14"/>
      <c r="DC757" s="14"/>
      <c r="DD757" s="14"/>
      <c r="DE757" s="14"/>
      <c r="DF757" s="14"/>
      <c r="DG757" s="14"/>
      <c r="DH757" s="14"/>
      <c r="DI757" s="14"/>
      <c r="DJ757" s="14"/>
      <c r="DK757" s="14"/>
      <c r="DL757" s="14"/>
      <c r="DM757" s="14"/>
      <c r="DN757" s="14"/>
      <c r="DO757" s="14"/>
      <c r="DP757" s="14"/>
      <c r="DQ757" s="14"/>
      <c r="DR757" s="14"/>
      <c r="DS757" s="14"/>
      <c r="DT757" s="14"/>
      <c r="DU757" s="14"/>
      <c r="DV757" s="14"/>
      <c r="DW757" s="14"/>
      <c r="DX757" s="14"/>
      <c r="DY757" s="14"/>
      <c r="DZ757" s="14"/>
      <c r="EA757" s="14"/>
      <c r="EB757" s="14"/>
      <c r="EC757" s="14"/>
      <c r="ED757" s="14"/>
      <c r="EE757" s="14"/>
      <c r="EF757" s="14"/>
      <c r="EG757" s="14"/>
      <c r="EH757" s="14"/>
      <c r="EI757" s="14"/>
      <c r="EJ757" s="14"/>
      <c r="EK757" s="14"/>
      <c r="EL757" s="14"/>
      <c r="EM757" s="14"/>
      <c r="EN757" s="14"/>
    </row>
    <row r="758" ht="19.5" customHeight="1">
      <c r="A758" s="14"/>
      <c r="B758" s="14"/>
      <c r="C758" s="14"/>
      <c r="D758" s="14"/>
      <c r="E758" s="14"/>
      <c r="F758" s="106"/>
      <c r="G758" s="106"/>
      <c r="H758" s="14"/>
      <c r="I758" s="107"/>
      <c r="J758" s="107"/>
      <c r="K758" s="107"/>
      <c r="L758" s="107"/>
      <c r="M758" s="107"/>
      <c r="N758" s="107"/>
      <c r="O758" s="107"/>
      <c r="P758" s="107"/>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c r="CU758" s="14"/>
      <c r="CV758" s="14"/>
      <c r="CW758" s="14"/>
      <c r="CX758" s="14"/>
      <c r="CY758" s="14"/>
      <c r="CZ758" s="14"/>
      <c r="DA758" s="14"/>
      <c r="DB758" s="14"/>
      <c r="DC758" s="14"/>
      <c r="DD758" s="14"/>
      <c r="DE758" s="14"/>
      <c r="DF758" s="14"/>
      <c r="DG758" s="14"/>
      <c r="DH758" s="14"/>
      <c r="DI758" s="14"/>
      <c r="DJ758" s="14"/>
      <c r="DK758" s="14"/>
      <c r="DL758" s="14"/>
      <c r="DM758" s="14"/>
      <c r="DN758" s="14"/>
      <c r="DO758" s="14"/>
      <c r="DP758" s="14"/>
      <c r="DQ758" s="14"/>
      <c r="DR758" s="14"/>
      <c r="DS758" s="14"/>
      <c r="DT758" s="14"/>
      <c r="DU758" s="14"/>
      <c r="DV758" s="14"/>
      <c r="DW758" s="14"/>
      <c r="DX758" s="14"/>
      <c r="DY758" s="14"/>
      <c r="DZ758" s="14"/>
      <c r="EA758" s="14"/>
      <c r="EB758" s="14"/>
      <c r="EC758" s="14"/>
      <c r="ED758" s="14"/>
      <c r="EE758" s="14"/>
      <c r="EF758" s="14"/>
      <c r="EG758" s="14"/>
      <c r="EH758" s="14"/>
      <c r="EI758" s="14"/>
      <c r="EJ758" s="14"/>
      <c r="EK758" s="14"/>
      <c r="EL758" s="14"/>
      <c r="EM758" s="14"/>
      <c r="EN758" s="14"/>
    </row>
    <row r="759" ht="19.5" customHeight="1">
      <c r="A759" s="14"/>
      <c r="B759" s="14"/>
      <c r="C759" s="14"/>
      <c r="D759" s="14"/>
      <c r="E759" s="14"/>
      <c r="F759" s="106"/>
      <c r="G759" s="106"/>
      <c r="H759" s="14"/>
      <c r="I759" s="107"/>
      <c r="J759" s="107"/>
      <c r="K759" s="107"/>
      <c r="L759" s="107"/>
      <c r="M759" s="107"/>
      <c r="N759" s="107"/>
      <c r="O759" s="107"/>
      <c r="P759" s="107"/>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c r="CU759" s="14"/>
      <c r="CV759" s="14"/>
      <c r="CW759" s="14"/>
      <c r="CX759" s="14"/>
      <c r="CY759" s="14"/>
      <c r="CZ759" s="14"/>
      <c r="DA759" s="14"/>
      <c r="DB759" s="14"/>
      <c r="DC759" s="14"/>
      <c r="DD759" s="14"/>
      <c r="DE759" s="14"/>
      <c r="DF759" s="14"/>
      <c r="DG759" s="14"/>
      <c r="DH759" s="14"/>
      <c r="DI759" s="14"/>
      <c r="DJ759" s="14"/>
      <c r="DK759" s="14"/>
      <c r="DL759" s="14"/>
      <c r="DM759" s="14"/>
      <c r="DN759" s="14"/>
      <c r="DO759" s="14"/>
      <c r="DP759" s="14"/>
      <c r="DQ759" s="14"/>
      <c r="DR759" s="14"/>
      <c r="DS759" s="14"/>
      <c r="DT759" s="14"/>
      <c r="DU759" s="14"/>
      <c r="DV759" s="14"/>
      <c r="DW759" s="14"/>
      <c r="DX759" s="14"/>
      <c r="DY759" s="14"/>
      <c r="DZ759" s="14"/>
      <c r="EA759" s="14"/>
      <c r="EB759" s="14"/>
      <c r="EC759" s="14"/>
      <c r="ED759" s="14"/>
      <c r="EE759" s="14"/>
      <c r="EF759" s="14"/>
      <c r="EG759" s="14"/>
      <c r="EH759" s="14"/>
      <c r="EI759" s="14"/>
      <c r="EJ759" s="14"/>
      <c r="EK759" s="14"/>
      <c r="EL759" s="14"/>
      <c r="EM759" s="14"/>
      <c r="EN759" s="14"/>
    </row>
    <row r="760" ht="19.5" customHeight="1">
      <c r="A760" s="14"/>
      <c r="B760" s="14"/>
      <c r="C760" s="14"/>
      <c r="D760" s="14"/>
      <c r="E760" s="14"/>
      <c r="F760" s="106"/>
      <c r="G760" s="106"/>
      <c r="H760" s="14"/>
      <c r="I760" s="107"/>
      <c r="J760" s="107"/>
      <c r="K760" s="107"/>
      <c r="L760" s="107"/>
      <c r="M760" s="107"/>
      <c r="N760" s="107"/>
      <c r="O760" s="107"/>
      <c r="P760" s="107"/>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c r="CU760" s="14"/>
      <c r="CV760" s="14"/>
      <c r="CW760" s="14"/>
      <c r="CX760" s="14"/>
      <c r="CY760" s="14"/>
      <c r="CZ760" s="14"/>
      <c r="DA760" s="14"/>
      <c r="DB760" s="14"/>
      <c r="DC760" s="14"/>
      <c r="DD760" s="14"/>
      <c r="DE760" s="14"/>
      <c r="DF760" s="14"/>
      <c r="DG760" s="14"/>
      <c r="DH760" s="14"/>
      <c r="DI760" s="14"/>
      <c r="DJ760" s="14"/>
      <c r="DK760" s="14"/>
      <c r="DL760" s="14"/>
      <c r="DM760" s="14"/>
      <c r="DN760" s="14"/>
      <c r="DO760" s="14"/>
      <c r="DP760" s="14"/>
      <c r="DQ760" s="14"/>
      <c r="DR760" s="14"/>
      <c r="DS760" s="14"/>
      <c r="DT760" s="14"/>
      <c r="DU760" s="14"/>
      <c r="DV760" s="14"/>
      <c r="DW760" s="14"/>
      <c r="DX760" s="14"/>
      <c r="DY760" s="14"/>
      <c r="DZ760" s="14"/>
      <c r="EA760" s="14"/>
      <c r="EB760" s="14"/>
      <c r="EC760" s="14"/>
      <c r="ED760" s="14"/>
      <c r="EE760" s="14"/>
      <c r="EF760" s="14"/>
      <c r="EG760" s="14"/>
      <c r="EH760" s="14"/>
      <c r="EI760" s="14"/>
      <c r="EJ760" s="14"/>
      <c r="EK760" s="14"/>
      <c r="EL760" s="14"/>
      <c r="EM760" s="14"/>
      <c r="EN760" s="14"/>
    </row>
    <row r="761" ht="19.5" customHeight="1">
      <c r="A761" s="14"/>
      <c r="B761" s="14"/>
      <c r="C761" s="14"/>
      <c r="D761" s="14"/>
      <c r="E761" s="14"/>
      <c r="F761" s="106"/>
      <c r="G761" s="106"/>
      <c r="H761" s="14"/>
      <c r="I761" s="107"/>
      <c r="J761" s="107"/>
      <c r="K761" s="107"/>
      <c r="L761" s="107"/>
      <c r="M761" s="107"/>
      <c r="N761" s="107"/>
      <c r="O761" s="107"/>
      <c r="P761" s="107"/>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c r="CU761" s="14"/>
      <c r="CV761" s="14"/>
      <c r="CW761" s="14"/>
      <c r="CX761" s="14"/>
      <c r="CY761" s="14"/>
      <c r="CZ761" s="14"/>
      <c r="DA761" s="14"/>
      <c r="DB761" s="14"/>
      <c r="DC761" s="14"/>
      <c r="DD761" s="14"/>
      <c r="DE761" s="14"/>
      <c r="DF761" s="14"/>
      <c r="DG761" s="14"/>
      <c r="DH761" s="14"/>
      <c r="DI761" s="14"/>
      <c r="DJ761" s="14"/>
      <c r="DK761" s="14"/>
      <c r="DL761" s="14"/>
      <c r="DM761" s="14"/>
      <c r="DN761" s="14"/>
      <c r="DO761" s="14"/>
      <c r="DP761" s="14"/>
      <c r="DQ761" s="14"/>
      <c r="DR761" s="14"/>
      <c r="DS761" s="14"/>
      <c r="DT761" s="14"/>
      <c r="DU761" s="14"/>
      <c r="DV761" s="14"/>
      <c r="DW761" s="14"/>
      <c r="DX761" s="14"/>
      <c r="DY761" s="14"/>
      <c r="DZ761" s="14"/>
      <c r="EA761" s="14"/>
      <c r="EB761" s="14"/>
      <c r="EC761" s="14"/>
      <c r="ED761" s="14"/>
      <c r="EE761" s="14"/>
      <c r="EF761" s="14"/>
      <c r="EG761" s="14"/>
      <c r="EH761" s="14"/>
      <c r="EI761" s="14"/>
      <c r="EJ761" s="14"/>
      <c r="EK761" s="14"/>
      <c r="EL761" s="14"/>
      <c r="EM761" s="14"/>
      <c r="EN761" s="14"/>
    </row>
    <row r="762" ht="19.5" customHeight="1">
      <c r="A762" s="14"/>
      <c r="B762" s="14"/>
      <c r="C762" s="14"/>
      <c r="D762" s="14"/>
      <c r="E762" s="14"/>
      <c r="F762" s="106"/>
      <c r="G762" s="106"/>
      <c r="H762" s="14"/>
      <c r="I762" s="107"/>
      <c r="J762" s="107"/>
      <c r="K762" s="107"/>
      <c r="L762" s="107"/>
      <c r="M762" s="107"/>
      <c r="N762" s="107"/>
      <c r="O762" s="107"/>
      <c r="P762" s="107"/>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c r="EE762" s="14"/>
      <c r="EF762" s="14"/>
      <c r="EG762" s="14"/>
      <c r="EH762" s="14"/>
      <c r="EI762" s="14"/>
      <c r="EJ762" s="14"/>
      <c r="EK762" s="14"/>
      <c r="EL762" s="14"/>
      <c r="EM762" s="14"/>
      <c r="EN762" s="14"/>
    </row>
    <row r="763" ht="19.5" customHeight="1">
      <c r="A763" s="14"/>
      <c r="B763" s="14"/>
      <c r="C763" s="14"/>
      <c r="D763" s="14"/>
      <c r="E763" s="14"/>
      <c r="F763" s="106"/>
      <c r="G763" s="106"/>
      <c r="H763" s="14"/>
      <c r="I763" s="107"/>
      <c r="J763" s="107"/>
      <c r="K763" s="107"/>
      <c r="L763" s="107"/>
      <c r="M763" s="107"/>
      <c r="N763" s="107"/>
      <c r="O763" s="107"/>
      <c r="P763" s="107"/>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c r="EE763" s="14"/>
      <c r="EF763" s="14"/>
      <c r="EG763" s="14"/>
      <c r="EH763" s="14"/>
      <c r="EI763" s="14"/>
      <c r="EJ763" s="14"/>
      <c r="EK763" s="14"/>
      <c r="EL763" s="14"/>
      <c r="EM763" s="14"/>
      <c r="EN763" s="14"/>
    </row>
    <row r="764" ht="19.5" customHeight="1">
      <c r="A764" s="14"/>
      <c r="B764" s="14"/>
      <c r="C764" s="14"/>
      <c r="D764" s="14"/>
      <c r="E764" s="14"/>
      <c r="F764" s="106"/>
      <c r="G764" s="106"/>
      <c r="H764" s="14"/>
      <c r="I764" s="107"/>
      <c r="J764" s="107"/>
      <c r="K764" s="107"/>
      <c r="L764" s="107"/>
      <c r="M764" s="107"/>
      <c r="N764" s="107"/>
      <c r="O764" s="107"/>
      <c r="P764" s="107"/>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c r="EE764" s="14"/>
      <c r="EF764" s="14"/>
      <c r="EG764" s="14"/>
      <c r="EH764" s="14"/>
      <c r="EI764" s="14"/>
      <c r="EJ764" s="14"/>
      <c r="EK764" s="14"/>
      <c r="EL764" s="14"/>
      <c r="EM764" s="14"/>
      <c r="EN764" s="14"/>
    </row>
    <row r="765" ht="19.5" customHeight="1">
      <c r="A765" s="14"/>
      <c r="B765" s="14"/>
      <c r="C765" s="14"/>
      <c r="D765" s="14"/>
      <c r="E765" s="14"/>
      <c r="F765" s="106"/>
      <c r="G765" s="106"/>
      <c r="H765" s="14"/>
      <c r="I765" s="107"/>
      <c r="J765" s="107"/>
      <c r="K765" s="107"/>
      <c r="L765" s="107"/>
      <c r="M765" s="107"/>
      <c r="N765" s="107"/>
      <c r="O765" s="107"/>
      <c r="P765" s="107"/>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c r="EE765" s="14"/>
      <c r="EF765" s="14"/>
      <c r="EG765" s="14"/>
      <c r="EH765" s="14"/>
      <c r="EI765" s="14"/>
      <c r="EJ765" s="14"/>
      <c r="EK765" s="14"/>
      <c r="EL765" s="14"/>
      <c r="EM765" s="14"/>
      <c r="EN765" s="14"/>
    </row>
    <row r="766" ht="19.5" customHeight="1">
      <c r="A766" s="14"/>
      <c r="B766" s="14"/>
      <c r="C766" s="14"/>
      <c r="D766" s="14"/>
      <c r="E766" s="14"/>
      <c r="F766" s="106"/>
      <c r="G766" s="106"/>
      <c r="H766" s="14"/>
      <c r="I766" s="107"/>
      <c r="J766" s="107"/>
      <c r="K766" s="107"/>
      <c r="L766" s="107"/>
      <c r="M766" s="107"/>
      <c r="N766" s="107"/>
      <c r="O766" s="107"/>
      <c r="P766" s="107"/>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c r="EE766" s="14"/>
      <c r="EF766" s="14"/>
      <c r="EG766" s="14"/>
      <c r="EH766" s="14"/>
      <c r="EI766" s="14"/>
      <c r="EJ766" s="14"/>
      <c r="EK766" s="14"/>
      <c r="EL766" s="14"/>
      <c r="EM766" s="14"/>
      <c r="EN766" s="14"/>
    </row>
    <row r="767" ht="19.5" customHeight="1">
      <c r="A767" s="14"/>
      <c r="B767" s="14"/>
      <c r="C767" s="14"/>
      <c r="D767" s="14"/>
      <c r="E767" s="14"/>
      <c r="F767" s="106"/>
      <c r="G767" s="106"/>
      <c r="H767" s="14"/>
      <c r="I767" s="107"/>
      <c r="J767" s="107"/>
      <c r="K767" s="107"/>
      <c r="L767" s="107"/>
      <c r="M767" s="107"/>
      <c r="N767" s="107"/>
      <c r="O767" s="107"/>
      <c r="P767" s="107"/>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c r="EE767" s="14"/>
      <c r="EF767" s="14"/>
      <c r="EG767" s="14"/>
      <c r="EH767" s="14"/>
      <c r="EI767" s="14"/>
      <c r="EJ767" s="14"/>
      <c r="EK767" s="14"/>
      <c r="EL767" s="14"/>
      <c r="EM767" s="14"/>
      <c r="EN767" s="14"/>
    </row>
    <row r="768" ht="19.5" customHeight="1">
      <c r="A768" s="14"/>
      <c r="B768" s="14"/>
      <c r="C768" s="14"/>
      <c r="D768" s="14"/>
      <c r="E768" s="14"/>
      <c r="F768" s="106"/>
      <c r="G768" s="106"/>
      <c r="H768" s="14"/>
      <c r="I768" s="107"/>
      <c r="J768" s="107"/>
      <c r="K768" s="107"/>
      <c r="L768" s="107"/>
      <c r="M768" s="107"/>
      <c r="N768" s="107"/>
      <c r="O768" s="107"/>
      <c r="P768" s="107"/>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c r="EE768" s="14"/>
      <c r="EF768" s="14"/>
      <c r="EG768" s="14"/>
      <c r="EH768" s="14"/>
      <c r="EI768" s="14"/>
      <c r="EJ768" s="14"/>
      <c r="EK768" s="14"/>
      <c r="EL768" s="14"/>
      <c r="EM768" s="14"/>
      <c r="EN768" s="14"/>
    </row>
    <row r="769" ht="19.5" customHeight="1">
      <c r="A769" s="14"/>
      <c r="B769" s="14"/>
      <c r="C769" s="14"/>
      <c r="D769" s="14"/>
      <c r="E769" s="14"/>
      <c r="F769" s="106"/>
      <c r="G769" s="106"/>
      <c r="H769" s="14"/>
      <c r="I769" s="107"/>
      <c r="J769" s="107"/>
      <c r="K769" s="107"/>
      <c r="L769" s="107"/>
      <c r="M769" s="107"/>
      <c r="N769" s="107"/>
      <c r="O769" s="107"/>
      <c r="P769" s="107"/>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c r="EE769" s="14"/>
      <c r="EF769" s="14"/>
      <c r="EG769" s="14"/>
      <c r="EH769" s="14"/>
      <c r="EI769" s="14"/>
      <c r="EJ769" s="14"/>
      <c r="EK769" s="14"/>
      <c r="EL769" s="14"/>
      <c r="EM769" s="14"/>
      <c r="EN769" s="14"/>
    </row>
    <row r="770" ht="19.5" customHeight="1">
      <c r="A770" s="14"/>
      <c r="B770" s="14"/>
      <c r="C770" s="14"/>
      <c r="D770" s="14"/>
      <c r="E770" s="14"/>
      <c r="F770" s="106"/>
      <c r="G770" s="106"/>
      <c r="H770" s="14"/>
      <c r="I770" s="107"/>
      <c r="J770" s="107"/>
      <c r="K770" s="107"/>
      <c r="L770" s="107"/>
      <c r="M770" s="107"/>
      <c r="N770" s="107"/>
      <c r="O770" s="107"/>
      <c r="P770" s="107"/>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c r="EE770" s="14"/>
      <c r="EF770" s="14"/>
      <c r="EG770" s="14"/>
      <c r="EH770" s="14"/>
      <c r="EI770" s="14"/>
      <c r="EJ770" s="14"/>
      <c r="EK770" s="14"/>
      <c r="EL770" s="14"/>
      <c r="EM770" s="14"/>
      <c r="EN770" s="14"/>
    </row>
    <row r="771" ht="19.5" customHeight="1">
      <c r="A771" s="14"/>
      <c r="B771" s="14"/>
      <c r="C771" s="14"/>
      <c r="D771" s="14"/>
      <c r="E771" s="14"/>
      <c r="F771" s="106"/>
      <c r="G771" s="106"/>
      <c r="H771" s="14"/>
      <c r="I771" s="107"/>
      <c r="J771" s="107"/>
      <c r="K771" s="107"/>
      <c r="L771" s="107"/>
      <c r="M771" s="107"/>
      <c r="N771" s="107"/>
      <c r="O771" s="107"/>
      <c r="P771" s="107"/>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c r="EE771" s="14"/>
      <c r="EF771" s="14"/>
      <c r="EG771" s="14"/>
      <c r="EH771" s="14"/>
      <c r="EI771" s="14"/>
      <c r="EJ771" s="14"/>
      <c r="EK771" s="14"/>
      <c r="EL771" s="14"/>
      <c r="EM771" s="14"/>
      <c r="EN771" s="14"/>
    </row>
    <row r="772" ht="19.5" customHeight="1">
      <c r="A772" s="14"/>
      <c r="B772" s="14"/>
      <c r="C772" s="14"/>
      <c r="D772" s="14"/>
      <c r="E772" s="14"/>
      <c r="F772" s="106"/>
      <c r="G772" s="106"/>
      <c r="H772" s="14"/>
      <c r="I772" s="107"/>
      <c r="J772" s="107"/>
      <c r="K772" s="107"/>
      <c r="L772" s="107"/>
      <c r="M772" s="107"/>
      <c r="N772" s="107"/>
      <c r="O772" s="107"/>
      <c r="P772" s="107"/>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c r="EE772" s="14"/>
      <c r="EF772" s="14"/>
      <c r="EG772" s="14"/>
      <c r="EH772" s="14"/>
      <c r="EI772" s="14"/>
      <c r="EJ772" s="14"/>
      <c r="EK772" s="14"/>
      <c r="EL772" s="14"/>
      <c r="EM772" s="14"/>
      <c r="EN772" s="14"/>
    </row>
    <row r="773" ht="19.5" customHeight="1">
      <c r="A773" s="14"/>
      <c r="B773" s="14"/>
      <c r="C773" s="14"/>
      <c r="D773" s="14"/>
      <c r="E773" s="14"/>
      <c r="F773" s="106"/>
      <c r="G773" s="106"/>
      <c r="H773" s="14"/>
      <c r="I773" s="107"/>
      <c r="J773" s="107"/>
      <c r="K773" s="107"/>
      <c r="L773" s="107"/>
      <c r="M773" s="107"/>
      <c r="N773" s="107"/>
      <c r="O773" s="107"/>
      <c r="P773" s="107"/>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c r="EE773" s="14"/>
      <c r="EF773" s="14"/>
      <c r="EG773" s="14"/>
      <c r="EH773" s="14"/>
      <c r="EI773" s="14"/>
      <c r="EJ773" s="14"/>
      <c r="EK773" s="14"/>
      <c r="EL773" s="14"/>
      <c r="EM773" s="14"/>
      <c r="EN773" s="14"/>
    </row>
    <row r="774" ht="19.5" customHeight="1">
      <c r="A774" s="14"/>
      <c r="B774" s="14"/>
      <c r="C774" s="14"/>
      <c r="D774" s="14"/>
      <c r="E774" s="14"/>
      <c r="F774" s="106"/>
      <c r="G774" s="106"/>
      <c r="H774" s="14"/>
      <c r="I774" s="107"/>
      <c r="J774" s="107"/>
      <c r="K774" s="107"/>
      <c r="L774" s="107"/>
      <c r="M774" s="107"/>
      <c r="N774" s="107"/>
      <c r="O774" s="107"/>
      <c r="P774" s="107"/>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c r="EE774" s="14"/>
      <c r="EF774" s="14"/>
      <c r="EG774" s="14"/>
      <c r="EH774" s="14"/>
      <c r="EI774" s="14"/>
      <c r="EJ774" s="14"/>
      <c r="EK774" s="14"/>
      <c r="EL774" s="14"/>
      <c r="EM774" s="14"/>
      <c r="EN774" s="14"/>
    </row>
    <row r="775" ht="19.5" customHeight="1">
      <c r="A775" s="14"/>
      <c r="B775" s="14"/>
      <c r="C775" s="14"/>
      <c r="D775" s="14"/>
      <c r="E775" s="14"/>
      <c r="F775" s="106"/>
      <c r="G775" s="106"/>
      <c r="H775" s="14"/>
      <c r="I775" s="107"/>
      <c r="J775" s="107"/>
      <c r="K775" s="107"/>
      <c r="L775" s="107"/>
      <c r="M775" s="107"/>
      <c r="N775" s="107"/>
      <c r="O775" s="107"/>
      <c r="P775" s="107"/>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c r="EE775" s="14"/>
      <c r="EF775" s="14"/>
      <c r="EG775" s="14"/>
      <c r="EH775" s="14"/>
      <c r="EI775" s="14"/>
      <c r="EJ775" s="14"/>
      <c r="EK775" s="14"/>
      <c r="EL775" s="14"/>
      <c r="EM775" s="14"/>
      <c r="EN775" s="14"/>
    </row>
    <row r="776" ht="19.5" customHeight="1">
      <c r="A776" s="14"/>
      <c r="B776" s="14"/>
      <c r="C776" s="14"/>
      <c r="D776" s="14"/>
      <c r="E776" s="14"/>
      <c r="F776" s="106"/>
      <c r="G776" s="106"/>
      <c r="H776" s="14"/>
      <c r="I776" s="107"/>
      <c r="J776" s="107"/>
      <c r="K776" s="107"/>
      <c r="L776" s="107"/>
      <c r="M776" s="107"/>
      <c r="N776" s="107"/>
      <c r="O776" s="107"/>
      <c r="P776" s="107"/>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c r="EE776" s="14"/>
      <c r="EF776" s="14"/>
      <c r="EG776" s="14"/>
      <c r="EH776" s="14"/>
      <c r="EI776" s="14"/>
      <c r="EJ776" s="14"/>
      <c r="EK776" s="14"/>
      <c r="EL776" s="14"/>
      <c r="EM776" s="14"/>
      <c r="EN776" s="14"/>
    </row>
    <row r="777" ht="19.5" customHeight="1">
      <c r="A777" s="14"/>
      <c r="B777" s="14"/>
      <c r="C777" s="14"/>
      <c r="D777" s="14"/>
      <c r="E777" s="14"/>
      <c r="F777" s="106"/>
      <c r="G777" s="106"/>
      <c r="H777" s="14"/>
      <c r="I777" s="107"/>
      <c r="J777" s="107"/>
      <c r="K777" s="107"/>
      <c r="L777" s="107"/>
      <c r="M777" s="107"/>
      <c r="N777" s="107"/>
      <c r="O777" s="107"/>
      <c r="P777" s="107"/>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c r="EE777" s="14"/>
      <c r="EF777" s="14"/>
      <c r="EG777" s="14"/>
      <c r="EH777" s="14"/>
      <c r="EI777" s="14"/>
      <c r="EJ777" s="14"/>
      <c r="EK777" s="14"/>
      <c r="EL777" s="14"/>
      <c r="EM777" s="14"/>
      <c r="EN777" s="14"/>
    </row>
    <row r="778" ht="19.5" customHeight="1">
      <c r="A778" s="14"/>
      <c r="B778" s="14"/>
      <c r="C778" s="14"/>
      <c r="D778" s="14"/>
      <c r="E778" s="14"/>
      <c r="F778" s="106"/>
      <c r="G778" s="106"/>
      <c r="H778" s="14"/>
      <c r="I778" s="107"/>
      <c r="J778" s="107"/>
      <c r="K778" s="107"/>
      <c r="L778" s="107"/>
      <c r="M778" s="107"/>
      <c r="N778" s="107"/>
      <c r="O778" s="107"/>
      <c r="P778" s="107"/>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c r="EE778" s="14"/>
      <c r="EF778" s="14"/>
      <c r="EG778" s="14"/>
      <c r="EH778" s="14"/>
      <c r="EI778" s="14"/>
      <c r="EJ778" s="14"/>
      <c r="EK778" s="14"/>
      <c r="EL778" s="14"/>
      <c r="EM778" s="14"/>
      <c r="EN778" s="14"/>
    </row>
    <row r="779" ht="19.5" customHeight="1">
      <c r="A779" s="14"/>
      <c r="B779" s="14"/>
      <c r="C779" s="14"/>
      <c r="D779" s="14"/>
      <c r="E779" s="14"/>
      <c r="F779" s="106"/>
      <c r="G779" s="106"/>
      <c r="H779" s="14"/>
      <c r="I779" s="107"/>
      <c r="J779" s="107"/>
      <c r="K779" s="107"/>
      <c r="L779" s="107"/>
      <c r="M779" s="107"/>
      <c r="N779" s="107"/>
      <c r="O779" s="107"/>
      <c r="P779" s="107"/>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c r="EE779" s="14"/>
      <c r="EF779" s="14"/>
      <c r="EG779" s="14"/>
      <c r="EH779" s="14"/>
      <c r="EI779" s="14"/>
      <c r="EJ779" s="14"/>
      <c r="EK779" s="14"/>
      <c r="EL779" s="14"/>
      <c r="EM779" s="14"/>
      <c r="EN779" s="14"/>
    </row>
    <row r="780" ht="19.5" customHeight="1">
      <c r="A780" s="14"/>
      <c r="B780" s="14"/>
      <c r="C780" s="14"/>
      <c r="D780" s="14"/>
      <c r="E780" s="14"/>
      <c r="F780" s="106"/>
      <c r="G780" s="106"/>
      <c r="H780" s="14"/>
      <c r="I780" s="107"/>
      <c r="J780" s="107"/>
      <c r="K780" s="107"/>
      <c r="L780" s="107"/>
      <c r="M780" s="107"/>
      <c r="N780" s="107"/>
      <c r="O780" s="107"/>
      <c r="P780" s="107"/>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c r="EE780" s="14"/>
      <c r="EF780" s="14"/>
      <c r="EG780" s="14"/>
      <c r="EH780" s="14"/>
      <c r="EI780" s="14"/>
      <c r="EJ780" s="14"/>
      <c r="EK780" s="14"/>
      <c r="EL780" s="14"/>
      <c r="EM780" s="14"/>
      <c r="EN780" s="14"/>
    </row>
    <row r="781" ht="19.5" customHeight="1">
      <c r="A781" s="14"/>
      <c r="B781" s="14"/>
      <c r="C781" s="14"/>
      <c r="D781" s="14"/>
      <c r="E781" s="14"/>
      <c r="F781" s="106"/>
      <c r="G781" s="106"/>
      <c r="H781" s="14"/>
      <c r="I781" s="107"/>
      <c r="J781" s="107"/>
      <c r="K781" s="107"/>
      <c r="L781" s="107"/>
      <c r="M781" s="107"/>
      <c r="N781" s="107"/>
      <c r="O781" s="107"/>
      <c r="P781" s="107"/>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c r="EE781" s="14"/>
      <c r="EF781" s="14"/>
      <c r="EG781" s="14"/>
      <c r="EH781" s="14"/>
      <c r="EI781" s="14"/>
      <c r="EJ781" s="14"/>
      <c r="EK781" s="14"/>
      <c r="EL781" s="14"/>
      <c r="EM781" s="14"/>
      <c r="EN781" s="14"/>
    </row>
    <row r="782" ht="19.5" customHeight="1">
      <c r="A782" s="14"/>
      <c r="B782" s="14"/>
      <c r="C782" s="14"/>
      <c r="D782" s="14"/>
      <c r="E782" s="14"/>
      <c r="F782" s="106"/>
      <c r="G782" s="106"/>
      <c r="H782" s="14"/>
      <c r="I782" s="107"/>
      <c r="J782" s="107"/>
      <c r="K782" s="107"/>
      <c r="L782" s="107"/>
      <c r="M782" s="107"/>
      <c r="N782" s="107"/>
      <c r="O782" s="107"/>
      <c r="P782" s="107"/>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c r="EE782" s="14"/>
      <c r="EF782" s="14"/>
      <c r="EG782" s="14"/>
      <c r="EH782" s="14"/>
      <c r="EI782" s="14"/>
      <c r="EJ782" s="14"/>
      <c r="EK782" s="14"/>
      <c r="EL782" s="14"/>
      <c r="EM782" s="14"/>
      <c r="EN782" s="14"/>
    </row>
    <row r="783" ht="19.5" customHeight="1">
      <c r="A783" s="14"/>
      <c r="B783" s="14"/>
      <c r="C783" s="14"/>
      <c r="D783" s="14"/>
      <c r="E783" s="14"/>
      <c r="F783" s="106"/>
      <c r="G783" s="106"/>
      <c r="H783" s="14"/>
      <c r="I783" s="107"/>
      <c r="J783" s="107"/>
      <c r="K783" s="107"/>
      <c r="L783" s="107"/>
      <c r="M783" s="107"/>
      <c r="N783" s="107"/>
      <c r="O783" s="107"/>
      <c r="P783" s="107"/>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c r="EE783" s="14"/>
      <c r="EF783" s="14"/>
      <c r="EG783" s="14"/>
      <c r="EH783" s="14"/>
      <c r="EI783" s="14"/>
      <c r="EJ783" s="14"/>
      <c r="EK783" s="14"/>
      <c r="EL783" s="14"/>
      <c r="EM783" s="14"/>
      <c r="EN783" s="14"/>
    </row>
    <row r="784" ht="19.5" customHeight="1">
      <c r="A784" s="14"/>
      <c r="B784" s="14"/>
      <c r="C784" s="14"/>
      <c r="D784" s="14"/>
      <c r="E784" s="14"/>
      <c r="F784" s="106"/>
      <c r="G784" s="106"/>
      <c r="H784" s="14"/>
      <c r="I784" s="107"/>
      <c r="J784" s="107"/>
      <c r="K784" s="107"/>
      <c r="L784" s="107"/>
      <c r="M784" s="107"/>
      <c r="N784" s="107"/>
      <c r="O784" s="107"/>
      <c r="P784" s="107"/>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c r="EE784" s="14"/>
      <c r="EF784" s="14"/>
      <c r="EG784" s="14"/>
      <c r="EH784" s="14"/>
      <c r="EI784" s="14"/>
      <c r="EJ784" s="14"/>
      <c r="EK784" s="14"/>
      <c r="EL784" s="14"/>
      <c r="EM784" s="14"/>
      <c r="EN784" s="14"/>
    </row>
    <row r="785" ht="19.5" customHeight="1">
      <c r="A785" s="14"/>
      <c r="B785" s="14"/>
      <c r="C785" s="14"/>
      <c r="D785" s="14"/>
      <c r="E785" s="14"/>
      <c r="F785" s="106"/>
      <c r="G785" s="106"/>
      <c r="H785" s="14"/>
      <c r="I785" s="107"/>
      <c r="J785" s="107"/>
      <c r="K785" s="107"/>
      <c r="L785" s="107"/>
      <c r="M785" s="107"/>
      <c r="N785" s="107"/>
      <c r="O785" s="107"/>
      <c r="P785" s="107"/>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c r="EE785" s="14"/>
      <c r="EF785" s="14"/>
      <c r="EG785" s="14"/>
      <c r="EH785" s="14"/>
      <c r="EI785" s="14"/>
      <c r="EJ785" s="14"/>
      <c r="EK785" s="14"/>
      <c r="EL785" s="14"/>
      <c r="EM785" s="14"/>
      <c r="EN785" s="14"/>
    </row>
    <row r="786" ht="19.5" customHeight="1">
      <c r="A786" s="14"/>
      <c r="B786" s="14"/>
      <c r="C786" s="14"/>
      <c r="D786" s="14"/>
      <c r="E786" s="14"/>
      <c r="F786" s="106"/>
      <c r="G786" s="106"/>
      <c r="H786" s="14"/>
      <c r="I786" s="107"/>
      <c r="J786" s="107"/>
      <c r="K786" s="107"/>
      <c r="L786" s="107"/>
      <c r="M786" s="107"/>
      <c r="N786" s="107"/>
      <c r="O786" s="107"/>
      <c r="P786" s="107"/>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c r="EE786" s="14"/>
      <c r="EF786" s="14"/>
      <c r="EG786" s="14"/>
      <c r="EH786" s="14"/>
      <c r="EI786" s="14"/>
      <c r="EJ786" s="14"/>
      <c r="EK786" s="14"/>
      <c r="EL786" s="14"/>
      <c r="EM786" s="14"/>
      <c r="EN786" s="14"/>
    </row>
    <row r="787" ht="19.5" customHeight="1">
      <c r="A787" s="14"/>
      <c r="B787" s="14"/>
      <c r="C787" s="14"/>
      <c r="D787" s="14"/>
      <c r="E787" s="14"/>
      <c r="F787" s="106"/>
      <c r="G787" s="106"/>
      <c r="H787" s="14"/>
      <c r="I787" s="107"/>
      <c r="J787" s="107"/>
      <c r="K787" s="107"/>
      <c r="L787" s="107"/>
      <c r="M787" s="107"/>
      <c r="N787" s="107"/>
      <c r="O787" s="107"/>
      <c r="P787" s="107"/>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c r="EE787" s="14"/>
      <c r="EF787" s="14"/>
      <c r="EG787" s="14"/>
      <c r="EH787" s="14"/>
      <c r="EI787" s="14"/>
      <c r="EJ787" s="14"/>
      <c r="EK787" s="14"/>
      <c r="EL787" s="14"/>
      <c r="EM787" s="14"/>
      <c r="EN787" s="14"/>
    </row>
    <row r="788" ht="19.5" customHeight="1">
      <c r="A788" s="14"/>
      <c r="B788" s="14"/>
      <c r="C788" s="14"/>
      <c r="D788" s="14"/>
      <c r="E788" s="14"/>
      <c r="F788" s="106"/>
      <c r="G788" s="106"/>
      <c r="H788" s="14"/>
      <c r="I788" s="107"/>
      <c r="J788" s="107"/>
      <c r="K788" s="107"/>
      <c r="L788" s="107"/>
      <c r="M788" s="107"/>
      <c r="N788" s="107"/>
      <c r="O788" s="107"/>
      <c r="P788" s="107"/>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c r="EE788" s="14"/>
      <c r="EF788" s="14"/>
      <c r="EG788" s="14"/>
      <c r="EH788" s="14"/>
      <c r="EI788" s="14"/>
      <c r="EJ788" s="14"/>
      <c r="EK788" s="14"/>
      <c r="EL788" s="14"/>
      <c r="EM788" s="14"/>
      <c r="EN788" s="14"/>
    </row>
    <row r="789" ht="19.5" customHeight="1">
      <c r="A789" s="14"/>
      <c r="B789" s="14"/>
      <c r="C789" s="14"/>
      <c r="D789" s="14"/>
      <c r="E789" s="14"/>
      <c r="F789" s="106"/>
      <c r="G789" s="106"/>
      <c r="H789" s="14"/>
      <c r="I789" s="107"/>
      <c r="J789" s="107"/>
      <c r="K789" s="107"/>
      <c r="L789" s="107"/>
      <c r="M789" s="107"/>
      <c r="N789" s="107"/>
      <c r="O789" s="107"/>
      <c r="P789" s="107"/>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c r="EE789" s="14"/>
      <c r="EF789" s="14"/>
      <c r="EG789" s="14"/>
      <c r="EH789" s="14"/>
      <c r="EI789" s="14"/>
      <c r="EJ789" s="14"/>
      <c r="EK789" s="14"/>
      <c r="EL789" s="14"/>
      <c r="EM789" s="14"/>
      <c r="EN789" s="14"/>
    </row>
    <row r="790" ht="19.5" customHeight="1">
      <c r="A790" s="14"/>
      <c r="B790" s="14"/>
      <c r="C790" s="14"/>
      <c r="D790" s="14"/>
      <c r="E790" s="14"/>
      <c r="F790" s="106"/>
      <c r="G790" s="106"/>
      <c r="H790" s="14"/>
      <c r="I790" s="107"/>
      <c r="J790" s="107"/>
      <c r="K790" s="107"/>
      <c r="L790" s="107"/>
      <c r="M790" s="107"/>
      <c r="N790" s="107"/>
      <c r="O790" s="107"/>
      <c r="P790" s="107"/>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c r="EE790" s="14"/>
      <c r="EF790" s="14"/>
      <c r="EG790" s="14"/>
      <c r="EH790" s="14"/>
      <c r="EI790" s="14"/>
      <c r="EJ790" s="14"/>
      <c r="EK790" s="14"/>
      <c r="EL790" s="14"/>
      <c r="EM790" s="14"/>
      <c r="EN790" s="14"/>
    </row>
    <row r="791" ht="19.5" customHeight="1">
      <c r="A791" s="14"/>
      <c r="B791" s="14"/>
      <c r="C791" s="14"/>
      <c r="D791" s="14"/>
      <c r="E791" s="14"/>
      <c r="F791" s="106"/>
      <c r="G791" s="106"/>
      <c r="H791" s="14"/>
      <c r="I791" s="107"/>
      <c r="J791" s="107"/>
      <c r="K791" s="107"/>
      <c r="L791" s="107"/>
      <c r="M791" s="107"/>
      <c r="N791" s="107"/>
      <c r="O791" s="107"/>
      <c r="P791" s="107"/>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c r="EE791" s="14"/>
      <c r="EF791" s="14"/>
      <c r="EG791" s="14"/>
      <c r="EH791" s="14"/>
      <c r="EI791" s="14"/>
      <c r="EJ791" s="14"/>
      <c r="EK791" s="14"/>
      <c r="EL791" s="14"/>
      <c r="EM791" s="14"/>
      <c r="EN791" s="14"/>
    </row>
    <row r="792" ht="19.5" customHeight="1">
      <c r="A792" s="14"/>
      <c r="B792" s="14"/>
      <c r="C792" s="14"/>
      <c r="D792" s="14"/>
      <c r="E792" s="14"/>
      <c r="F792" s="106"/>
      <c r="G792" s="106"/>
      <c r="H792" s="14"/>
      <c r="I792" s="107"/>
      <c r="J792" s="107"/>
      <c r="K792" s="107"/>
      <c r="L792" s="107"/>
      <c r="M792" s="107"/>
      <c r="N792" s="107"/>
      <c r="O792" s="107"/>
      <c r="P792" s="107"/>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c r="EE792" s="14"/>
      <c r="EF792" s="14"/>
      <c r="EG792" s="14"/>
      <c r="EH792" s="14"/>
      <c r="EI792" s="14"/>
      <c r="EJ792" s="14"/>
      <c r="EK792" s="14"/>
      <c r="EL792" s="14"/>
      <c r="EM792" s="14"/>
      <c r="EN792" s="14"/>
    </row>
    <row r="793" ht="19.5" customHeight="1">
      <c r="A793" s="14"/>
      <c r="B793" s="14"/>
      <c r="C793" s="14"/>
      <c r="D793" s="14"/>
      <c r="E793" s="14"/>
      <c r="F793" s="106"/>
      <c r="G793" s="106"/>
      <c r="H793" s="14"/>
      <c r="I793" s="107"/>
      <c r="J793" s="107"/>
      <c r="K793" s="107"/>
      <c r="L793" s="107"/>
      <c r="M793" s="107"/>
      <c r="N793" s="107"/>
      <c r="O793" s="107"/>
      <c r="P793" s="107"/>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c r="EE793" s="14"/>
      <c r="EF793" s="14"/>
      <c r="EG793" s="14"/>
      <c r="EH793" s="14"/>
      <c r="EI793" s="14"/>
      <c r="EJ793" s="14"/>
      <c r="EK793" s="14"/>
      <c r="EL793" s="14"/>
      <c r="EM793" s="14"/>
      <c r="EN793" s="14"/>
    </row>
    <row r="794" ht="19.5" customHeight="1">
      <c r="A794" s="14"/>
      <c r="B794" s="14"/>
      <c r="C794" s="14"/>
      <c r="D794" s="14"/>
      <c r="E794" s="14"/>
      <c r="F794" s="106"/>
      <c r="G794" s="106"/>
      <c r="H794" s="14"/>
      <c r="I794" s="107"/>
      <c r="J794" s="107"/>
      <c r="K794" s="107"/>
      <c r="L794" s="107"/>
      <c r="M794" s="107"/>
      <c r="N794" s="107"/>
      <c r="O794" s="107"/>
      <c r="P794" s="107"/>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c r="EE794" s="14"/>
      <c r="EF794" s="14"/>
      <c r="EG794" s="14"/>
      <c r="EH794" s="14"/>
      <c r="EI794" s="14"/>
      <c r="EJ794" s="14"/>
      <c r="EK794" s="14"/>
      <c r="EL794" s="14"/>
      <c r="EM794" s="14"/>
      <c r="EN794" s="14"/>
    </row>
    <row r="795" ht="19.5" customHeight="1">
      <c r="A795" s="14"/>
      <c r="B795" s="14"/>
      <c r="C795" s="14"/>
      <c r="D795" s="14"/>
      <c r="E795" s="14"/>
      <c r="F795" s="106"/>
      <c r="G795" s="106"/>
      <c r="H795" s="14"/>
      <c r="I795" s="107"/>
      <c r="J795" s="107"/>
      <c r="K795" s="107"/>
      <c r="L795" s="107"/>
      <c r="M795" s="107"/>
      <c r="N795" s="107"/>
      <c r="O795" s="107"/>
      <c r="P795" s="107"/>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c r="EE795" s="14"/>
      <c r="EF795" s="14"/>
      <c r="EG795" s="14"/>
      <c r="EH795" s="14"/>
      <c r="EI795" s="14"/>
      <c r="EJ795" s="14"/>
      <c r="EK795" s="14"/>
      <c r="EL795" s="14"/>
      <c r="EM795" s="14"/>
      <c r="EN795" s="14"/>
    </row>
    <row r="796" ht="19.5" customHeight="1">
      <c r="A796" s="14"/>
      <c r="B796" s="14"/>
      <c r="C796" s="14"/>
      <c r="D796" s="14"/>
      <c r="E796" s="14"/>
      <c r="F796" s="106"/>
      <c r="G796" s="106"/>
      <c r="H796" s="14"/>
      <c r="I796" s="107"/>
      <c r="J796" s="107"/>
      <c r="K796" s="107"/>
      <c r="L796" s="107"/>
      <c r="M796" s="107"/>
      <c r="N796" s="107"/>
      <c r="O796" s="107"/>
      <c r="P796" s="107"/>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c r="EE796" s="14"/>
      <c r="EF796" s="14"/>
      <c r="EG796" s="14"/>
      <c r="EH796" s="14"/>
      <c r="EI796" s="14"/>
      <c r="EJ796" s="14"/>
      <c r="EK796" s="14"/>
      <c r="EL796" s="14"/>
      <c r="EM796" s="14"/>
      <c r="EN796" s="14"/>
    </row>
    <row r="797" ht="19.5" customHeight="1">
      <c r="A797" s="14"/>
      <c r="B797" s="14"/>
      <c r="C797" s="14"/>
      <c r="D797" s="14"/>
      <c r="E797" s="14"/>
      <c r="F797" s="106"/>
      <c r="G797" s="106"/>
      <c r="H797" s="14"/>
      <c r="I797" s="107"/>
      <c r="J797" s="107"/>
      <c r="K797" s="107"/>
      <c r="L797" s="107"/>
      <c r="M797" s="107"/>
      <c r="N797" s="107"/>
      <c r="O797" s="107"/>
      <c r="P797" s="107"/>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c r="EE797" s="14"/>
      <c r="EF797" s="14"/>
      <c r="EG797" s="14"/>
      <c r="EH797" s="14"/>
      <c r="EI797" s="14"/>
      <c r="EJ797" s="14"/>
      <c r="EK797" s="14"/>
      <c r="EL797" s="14"/>
      <c r="EM797" s="14"/>
      <c r="EN797" s="14"/>
    </row>
    <row r="798" ht="19.5" customHeight="1">
      <c r="A798" s="14"/>
      <c r="B798" s="14"/>
      <c r="C798" s="14"/>
      <c r="D798" s="14"/>
      <c r="E798" s="14"/>
      <c r="F798" s="106"/>
      <c r="G798" s="106"/>
      <c r="H798" s="14"/>
      <c r="I798" s="107"/>
      <c r="J798" s="107"/>
      <c r="K798" s="107"/>
      <c r="L798" s="107"/>
      <c r="M798" s="107"/>
      <c r="N798" s="107"/>
      <c r="O798" s="107"/>
      <c r="P798" s="107"/>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c r="EE798" s="14"/>
      <c r="EF798" s="14"/>
      <c r="EG798" s="14"/>
      <c r="EH798" s="14"/>
      <c r="EI798" s="14"/>
      <c r="EJ798" s="14"/>
      <c r="EK798" s="14"/>
      <c r="EL798" s="14"/>
      <c r="EM798" s="14"/>
      <c r="EN798" s="14"/>
    </row>
    <row r="799" ht="19.5" customHeight="1">
      <c r="A799" s="14"/>
      <c r="B799" s="14"/>
      <c r="C799" s="14"/>
      <c r="D799" s="14"/>
      <c r="E799" s="14"/>
      <c r="F799" s="106"/>
      <c r="G799" s="106"/>
      <c r="H799" s="14"/>
      <c r="I799" s="107"/>
      <c r="J799" s="107"/>
      <c r="K799" s="107"/>
      <c r="L799" s="107"/>
      <c r="M799" s="107"/>
      <c r="N799" s="107"/>
      <c r="O799" s="107"/>
      <c r="P799" s="107"/>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c r="EE799" s="14"/>
      <c r="EF799" s="14"/>
      <c r="EG799" s="14"/>
      <c r="EH799" s="14"/>
      <c r="EI799" s="14"/>
      <c r="EJ799" s="14"/>
      <c r="EK799" s="14"/>
      <c r="EL799" s="14"/>
      <c r="EM799" s="14"/>
      <c r="EN799" s="14"/>
    </row>
    <row r="800" ht="19.5" customHeight="1">
      <c r="A800" s="14"/>
      <c r="B800" s="14"/>
      <c r="C800" s="14"/>
      <c r="D800" s="14"/>
      <c r="E800" s="14"/>
      <c r="F800" s="106"/>
      <c r="G800" s="106"/>
      <c r="H800" s="14"/>
      <c r="I800" s="107"/>
      <c r="J800" s="107"/>
      <c r="K800" s="107"/>
      <c r="L800" s="107"/>
      <c r="M800" s="107"/>
      <c r="N800" s="107"/>
      <c r="O800" s="107"/>
      <c r="P800" s="107"/>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c r="EE800" s="14"/>
      <c r="EF800" s="14"/>
      <c r="EG800" s="14"/>
      <c r="EH800" s="14"/>
      <c r="EI800" s="14"/>
      <c r="EJ800" s="14"/>
      <c r="EK800" s="14"/>
      <c r="EL800" s="14"/>
      <c r="EM800" s="14"/>
      <c r="EN800" s="14"/>
    </row>
    <row r="801" ht="19.5" customHeight="1">
      <c r="A801" s="14"/>
      <c r="B801" s="14"/>
      <c r="C801" s="14"/>
      <c r="D801" s="14"/>
      <c r="E801" s="14"/>
      <c r="F801" s="106"/>
      <c r="G801" s="106"/>
      <c r="H801" s="14"/>
      <c r="I801" s="107"/>
      <c r="J801" s="107"/>
      <c r="K801" s="107"/>
      <c r="L801" s="107"/>
      <c r="M801" s="107"/>
      <c r="N801" s="107"/>
      <c r="O801" s="107"/>
      <c r="P801" s="107"/>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c r="EE801" s="14"/>
      <c r="EF801" s="14"/>
      <c r="EG801" s="14"/>
      <c r="EH801" s="14"/>
      <c r="EI801" s="14"/>
      <c r="EJ801" s="14"/>
      <c r="EK801" s="14"/>
      <c r="EL801" s="14"/>
      <c r="EM801" s="14"/>
      <c r="EN801" s="14"/>
    </row>
    <row r="802" ht="19.5" customHeight="1">
      <c r="A802" s="14"/>
      <c r="B802" s="14"/>
      <c r="C802" s="14"/>
      <c r="D802" s="14"/>
      <c r="E802" s="14"/>
      <c r="F802" s="106"/>
      <c r="G802" s="106"/>
      <c r="H802" s="14"/>
      <c r="I802" s="107"/>
      <c r="J802" s="107"/>
      <c r="K802" s="107"/>
      <c r="L802" s="107"/>
      <c r="M802" s="107"/>
      <c r="N802" s="107"/>
      <c r="O802" s="107"/>
      <c r="P802" s="107"/>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c r="EE802" s="14"/>
      <c r="EF802" s="14"/>
      <c r="EG802" s="14"/>
      <c r="EH802" s="14"/>
      <c r="EI802" s="14"/>
      <c r="EJ802" s="14"/>
      <c r="EK802" s="14"/>
      <c r="EL802" s="14"/>
      <c r="EM802" s="14"/>
      <c r="EN802" s="14"/>
    </row>
    <row r="803" ht="19.5" customHeight="1">
      <c r="A803" s="14"/>
      <c r="B803" s="14"/>
      <c r="C803" s="14"/>
      <c r="D803" s="14"/>
      <c r="E803" s="14"/>
      <c r="F803" s="106"/>
      <c r="G803" s="106"/>
      <c r="H803" s="14"/>
      <c r="I803" s="107"/>
      <c r="J803" s="107"/>
      <c r="K803" s="107"/>
      <c r="L803" s="107"/>
      <c r="M803" s="107"/>
      <c r="N803" s="107"/>
      <c r="O803" s="107"/>
      <c r="P803" s="107"/>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c r="EE803" s="14"/>
      <c r="EF803" s="14"/>
      <c r="EG803" s="14"/>
      <c r="EH803" s="14"/>
      <c r="EI803" s="14"/>
      <c r="EJ803" s="14"/>
      <c r="EK803" s="14"/>
      <c r="EL803" s="14"/>
      <c r="EM803" s="14"/>
      <c r="EN803" s="14"/>
    </row>
    <row r="804" ht="19.5" customHeight="1">
      <c r="A804" s="14"/>
      <c r="B804" s="14"/>
      <c r="C804" s="14"/>
      <c r="D804" s="14"/>
      <c r="E804" s="14"/>
      <c r="F804" s="106"/>
      <c r="G804" s="106"/>
      <c r="H804" s="14"/>
      <c r="I804" s="107"/>
      <c r="J804" s="107"/>
      <c r="K804" s="107"/>
      <c r="L804" s="107"/>
      <c r="M804" s="107"/>
      <c r="N804" s="107"/>
      <c r="O804" s="107"/>
      <c r="P804" s="107"/>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c r="EE804" s="14"/>
      <c r="EF804" s="14"/>
      <c r="EG804" s="14"/>
      <c r="EH804" s="14"/>
      <c r="EI804" s="14"/>
      <c r="EJ804" s="14"/>
      <c r="EK804" s="14"/>
      <c r="EL804" s="14"/>
      <c r="EM804" s="14"/>
      <c r="EN804" s="14"/>
    </row>
    <row r="805" ht="19.5" customHeight="1">
      <c r="A805" s="14"/>
      <c r="B805" s="14"/>
      <c r="C805" s="14"/>
      <c r="D805" s="14"/>
      <c r="E805" s="14"/>
      <c r="F805" s="106"/>
      <c r="G805" s="106"/>
      <c r="H805" s="14"/>
      <c r="I805" s="107"/>
      <c r="J805" s="107"/>
      <c r="K805" s="107"/>
      <c r="L805" s="107"/>
      <c r="M805" s="107"/>
      <c r="N805" s="107"/>
      <c r="O805" s="107"/>
      <c r="P805" s="107"/>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c r="EE805" s="14"/>
      <c r="EF805" s="14"/>
      <c r="EG805" s="14"/>
      <c r="EH805" s="14"/>
      <c r="EI805" s="14"/>
      <c r="EJ805" s="14"/>
      <c r="EK805" s="14"/>
      <c r="EL805" s="14"/>
      <c r="EM805" s="14"/>
      <c r="EN805" s="14"/>
    </row>
    <row r="806" ht="19.5" customHeight="1">
      <c r="A806" s="14"/>
      <c r="B806" s="14"/>
      <c r="C806" s="14"/>
      <c r="D806" s="14"/>
      <c r="E806" s="14"/>
      <c r="F806" s="106"/>
      <c r="G806" s="106"/>
      <c r="H806" s="14"/>
      <c r="I806" s="107"/>
      <c r="J806" s="107"/>
      <c r="K806" s="107"/>
      <c r="L806" s="107"/>
      <c r="M806" s="107"/>
      <c r="N806" s="107"/>
      <c r="O806" s="107"/>
      <c r="P806" s="107"/>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c r="EE806" s="14"/>
      <c r="EF806" s="14"/>
      <c r="EG806" s="14"/>
      <c r="EH806" s="14"/>
      <c r="EI806" s="14"/>
      <c r="EJ806" s="14"/>
      <c r="EK806" s="14"/>
      <c r="EL806" s="14"/>
      <c r="EM806" s="14"/>
      <c r="EN806" s="14"/>
    </row>
    <row r="807" ht="19.5" customHeight="1">
      <c r="A807" s="14"/>
      <c r="B807" s="14"/>
      <c r="C807" s="14"/>
      <c r="D807" s="14"/>
      <c r="E807" s="14"/>
      <c r="F807" s="106"/>
      <c r="G807" s="106"/>
      <c r="H807" s="14"/>
      <c r="I807" s="107"/>
      <c r="J807" s="107"/>
      <c r="K807" s="107"/>
      <c r="L807" s="107"/>
      <c r="M807" s="107"/>
      <c r="N807" s="107"/>
      <c r="O807" s="107"/>
      <c r="P807" s="107"/>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c r="EE807" s="14"/>
      <c r="EF807" s="14"/>
      <c r="EG807" s="14"/>
      <c r="EH807" s="14"/>
      <c r="EI807" s="14"/>
      <c r="EJ807" s="14"/>
      <c r="EK807" s="14"/>
      <c r="EL807" s="14"/>
      <c r="EM807" s="14"/>
      <c r="EN807" s="14"/>
    </row>
    <row r="808" ht="19.5" customHeight="1">
      <c r="A808" s="14"/>
      <c r="B808" s="14"/>
      <c r="C808" s="14"/>
      <c r="D808" s="14"/>
      <c r="E808" s="14"/>
      <c r="F808" s="106"/>
      <c r="G808" s="106"/>
      <c r="H808" s="14"/>
      <c r="I808" s="107"/>
      <c r="J808" s="107"/>
      <c r="K808" s="107"/>
      <c r="L808" s="107"/>
      <c r="M808" s="107"/>
      <c r="N808" s="107"/>
      <c r="O808" s="107"/>
      <c r="P808" s="107"/>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c r="EE808" s="14"/>
      <c r="EF808" s="14"/>
      <c r="EG808" s="14"/>
      <c r="EH808" s="14"/>
      <c r="EI808" s="14"/>
      <c r="EJ808" s="14"/>
      <c r="EK808" s="14"/>
      <c r="EL808" s="14"/>
      <c r="EM808" s="14"/>
      <c r="EN808" s="14"/>
    </row>
    <row r="809" ht="19.5" customHeight="1">
      <c r="A809" s="14"/>
      <c r="B809" s="14"/>
      <c r="C809" s="14"/>
      <c r="D809" s="14"/>
      <c r="E809" s="14"/>
      <c r="F809" s="106"/>
      <c r="G809" s="106"/>
      <c r="H809" s="14"/>
      <c r="I809" s="107"/>
      <c r="J809" s="107"/>
      <c r="K809" s="107"/>
      <c r="L809" s="107"/>
      <c r="M809" s="107"/>
      <c r="N809" s="107"/>
      <c r="O809" s="107"/>
      <c r="P809" s="107"/>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c r="EE809" s="14"/>
      <c r="EF809" s="14"/>
      <c r="EG809" s="14"/>
      <c r="EH809" s="14"/>
      <c r="EI809" s="14"/>
      <c r="EJ809" s="14"/>
      <c r="EK809" s="14"/>
      <c r="EL809" s="14"/>
      <c r="EM809" s="14"/>
      <c r="EN809" s="14"/>
    </row>
    <row r="810" ht="19.5" customHeight="1">
      <c r="A810" s="14"/>
      <c r="B810" s="14"/>
      <c r="C810" s="14"/>
      <c r="D810" s="14"/>
      <c r="E810" s="14"/>
      <c r="F810" s="106"/>
      <c r="G810" s="106"/>
      <c r="H810" s="14"/>
      <c r="I810" s="107"/>
      <c r="J810" s="107"/>
      <c r="K810" s="107"/>
      <c r="L810" s="107"/>
      <c r="M810" s="107"/>
      <c r="N810" s="107"/>
      <c r="O810" s="107"/>
      <c r="P810" s="107"/>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c r="EE810" s="14"/>
      <c r="EF810" s="14"/>
      <c r="EG810" s="14"/>
      <c r="EH810" s="14"/>
      <c r="EI810" s="14"/>
      <c r="EJ810" s="14"/>
      <c r="EK810" s="14"/>
      <c r="EL810" s="14"/>
      <c r="EM810" s="14"/>
      <c r="EN810" s="14"/>
    </row>
    <row r="811" ht="19.5" customHeight="1">
      <c r="A811" s="14"/>
      <c r="B811" s="14"/>
      <c r="C811" s="14"/>
      <c r="D811" s="14"/>
      <c r="E811" s="14"/>
      <c r="F811" s="106"/>
      <c r="G811" s="106"/>
      <c r="H811" s="14"/>
      <c r="I811" s="107"/>
      <c r="J811" s="107"/>
      <c r="K811" s="107"/>
      <c r="L811" s="107"/>
      <c r="M811" s="107"/>
      <c r="N811" s="107"/>
      <c r="O811" s="107"/>
      <c r="P811" s="107"/>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c r="EE811" s="14"/>
      <c r="EF811" s="14"/>
      <c r="EG811" s="14"/>
      <c r="EH811" s="14"/>
      <c r="EI811" s="14"/>
      <c r="EJ811" s="14"/>
      <c r="EK811" s="14"/>
      <c r="EL811" s="14"/>
      <c r="EM811" s="14"/>
      <c r="EN811" s="14"/>
    </row>
    <row r="812" ht="19.5" customHeight="1">
      <c r="A812" s="14"/>
      <c r="B812" s="14"/>
      <c r="C812" s="14"/>
      <c r="D812" s="14"/>
      <c r="E812" s="14"/>
      <c r="F812" s="106"/>
      <c r="G812" s="106"/>
      <c r="H812" s="14"/>
      <c r="I812" s="107"/>
      <c r="J812" s="107"/>
      <c r="K812" s="107"/>
      <c r="L812" s="107"/>
      <c r="M812" s="107"/>
      <c r="N812" s="107"/>
      <c r="O812" s="107"/>
      <c r="P812" s="107"/>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c r="EE812" s="14"/>
      <c r="EF812" s="14"/>
      <c r="EG812" s="14"/>
      <c r="EH812" s="14"/>
      <c r="EI812" s="14"/>
      <c r="EJ812" s="14"/>
      <c r="EK812" s="14"/>
      <c r="EL812" s="14"/>
      <c r="EM812" s="14"/>
      <c r="EN812" s="14"/>
    </row>
    <row r="813" ht="19.5" customHeight="1">
      <c r="A813" s="14"/>
      <c r="B813" s="14"/>
      <c r="C813" s="14"/>
      <c r="D813" s="14"/>
      <c r="E813" s="14"/>
      <c r="F813" s="106"/>
      <c r="G813" s="106"/>
      <c r="H813" s="14"/>
      <c r="I813" s="107"/>
      <c r="J813" s="107"/>
      <c r="K813" s="107"/>
      <c r="L813" s="107"/>
      <c r="M813" s="107"/>
      <c r="N813" s="107"/>
      <c r="O813" s="107"/>
      <c r="P813" s="107"/>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c r="EE813" s="14"/>
      <c r="EF813" s="14"/>
      <c r="EG813" s="14"/>
      <c r="EH813" s="14"/>
      <c r="EI813" s="14"/>
      <c r="EJ813" s="14"/>
      <c r="EK813" s="14"/>
      <c r="EL813" s="14"/>
      <c r="EM813" s="14"/>
      <c r="EN813" s="14"/>
    </row>
    <row r="814" ht="19.5" customHeight="1">
      <c r="A814" s="14"/>
      <c r="B814" s="14"/>
      <c r="C814" s="14"/>
      <c r="D814" s="14"/>
      <c r="E814" s="14"/>
      <c r="F814" s="106"/>
      <c r="G814" s="106"/>
      <c r="H814" s="14"/>
      <c r="I814" s="107"/>
      <c r="J814" s="107"/>
      <c r="K814" s="107"/>
      <c r="L814" s="107"/>
      <c r="M814" s="107"/>
      <c r="N814" s="107"/>
      <c r="O814" s="107"/>
      <c r="P814" s="107"/>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c r="EE814" s="14"/>
      <c r="EF814" s="14"/>
      <c r="EG814" s="14"/>
      <c r="EH814" s="14"/>
      <c r="EI814" s="14"/>
      <c r="EJ814" s="14"/>
      <c r="EK814" s="14"/>
      <c r="EL814" s="14"/>
      <c r="EM814" s="14"/>
      <c r="EN814" s="14"/>
    </row>
    <row r="815" ht="19.5" customHeight="1">
      <c r="A815" s="14"/>
      <c r="B815" s="14"/>
      <c r="C815" s="14"/>
      <c r="D815" s="14"/>
      <c r="E815" s="14"/>
      <c r="F815" s="106"/>
      <c r="G815" s="106"/>
      <c r="H815" s="14"/>
      <c r="I815" s="107"/>
      <c r="J815" s="107"/>
      <c r="K815" s="107"/>
      <c r="L815" s="107"/>
      <c r="M815" s="107"/>
      <c r="N815" s="107"/>
      <c r="O815" s="107"/>
      <c r="P815" s="107"/>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c r="EE815" s="14"/>
      <c r="EF815" s="14"/>
      <c r="EG815" s="14"/>
      <c r="EH815" s="14"/>
      <c r="EI815" s="14"/>
      <c r="EJ815" s="14"/>
      <c r="EK815" s="14"/>
      <c r="EL815" s="14"/>
      <c r="EM815" s="14"/>
      <c r="EN815" s="14"/>
    </row>
    <row r="816" ht="19.5" customHeight="1">
      <c r="A816" s="14"/>
      <c r="B816" s="14"/>
      <c r="C816" s="14"/>
      <c r="D816" s="14"/>
      <c r="E816" s="14"/>
      <c r="F816" s="106"/>
      <c r="G816" s="106"/>
      <c r="H816" s="14"/>
      <c r="I816" s="107"/>
      <c r="J816" s="107"/>
      <c r="K816" s="107"/>
      <c r="L816" s="107"/>
      <c r="M816" s="107"/>
      <c r="N816" s="107"/>
      <c r="O816" s="107"/>
      <c r="P816" s="107"/>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c r="EE816" s="14"/>
      <c r="EF816" s="14"/>
      <c r="EG816" s="14"/>
      <c r="EH816" s="14"/>
      <c r="EI816" s="14"/>
      <c r="EJ816" s="14"/>
      <c r="EK816" s="14"/>
      <c r="EL816" s="14"/>
      <c r="EM816" s="14"/>
      <c r="EN816" s="14"/>
    </row>
    <row r="817" ht="19.5" customHeight="1">
      <c r="A817" s="14"/>
      <c r="B817" s="14"/>
      <c r="C817" s="14"/>
      <c r="D817" s="14"/>
      <c r="E817" s="14"/>
      <c r="F817" s="106"/>
      <c r="G817" s="106"/>
      <c r="H817" s="14"/>
      <c r="I817" s="107"/>
      <c r="J817" s="107"/>
      <c r="K817" s="107"/>
      <c r="L817" s="107"/>
      <c r="M817" s="107"/>
      <c r="N817" s="107"/>
      <c r="O817" s="107"/>
      <c r="P817" s="107"/>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c r="EE817" s="14"/>
      <c r="EF817" s="14"/>
      <c r="EG817" s="14"/>
      <c r="EH817" s="14"/>
      <c r="EI817" s="14"/>
      <c r="EJ817" s="14"/>
      <c r="EK817" s="14"/>
      <c r="EL817" s="14"/>
      <c r="EM817" s="14"/>
      <c r="EN817" s="14"/>
    </row>
    <row r="818" ht="19.5" customHeight="1">
      <c r="A818" s="14"/>
      <c r="B818" s="14"/>
      <c r="C818" s="14"/>
      <c r="D818" s="14"/>
      <c r="E818" s="14"/>
      <c r="F818" s="106"/>
      <c r="G818" s="106"/>
      <c r="H818" s="14"/>
      <c r="I818" s="107"/>
      <c r="J818" s="107"/>
      <c r="K818" s="107"/>
      <c r="L818" s="107"/>
      <c r="M818" s="107"/>
      <c r="N818" s="107"/>
      <c r="O818" s="107"/>
      <c r="P818" s="107"/>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c r="EE818" s="14"/>
      <c r="EF818" s="14"/>
      <c r="EG818" s="14"/>
      <c r="EH818" s="14"/>
      <c r="EI818" s="14"/>
      <c r="EJ818" s="14"/>
      <c r="EK818" s="14"/>
      <c r="EL818" s="14"/>
      <c r="EM818" s="14"/>
      <c r="EN818" s="14"/>
    </row>
    <row r="819" ht="19.5" customHeight="1">
      <c r="A819" s="14"/>
      <c r="B819" s="14"/>
      <c r="C819" s="14"/>
      <c r="D819" s="14"/>
      <c r="E819" s="14"/>
      <c r="F819" s="106"/>
      <c r="G819" s="106"/>
      <c r="H819" s="14"/>
      <c r="I819" s="107"/>
      <c r="J819" s="107"/>
      <c r="K819" s="107"/>
      <c r="L819" s="107"/>
      <c r="M819" s="107"/>
      <c r="N819" s="107"/>
      <c r="O819" s="107"/>
      <c r="P819" s="107"/>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c r="EE819" s="14"/>
      <c r="EF819" s="14"/>
      <c r="EG819" s="14"/>
      <c r="EH819" s="14"/>
      <c r="EI819" s="14"/>
      <c r="EJ819" s="14"/>
      <c r="EK819" s="14"/>
      <c r="EL819" s="14"/>
      <c r="EM819" s="14"/>
      <c r="EN819" s="14"/>
    </row>
    <row r="820" ht="19.5" customHeight="1">
      <c r="A820" s="14"/>
      <c r="B820" s="14"/>
      <c r="C820" s="14"/>
      <c r="D820" s="14"/>
      <c r="E820" s="14"/>
      <c r="F820" s="106"/>
      <c r="G820" s="106"/>
      <c r="H820" s="14"/>
      <c r="I820" s="107"/>
      <c r="J820" s="107"/>
      <c r="K820" s="107"/>
      <c r="L820" s="107"/>
      <c r="M820" s="107"/>
      <c r="N820" s="107"/>
      <c r="O820" s="107"/>
      <c r="P820" s="107"/>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c r="EE820" s="14"/>
      <c r="EF820" s="14"/>
      <c r="EG820" s="14"/>
      <c r="EH820" s="14"/>
      <c r="EI820" s="14"/>
      <c r="EJ820" s="14"/>
      <c r="EK820" s="14"/>
      <c r="EL820" s="14"/>
      <c r="EM820" s="14"/>
      <c r="EN820" s="14"/>
    </row>
    <row r="821" ht="19.5" customHeight="1">
      <c r="A821" s="14"/>
      <c r="B821" s="14"/>
      <c r="C821" s="14"/>
      <c r="D821" s="14"/>
      <c r="E821" s="14"/>
      <c r="F821" s="106"/>
      <c r="G821" s="106"/>
      <c r="H821" s="14"/>
      <c r="I821" s="107"/>
      <c r="J821" s="107"/>
      <c r="K821" s="107"/>
      <c r="L821" s="107"/>
      <c r="M821" s="107"/>
      <c r="N821" s="107"/>
      <c r="O821" s="107"/>
      <c r="P821" s="107"/>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c r="EE821" s="14"/>
      <c r="EF821" s="14"/>
      <c r="EG821" s="14"/>
      <c r="EH821" s="14"/>
      <c r="EI821" s="14"/>
      <c r="EJ821" s="14"/>
      <c r="EK821" s="14"/>
      <c r="EL821" s="14"/>
      <c r="EM821" s="14"/>
      <c r="EN821" s="14"/>
    </row>
    <row r="822" ht="19.5" customHeight="1">
      <c r="A822" s="14"/>
      <c r="B822" s="14"/>
      <c r="C822" s="14"/>
      <c r="D822" s="14"/>
      <c r="E822" s="14"/>
      <c r="F822" s="106"/>
      <c r="G822" s="106"/>
      <c r="H822" s="14"/>
      <c r="I822" s="107"/>
      <c r="J822" s="107"/>
      <c r="K822" s="107"/>
      <c r="L822" s="107"/>
      <c r="M822" s="107"/>
      <c r="N822" s="107"/>
      <c r="O822" s="107"/>
      <c r="P822" s="107"/>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c r="EE822" s="14"/>
      <c r="EF822" s="14"/>
      <c r="EG822" s="14"/>
      <c r="EH822" s="14"/>
      <c r="EI822" s="14"/>
      <c r="EJ822" s="14"/>
      <c r="EK822" s="14"/>
      <c r="EL822" s="14"/>
      <c r="EM822" s="14"/>
      <c r="EN822" s="14"/>
    </row>
    <row r="823" ht="19.5" customHeight="1">
      <c r="A823" s="14"/>
      <c r="B823" s="14"/>
      <c r="C823" s="14"/>
      <c r="D823" s="14"/>
      <c r="E823" s="14"/>
      <c r="F823" s="106"/>
      <c r="G823" s="106"/>
      <c r="H823" s="14"/>
      <c r="I823" s="107"/>
      <c r="J823" s="107"/>
      <c r="K823" s="107"/>
      <c r="L823" s="107"/>
      <c r="M823" s="107"/>
      <c r="N823" s="107"/>
      <c r="O823" s="107"/>
      <c r="P823" s="107"/>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c r="EE823" s="14"/>
      <c r="EF823" s="14"/>
      <c r="EG823" s="14"/>
      <c r="EH823" s="14"/>
      <c r="EI823" s="14"/>
      <c r="EJ823" s="14"/>
      <c r="EK823" s="14"/>
      <c r="EL823" s="14"/>
      <c r="EM823" s="14"/>
      <c r="EN823" s="14"/>
    </row>
    <row r="824" ht="19.5" customHeight="1">
      <c r="A824" s="14"/>
      <c r="B824" s="14"/>
      <c r="C824" s="14"/>
      <c r="D824" s="14"/>
      <c r="E824" s="14"/>
      <c r="F824" s="106"/>
      <c r="G824" s="106"/>
      <c r="H824" s="14"/>
      <c r="I824" s="107"/>
      <c r="J824" s="107"/>
      <c r="K824" s="107"/>
      <c r="L824" s="107"/>
      <c r="M824" s="107"/>
      <c r="N824" s="107"/>
      <c r="O824" s="107"/>
      <c r="P824" s="107"/>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c r="EE824" s="14"/>
      <c r="EF824" s="14"/>
      <c r="EG824" s="14"/>
      <c r="EH824" s="14"/>
      <c r="EI824" s="14"/>
      <c r="EJ824" s="14"/>
      <c r="EK824" s="14"/>
      <c r="EL824" s="14"/>
      <c r="EM824" s="14"/>
      <c r="EN824" s="14"/>
    </row>
    <row r="825" ht="19.5" customHeight="1">
      <c r="A825" s="14"/>
      <c r="B825" s="14"/>
      <c r="C825" s="14"/>
      <c r="D825" s="14"/>
      <c r="E825" s="14"/>
      <c r="F825" s="106"/>
      <c r="G825" s="106"/>
      <c r="H825" s="14"/>
      <c r="I825" s="107"/>
      <c r="J825" s="107"/>
      <c r="K825" s="107"/>
      <c r="L825" s="107"/>
      <c r="M825" s="107"/>
      <c r="N825" s="107"/>
      <c r="O825" s="107"/>
      <c r="P825" s="107"/>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c r="EE825" s="14"/>
      <c r="EF825" s="14"/>
      <c r="EG825" s="14"/>
      <c r="EH825" s="14"/>
      <c r="EI825" s="14"/>
      <c r="EJ825" s="14"/>
      <c r="EK825" s="14"/>
      <c r="EL825" s="14"/>
      <c r="EM825" s="14"/>
      <c r="EN825" s="14"/>
    </row>
    <row r="826" ht="19.5" customHeight="1">
      <c r="A826" s="14"/>
      <c r="B826" s="14"/>
      <c r="C826" s="14"/>
      <c r="D826" s="14"/>
      <c r="E826" s="14"/>
      <c r="F826" s="106"/>
      <c r="G826" s="106"/>
      <c r="H826" s="14"/>
      <c r="I826" s="107"/>
      <c r="J826" s="107"/>
      <c r="K826" s="107"/>
      <c r="L826" s="107"/>
      <c r="M826" s="107"/>
      <c r="N826" s="107"/>
      <c r="O826" s="107"/>
      <c r="P826" s="107"/>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c r="EE826" s="14"/>
      <c r="EF826" s="14"/>
      <c r="EG826" s="14"/>
      <c r="EH826" s="14"/>
      <c r="EI826" s="14"/>
      <c r="EJ826" s="14"/>
      <c r="EK826" s="14"/>
      <c r="EL826" s="14"/>
      <c r="EM826" s="14"/>
      <c r="EN826" s="14"/>
    </row>
    <row r="827" ht="19.5" customHeight="1">
      <c r="A827" s="14"/>
      <c r="B827" s="14"/>
      <c r="C827" s="14"/>
      <c r="D827" s="14"/>
      <c r="E827" s="14"/>
      <c r="F827" s="106"/>
      <c r="G827" s="106"/>
      <c r="H827" s="14"/>
      <c r="I827" s="107"/>
      <c r="J827" s="107"/>
      <c r="K827" s="107"/>
      <c r="L827" s="107"/>
      <c r="M827" s="107"/>
      <c r="N827" s="107"/>
      <c r="O827" s="107"/>
      <c r="P827" s="107"/>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c r="EE827" s="14"/>
      <c r="EF827" s="14"/>
      <c r="EG827" s="14"/>
      <c r="EH827" s="14"/>
      <c r="EI827" s="14"/>
      <c r="EJ827" s="14"/>
      <c r="EK827" s="14"/>
      <c r="EL827" s="14"/>
      <c r="EM827" s="14"/>
      <c r="EN827" s="14"/>
    </row>
    <row r="828" ht="19.5" customHeight="1">
      <c r="A828" s="14"/>
      <c r="B828" s="14"/>
      <c r="C828" s="14"/>
      <c r="D828" s="14"/>
      <c r="E828" s="14"/>
      <c r="F828" s="106"/>
      <c r="G828" s="106"/>
      <c r="H828" s="14"/>
      <c r="I828" s="107"/>
      <c r="J828" s="107"/>
      <c r="K828" s="107"/>
      <c r="L828" s="107"/>
      <c r="M828" s="107"/>
      <c r="N828" s="107"/>
      <c r="O828" s="107"/>
      <c r="P828" s="107"/>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c r="EE828" s="14"/>
      <c r="EF828" s="14"/>
      <c r="EG828" s="14"/>
      <c r="EH828" s="14"/>
      <c r="EI828" s="14"/>
      <c r="EJ828" s="14"/>
      <c r="EK828" s="14"/>
      <c r="EL828" s="14"/>
      <c r="EM828" s="14"/>
      <c r="EN828" s="14"/>
    </row>
    <row r="829" ht="19.5" customHeight="1">
      <c r="A829" s="14"/>
      <c r="B829" s="14"/>
      <c r="C829" s="14"/>
      <c r="D829" s="14"/>
      <c r="E829" s="14"/>
      <c r="F829" s="106"/>
      <c r="G829" s="106"/>
      <c r="H829" s="14"/>
      <c r="I829" s="107"/>
      <c r="J829" s="107"/>
      <c r="K829" s="107"/>
      <c r="L829" s="107"/>
      <c r="M829" s="107"/>
      <c r="N829" s="107"/>
      <c r="O829" s="107"/>
      <c r="P829" s="107"/>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c r="EE829" s="14"/>
      <c r="EF829" s="14"/>
      <c r="EG829" s="14"/>
      <c r="EH829" s="14"/>
      <c r="EI829" s="14"/>
      <c r="EJ829" s="14"/>
      <c r="EK829" s="14"/>
      <c r="EL829" s="14"/>
      <c r="EM829" s="14"/>
      <c r="EN829" s="14"/>
    </row>
    <row r="830" ht="19.5" customHeight="1">
      <c r="A830" s="14"/>
      <c r="B830" s="14"/>
      <c r="C830" s="14"/>
      <c r="D830" s="14"/>
      <c r="E830" s="14"/>
      <c r="F830" s="106"/>
      <c r="G830" s="106"/>
      <c r="H830" s="14"/>
      <c r="I830" s="107"/>
      <c r="J830" s="107"/>
      <c r="K830" s="107"/>
      <c r="L830" s="107"/>
      <c r="M830" s="107"/>
      <c r="N830" s="107"/>
      <c r="O830" s="107"/>
      <c r="P830" s="107"/>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c r="EE830" s="14"/>
      <c r="EF830" s="14"/>
      <c r="EG830" s="14"/>
      <c r="EH830" s="14"/>
      <c r="EI830" s="14"/>
      <c r="EJ830" s="14"/>
      <c r="EK830" s="14"/>
      <c r="EL830" s="14"/>
      <c r="EM830" s="14"/>
      <c r="EN830" s="14"/>
    </row>
    <row r="831" ht="19.5" customHeight="1">
      <c r="A831" s="14"/>
      <c r="B831" s="14"/>
      <c r="C831" s="14"/>
      <c r="D831" s="14"/>
      <c r="E831" s="14"/>
      <c r="F831" s="106"/>
      <c r="G831" s="106"/>
      <c r="H831" s="14"/>
      <c r="I831" s="107"/>
      <c r="J831" s="107"/>
      <c r="K831" s="107"/>
      <c r="L831" s="107"/>
      <c r="M831" s="107"/>
      <c r="N831" s="107"/>
      <c r="O831" s="107"/>
      <c r="P831" s="107"/>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c r="EE831" s="14"/>
      <c r="EF831" s="14"/>
      <c r="EG831" s="14"/>
      <c r="EH831" s="14"/>
      <c r="EI831" s="14"/>
      <c r="EJ831" s="14"/>
      <c r="EK831" s="14"/>
      <c r="EL831" s="14"/>
      <c r="EM831" s="14"/>
      <c r="EN831" s="14"/>
    </row>
    <row r="832" ht="19.5" customHeight="1">
      <c r="A832" s="14"/>
      <c r="B832" s="14"/>
      <c r="C832" s="14"/>
      <c r="D832" s="14"/>
      <c r="E832" s="14"/>
      <c r="F832" s="106"/>
      <c r="G832" s="106"/>
      <c r="H832" s="14"/>
      <c r="I832" s="107"/>
      <c r="J832" s="107"/>
      <c r="K832" s="107"/>
      <c r="L832" s="107"/>
      <c r="M832" s="107"/>
      <c r="N832" s="107"/>
      <c r="O832" s="107"/>
      <c r="P832" s="107"/>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c r="EE832" s="14"/>
      <c r="EF832" s="14"/>
      <c r="EG832" s="14"/>
      <c r="EH832" s="14"/>
      <c r="EI832" s="14"/>
      <c r="EJ832" s="14"/>
      <c r="EK832" s="14"/>
      <c r="EL832" s="14"/>
      <c r="EM832" s="14"/>
      <c r="EN832" s="14"/>
    </row>
    <row r="833" ht="19.5" customHeight="1">
      <c r="A833" s="14"/>
      <c r="B833" s="14"/>
      <c r="C833" s="14"/>
      <c r="D833" s="14"/>
      <c r="E833" s="14"/>
      <c r="F833" s="106"/>
      <c r="G833" s="106"/>
      <c r="H833" s="14"/>
      <c r="I833" s="107"/>
      <c r="J833" s="107"/>
      <c r="K833" s="107"/>
      <c r="L833" s="107"/>
      <c r="M833" s="107"/>
      <c r="N833" s="107"/>
      <c r="O833" s="107"/>
      <c r="P833" s="107"/>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c r="EE833" s="14"/>
      <c r="EF833" s="14"/>
      <c r="EG833" s="14"/>
      <c r="EH833" s="14"/>
      <c r="EI833" s="14"/>
      <c r="EJ833" s="14"/>
      <c r="EK833" s="14"/>
      <c r="EL833" s="14"/>
      <c r="EM833" s="14"/>
      <c r="EN833" s="14"/>
    </row>
    <row r="834" ht="19.5" customHeight="1">
      <c r="A834" s="14"/>
      <c r="B834" s="14"/>
      <c r="C834" s="14"/>
      <c r="D834" s="14"/>
      <c r="E834" s="14"/>
      <c r="F834" s="106"/>
      <c r="G834" s="106"/>
      <c r="H834" s="14"/>
      <c r="I834" s="107"/>
      <c r="J834" s="107"/>
      <c r="K834" s="107"/>
      <c r="L834" s="107"/>
      <c r="M834" s="107"/>
      <c r="N834" s="107"/>
      <c r="O834" s="107"/>
      <c r="P834" s="107"/>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c r="EE834" s="14"/>
      <c r="EF834" s="14"/>
      <c r="EG834" s="14"/>
      <c r="EH834" s="14"/>
      <c r="EI834" s="14"/>
      <c r="EJ834" s="14"/>
      <c r="EK834" s="14"/>
      <c r="EL834" s="14"/>
      <c r="EM834" s="14"/>
      <c r="EN834" s="14"/>
    </row>
    <row r="835" ht="19.5" customHeight="1">
      <c r="A835" s="14"/>
      <c r="B835" s="14"/>
      <c r="C835" s="14"/>
      <c r="D835" s="14"/>
      <c r="E835" s="14"/>
      <c r="F835" s="106"/>
      <c r="G835" s="106"/>
      <c r="H835" s="14"/>
      <c r="I835" s="107"/>
      <c r="J835" s="107"/>
      <c r="K835" s="107"/>
      <c r="L835" s="107"/>
      <c r="M835" s="107"/>
      <c r="N835" s="107"/>
      <c r="O835" s="107"/>
      <c r="P835" s="107"/>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c r="EE835" s="14"/>
      <c r="EF835" s="14"/>
      <c r="EG835" s="14"/>
      <c r="EH835" s="14"/>
      <c r="EI835" s="14"/>
      <c r="EJ835" s="14"/>
      <c r="EK835" s="14"/>
      <c r="EL835" s="14"/>
      <c r="EM835" s="14"/>
      <c r="EN835" s="14"/>
    </row>
    <row r="836" ht="19.5" customHeight="1">
      <c r="A836" s="14"/>
      <c r="B836" s="14"/>
      <c r="C836" s="14"/>
      <c r="D836" s="14"/>
      <c r="E836" s="14"/>
      <c r="F836" s="106"/>
      <c r="G836" s="106"/>
      <c r="H836" s="14"/>
      <c r="I836" s="107"/>
      <c r="J836" s="107"/>
      <c r="K836" s="107"/>
      <c r="L836" s="107"/>
      <c r="M836" s="107"/>
      <c r="N836" s="107"/>
      <c r="O836" s="107"/>
      <c r="P836" s="107"/>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c r="EE836" s="14"/>
      <c r="EF836" s="14"/>
      <c r="EG836" s="14"/>
      <c r="EH836" s="14"/>
      <c r="EI836" s="14"/>
      <c r="EJ836" s="14"/>
      <c r="EK836" s="14"/>
      <c r="EL836" s="14"/>
      <c r="EM836" s="14"/>
      <c r="EN836" s="14"/>
    </row>
    <row r="837" ht="19.5" customHeight="1">
      <c r="A837" s="14"/>
      <c r="B837" s="14"/>
      <c r="C837" s="14"/>
      <c r="D837" s="14"/>
      <c r="E837" s="14"/>
      <c r="F837" s="106"/>
      <c r="G837" s="106"/>
      <c r="H837" s="14"/>
      <c r="I837" s="107"/>
      <c r="J837" s="107"/>
      <c r="K837" s="107"/>
      <c r="L837" s="107"/>
      <c r="M837" s="107"/>
      <c r="N837" s="107"/>
      <c r="O837" s="107"/>
      <c r="P837" s="107"/>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c r="EE837" s="14"/>
      <c r="EF837" s="14"/>
      <c r="EG837" s="14"/>
      <c r="EH837" s="14"/>
      <c r="EI837" s="14"/>
      <c r="EJ837" s="14"/>
      <c r="EK837" s="14"/>
      <c r="EL837" s="14"/>
      <c r="EM837" s="14"/>
      <c r="EN837" s="14"/>
    </row>
    <row r="838" ht="19.5" customHeight="1">
      <c r="A838" s="14"/>
      <c r="B838" s="14"/>
      <c r="C838" s="14"/>
      <c r="D838" s="14"/>
      <c r="E838" s="14"/>
      <c r="F838" s="106"/>
      <c r="G838" s="106"/>
      <c r="H838" s="14"/>
      <c r="I838" s="107"/>
      <c r="J838" s="107"/>
      <c r="K838" s="107"/>
      <c r="L838" s="107"/>
      <c r="M838" s="107"/>
      <c r="N838" s="107"/>
      <c r="O838" s="107"/>
      <c r="P838" s="107"/>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c r="EE838" s="14"/>
      <c r="EF838" s="14"/>
      <c r="EG838" s="14"/>
      <c r="EH838" s="14"/>
      <c r="EI838" s="14"/>
      <c r="EJ838" s="14"/>
      <c r="EK838" s="14"/>
      <c r="EL838" s="14"/>
      <c r="EM838" s="14"/>
      <c r="EN838" s="14"/>
    </row>
    <row r="839" ht="19.5" customHeight="1">
      <c r="A839" s="14"/>
      <c r="B839" s="14"/>
      <c r="C839" s="14"/>
      <c r="D839" s="14"/>
      <c r="E839" s="14"/>
      <c r="F839" s="106"/>
      <c r="G839" s="106"/>
      <c r="H839" s="14"/>
      <c r="I839" s="107"/>
      <c r="J839" s="107"/>
      <c r="K839" s="107"/>
      <c r="L839" s="107"/>
      <c r="M839" s="107"/>
      <c r="N839" s="107"/>
      <c r="O839" s="107"/>
      <c r="P839" s="107"/>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c r="EE839" s="14"/>
      <c r="EF839" s="14"/>
      <c r="EG839" s="14"/>
      <c r="EH839" s="14"/>
      <c r="EI839" s="14"/>
      <c r="EJ839" s="14"/>
      <c r="EK839" s="14"/>
      <c r="EL839" s="14"/>
      <c r="EM839" s="14"/>
      <c r="EN839" s="14"/>
    </row>
    <row r="840" ht="19.5" customHeight="1">
      <c r="A840" s="14"/>
      <c r="B840" s="14"/>
      <c r="C840" s="14"/>
      <c r="D840" s="14"/>
      <c r="E840" s="14"/>
      <c r="F840" s="106"/>
      <c r="G840" s="106"/>
      <c r="H840" s="14"/>
      <c r="I840" s="107"/>
      <c r="J840" s="107"/>
      <c r="K840" s="107"/>
      <c r="L840" s="107"/>
      <c r="M840" s="107"/>
      <c r="N840" s="107"/>
      <c r="O840" s="107"/>
      <c r="P840" s="107"/>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c r="EE840" s="14"/>
      <c r="EF840" s="14"/>
      <c r="EG840" s="14"/>
      <c r="EH840" s="14"/>
      <c r="EI840" s="14"/>
      <c r="EJ840" s="14"/>
      <c r="EK840" s="14"/>
      <c r="EL840" s="14"/>
      <c r="EM840" s="14"/>
      <c r="EN840" s="14"/>
    </row>
    <row r="841" ht="19.5" customHeight="1">
      <c r="A841" s="14"/>
      <c r="B841" s="14"/>
      <c r="C841" s="14"/>
      <c r="D841" s="14"/>
      <c r="E841" s="14"/>
      <c r="F841" s="106"/>
      <c r="G841" s="106"/>
      <c r="H841" s="14"/>
      <c r="I841" s="107"/>
      <c r="J841" s="107"/>
      <c r="K841" s="107"/>
      <c r="L841" s="107"/>
      <c r="M841" s="107"/>
      <c r="N841" s="107"/>
      <c r="O841" s="107"/>
      <c r="P841" s="107"/>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c r="EE841" s="14"/>
      <c r="EF841" s="14"/>
      <c r="EG841" s="14"/>
      <c r="EH841" s="14"/>
      <c r="EI841" s="14"/>
      <c r="EJ841" s="14"/>
      <c r="EK841" s="14"/>
      <c r="EL841" s="14"/>
      <c r="EM841" s="14"/>
      <c r="EN841" s="14"/>
    </row>
    <row r="842" ht="19.5" customHeight="1">
      <c r="A842" s="14"/>
      <c r="B842" s="14"/>
      <c r="C842" s="14"/>
      <c r="D842" s="14"/>
      <c r="E842" s="14"/>
      <c r="F842" s="106"/>
      <c r="G842" s="106"/>
      <c r="H842" s="14"/>
      <c r="I842" s="107"/>
      <c r="J842" s="107"/>
      <c r="K842" s="107"/>
      <c r="L842" s="107"/>
      <c r="M842" s="107"/>
      <c r="N842" s="107"/>
      <c r="O842" s="107"/>
      <c r="P842" s="107"/>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c r="EE842" s="14"/>
      <c r="EF842" s="14"/>
      <c r="EG842" s="14"/>
      <c r="EH842" s="14"/>
      <c r="EI842" s="14"/>
      <c r="EJ842" s="14"/>
      <c r="EK842" s="14"/>
      <c r="EL842" s="14"/>
      <c r="EM842" s="14"/>
      <c r="EN842" s="14"/>
    </row>
    <row r="843" ht="19.5" customHeight="1">
      <c r="A843" s="14"/>
      <c r="B843" s="14"/>
      <c r="C843" s="14"/>
      <c r="D843" s="14"/>
      <c r="E843" s="14"/>
      <c r="F843" s="106"/>
      <c r="G843" s="106"/>
      <c r="H843" s="14"/>
      <c r="I843" s="107"/>
      <c r="J843" s="107"/>
      <c r="K843" s="107"/>
      <c r="L843" s="107"/>
      <c r="M843" s="107"/>
      <c r="N843" s="107"/>
      <c r="O843" s="107"/>
      <c r="P843" s="107"/>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c r="EE843" s="14"/>
      <c r="EF843" s="14"/>
      <c r="EG843" s="14"/>
      <c r="EH843" s="14"/>
      <c r="EI843" s="14"/>
      <c r="EJ843" s="14"/>
      <c r="EK843" s="14"/>
      <c r="EL843" s="14"/>
      <c r="EM843" s="14"/>
      <c r="EN843" s="14"/>
    </row>
    <row r="844" ht="19.5" customHeight="1">
      <c r="A844" s="14"/>
      <c r="B844" s="14"/>
      <c r="C844" s="14"/>
      <c r="D844" s="14"/>
      <c r="E844" s="14"/>
      <c r="F844" s="106"/>
      <c r="G844" s="106"/>
      <c r="H844" s="14"/>
      <c r="I844" s="107"/>
      <c r="J844" s="107"/>
      <c r="K844" s="107"/>
      <c r="L844" s="107"/>
      <c r="M844" s="107"/>
      <c r="N844" s="107"/>
      <c r="O844" s="107"/>
      <c r="P844" s="107"/>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c r="EE844" s="14"/>
      <c r="EF844" s="14"/>
      <c r="EG844" s="14"/>
      <c r="EH844" s="14"/>
      <c r="EI844" s="14"/>
      <c r="EJ844" s="14"/>
      <c r="EK844" s="14"/>
      <c r="EL844" s="14"/>
      <c r="EM844" s="14"/>
      <c r="EN844" s="14"/>
    </row>
    <row r="845" ht="19.5" customHeight="1">
      <c r="A845" s="14"/>
      <c r="B845" s="14"/>
      <c r="C845" s="14"/>
      <c r="D845" s="14"/>
      <c r="E845" s="14"/>
      <c r="F845" s="106"/>
      <c r="G845" s="106"/>
      <c r="H845" s="14"/>
      <c r="I845" s="107"/>
      <c r="J845" s="107"/>
      <c r="K845" s="107"/>
      <c r="L845" s="107"/>
      <c r="M845" s="107"/>
      <c r="N845" s="107"/>
      <c r="O845" s="107"/>
      <c r="P845" s="107"/>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c r="EE845" s="14"/>
      <c r="EF845" s="14"/>
      <c r="EG845" s="14"/>
      <c r="EH845" s="14"/>
      <c r="EI845" s="14"/>
      <c r="EJ845" s="14"/>
      <c r="EK845" s="14"/>
      <c r="EL845" s="14"/>
      <c r="EM845" s="14"/>
      <c r="EN845" s="14"/>
    </row>
    <row r="846" ht="19.5" customHeight="1">
      <c r="A846" s="14"/>
      <c r="B846" s="14"/>
      <c r="C846" s="14"/>
      <c r="D846" s="14"/>
      <c r="E846" s="14"/>
      <c r="F846" s="106"/>
      <c r="G846" s="106"/>
      <c r="H846" s="14"/>
      <c r="I846" s="107"/>
      <c r="J846" s="107"/>
      <c r="K846" s="107"/>
      <c r="L846" s="107"/>
      <c r="M846" s="107"/>
      <c r="N846" s="107"/>
      <c r="O846" s="107"/>
      <c r="P846" s="107"/>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c r="EE846" s="14"/>
      <c r="EF846" s="14"/>
      <c r="EG846" s="14"/>
      <c r="EH846" s="14"/>
      <c r="EI846" s="14"/>
      <c r="EJ846" s="14"/>
      <c r="EK846" s="14"/>
      <c r="EL846" s="14"/>
      <c r="EM846" s="14"/>
      <c r="EN846" s="14"/>
    </row>
    <row r="847" ht="19.5" customHeight="1">
      <c r="A847" s="14"/>
      <c r="B847" s="14"/>
      <c r="C847" s="14"/>
      <c r="D847" s="14"/>
      <c r="E847" s="14"/>
      <c r="F847" s="106"/>
      <c r="G847" s="106"/>
      <c r="H847" s="14"/>
      <c r="I847" s="107"/>
      <c r="J847" s="107"/>
      <c r="K847" s="107"/>
      <c r="L847" s="107"/>
      <c r="M847" s="107"/>
      <c r="N847" s="107"/>
      <c r="O847" s="107"/>
      <c r="P847" s="107"/>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c r="EE847" s="14"/>
      <c r="EF847" s="14"/>
      <c r="EG847" s="14"/>
      <c r="EH847" s="14"/>
      <c r="EI847" s="14"/>
      <c r="EJ847" s="14"/>
      <c r="EK847" s="14"/>
      <c r="EL847" s="14"/>
      <c r="EM847" s="14"/>
      <c r="EN847" s="14"/>
    </row>
    <row r="848" ht="19.5" customHeight="1">
      <c r="A848" s="14"/>
      <c r="B848" s="14"/>
      <c r="C848" s="14"/>
      <c r="D848" s="14"/>
      <c r="E848" s="14"/>
      <c r="F848" s="106"/>
      <c r="G848" s="106"/>
      <c r="H848" s="14"/>
      <c r="I848" s="107"/>
      <c r="J848" s="107"/>
      <c r="K848" s="107"/>
      <c r="L848" s="107"/>
      <c r="M848" s="107"/>
      <c r="N848" s="107"/>
      <c r="O848" s="107"/>
      <c r="P848" s="107"/>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c r="EE848" s="14"/>
      <c r="EF848" s="14"/>
      <c r="EG848" s="14"/>
      <c r="EH848" s="14"/>
      <c r="EI848" s="14"/>
      <c r="EJ848" s="14"/>
      <c r="EK848" s="14"/>
      <c r="EL848" s="14"/>
      <c r="EM848" s="14"/>
      <c r="EN848" s="14"/>
    </row>
    <row r="849" ht="19.5" customHeight="1">
      <c r="A849" s="14"/>
      <c r="B849" s="14"/>
      <c r="C849" s="14"/>
      <c r="D849" s="14"/>
      <c r="E849" s="14"/>
      <c r="F849" s="106"/>
      <c r="G849" s="106"/>
      <c r="H849" s="14"/>
      <c r="I849" s="107"/>
      <c r="J849" s="107"/>
      <c r="K849" s="107"/>
      <c r="L849" s="107"/>
      <c r="M849" s="107"/>
      <c r="N849" s="107"/>
      <c r="O849" s="107"/>
      <c r="P849" s="107"/>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c r="EE849" s="14"/>
      <c r="EF849" s="14"/>
      <c r="EG849" s="14"/>
      <c r="EH849" s="14"/>
      <c r="EI849" s="14"/>
      <c r="EJ849" s="14"/>
      <c r="EK849" s="14"/>
      <c r="EL849" s="14"/>
      <c r="EM849" s="14"/>
      <c r="EN849" s="14"/>
    </row>
    <row r="850" ht="19.5" customHeight="1">
      <c r="A850" s="14"/>
      <c r="B850" s="14"/>
      <c r="C850" s="14"/>
      <c r="D850" s="14"/>
      <c r="E850" s="14"/>
      <c r="F850" s="106"/>
      <c r="G850" s="106"/>
      <c r="H850" s="14"/>
      <c r="I850" s="107"/>
      <c r="J850" s="107"/>
      <c r="K850" s="107"/>
      <c r="L850" s="107"/>
      <c r="M850" s="107"/>
      <c r="N850" s="107"/>
      <c r="O850" s="107"/>
      <c r="P850" s="107"/>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c r="EE850" s="14"/>
      <c r="EF850" s="14"/>
      <c r="EG850" s="14"/>
      <c r="EH850" s="14"/>
      <c r="EI850" s="14"/>
      <c r="EJ850" s="14"/>
      <c r="EK850" s="14"/>
      <c r="EL850" s="14"/>
      <c r="EM850" s="14"/>
      <c r="EN850" s="14"/>
    </row>
    <row r="851" ht="19.5" customHeight="1">
      <c r="A851" s="14"/>
      <c r="B851" s="14"/>
      <c r="C851" s="14"/>
      <c r="D851" s="14"/>
      <c r="E851" s="14"/>
      <c r="F851" s="106"/>
      <c r="G851" s="106"/>
      <c r="H851" s="14"/>
      <c r="I851" s="107"/>
      <c r="J851" s="107"/>
      <c r="K851" s="107"/>
      <c r="L851" s="107"/>
      <c r="M851" s="107"/>
      <c r="N851" s="107"/>
      <c r="O851" s="107"/>
      <c r="P851" s="107"/>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c r="EE851" s="14"/>
      <c r="EF851" s="14"/>
      <c r="EG851" s="14"/>
      <c r="EH851" s="14"/>
      <c r="EI851" s="14"/>
      <c r="EJ851" s="14"/>
      <c r="EK851" s="14"/>
      <c r="EL851" s="14"/>
      <c r="EM851" s="14"/>
      <c r="EN851" s="14"/>
    </row>
    <row r="852" ht="19.5" customHeight="1">
      <c r="A852" s="14"/>
      <c r="B852" s="14"/>
      <c r="C852" s="14"/>
      <c r="D852" s="14"/>
      <c r="E852" s="14"/>
      <c r="F852" s="106"/>
      <c r="G852" s="106"/>
      <c r="H852" s="14"/>
      <c r="I852" s="107"/>
      <c r="J852" s="107"/>
      <c r="K852" s="107"/>
      <c r="L852" s="107"/>
      <c r="M852" s="107"/>
      <c r="N852" s="107"/>
      <c r="O852" s="107"/>
      <c r="P852" s="107"/>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c r="EE852" s="14"/>
      <c r="EF852" s="14"/>
      <c r="EG852" s="14"/>
      <c r="EH852" s="14"/>
      <c r="EI852" s="14"/>
      <c r="EJ852" s="14"/>
      <c r="EK852" s="14"/>
      <c r="EL852" s="14"/>
      <c r="EM852" s="14"/>
      <c r="EN852" s="14"/>
    </row>
    <row r="853" ht="19.5" customHeight="1">
      <c r="A853" s="14"/>
      <c r="B853" s="14"/>
      <c r="C853" s="14"/>
      <c r="D853" s="14"/>
      <c r="E853" s="14"/>
      <c r="F853" s="106"/>
      <c r="G853" s="106"/>
      <c r="H853" s="14"/>
      <c r="I853" s="107"/>
      <c r="J853" s="107"/>
      <c r="K853" s="107"/>
      <c r="L853" s="107"/>
      <c r="M853" s="107"/>
      <c r="N853" s="107"/>
      <c r="O853" s="107"/>
      <c r="P853" s="107"/>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c r="EE853" s="14"/>
      <c r="EF853" s="14"/>
      <c r="EG853" s="14"/>
      <c r="EH853" s="14"/>
      <c r="EI853" s="14"/>
      <c r="EJ853" s="14"/>
      <c r="EK853" s="14"/>
      <c r="EL853" s="14"/>
      <c r="EM853" s="14"/>
      <c r="EN853" s="14"/>
    </row>
    <row r="854" ht="19.5" customHeight="1">
      <c r="A854" s="14"/>
      <c r="B854" s="14"/>
      <c r="C854" s="14"/>
      <c r="D854" s="14"/>
      <c r="E854" s="14"/>
      <c r="F854" s="106"/>
      <c r="G854" s="106"/>
      <c r="H854" s="14"/>
      <c r="I854" s="107"/>
      <c r="J854" s="107"/>
      <c r="K854" s="107"/>
      <c r="L854" s="107"/>
      <c r="M854" s="107"/>
      <c r="N854" s="107"/>
      <c r="O854" s="107"/>
      <c r="P854" s="107"/>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c r="EE854" s="14"/>
      <c r="EF854" s="14"/>
      <c r="EG854" s="14"/>
      <c r="EH854" s="14"/>
      <c r="EI854" s="14"/>
      <c r="EJ854" s="14"/>
      <c r="EK854" s="14"/>
      <c r="EL854" s="14"/>
      <c r="EM854" s="14"/>
      <c r="EN854" s="14"/>
    </row>
    <row r="855" ht="19.5" customHeight="1">
      <c r="A855" s="14"/>
      <c r="B855" s="14"/>
      <c r="C855" s="14"/>
      <c r="D855" s="14"/>
      <c r="E855" s="14"/>
      <c r="F855" s="106"/>
      <c r="G855" s="106"/>
      <c r="H855" s="14"/>
      <c r="I855" s="107"/>
      <c r="J855" s="107"/>
      <c r="K855" s="107"/>
      <c r="L855" s="107"/>
      <c r="M855" s="107"/>
      <c r="N855" s="107"/>
      <c r="O855" s="107"/>
      <c r="P855" s="107"/>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c r="EE855" s="14"/>
      <c r="EF855" s="14"/>
      <c r="EG855" s="14"/>
      <c r="EH855" s="14"/>
      <c r="EI855" s="14"/>
      <c r="EJ855" s="14"/>
      <c r="EK855" s="14"/>
      <c r="EL855" s="14"/>
      <c r="EM855" s="14"/>
      <c r="EN855" s="14"/>
    </row>
    <row r="856" ht="19.5" customHeight="1">
      <c r="A856" s="14"/>
      <c r="B856" s="14"/>
      <c r="C856" s="14"/>
      <c r="D856" s="14"/>
      <c r="E856" s="14"/>
      <c r="F856" s="106"/>
      <c r="G856" s="106"/>
      <c r="H856" s="14"/>
      <c r="I856" s="107"/>
      <c r="J856" s="107"/>
      <c r="K856" s="107"/>
      <c r="L856" s="107"/>
      <c r="M856" s="107"/>
      <c r="N856" s="107"/>
      <c r="O856" s="107"/>
      <c r="P856" s="107"/>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c r="EE856" s="14"/>
      <c r="EF856" s="14"/>
      <c r="EG856" s="14"/>
      <c r="EH856" s="14"/>
      <c r="EI856" s="14"/>
      <c r="EJ856" s="14"/>
      <c r="EK856" s="14"/>
      <c r="EL856" s="14"/>
      <c r="EM856" s="14"/>
      <c r="EN856" s="14"/>
    </row>
    <row r="857" ht="19.5" customHeight="1">
      <c r="A857" s="14"/>
      <c r="B857" s="14"/>
      <c r="C857" s="14"/>
      <c r="D857" s="14"/>
      <c r="E857" s="14"/>
      <c r="F857" s="106"/>
      <c r="G857" s="106"/>
      <c r="H857" s="14"/>
      <c r="I857" s="107"/>
      <c r="J857" s="107"/>
      <c r="K857" s="107"/>
      <c r="L857" s="107"/>
      <c r="M857" s="107"/>
      <c r="N857" s="107"/>
      <c r="O857" s="107"/>
      <c r="P857" s="107"/>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c r="EE857" s="14"/>
      <c r="EF857" s="14"/>
      <c r="EG857" s="14"/>
      <c r="EH857" s="14"/>
      <c r="EI857" s="14"/>
      <c r="EJ857" s="14"/>
      <c r="EK857" s="14"/>
      <c r="EL857" s="14"/>
      <c r="EM857" s="14"/>
      <c r="EN857" s="14"/>
    </row>
    <row r="858" ht="19.5" customHeight="1">
      <c r="A858" s="14"/>
      <c r="B858" s="14"/>
      <c r="C858" s="14"/>
      <c r="D858" s="14"/>
      <c r="E858" s="14"/>
      <c r="F858" s="106"/>
      <c r="G858" s="106"/>
      <c r="H858" s="14"/>
      <c r="I858" s="107"/>
      <c r="J858" s="107"/>
      <c r="K858" s="107"/>
      <c r="L858" s="107"/>
      <c r="M858" s="107"/>
      <c r="N858" s="107"/>
      <c r="O858" s="107"/>
      <c r="P858" s="107"/>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c r="EE858" s="14"/>
      <c r="EF858" s="14"/>
      <c r="EG858" s="14"/>
      <c r="EH858" s="14"/>
      <c r="EI858" s="14"/>
      <c r="EJ858" s="14"/>
      <c r="EK858" s="14"/>
      <c r="EL858" s="14"/>
      <c r="EM858" s="14"/>
      <c r="EN858" s="14"/>
    </row>
    <row r="859" ht="19.5" customHeight="1">
      <c r="A859" s="14"/>
      <c r="B859" s="14"/>
      <c r="C859" s="14"/>
      <c r="D859" s="14"/>
      <c r="E859" s="14"/>
      <c r="F859" s="106"/>
      <c r="G859" s="106"/>
      <c r="H859" s="14"/>
      <c r="I859" s="107"/>
      <c r="J859" s="107"/>
      <c r="K859" s="107"/>
      <c r="L859" s="107"/>
      <c r="M859" s="107"/>
      <c r="N859" s="107"/>
      <c r="O859" s="107"/>
      <c r="P859" s="107"/>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c r="EE859" s="14"/>
      <c r="EF859" s="14"/>
      <c r="EG859" s="14"/>
      <c r="EH859" s="14"/>
      <c r="EI859" s="14"/>
      <c r="EJ859" s="14"/>
      <c r="EK859" s="14"/>
      <c r="EL859" s="14"/>
      <c r="EM859" s="14"/>
      <c r="EN859" s="14"/>
    </row>
    <row r="860" ht="19.5" customHeight="1">
      <c r="A860" s="14"/>
      <c r="B860" s="14"/>
      <c r="C860" s="14"/>
      <c r="D860" s="14"/>
      <c r="E860" s="14"/>
      <c r="F860" s="106"/>
      <c r="G860" s="106"/>
      <c r="H860" s="14"/>
      <c r="I860" s="107"/>
      <c r="J860" s="107"/>
      <c r="K860" s="107"/>
      <c r="L860" s="107"/>
      <c r="M860" s="107"/>
      <c r="N860" s="107"/>
      <c r="O860" s="107"/>
      <c r="P860" s="107"/>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c r="EE860" s="14"/>
      <c r="EF860" s="14"/>
      <c r="EG860" s="14"/>
      <c r="EH860" s="14"/>
      <c r="EI860" s="14"/>
      <c r="EJ860" s="14"/>
      <c r="EK860" s="14"/>
      <c r="EL860" s="14"/>
      <c r="EM860" s="14"/>
      <c r="EN860" s="14"/>
    </row>
    <row r="861" ht="19.5" customHeight="1">
      <c r="A861" s="14"/>
      <c r="B861" s="14"/>
      <c r="C861" s="14"/>
      <c r="D861" s="14"/>
      <c r="E861" s="14"/>
      <c r="F861" s="106"/>
      <c r="G861" s="106"/>
      <c r="H861" s="14"/>
      <c r="I861" s="107"/>
      <c r="J861" s="107"/>
      <c r="K861" s="107"/>
      <c r="L861" s="107"/>
      <c r="M861" s="107"/>
      <c r="N861" s="107"/>
      <c r="O861" s="107"/>
      <c r="P861" s="107"/>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c r="EE861" s="14"/>
      <c r="EF861" s="14"/>
      <c r="EG861" s="14"/>
      <c r="EH861" s="14"/>
      <c r="EI861" s="14"/>
      <c r="EJ861" s="14"/>
      <c r="EK861" s="14"/>
      <c r="EL861" s="14"/>
      <c r="EM861" s="14"/>
      <c r="EN861" s="14"/>
    </row>
    <row r="862" ht="19.5" customHeight="1">
      <c r="A862" s="14"/>
      <c r="B862" s="14"/>
      <c r="C862" s="14"/>
      <c r="D862" s="14"/>
      <c r="E862" s="14"/>
      <c r="F862" s="106"/>
      <c r="G862" s="106"/>
      <c r="H862" s="14"/>
      <c r="I862" s="107"/>
      <c r="J862" s="107"/>
      <c r="K862" s="107"/>
      <c r="L862" s="107"/>
      <c r="M862" s="107"/>
      <c r="N862" s="107"/>
      <c r="O862" s="107"/>
      <c r="P862" s="107"/>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c r="EE862" s="14"/>
      <c r="EF862" s="14"/>
      <c r="EG862" s="14"/>
      <c r="EH862" s="14"/>
      <c r="EI862" s="14"/>
      <c r="EJ862" s="14"/>
      <c r="EK862" s="14"/>
      <c r="EL862" s="14"/>
      <c r="EM862" s="14"/>
      <c r="EN862" s="14"/>
    </row>
    <row r="863" ht="19.5" customHeight="1">
      <c r="A863" s="14"/>
      <c r="B863" s="14"/>
      <c r="C863" s="14"/>
      <c r="D863" s="14"/>
      <c r="E863" s="14"/>
      <c r="F863" s="106"/>
      <c r="G863" s="106"/>
      <c r="H863" s="14"/>
      <c r="I863" s="107"/>
      <c r="J863" s="107"/>
      <c r="K863" s="107"/>
      <c r="L863" s="107"/>
      <c r="M863" s="107"/>
      <c r="N863" s="107"/>
      <c r="O863" s="107"/>
      <c r="P863" s="107"/>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c r="EE863" s="14"/>
      <c r="EF863" s="14"/>
      <c r="EG863" s="14"/>
      <c r="EH863" s="14"/>
      <c r="EI863" s="14"/>
      <c r="EJ863" s="14"/>
      <c r="EK863" s="14"/>
      <c r="EL863" s="14"/>
      <c r="EM863" s="14"/>
      <c r="EN863" s="14"/>
    </row>
    <row r="864" ht="19.5" customHeight="1">
      <c r="A864" s="14"/>
      <c r="B864" s="14"/>
      <c r="C864" s="14"/>
      <c r="D864" s="14"/>
      <c r="E864" s="14"/>
      <c r="F864" s="106"/>
      <c r="G864" s="106"/>
      <c r="H864" s="14"/>
      <c r="I864" s="107"/>
      <c r="J864" s="107"/>
      <c r="K864" s="107"/>
      <c r="L864" s="107"/>
      <c r="M864" s="107"/>
      <c r="N864" s="107"/>
      <c r="O864" s="107"/>
      <c r="P864" s="107"/>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c r="EE864" s="14"/>
      <c r="EF864" s="14"/>
      <c r="EG864" s="14"/>
      <c r="EH864" s="14"/>
      <c r="EI864" s="14"/>
      <c r="EJ864" s="14"/>
      <c r="EK864" s="14"/>
      <c r="EL864" s="14"/>
      <c r="EM864" s="14"/>
      <c r="EN864" s="14"/>
    </row>
    <row r="865" ht="19.5" customHeight="1">
      <c r="A865" s="14"/>
      <c r="B865" s="14"/>
      <c r="C865" s="14"/>
      <c r="D865" s="14"/>
      <c r="E865" s="14"/>
      <c r="F865" s="106"/>
      <c r="G865" s="106"/>
      <c r="H865" s="14"/>
      <c r="I865" s="107"/>
      <c r="J865" s="107"/>
      <c r="K865" s="107"/>
      <c r="L865" s="107"/>
      <c r="M865" s="107"/>
      <c r="N865" s="107"/>
      <c r="O865" s="107"/>
      <c r="P865" s="107"/>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c r="EE865" s="14"/>
      <c r="EF865" s="14"/>
      <c r="EG865" s="14"/>
      <c r="EH865" s="14"/>
      <c r="EI865" s="14"/>
      <c r="EJ865" s="14"/>
      <c r="EK865" s="14"/>
      <c r="EL865" s="14"/>
      <c r="EM865" s="14"/>
      <c r="EN865" s="14"/>
    </row>
    <row r="866" ht="19.5" customHeight="1">
      <c r="A866" s="14"/>
      <c r="B866" s="14"/>
      <c r="C866" s="14"/>
      <c r="D866" s="14"/>
      <c r="E866" s="14"/>
      <c r="F866" s="106"/>
      <c r="G866" s="106"/>
      <c r="H866" s="14"/>
      <c r="I866" s="107"/>
      <c r="J866" s="107"/>
      <c r="K866" s="107"/>
      <c r="L866" s="107"/>
      <c r="M866" s="107"/>
      <c r="N866" s="107"/>
      <c r="O866" s="107"/>
      <c r="P866" s="107"/>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c r="EE866" s="14"/>
      <c r="EF866" s="14"/>
      <c r="EG866" s="14"/>
      <c r="EH866" s="14"/>
      <c r="EI866" s="14"/>
      <c r="EJ866" s="14"/>
      <c r="EK866" s="14"/>
      <c r="EL866" s="14"/>
      <c r="EM866" s="14"/>
      <c r="EN866" s="14"/>
    </row>
    <row r="867" ht="19.5" customHeight="1">
      <c r="A867" s="14"/>
      <c r="B867" s="14"/>
      <c r="C867" s="14"/>
      <c r="D867" s="14"/>
      <c r="E867" s="14"/>
      <c r="F867" s="106"/>
      <c r="G867" s="106"/>
      <c r="H867" s="14"/>
      <c r="I867" s="107"/>
      <c r="J867" s="107"/>
      <c r="K867" s="107"/>
      <c r="L867" s="107"/>
      <c r="M867" s="107"/>
      <c r="N867" s="107"/>
      <c r="O867" s="107"/>
      <c r="P867" s="107"/>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c r="EE867" s="14"/>
      <c r="EF867" s="14"/>
      <c r="EG867" s="14"/>
      <c r="EH867" s="14"/>
      <c r="EI867" s="14"/>
      <c r="EJ867" s="14"/>
      <c r="EK867" s="14"/>
      <c r="EL867" s="14"/>
      <c r="EM867" s="14"/>
      <c r="EN867" s="14"/>
    </row>
    <row r="868" ht="19.5" customHeight="1">
      <c r="A868" s="14"/>
      <c r="B868" s="14"/>
      <c r="C868" s="14"/>
      <c r="D868" s="14"/>
      <c r="E868" s="14"/>
      <c r="F868" s="106"/>
      <c r="G868" s="106"/>
      <c r="H868" s="14"/>
      <c r="I868" s="107"/>
      <c r="J868" s="107"/>
      <c r="K868" s="107"/>
      <c r="L868" s="107"/>
      <c r="M868" s="107"/>
      <c r="N868" s="107"/>
      <c r="O868" s="107"/>
      <c r="P868" s="107"/>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c r="EE868" s="14"/>
      <c r="EF868" s="14"/>
      <c r="EG868" s="14"/>
      <c r="EH868" s="14"/>
      <c r="EI868" s="14"/>
      <c r="EJ868" s="14"/>
      <c r="EK868" s="14"/>
      <c r="EL868" s="14"/>
      <c r="EM868" s="14"/>
      <c r="EN868" s="14"/>
    </row>
    <row r="869" ht="19.5" customHeight="1">
      <c r="A869" s="14"/>
      <c r="B869" s="14"/>
      <c r="C869" s="14"/>
      <c r="D869" s="14"/>
      <c r="E869" s="14"/>
      <c r="F869" s="106"/>
      <c r="G869" s="106"/>
      <c r="H869" s="14"/>
      <c r="I869" s="107"/>
      <c r="J869" s="107"/>
      <c r="K869" s="107"/>
      <c r="L869" s="107"/>
      <c r="M869" s="107"/>
      <c r="N869" s="107"/>
      <c r="O869" s="107"/>
      <c r="P869" s="107"/>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c r="EE869" s="14"/>
      <c r="EF869" s="14"/>
      <c r="EG869" s="14"/>
      <c r="EH869" s="14"/>
      <c r="EI869" s="14"/>
      <c r="EJ869" s="14"/>
      <c r="EK869" s="14"/>
      <c r="EL869" s="14"/>
      <c r="EM869" s="14"/>
      <c r="EN869" s="14"/>
    </row>
    <row r="870" ht="19.5" customHeight="1">
      <c r="A870" s="14"/>
      <c r="B870" s="14"/>
      <c r="C870" s="14"/>
      <c r="D870" s="14"/>
      <c r="E870" s="14"/>
      <c r="F870" s="106"/>
      <c r="G870" s="106"/>
      <c r="H870" s="14"/>
      <c r="I870" s="107"/>
      <c r="J870" s="107"/>
      <c r="K870" s="107"/>
      <c r="L870" s="107"/>
      <c r="M870" s="107"/>
      <c r="N870" s="107"/>
      <c r="O870" s="107"/>
      <c r="P870" s="107"/>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c r="EE870" s="14"/>
      <c r="EF870" s="14"/>
      <c r="EG870" s="14"/>
      <c r="EH870" s="14"/>
      <c r="EI870" s="14"/>
      <c r="EJ870" s="14"/>
      <c r="EK870" s="14"/>
      <c r="EL870" s="14"/>
      <c r="EM870" s="14"/>
      <c r="EN870" s="14"/>
    </row>
    <row r="871" ht="19.5" customHeight="1">
      <c r="A871" s="14"/>
      <c r="B871" s="14"/>
      <c r="C871" s="14"/>
      <c r="D871" s="14"/>
      <c r="E871" s="14"/>
      <c r="F871" s="106"/>
      <c r="G871" s="106"/>
      <c r="H871" s="14"/>
      <c r="I871" s="107"/>
      <c r="J871" s="107"/>
      <c r="K871" s="107"/>
      <c r="L871" s="107"/>
      <c r="M871" s="107"/>
      <c r="N871" s="107"/>
      <c r="O871" s="107"/>
      <c r="P871" s="107"/>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c r="CU871" s="14"/>
      <c r="CV871" s="14"/>
      <c r="CW871" s="14"/>
      <c r="CX871" s="14"/>
      <c r="CY871" s="14"/>
      <c r="CZ871" s="14"/>
      <c r="DA871" s="14"/>
      <c r="DB871" s="14"/>
      <c r="DC871" s="14"/>
      <c r="DD871" s="14"/>
      <c r="DE871" s="14"/>
      <c r="DF871" s="14"/>
      <c r="DG871" s="14"/>
      <c r="DH871" s="14"/>
      <c r="DI871" s="14"/>
      <c r="DJ871" s="14"/>
      <c r="DK871" s="14"/>
      <c r="DL871" s="14"/>
      <c r="DM871" s="14"/>
      <c r="DN871" s="14"/>
      <c r="DO871" s="14"/>
      <c r="DP871" s="14"/>
      <c r="DQ871" s="14"/>
      <c r="DR871" s="14"/>
      <c r="DS871" s="14"/>
      <c r="DT871" s="14"/>
      <c r="DU871" s="14"/>
      <c r="DV871" s="14"/>
      <c r="DW871" s="14"/>
      <c r="DX871" s="14"/>
      <c r="DY871" s="14"/>
      <c r="DZ871" s="14"/>
      <c r="EA871" s="14"/>
      <c r="EB871" s="14"/>
      <c r="EC871" s="14"/>
      <c r="ED871" s="14"/>
      <c r="EE871" s="14"/>
      <c r="EF871" s="14"/>
      <c r="EG871" s="14"/>
      <c r="EH871" s="14"/>
      <c r="EI871" s="14"/>
      <c r="EJ871" s="14"/>
      <c r="EK871" s="14"/>
      <c r="EL871" s="14"/>
      <c r="EM871" s="14"/>
      <c r="EN871" s="14"/>
    </row>
    <row r="872" ht="19.5" customHeight="1">
      <c r="A872" s="14"/>
      <c r="B872" s="14"/>
      <c r="C872" s="14"/>
      <c r="D872" s="14"/>
      <c r="E872" s="14"/>
      <c r="F872" s="106"/>
      <c r="G872" s="106"/>
      <c r="H872" s="14"/>
      <c r="I872" s="107"/>
      <c r="J872" s="107"/>
      <c r="K872" s="107"/>
      <c r="L872" s="107"/>
      <c r="M872" s="107"/>
      <c r="N872" s="107"/>
      <c r="O872" s="107"/>
      <c r="P872" s="107"/>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c r="CU872" s="14"/>
      <c r="CV872" s="14"/>
      <c r="CW872" s="14"/>
      <c r="CX872" s="14"/>
      <c r="CY872" s="14"/>
      <c r="CZ872" s="14"/>
      <c r="DA872" s="14"/>
      <c r="DB872" s="14"/>
      <c r="DC872" s="14"/>
      <c r="DD872" s="14"/>
      <c r="DE872" s="14"/>
      <c r="DF872" s="14"/>
      <c r="DG872" s="14"/>
      <c r="DH872" s="14"/>
      <c r="DI872" s="14"/>
      <c r="DJ872" s="14"/>
      <c r="DK872" s="14"/>
      <c r="DL872" s="14"/>
      <c r="DM872" s="14"/>
      <c r="DN872" s="14"/>
      <c r="DO872" s="14"/>
      <c r="DP872" s="14"/>
      <c r="DQ872" s="14"/>
      <c r="DR872" s="14"/>
      <c r="DS872" s="14"/>
      <c r="DT872" s="14"/>
      <c r="DU872" s="14"/>
      <c r="DV872" s="14"/>
      <c r="DW872" s="14"/>
      <c r="DX872" s="14"/>
      <c r="DY872" s="14"/>
      <c r="DZ872" s="14"/>
      <c r="EA872" s="14"/>
      <c r="EB872" s="14"/>
      <c r="EC872" s="14"/>
      <c r="ED872" s="14"/>
      <c r="EE872" s="14"/>
      <c r="EF872" s="14"/>
      <c r="EG872" s="14"/>
      <c r="EH872" s="14"/>
      <c r="EI872" s="14"/>
      <c r="EJ872" s="14"/>
      <c r="EK872" s="14"/>
      <c r="EL872" s="14"/>
      <c r="EM872" s="14"/>
      <c r="EN872" s="14"/>
    </row>
    <row r="873" ht="19.5" customHeight="1">
      <c r="A873" s="14"/>
      <c r="B873" s="14"/>
      <c r="C873" s="14"/>
      <c r="D873" s="14"/>
      <c r="E873" s="14"/>
      <c r="F873" s="106"/>
      <c r="G873" s="106"/>
      <c r="H873" s="14"/>
      <c r="I873" s="107"/>
      <c r="J873" s="107"/>
      <c r="K873" s="107"/>
      <c r="L873" s="107"/>
      <c r="M873" s="107"/>
      <c r="N873" s="107"/>
      <c r="O873" s="107"/>
      <c r="P873" s="107"/>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c r="CU873" s="14"/>
      <c r="CV873" s="14"/>
      <c r="CW873" s="14"/>
      <c r="CX873" s="14"/>
      <c r="CY873" s="14"/>
      <c r="CZ873" s="14"/>
      <c r="DA873" s="14"/>
      <c r="DB873" s="14"/>
      <c r="DC873" s="14"/>
      <c r="DD873" s="14"/>
      <c r="DE873" s="14"/>
      <c r="DF873" s="14"/>
      <c r="DG873" s="14"/>
      <c r="DH873" s="14"/>
      <c r="DI873" s="14"/>
      <c r="DJ873" s="14"/>
      <c r="DK873" s="14"/>
      <c r="DL873" s="14"/>
      <c r="DM873" s="14"/>
      <c r="DN873" s="14"/>
      <c r="DO873" s="14"/>
      <c r="DP873" s="14"/>
      <c r="DQ873" s="14"/>
      <c r="DR873" s="14"/>
      <c r="DS873" s="14"/>
      <c r="DT873" s="14"/>
      <c r="DU873" s="14"/>
      <c r="DV873" s="14"/>
      <c r="DW873" s="14"/>
      <c r="DX873" s="14"/>
      <c r="DY873" s="14"/>
      <c r="DZ873" s="14"/>
      <c r="EA873" s="14"/>
      <c r="EB873" s="14"/>
      <c r="EC873" s="14"/>
      <c r="ED873" s="14"/>
      <c r="EE873" s="14"/>
      <c r="EF873" s="14"/>
      <c r="EG873" s="14"/>
      <c r="EH873" s="14"/>
      <c r="EI873" s="14"/>
      <c r="EJ873" s="14"/>
      <c r="EK873" s="14"/>
      <c r="EL873" s="14"/>
      <c r="EM873" s="14"/>
      <c r="EN873" s="14"/>
    </row>
    <row r="874" ht="19.5" customHeight="1">
      <c r="A874" s="14"/>
      <c r="B874" s="14"/>
      <c r="C874" s="14"/>
      <c r="D874" s="14"/>
      <c r="E874" s="14"/>
      <c r="F874" s="106"/>
      <c r="G874" s="106"/>
      <c r="H874" s="14"/>
      <c r="I874" s="107"/>
      <c r="J874" s="107"/>
      <c r="K874" s="107"/>
      <c r="L874" s="107"/>
      <c r="M874" s="107"/>
      <c r="N874" s="107"/>
      <c r="O874" s="107"/>
      <c r="P874" s="107"/>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c r="CU874" s="14"/>
      <c r="CV874" s="14"/>
      <c r="CW874" s="14"/>
      <c r="CX874" s="14"/>
      <c r="CY874" s="14"/>
      <c r="CZ874" s="14"/>
      <c r="DA874" s="14"/>
      <c r="DB874" s="14"/>
      <c r="DC874" s="14"/>
      <c r="DD874" s="14"/>
      <c r="DE874" s="14"/>
      <c r="DF874" s="14"/>
      <c r="DG874" s="14"/>
      <c r="DH874" s="14"/>
      <c r="DI874" s="14"/>
      <c r="DJ874" s="14"/>
      <c r="DK874" s="14"/>
      <c r="DL874" s="14"/>
      <c r="DM874" s="14"/>
      <c r="DN874" s="14"/>
      <c r="DO874" s="14"/>
      <c r="DP874" s="14"/>
      <c r="DQ874" s="14"/>
      <c r="DR874" s="14"/>
      <c r="DS874" s="14"/>
      <c r="DT874" s="14"/>
      <c r="DU874" s="14"/>
      <c r="DV874" s="14"/>
      <c r="DW874" s="14"/>
      <c r="DX874" s="14"/>
      <c r="DY874" s="14"/>
      <c r="DZ874" s="14"/>
      <c r="EA874" s="14"/>
      <c r="EB874" s="14"/>
      <c r="EC874" s="14"/>
      <c r="ED874" s="14"/>
      <c r="EE874" s="14"/>
      <c r="EF874" s="14"/>
      <c r="EG874" s="14"/>
      <c r="EH874" s="14"/>
      <c r="EI874" s="14"/>
      <c r="EJ874" s="14"/>
      <c r="EK874" s="14"/>
      <c r="EL874" s="14"/>
      <c r="EM874" s="14"/>
      <c r="EN874" s="14"/>
    </row>
    <row r="875" ht="19.5" customHeight="1">
      <c r="A875" s="14"/>
      <c r="B875" s="14"/>
      <c r="C875" s="14"/>
      <c r="D875" s="14"/>
      <c r="E875" s="14"/>
      <c r="F875" s="106"/>
      <c r="G875" s="106"/>
      <c r="H875" s="14"/>
      <c r="I875" s="107"/>
      <c r="J875" s="107"/>
      <c r="K875" s="107"/>
      <c r="L875" s="107"/>
      <c r="M875" s="107"/>
      <c r="N875" s="107"/>
      <c r="O875" s="107"/>
      <c r="P875" s="107"/>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c r="CU875" s="14"/>
      <c r="CV875" s="14"/>
      <c r="CW875" s="14"/>
      <c r="CX875" s="14"/>
      <c r="CY875" s="14"/>
      <c r="CZ875" s="14"/>
      <c r="DA875" s="14"/>
      <c r="DB875" s="14"/>
      <c r="DC875" s="14"/>
      <c r="DD875" s="14"/>
      <c r="DE875" s="14"/>
      <c r="DF875" s="14"/>
      <c r="DG875" s="14"/>
      <c r="DH875" s="14"/>
      <c r="DI875" s="14"/>
      <c r="DJ875" s="14"/>
      <c r="DK875" s="14"/>
      <c r="DL875" s="14"/>
      <c r="DM875" s="14"/>
      <c r="DN875" s="14"/>
      <c r="DO875" s="14"/>
      <c r="DP875" s="14"/>
      <c r="DQ875" s="14"/>
      <c r="DR875" s="14"/>
      <c r="DS875" s="14"/>
      <c r="DT875" s="14"/>
      <c r="DU875" s="14"/>
      <c r="DV875" s="14"/>
      <c r="DW875" s="14"/>
      <c r="DX875" s="14"/>
      <c r="DY875" s="14"/>
      <c r="DZ875" s="14"/>
      <c r="EA875" s="14"/>
      <c r="EB875" s="14"/>
      <c r="EC875" s="14"/>
      <c r="ED875" s="14"/>
      <c r="EE875" s="14"/>
      <c r="EF875" s="14"/>
      <c r="EG875" s="14"/>
      <c r="EH875" s="14"/>
      <c r="EI875" s="14"/>
      <c r="EJ875" s="14"/>
      <c r="EK875" s="14"/>
      <c r="EL875" s="14"/>
      <c r="EM875" s="14"/>
      <c r="EN875" s="14"/>
    </row>
    <row r="876" ht="19.5" customHeight="1">
      <c r="A876" s="14"/>
      <c r="B876" s="14"/>
      <c r="C876" s="14"/>
      <c r="D876" s="14"/>
      <c r="E876" s="14"/>
      <c r="F876" s="106"/>
      <c r="G876" s="106"/>
      <c r="H876" s="14"/>
      <c r="I876" s="107"/>
      <c r="J876" s="107"/>
      <c r="K876" s="107"/>
      <c r="L876" s="107"/>
      <c r="M876" s="107"/>
      <c r="N876" s="107"/>
      <c r="O876" s="107"/>
      <c r="P876" s="107"/>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c r="CU876" s="14"/>
      <c r="CV876" s="14"/>
      <c r="CW876" s="14"/>
      <c r="CX876" s="14"/>
      <c r="CY876" s="14"/>
      <c r="CZ876" s="14"/>
      <c r="DA876" s="14"/>
      <c r="DB876" s="14"/>
      <c r="DC876" s="14"/>
      <c r="DD876" s="14"/>
      <c r="DE876" s="14"/>
      <c r="DF876" s="14"/>
      <c r="DG876" s="14"/>
      <c r="DH876" s="14"/>
      <c r="DI876" s="14"/>
      <c r="DJ876" s="14"/>
      <c r="DK876" s="14"/>
      <c r="DL876" s="14"/>
      <c r="DM876" s="14"/>
      <c r="DN876" s="14"/>
      <c r="DO876" s="14"/>
      <c r="DP876" s="14"/>
      <c r="DQ876" s="14"/>
      <c r="DR876" s="14"/>
      <c r="DS876" s="14"/>
      <c r="DT876" s="14"/>
      <c r="DU876" s="14"/>
      <c r="DV876" s="14"/>
      <c r="DW876" s="14"/>
      <c r="DX876" s="14"/>
      <c r="DY876" s="14"/>
      <c r="DZ876" s="14"/>
      <c r="EA876" s="14"/>
      <c r="EB876" s="14"/>
      <c r="EC876" s="14"/>
      <c r="ED876" s="14"/>
      <c r="EE876" s="14"/>
      <c r="EF876" s="14"/>
      <c r="EG876" s="14"/>
      <c r="EH876" s="14"/>
      <c r="EI876" s="14"/>
      <c r="EJ876" s="14"/>
      <c r="EK876" s="14"/>
      <c r="EL876" s="14"/>
      <c r="EM876" s="14"/>
      <c r="EN876" s="14"/>
    </row>
    <row r="877" ht="19.5" customHeight="1">
      <c r="A877" s="14"/>
      <c r="B877" s="14"/>
      <c r="C877" s="14"/>
      <c r="D877" s="14"/>
      <c r="E877" s="14"/>
      <c r="F877" s="106"/>
      <c r="G877" s="106"/>
      <c r="H877" s="14"/>
      <c r="I877" s="107"/>
      <c r="J877" s="107"/>
      <c r="K877" s="107"/>
      <c r="L877" s="107"/>
      <c r="M877" s="107"/>
      <c r="N877" s="107"/>
      <c r="O877" s="107"/>
      <c r="P877" s="107"/>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c r="CU877" s="14"/>
      <c r="CV877" s="14"/>
      <c r="CW877" s="14"/>
      <c r="CX877" s="14"/>
      <c r="CY877" s="14"/>
      <c r="CZ877" s="14"/>
      <c r="DA877" s="14"/>
      <c r="DB877" s="14"/>
      <c r="DC877" s="14"/>
      <c r="DD877" s="14"/>
      <c r="DE877" s="14"/>
      <c r="DF877" s="14"/>
      <c r="DG877" s="14"/>
      <c r="DH877" s="14"/>
      <c r="DI877" s="14"/>
      <c r="DJ877" s="14"/>
      <c r="DK877" s="14"/>
      <c r="DL877" s="14"/>
      <c r="DM877" s="14"/>
      <c r="DN877" s="14"/>
      <c r="DO877" s="14"/>
      <c r="DP877" s="14"/>
      <c r="DQ877" s="14"/>
      <c r="DR877" s="14"/>
      <c r="DS877" s="14"/>
      <c r="DT877" s="14"/>
      <c r="DU877" s="14"/>
      <c r="DV877" s="14"/>
      <c r="DW877" s="14"/>
      <c r="DX877" s="14"/>
      <c r="DY877" s="14"/>
      <c r="DZ877" s="14"/>
      <c r="EA877" s="14"/>
      <c r="EB877" s="14"/>
      <c r="EC877" s="14"/>
      <c r="ED877" s="14"/>
      <c r="EE877" s="14"/>
      <c r="EF877" s="14"/>
      <c r="EG877" s="14"/>
      <c r="EH877" s="14"/>
      <c r="EI877" s="14"/>
      <c r="EJ877" s="14"/>
      <c r="EK877" s="14"/>
      <c r="EL877" s="14"/>
      <c r="EM877" s="14"/>
      <c r="EN877" s="14"/>
    </row>
    <row r="878" ht="19.5" customHeight="1">
      <c r="A878" s="14"/>
      <c r="B878" s="14"/>
      <c r="C878" s="14"/>
      <c r="D878" s="14"/>
      <c r="E878" s="14"/>
      <c r="F878" s="106"/>
      <c r="G878" s="106"/>
      <c r="H878" s="14"/>
      <c r="I878" s="107"/>
      <c r="J878" s="107"/>
      <c r="K878" s="107"/>
      <c r="L878" s="107"/>
      <c r="M878" s="107"/>
      <c r="N878" s="107"/>
      <c r="O878" s="107"/>
      <c r="P878" s="107"/>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c r="CU878" s="14"/>
      <c r="CV878" s="14"/>
      <c r="CW878" s="14"/>
      <c r="CX878" s="14"/>
      <c r="CY878" s="14"/>
      <c r="CZ878" s="14"/>
      <c r="DA878" s="14"/>
      <c r="DB878" s="14"/>
      <c r="DC878" s="14"/>
      <c r="DD878" s="14"/>
      <c r="DE878" s="14"/>
      <c r="DF878" s="14"/>
      <c r="DG878" s="14"/>
      <c r="DH878" s="14"/>
      <c r="DI878" s="14"/>
      <c r="DJ878" s="14"/>
      <c r="DK878" s="14"/>
      <c r="DL878" s="14"/>
      <c r="DM878" s="14"/>
      <c r="DN878" s="14"/>
      <c r="DO878" s="14"/>
      <c r="DP878" s="14"/>
      <c r="DQ878" s="14"/>
      <c r="DR878" s="14"/>
      <c r="DS878" s="14"/>
      <c r="DT878" s="14"/>
      <c r="DU878" s="14"/>
      <c r="DV878" s="14"/>
      <c r="DW878" s="14"/>
      <c r="DX878" s="14"/>
      <c r="DY878" s="14"/>
      <c r="DZ878" s="14"/>
      <c r="EA878" s="14"/>
      <c r="EB878" s="14"/>
      <c r="EC878" s="14"/>
      <c r="ED878" s="14"/>
      <c r="EE878" s="14"/>
      <c r="EF878" s="14"/>
      <c r="EG878" s="14"/>
      <c r="EH878" s="14"/>
      <c r="EI878" s="14"/>
      <c r="EJ878" s="14"/>
      <c r="EK878" s="14"/>
      <c r="EL878" s="14"/>
      <c r="EM878" s="14"/>
      <c r="EN878" s="14"/>
    </row>
    <row r="879" ht="19.5" customHeight="1">
      <c r="A879" s="14"/>
      <c r="B879" s="14"/>
      <c r="C879" s="14"/>
      <c r="D879" s="14"/>
      <c r="E879" s="14"/>
      <c r="F879" s="106"/>
      <c r="G879" s="106"/>
      <c r="H879" s="14"/>
      <c r="I879" s="107"/>
      <c r="J879" s="107"/>
      <c r="K879" s="107"/>
      <c r="L879" s="107"/>
      <c r="M879" s="107"/>
      <c r="N879" s="107"/>
      <c r="O879" s="107"/>
      <c r="P879" s="107"/>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c r="CU879" s="14"/>
      <c r="CV879" s="14"/>
      <c r="CW879" s="14"/>
      <c r="CX879" s="14"/>
      <c r="CY879" s="14"/>
      <c r="CZ879" s="14"/>
      <c r="DA879" s="14"/>
      <c r="DB879" s="14"/>
      <c r="DC879" s="14"/>
      <c r="DD879" s="14"/>
      <c r="DE879" s="14"/>
      <c r="DF879" s="14"/>
      <c r="DG879" s="14"/>
      <c r="DH879" s="14"/>
      <c r="DI879" s="14"/>
      <c r="DJ879" s="14"/>
      <c r="DK879" s="14"/>
      <c r="DL879" s="14"/>
      <c r="DM879" s="14"/>
      <c r="DN879" s="14"/>
      <c r="DO879" s="14"/>
      <c r="DP879" s="14"/>
      <c r="DQ879" s="14"/>
      <c r="DR879" s="14"/>
      <c r="DS879" s="14"/>
      <c r="DT879" s="14"/>
      <c r="DU879" s="14"/>
      <c r="DV879" s="14"/>
      <c r="DW879" s="14"/>
      <c r="DX879" s="14"/>
      <c r="DY879" s="14"/>
      <c r="DZ879" s="14"/>
      <c r="EA879" s="14"/>
      <c r="EB879" s="14"/>
      <c r="EC879" s="14"/>
      <c r="ED879" s="14"/>
      <c r="EE879" s="14"/>
      <c r="EF879" s="14"/>
      <c r="EG879" s="14"/>
      <c r="EH879" s="14"/>
      <c r="EI879" s="14"/>
      <c r="EJ879" s="14"/>
      <c r="EK879" s="14"/>
      <c r="EL879" s="14"/>
      <c r="EM879" s="14"/>
      <c r="EN879" s="14"/>
    </row>
    <row r="880" ht="19.5" customHeight="1">
      <c r="A880" s="14"/>
      <c r="B880" s="14"/>
      <c r="C880" s="14"/>
      <c r="D880" s="14"/>
      <c r="E880" s="14"/>
      <c r="F880" s="106"/>
      <c r="G880" s="106"/>
      <c r="H880" s="14"/>
      <c r="I880" s="107"/>
      <c r="J880" s="107"/>
      <c r="K880" s="107"/>
      <c r="L880" s="107"/>
      <c r="M880" s="107"/>
      <c r="N880" s="107"/>
      <c r="O880" s="107"/>
      <c r="P880" s="107"/>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c r="CU880" s="14"/>
      <c r="CV880" s="14"/>
      <c r="CW880" s="14"/>
      <c r="CX880" s="14"/>
      <c r="CY880" s="14"/>
      <c r="CZ880" s="14"/>
      <c r="DA880" s="14"/>
      <c r="DB880" s="14"/>
      <c r="DC880" s="14"/>
      <c r="DD880" s="14"/>
      <c r="DE880" s="14"/>
      <c r="DF880" s="14"/>
      <c r="DG880" s="14"/>
      <c r="DH880" s="14"/>
      <c r="DI880" s="14"/>
      <c r="DJ880" s="14"/>
      <c r="DK880" s="14"/>
      <c r="DL880" s="14"/>
      <c r="DM880" s="14"/>
      <c r="DN880" s="14"/>
      <c r="DO880" s="14"/>
      <c r="DP880" s="14"/>
      <c r="DQ880" s="14"/>
      <c r="DR880" s="14"/>
      <c r="DS880" s="14"/>
      <c r="DT880" s="14"/>
      <c r="DU880" s="14"/>
      <c r="DV880" s="14"/>
      <c r="DW880" s="14"/>
      <c r="DX880" s="14"/>
      <c r="DY880" s="14"/>
      <c r="DZ880" s="14"/>
      <c r="EA880" s="14"/>
      <c r="EB880" s="14"/>
      <c r="EC880" s="14"/>
      <c r="ED880" s="14"/>
      <c r="EE880" s="14"/>
      <c r="EF880" s="14"/>
      <c r="EG880" s="14"/>
      <c r="EH880" s="14"/>
      <c r="EI880" s="14"/>
      <c r="EJ880" s="14"/>
      <c r="EK880" s="14"/>
      <c r="EL880" s="14"/>
      <c r="EM880" s="14"/>
      <c r="EN880" s="14"/>
    </row>
    <row r="881" ht="19.5" customHeight="1">
      <c r="A881" s="14"/>
      <c r="B881" s="14"/>
      <c r="C881" s="14"/>
      <c r="D881" s="14"/>
      <c r="E881" s="14"/>
      <c r="F881" s="106"/>
      <c r="G881" s="106"/>
      <c r="H881" s="14"/>
      <c r="I881" s="107"/>
      <c r="J881" s="107"/>
      <c r="K881" s="107"/>
      <c r="L881" s="107"/>
      <c r="M881" s="107"/>
      <c r="N881" s="107"/>
      <c r="O881" s="107"/>
      <c r="P881" s="107"/>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c r="CU881" s="14"/>
      <c r="CV881" s="14"/>
      <c r="CW881" s="14"/>
      <c r="CX881" s="14"/>
      <c r="CY881" s="14"/>
      <c r="CZ881" s="14"/>
      <c r="DA881" s="14"/>
      <c r="DB881" s="14"/>
      <c r="DC881" s="14"/>
      <c r="DD881" s="14"/>
      <c r="DE881" s="14"/>
      <c r="DF881" s="14"/>
      <c r="DG881" s="14"/>
      <c r="DH881" s="14"/>
      <c r="DI881" s="14"/>
      <c r="DJ881" s="14"/>
      <c r="DK881" s="14"/>
      <c r="DL881" s="14"/>
      <c r="DM881" s="14"/>
      <c r="DN881" s="14"/>
      <c r="DO881" s="14"/>
      <c r="DP881" s="14"/>
      <c r="DQ881" s="14"/>
      <c r="DR881" s="14"/>
      <c r="DS881" s="14"/>
      <c r="DT881" s="14"/>
      <c r="DU881" s="14"/>
      <c r="DV881" s="14"/>
      <c r="DW881" s="14"/>
      <c r="DX881" s="14"/>
      <c r="DY881" s="14"/>
      <c r="DZ881" s="14"/>
      <c r="EA881" s="14"/>
      <c r="EB881" s="14"/>
      <c r="EC881" s="14"/>
      <c r="ED881" s="14"/>
      <c r="EE881" s="14"/>
      <c r="EF881" s="14"/>
      <c r="EG881" s="14"/>
      <c r="EH881" s="14"/>
      <c r="EI881" s="14"/>
      <c r="EJ881" s="14"/>
      <c r="EK881" s="14"/>
      <c r="EL881" s="14"/>
      <c r="EM881" s="14"/>
      <c r="EN881" s="14"/>
    </row>
    <row r="882" ht="19.5" customHeight="1">
      <c r="A882" s="14"/>
      <c r="B882" s="14"/>
      <c r="C882" s="14"/>
      <c r="D882" s="14"/>
      <c r="E882" s="14"/>
      <c r="F882" s="106"/>
      <c r="G882" s="106"/>
      <c r="H882" s="14"/>
      <c r="I882" s="107"/>
      <c r="J882" s="107"/>
      <c r="K882" s="107"/>
      <c r="L882" s="107"/>
      <c r="M882" s="107"/>
      <c r="N882" s="107"/>
      <c r="O882" s="107"/>
      <c r="P882" s="107"/>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c r="CU882" s="14"/>
      <c r="CV882" s="14"/>
      <c r="CW882" s="14"/>
      <c r="CX882" s="14"/>
      <c r="CY882" s="14"/>
      <c r="CZ882" s="14"/>
      <c r="DA882" s="14"/>
      <c r="DB882" s="14"/>
      <c r="DC882" s="14"/>
      <c r="DD882" s="14"/>
      <c r="DE882" s="14"/>
      <c r="DF882" s="14"/>
      <c r="DG882" s="14"/>
      <c r="DH882" s="14"/>
      <c r="DI882" s="14"/>
      <c r="DJ882" s="14"/>
      <c r="DK882" s="14"/>
      <c r="DL882" s="14"/>
      <c r="DM882" s="14"/>
      <c r="DN882" s="14"/>
      <c r="DO882" s="14"/>
      <c r="DP882" s="14"/>
      <c r="DQ882" s="14"/>
      <c r="DR882" s="14"/>
      <c r="DS882" s="14"/>
      <c r="DT882" s="14"/>
      <c r="DU882" s="14"/>
      <c r="DV882" s="14"/>
      <c r="DW882" s="14"/>
      <c r="DX882" s="14"/>
      <c r="DY882" s="14"/>
      <c r="DZ882" s="14"/>
      <c r="EA882" s="14"/>
      <c r="EB882" s="14"/>
      <c r="EC882" s="14"/>
      <c r="ED882" s="14"/>
      <c r="EE882" s="14"/>
      <c r="EF882" s="14"/>
      <c r="EG882" s="14"/>
      <c r="EH882" s="14"/>
      <c r="EI882" s="14"/>
      <c r="EJ882" s="14"/>
      <c r="EK882" s="14"/>
      <c r="EL882" s="14"/>
      <c r="EM882" s="14"/>
      <c r="EN882" s="14"/>
    </row>
    <row r="883" ht="19.5" customHeight="1">
      <c r="A883" s="14"/>
      <c r="B883" s="14"/>
      <c r="C883" s="14"/>
      <c r="D883" s="14"/>
      <c r="E883" s="14"/>
      <c r="F883" s="106"/>
      <c r="G883" s="106"/>
      <c r="H883" s="14"/>
      <c r="I883" s="107"/>
      <c r="J883" s="107"/>
      <c r="K883" s="107"/>
      <c r="L883" s="107"/>
      <c r="M883" s="107"/>
      <c r="N883" s="107"/>
      <c r="O883" s="107"/>
      <c r="P883" s="107"/>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c r="CU883" s="14"/>
      <c r="CV883" s="14"/>
      <c r="CW883" s="14"/>
      <c r="CX883" s="14"/>
      <c r="CY883" s="14"/>
      <c r="CZ883" s="14"/>
      <c r="DA883" s="14"/>
      <c r="DB883" s="14"/>
      <c r="DC883" s="14"/>
      <c r="DD883" s="14"/>
      <c r="DE883" s="14"/>
      <c r="DF883" s="14"/>
      <c r="DG883" s="14"/>
      <c r="DH883" s="14"/>
      <c r="DI883" s="14"/>
      <c r="DJ883" s="14"/>
      <c r="DK883" s="14"/>
      <c r="DL883" s="14"/>
      <c r="DM883" s="14"/>
      <c r="DN883" s="14"/>
      <c r="DO883" s="14"/>
      <c r="DP883" s="14"/>
      <c r="DQ883" s="14"/>
      <c r="DR883" s="14"/>
      <c r="DS883" s="14"/>
      <c r="DT883" s="14"/>
      <c r="DU883" s="14"/>
      <c r="DV883" s="14"/>
      <c r="DW883" s="14"/>
      <c r="DX883" s="14"/>
      <c r="DY883" s="14"/>
      <c r="DZ883" s="14"/>
      <c r="EA883" s="14"/>
      <c r="EB883" s="14"/>
      <c r="EC883" s="14"/>
      <c r="ED883" s="14"/>
      <c r="EE883" s="14"/>
      <c r="EF883" s="14"/>
      <c r="EG883" s="14"/>
      <c r="EH883" s="14"/>
      <c r="EI883" s="14"/>
      <c r="EJ883" s="14"/>
      <c r="EK883" s="14"/>
      <c r="EL883" s="14"/>
      <c r="EM883" s="14"/>
      <c r="EN883" s="14"/>
    </row>
    <row r="884" ht="19.5" customHeight="1">
      <c r="A884" s="14"/>
      <c r="B884" s="14"/>
      <c r="C884" s="14"/>
      <c r="D884" s="14"/>
      <c r="E884" s="14"/>
      <c r="F884" s="106"/>
      <c r="G884" s="106"/>
      <c r="H884" s="14"/>
      <c r="I884" s="107"/>
      <c r="J884" s="107"/>
      <c r="K884" s="107"/>
      <c r="L884" s="107"/>
      <c r="M884" s="107"/>
      <c r="N884" s="107"/>
      <c r="O884" s="107"/>
      <c r="P884" s="107"/>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c r="CU884" s="14"/>
      <c r="CV884" s="14"/>
      <c r="CW884" s="14"/>
      <c r="CX884" s="14"/>
      <c r="CY884" s="14"/>
      <c r="CZ884" s="14"/>
      <c r="DA884" s="14"/>
      <c r="DB884" s="14"/>
      <c r="DC884" s="14"/>
      <c r="DD884" s="14"/>
      <c r="DE884" s="14"/>
      <c r="DF884" s="14"/>
      <c r="DG884" s="14"/>
      <c r="DH884" s="14"/>
      <c r="DI884" s="14"/>
      <c r="DJ884" s="14"/>
      <c r="DK884" s="14"/>
      <c r="DL884" s="14"/>
      <c r="DM884" s="14"/>
      <c r="DN884" s="14"/>
      <c r="DO884" s="14"/>
      <c r="DP884" s="14"/>
      <c r="DQ884" s="14"/>
      <c r="DR884" s="14"/>
      <c r="DS884" s="14"/>
      <c r="DT884" s="14"/>
      <c r="DU884" s="14"/>
      <c r="DV884" s="14"/>
      <c r="DW884" s="14"/>
      <c r="DX884" s="14"/>
      <c r="DY884" s="14"/>
      <c r="DZ884" s="14"/>
      <c r="EA884" s="14"/>
      <c r="EB884" s="14"/>
      <c r="EC884" s="14"/>
      <c r="ED884" s="14"/>
      <c r="EE884" s="14"/>
      <c r="EF884" s="14"/>
      <c r="EG884" s="14"/>
      <c r="EH884" s="14"/>
      <c r="EI884" s="14"/>
      <c r="EJ884" s="14"/>
      <c r="EK884" s="14"/>
      <c r="EL884" s="14"/>
      <c r="EM884" s="14"/>
      <c r="EN884" s="14"/>
    </row>
    <row r="885" ht="19.5" customHeight="1">
      <c r="A885" s="14"/>
      <c r="B885" s="14"/>
      <c r="C885" s="14"/>
      <c r="D885" s="14"/>
      <c r="E885" s="14"/>
      <c r="F885" s="106"/>
      <c r="G885" s="106"/>
      <c r="H885" s="14"/>
      <c r="I885" s="107"/>
      <c r="J885" s="107"/>
      <c r="K885" s="107"/>
      <c r="L885" s="107"/>
      <c r="M885" s="107"/>
      <c r="N885" s="107"/>
      <c r="O885" s="107"/>
      <c r="P885" s="107"/>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c r="CU885" s="14"/>
      <c r="CV885" s="14"/>
      <c r="CW885" s="14"/>
      <c r="CX885" s="14"/>
      <c r="CY885" s="14"/>
      <c r="CZ885" s="14"/>
      <c r="DA885" s="14"/>
      <c r="DB885" s="14"/>
      <c r="DC885" s="14"/>
      <c r="DD885" s="14"/>
      <c r="DE885" s="14"/>
      <c r="DF885" s="14"/>
      <c r="DG885" s="14"/>
      <c r="DH885" s="14"/>
      <c r="DI885" s="14"/>
      <c r="DJ885" s="14"/>
      <c r="DK885" s="14"/>
      <c r="DL885" s="14"/>
      <c r="DM885" s="14"/>
      <c r="DN885" s="14"/>
      <c r="DO885" s="14"/>
      <c r="DP885" s="14"/>
      <c r="DQ885" s="14"/>
      <c r="DR885" s="14"/>
      <c r="DS885" s="14"/>
      <c r="DT885" s="14"/>
      <c r="DU885" s="14"/>
      <c r="DV885" s="14"/>
      <c r="DW885" s="14"/>
      <c r="DX885" s="14"/>
      <c r="DY885" s="14"/>
      <c r="DZ885" s="14"/>
      <c r="EA885" s="14"/>
      <c r="EB885" s="14"/>
      <c r="EC885" s="14"/>
      <c r="ED885" s="14"/>
      <c r="EE885" s="14"/>
      <c r="EF885" s="14"/>
      <c r="EG885" s="14"/>
      <c r="EH885" s="14"/>
      <c r="EI885" s="14"/>
      <c r="EJ885" s="14"/>
      <c r="EK885" s="14"/>
      <c r="EL885" s="14"/>
      <c r="EM885" s="14"/>
      <c r="EN885" s="14"/>
    </row>
    <row r="886" ht="19.5" customHeight="1">
      <c r="A886" s="14"/>
      <c r="B886" s="14"/>
      <c r="C886" s="14"/>
      <c r="D886" s="14"/>
      <c r="E886" s="14"/>
      <c r="F886" s="106"/>
      <c r="G886" s="106"/>
      <c r="H886" s="14"/>
      <c r="I886" s="107"/>
      <c r="J886" s="107"/>
      <c r="K886" s="107"/>
      <c r="L886" s="107"/>
      <c r="M886" s="107"/>
      <c r="N886" s="107"/>
      <c r="O886" s="107"/>
      <c r="P886" s="107"/>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c r="CU886" s="14"/>
      <c r="CV886" s="14"/>
      <c r="CW886" s="14"/>
      <c r="CX886" s="14"/>
      <c r="CY886" s="14"/>
      <c r="CZ886" s="14"/>
      <c r="DA886" s="14"/>
      <c r="DB886" s="14"/>
      <c r="DC886" s="14"/>
      <c r="DD886" s="14"/>
      <c r="DE886" s="14"/>
      <c r="DF886" s="14"/>
      <c r="DG886" s="14"/>
      <c r="DH886" s="14"/>
      <c r="DI886" s="14"/>
      <c r="DJ886" s="14"/>
      <c r="DK886" s="14"/>
      <c r="DL886" s="14"/>
      <c r="DM886" s="14"/>
      <c r="DN886" s="14"/>
      <c r="DO886" s="14"/>
      <c r="DP886" s="14"/>
      <c r="DQ886" s="14"/>
      <c r="DR886" s="14"/>
      <c r="DS886" s="14"/>
      <c r="DT886" s="14"/>
      <c r="DU886" s="14"/>
      <c r="DV886" s="14"/>
      <c r="DW886" s="14"/>
      <c r="DX886" s="14"/>
      <c r="DY886" s="14"/>
      <c r="DZ886" s="14"/>
      <c r="EA886" s="14"/>
      <c r="EB886" s="14"/>
      <c r="EC886" s="14"/>
      <c r="ED886" s="14"/>
      <c r="EE886" s="14"/>
      <c r="EF886" s="14"/>
      <c r="EG886" s="14"/>
      <c r="EH886" s="14"/>
      <c r="EI886" s="14"/>
      <c r="EJ886" s="14"/>
      <c r="EK886" s="14"/>
      <c r="EL886" s="14"/>
      <c r="EM886" s="14"/>
      <c r="EN886" s="14"/>
    </row>
    <row r="887" ht="19.5" customHeight="1">
      <c r="A887" s="14"/>
      <c r="B887" s="14"/>
      <c r="C887" s="14"/>
      <c r="D887" s="14"/>
      <c r="E887" s="14"/>
      <c r="F887" s="106"/>
      <c r="G887" s="106"/>
      <c r="H887" s="14"/>
      <c r="I887" s="107"/>
      <c r="J887" s="107"/>
      <c r="K887" s="107"/>
      <c r="L887" s="107"/>
      <c r="M887" s="107"/>
      <c r="N887" s="107"/>
      <c r="O887" s="107"/>
      <c r="P887" s="107"/>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c r="CU887" s="14"/>
      <c r="CV887" s="14"/>
      <c r="CW887" s="14"/>
      <c r="CX887" s="14"/>
      <c r="CY887" s="14"/>
      <c r="CZ887" s="14"/>
      <c r="DA887" s="14"/>
      <c r="DB887" s="14"/>
      <c r="DC887" s="14"/>
      <c r="DD887" s="14"/>
      <c r="DE887" s="14"/>
      <c r="DF887" s="14"/>
      <c r="DG887" s="14"/>
      <c r="DH887" s="14"/>
      <c r="DI887" s="14"/>
      <c r="DJ887" s="14"/>
      <c r="DK887" s="14"/>
      <c r="DL887" s="14"/>
      <c r="DM887" s="14"/>
      <c r="DN887" s="14"/>
      <c r="DO887" s="14"/>
      <c r="DP887" s="14"/>
      <c r="DQ887" s="14"/>
      <c r="DR887" s="14"/>
      <c r="DS887" s="14"/>
      <c r="DT887" s="14"/>
      <c r="DU887" s="14"/>
      <c r="DV887" s="14"/>
      <c r="DW887" s="14"/>
      <c r="DX887" s="14"/>
      <c r="DY887" s="14"/>
      <c r="DZ887" s="14"/>
      <c r="EA887" s="14"/>
      <c r="EB887" s="14"/>
      <c r="EC887" s="14"/>
      <c r="ED887" s="14"/>
      <c r="EE887" s="14"/>
      <c r="EF887" s="14"/>
      <c r="EG887" s="14"/>
      <c r="EH887" s="14"/>
      <c r="EI887" s="14"/>
      <c r="EJ887" s="14"/>
      <c r="EK887" s="14"/>
      <c r="EL887" s="14"/>
      <c r="EM887" s="14"/>
      <c r="EN887" s="14"/>
    </row>
    <row r="888" ht="19.5" customHeight="1">
      <c r="A888" s="14"/>
      <c r="B888" s="14"/>
      <c r="C888" s="14"/>
      <c r="D888" s="14"/>
      <c r="E888" s="14"/>
      <c r="F888" s="106"/>
      <c r="G888" s="106"/>
      <c r="H888" s="14"/>
      <c r="I888" s="107"/>
      <c r="J888" s="107"/>
      <c r="K888" s="107"/>
      <c r="L888" s="107"/>
      <c r="M888" s="107"/>
      <c r="N888" s="107"/>
      <c r="O888" s="107"/>
      <c r="P888" s="107"/>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c r="CU888" s="14"/>
      <c r="CV888" s="14"/>
      <c r="CW888" s="14"/>
      <c r="CX888" s="14"/>
      <c r="CY888" s="14"/>
      <c r="CZ888" s="14"/>
      <c r="DA888" s="14"/>
      <c r="DB888" s="14"/>
      <c r="DC888" s="14"/>
      <c r="DD888" s="14"/>
      <c r="DE888" s="14"/>
      <c r="DF888" s="14"/>
      <c r="DG888" s="14"/>
      <c r="DH888" s="14"/>
      <c r="DI888" s="14"/>
      <c r="DJ888" s="14"/>
      <c r="DK888" s="14"/>
      <c r="DL888" s="14"/>
      <c r="DM888" s="14"/>
      <c r="DN888" s="14"/>
      <c r="DO888" s="14"/>
      <c r="DP888" s="14"/>
      <c r="DQ888" s="14"/>
      <c r="DR888" s="14"/>
      <c r="DS888" s="14"/>
      <c r="DT888" s="14"/>
      <c r="DU888" s="14"/>
      <c r="DV888" s="14"/>
      <c r="DW888" s="14"/>
      <c r="DX888" s="14"/>
      <c r="DY888" s="14"/>
      <c r="DZ888" s="14"/>
      <c r="EA888" s="14"/>
      <c r="EB888" s="14"/>
      <c r="EC888" s="14"/>
      <c r="ED888" s="14"/>
      <c r="EE888" s="14"/>
      <c r="EF888" s="14"/>
      <c r="EG888" s="14"/>
      <c r="EH888" s="14"/>
      <c r="EI888" s="14"/>
      <c r="EJ888" s="14"/>
      <c r="EK888" s="14"/>
      <c r="EL888" s="14"/>
      <c r="EM888" s="14"/>
      <c r="EN888" s="14"/>
    </row>
    <row r="889" ht="19.5" customHeight="1">
      <c r="A889" s="14"/>
      <c r="B889" s="14"/>
      <c r="C889" s="14"/>
      <c r="D889" s="14"/>
      <c r="E889" s="14"/>
      <c r="F889" s="106"/>
      <c r="G889" s="106"/>
      <c r="H889" s="14"/>
      <c r="I889" s="107"/>
      <c r="J889" s="107"/>
      <c r="K889" s="107"/>
      <c r="L889" s="107"/>
      <c r="M889" s="107"/>
      <c r="N889" s="107"/>
      <c r="O889" s="107"/>
      <c r="P889" s="107"/>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c r="CU889" s="14"/>
      <c r="CV889" s="14"/>
      <c r="CW889" s="14"/>
      <c r="CX889" s="14"/>
      <c r="CY889" s="14"/>
      <c r="CZ889" s="14"/>
      <c r="DA889" s="14"/>
      <c r="DB889" s="14"/>
      <c r="DC889" s="14"/>
      <c r="DD889" s="14"/>
      <c r="DE889" s="14"/>
      <c r="DF889" s="14"/>
      <c r="DG889" s="14"/>
      <c r="DH889" s="14"/>
      <c r="DI889" s="14"/>
      <c r="DJ889" s="14"/>
      <c r="DK889" s="14"/>
      <c r="DL889" s="14"/>
      <c r="DM889" s="14"/>
      <c r="DN889" s="14"/>
      <c r="DO889" s="14"/>
      <c r="DP889" s="14"/>
      <c r="DQ889" s="14"/>
      <c r="DR889" s="14"/>
      <c r="DS889" s="14"/>
      <c r="DT889" s="14"/>
      <c r="DU889" s="14"/>
      <c r="DV889" s="14"/>
      <c r="DW889" s="14"/>
      <c r="DX889" s="14"/>
      <c r="DY889" s="14"/>
      <c r="DZ889" s="14"/>
      <c r="EA889" s="14"/>
      <c r="EB889" s="14"/>
      <c r="EC889" s="14"/>
      <c r="ED889" s="14"/>
      <c r="EE889" s="14"/>
      <c r="EF889" s="14"/>
      <c r="EG889" s="14"/>
      <c r="EH889" s="14"/>
      <c r="EI889" s="14"/>
      <c r="EJ889" s="14"/>
      <c r="EK889" s="14"/>
      <c r="EL889" s="14"/>
      <c r="EM889" s="14"/>
      <c r="EN889" s="14"/>
    </row>
    <row r="890" ht="19.5" customHeight="1">
      <c r="A890" s="14"/>
      <c r="B890" s="14"/>
      <c r="C890" s="14"/>
      <c r="D890" s="14"/>
      <c r="E890" s="14"/>
      <c r="F890" s="106"/>
      <c r="G890" s="106"/>
      <c r="H890" s="14"/>
      <c r="I890" s="107"/>
      <c r="J890" s="107"/>
      <c r="K890" s="107"/>
      <c r="L890" s="107"/>
      <c r="M890" s="107"/>
      <c r="N890" s="107"/>
      <c r="O890" s="107"/>
      <c r="P890" s="107"/>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c r="CU890" s="14"/>
      <c r="CV890" s="14"/>
      <c r="CW890" s="14"/>
      <c r="CX890" s="14"/>
      <c r="CY890" s="14"/>
      <c r="CZ890" s="14"/>
      <c r="DA890" s="14"/>
      <c r="DB890" s="14"/>
      <c r="DC890" s="14"/>
      <c r="DD890" s="14"/>
      <c r="DE890" s="14"/>
      <c r="DF890" s="14"/>
      <c r="DG890" s="14"/>
      <c r="DH890" s="14"/>
      <c r="DI890" s="14"/>
      <c r="DJ890" s="14"/>
      <c r="DK890" s="14"/>
      <c r="DL890" s="14"/>
      <c r="DM890" s="14"/>
      <c r="DN890" s="14"/>
      <c r="DO890" s="14"/>
      <c r="DP890" s="14"/>
      <c r="DQ890" s="14"/>
      <c r="DR890" s="14"/>
      <c r="DS890" s="14"/>
      <c r="DT890" s="14"/>
      <c r="DU890" s="14"/>
      <c r="DV890" s="14"/>
      <c r="DW890" s="14"/>
      <c r="DX890" s="14"/>
      <c r="DY890" s="14"/>
      <c r="DZ890" s="14"/>
      <c r="EA890" s="14"/>
      <c r="EB890" s="14"/>
      <c r="EC890" s="14"/>
      <c r="ED890" s="14"/>
      <c r="EE890" s="14"/>
      <c r="EF890" s="14"/>
      <c r="EG890" s="14"/>
      <c r="EH890" s="14"/>
      <c r="EI890" s="14"/>
      <c r="EJ890" s="14"/>
      <c r="EK890" s="14"/>
      <c r="EL890" s="14"/>
      <c r="EM890" s="14"/>
      <c r="EN890" s="14"/>
    </row>
    <row r="891" ht="19.5" customHeight="1">
      <c r="A891" s="14"/>
      <c r="B891" s="14"/>
      <c r="C891" s="14"/>
      <c r="D891" s="14"/>
      <c r="E891" s="14"/>
      <c r="F891" s="106"/>
      <c r="G891" s="106"/>
      <c r="H891" s="14"/>
      <c r="I891" s="107"/>
      <c r="J891" s="107"/>
      <c r="K891" s="107"/>
      <c r="L891" s="107"/>
      <c r="M891" s="107"/>
      <c r="N891" s="107"/>
      <c r="O891" s="107"/>
      <c r="P891" s="107"/>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c r="CU891" s="14"/>
      <c r="CV891" s="14"/>
      <c r="CW891" s="14"/>
      <c r="CX891" s="14"/>
      <c r="CY891" s="14"/>
      <c r="CZ891" s="14"/>
      <c r="DA891" s="14"/>
      <c r="DB891" s="14"/>
      <c r="DC891" s="14"/>
      <c r="DD891" s="14"/>
      <c r="DE891" s="14"/>
      <c r="DF891" s="14"/>
      <c r="DG891" s="14"/>
      <c r="DH891" s="14"/>
      <c r="DI891" s="14"/>
      <c r="DJ891" s="14"/>
      <c r="DK891" s="14"/>
      <c r="DL891" s="14"/>
      <c r="DM891" s="14"/>
      <c r="DN891" s="14"/>
      <c r="DO891" s="14"/>
      <c r="DP891" s="14"/>
      <c r="DQ891" s="14"/>
      <c r="DR891" s="14"/>
      <c r="DS891" s="14"/>
      <c r="DT891" s="14"/>
      <c r="DU891" s="14"/>
      <c r="DV891" s="14"/>
      <c r="DW891" s="14"/>
      <c r="DX891" s="14"/>
      <c r="DY891" s="14"/>
      <c r="DZ891" s="14"/>
      <c r="EA891" s="14"/>
      <c r="EB891" s="14"/>
      <c r="EC891" s="14"/>
      <c r="ED891" s="14"/>
      <c r="EE891" s="14"/>
      <c r="EF891" s="14"/>
      <c r="EG891" s="14"/>
      <c r="EH891" s="14"/>
      <c r="EI891" s="14"/>
      <c r="EJ891" s="14"/>
      <c r="EK891" s="14"/>
      <c r="EL891" s="14"/>
      <c r="EM891" s="14"/>
      <c r="EN891" s="14"/>
    </row>
    <row r="892" ht="19.5" customHeight="1">
      <c r="A892" s="14"/>
      <c r="B892" s="14"/>
      <c r="C892" s="14"/>
      <c r="D892" s="14"/>
      <c r="E892" s="14"/>
      <c r="F892" s="106"/>
      <c r="G892" s="106"/>
      <c r="H892" s="14"/>
      <c r="I892" s="107"/>
      <c r="J892" s="107"/>
      <c r="K892" s="107"/>
      <c r="L892" s="107"/>
      <c r="M892" s="107"/>
      <c r="N892" s="107"/>
      <c r="O892" s="107"/>
      <c r="P892" s="107"/>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c r="CU892" s="14"/>
      <c r="CV892" s="14"/>
      <c r="CW892" s="14"/>
      <c r="CX892" s="14"/>
      <c r="CY892" s="14"/>
      <c r="CZ892" s="14"/>
      <c r="DA892" s="14"/>
      <c r="DB892" s="14"/>
      <c r="DC892" s="14"/>
      <c r="DD892" s="14"/>
      <c r="DE892" s="14"/>
      <c r="DF892" s="14"/>
      <c r="DG892" s="14"/>
      <c r="DH892" s="14"/>
      <c r="DI892" s="14"/>
      <c r="DJ892" s="14"/>
      <c r="DK892" s="14"/>
      <c r="DL892" s="14"/>
      <c r="DM892" s="14"/>
      <c r="DN892" s="14"/>
      <c r="DO892" s="14"/>
      <c r="DP892" s="14"/>
      <c r="DQ892" s="14"/>
      <c r="DR892" s="14"/>
      <c r="DS892" s="14"/>
      <c r="DT892" s="14"/>
      <c r="DU892" s="14"/>
      <c r="DV892" s="14"/>
      <c r="DW892" s="14"/>
      <c r="DX892" s="14"/>
      <c r="DY892" s="14"/>
      <c r="DZ892" s="14"/>
      <c r="EA892" s="14"/>
      <c r="EB892" s="14"/>
      <c r="EC892" s="14"/>
      <c r="ED892" s="14"/>
      <c r="EE892" s="14"/>
      <c r="EF892" s="14"/>
      <c r="EG892" s="14"/>
      <c r="EH892" s="14"/>
      <c r="EI892" s="14"/>
      <c r="EJ892" s="14"/>
      <c r="EK892" s="14"/>
      <c r="EL892" s="14"/>
      <c r="EM892" s="14"/>
      <c r="EN892" s="14"/>
    </row>
    <row r="893" ht="19.5" customHeight="1">
      <c r="A893" s="14"/>
      <c r="B893" s="14"/>
      <c r="C893" s="14"/>
      <c r="D893" s="14"/>
      <c r="E893" s="14"/>
      <c r="F893" s="106"/>
      <c r="G893" s="106"/>
      <c r="H893" s="14"/>
      <c r="I893" s="107"/>
      <c r="J893" s="107"/>
      <c r="K893" s="107"/>
      <c r="L893" s="107"/>
      <c r="M893" s="107"/>
      <c r="N893" s="107"/>
      <c r="O893" s="107"/>
      <c r="P893" s="107"/>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c r="CU893" s="14"/>
      <c r="CV893" s="14"/>
      <c r="CW893" s="14"/>
      <c r="CX893" s="14"/>
      <c r="CY893" s="14"/>
      <c r="CZ893" s="14"/>
      <c r="DA893" s="14"/>
      <c r="DB893" s="14"/>
      <c r="DC893" s="14"/>
      <c r="DD893" s="14"/>
      <c r="DE893" s="14"/>
      <c r="DF893" s="14"/>
      <c r="DG893" s="14"/>
      <c r="DH893" s="14"/>
      <c r="DI893" s="14"/>
      <c r="DJ893" s="14"/>
      <c r="DK893" s="14"/>
      <c r="DL893" s="14"/>
      <c r="DM893" s="14"/>
      <c r="DN893" s="14"/>
      <c r="DO893" s="14"/>
      <c r="DP893" s="14"/>
      <c r="DQ893" s="14"/>
      <c r="DR893" s="14"/>
      <c r="DS893" s="14"/>
      <c r="DT893" s="14"/>
      <c r="DU893" s="14"/>
      <c r="DV893" s="14"/>
      <c r="DW893" s="14"/>
      <c r="DX893" s="14"/>
      <c r="DY893" s="14"/>
      <c r="DZ893" s="14"/>
      <c r="EA893" s="14"/>
      <c r="EB893" s="14"/>
      <c r="EC893" s="14"/>
      <c r="ED893" s="14"/>
      <c r="EE893" s="14"/>
      <c r="EF893" s="14"/>
      <c r="EG893" s="14"/>
      <c r="EH893" s="14"/>
      <c r="EI893" s="14"/>
      <c r="EJ893" s="14"/>
      <c r="EK893" s="14"/>
      <c r="EL893" s="14"/>
      <c r="EM893" s="14"/>
      <c r="EN893" s="14"/>
    </row>
    <row r="894" ht="19.5" customHeight="1">
      <c r="A894" s="14"/>
      <c r="B894" s="14"/>
      <c r="C894" s="14"/>
      <c r="D894" s="14"/>
      <c r="E894" s="14"/>
      <c r="F894" s="106"/>
      <c r="G894" s="106"/>
      <c r="H894" s="14"/>
      <c r="I894" s="107"/>
      <c r="J894" s="107"/>
      <c r="K894" s="107"/>
      <c r="L894" s="107"/>
      <c r="M894" s="107"/>
      <c r="N894" s="107"/>
      <c r="O894" s="107"/>
      <c r="P894" s="107"/>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c r="CU894" s="14"/>
      <c r="CV894" s="14"/>
      <c r="CW894" s="14"/>
      <c r="CX894" s="14"/>
      <c r="CY894" s="14"/>
      <c r="CZ894" s="14"/>
      <c r="DA894" s="14"/>
      <c r="DB894" s="14"/>
      <c r="DC894" s="14"/>
      <c r="DD894" s="14"/>
      <c r="DE894" s="14"/>
      <c r="DF894" s="14"/>
      <c r="DG894" s="14"/>
      <c r="DH894" s="14"/>
      <c r="DI894" s="14"/>
      <c r="DJ894" s="14"/>
      <c r="DK894" s="14"/>
      <c r="DL894" s="14"/>
      <c r="DM894" s="14"/>
      <c r="DN894" s="14"/>
      <c r="DO894" s="14"/>
      <c r="DP894" s="14"/>
      <c r="DQ894" s="14"/>
      <c r="DR894" s="14"/>
      <c r="DS894" s="14"/>
      <c r="DT894" s="14"/>
      <c r="DU894" s="14"/>
      <c r="DV894" s="14"/>
      <c r="DW894" s="14"/>
      <c r="DX894" s="14"/>
      <c r="DY894" s="14"/>
      <c r="DZ894" s="14"/>
      <c r="EA894" s="14"/>
      <c r="EB894" s="14"/>
      <c r="EC894" s="14"/>
      <c r="ED894" s="14"/>
      <c r="EE894" s="14"/>
      <c r="EF894" s="14"/>
      <c r="EG894" s="14"/>
      <c r="EH894" s="14"/>
      <c r="EI894" s="14"/>
      <c r="EJ894" s="14"/>
      <c r="EK894" s="14"/>
      <c r="EL894" s="14"/>
      <c r="EM894" s="14"/>
      <c r="EN894" s="14"/>
    </row>
    <row r="895" ht="19.5" customHeight="1">
      <c r="A895" s="14"/>
      <c r="B895" s="14"/>
      <c r="C895" s="14"/>
      <c r="D895" s="14"/>
      <c r="E895" s="14"/>
      <c r="F895" s="106"/>
      <c r="G895" s="106"/>
      <c r="H895" s="14"/>
      <c r="I895" s="107"/>
      <c r="J895" s="107"/>
      <c r="K895" s="107"/>
      <c r="L895" s="107"/>
      <c r="M895" s="107"/>
      <c r="N895" s="107"/>
      <c r="O895" s="107"/>
      <c r="P895" s="107"/>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c r="CU895" s="14"/>
      <c r="CV895" s="14"/>
      <c r="CW895" s="14"/>
      <c r="CX895" s="14"/>
      <c r="CY895" s="14"/>
      <c r="CZ895" s="14"/>
      <c r="DA895" s="14"/>
      <c r="DB895" s="14"/>
      <c r="DC895" s="14"/>
      <c r="DD895" s="14"/>
      <c r="DE895" s="14"/>
      <c r="DF895" s="14"/>
      <c r="DG895" s="14"/>
      <c r="DH895" s="14"/>
      <c r="DI895" s="14"/>
      <c r="DJ895" s="14"/>
      <c r="DK895" s="14"/>
      <c r="DL895" s="14"/>
      <c r="DM895" s="14"/>
      <c r="DN895" s="14"/>
      <c r="DO895" s="14"/>
      <c r="DP895" s="14"/>
      <c r="DQ895" s="14"/>
      <c r="DR895" s="14"/>
      <c r="DS895" s="14"/>
      <c r="DT895" s="14"/>
      <c r="DU895" s="14"/>
      <c r="DV895" s="14"/>
      <c r="DW895" s="14"/>
      <c r="DX895" s="14"/>
      <c r="DY895" s="14"/>
      <c r="DZ895" s="14"/>
      <c r="EA895" s="14"/>
      <c r="EB895" s="14"/>
      <c r="EC895" s="14"/>
      <c r="ED895" s="14"/>
      <c r="EE895" s="14"/>
      <c r="EF895" s="14"/>
      <c r="EG895" s="14"/>
      <c r="EH895" s="14"/>
      <c r="EI895" s="14"/>
      <c r="EJ895" s="14"/>
      <c r="EK895" s="14"/>
      <c r="EL895" s="14"/>
      <c r="EM895" s="14"/>
      <c r="EN895" s="14"/>
    </row>
    <row r="896" ht="19.5" customHeight="1">
      <c r="A896" s="14"/>
      <c r="B896" s="14"/>
      <c r="C896" s="14"/>
      <c r="D896" s="14"/>
      <c r="E896" s="14"/>
      <c r="F896" s="106"/>
      <c r="G896" s="106"/>
      <c r="H896" s="14"/>
      <c r="I896" s="107"/>
      <c r="J896" s="107"/>
      <c r="K896" s="107"/>
      <c r="L896" s="107"/>
      <c r="M896" s="107"/>
      <c r="N896" s="107"/>
      <c r="O896" s="107"/>
      <c r="P896" s="107"/>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c r="CU896" s="14"/>
      <c r="CV896" s="14"/>
      <c r="CW896" s="14"/>
      <c r="CX896" s="14"/>
      <c r="CY896" s="14"/>
      <c r="CZ896" s="14"/>
      <c r="DA896" s="14"/>
      <c r="DB896" s="14"/>
      <c r="DC896" s="14"/>
      <c r="DD896" s="14"/>
      <c r="DE896" s="14"/>
      <c r="DF896" s="14"/>
      <c r="DG896" s="14"/>
      <c r="DH896" s="14"/>
      <c r="DI896" s="14"/>
      <c r="DJ896" s="14"/>
      <c r="DK896" s="14"/>
      <c r="DL896" s="14"/>
      <c r="DM896" s="14"/>
      <c r="DN896" s="14"/>
      <c r="DO896" s="14"/>
      <c r="DP896" s="14"/>
      <c r="DQ896" s="14"/>
      <c r="DR896" s="14"/>
      <c r="DS896" s="14"/>
      <c r="DT896" s="14"/>
      <c r="DU896" s="14"/>
      <c r="DV896" s="14"/>
      <c r="DW896" s="14"/>
      <c r="DX896" s="14"/>
      <c r="DY896" s="14"/>
      <c r="DZ896" s="14"/>
      <c r="EA896" s="14"/>
      <c r="EB896" s="14"/>
      <c r="EC896" s="14"/>
      <c r="ED896" s="14"/>
      <c r="EE896" s="14"/>
      <c r="EF896" s="14"/>
      <c r="EG896" s="14"/>
      <c r="EH896" s="14"/>
      <c r="EI896" s="14"/>
      <c r="EJ896" s="14"/>
      <c r="EK896" s="14"/>
      <c r="EL896" s="14"/>
      <c r="EM896" s="14"/>
      <c r="EN896" s="14"/>
    </row>
    <row r="897" ht="19.5" customHeight="1">
      <c r="A897" s="14"/>
      <c r="B897" s="14"/>
      <c r="C897" s="14"/>
      <c r="D897" s="14"/>
      <c r="E897" s="14"/>
      <c r="F897" s="106"/>
      <c r="G897" s="106"/>
      <c r="H897" s="14"/>
      <c r="I897" s="107"/>
      <c r="J897" s="107"/>
      <c r="K897" s="107"/>
      <c r="L897" s="107"/>
      <c r="M897" s="107"/>
      <c r="N897" s="107"/>
      <c r="O897" s="107"/>
      <c r="P897" s="107"/>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c r="CU897" s="14"/>
      <c r="CV897" s="14"/>
      <c r="CW897" s="14"/>
      <c r="CX897" s="14"/>
      <c r="CY897" s="14"/>
      <c r="CZ897" s="14"/>
      <c r="DA897" s="14"/>
      <c r="DB897" s="14"/>
      <c r="DC897" s="14"/>
      <c r="DD897" s="14"/>
      <c r="DE897" s="14"/>
      <c r="DF897" s="14"/>
      <c r="DG897" s="14"/>
      <c r="DH897" s="14"/>
      <c r="DI897" s="14"/>
      <c r="DJ897" s="14"/>
      <c r="DK897" s="14"/>
      <c r="DL897" s="14"/>
      <c r="DM897" s="14"/>
      <c r="DN897" s="14"/>
      <c r="DO897" s="14"/>
      <c r="DP897" s="14"/>
      <c r="DQ897" s="14"/>
      <c r="DR897" s="14"/>
      <c r="DS897" s="14"/>
      <c r="DT897" s="14"/>
      <c r="DU897" s="14"/>
      <c r="DV897" s="14"/>
      <c r="DW897" s="14"/>
      <c r="DX897" s="14"/>
      <c r="DY897" s="14"/>
      <c r="DZ897" s="14"/>
      <c r="EA897" s="14"/>
      <c r="EB897" s="14"/>
      <c r="EC897" s="14"/>
      <c r="ED897" s="14"/>
      <c r="EE897" s="14"/>
      <c r="EF897" s="14"/>
      <c r="EG897" s="14"/>
      <c r="EH897" s="14"/>
      <c r="EI897" s="14"/>
      <c r="EJ897" s="14"/>
      <c r="EK897" s="14"/>
      <c r="EL897" s="14"/>
      <c r="EM897" s="14"/>
      <c r="EN897" s="14"/>
    </row>
    <row r="898" ht="19.5" customHeight="1">
      <c r="A898" s="14"/>
      <c r="B898" s="14"/>
      <c r="C898" s="14"/>
      <c r="D898" s="14"/>
      <c r="E898" s="14"/>
      <c r="F898" s="106"/>
      <c r="G898" s="106"/>
      <c r="H898" s="14"/>
      <c r="I898" s="107"/>
      <c r="J898" s="107"/>
      <c r="K898" s="107"/>
      <c r="L898" s="107"/>
      <c r="M898" s="107"/>
      <c r="N898" s="107"/>
      <c r="O898" s="107"/>
      <c r="P898" s="107"/>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c r="CU898" s="14"/>
      <c r="CV898" s="14"/>
      <c r="CW898" s="14"/>
      <c r="CX898" s="14"/>
      <c r="CY898" s="14"/>
      <c r="CZ898" s="14"/>
      <c r="DA898" s="14"/>
      <c r="DB898" s="14"/>
      <c r="DC898" s="14"/>
      <c r="DD898" s="14"/>
      <c r="DE898" s="14"/>
      <c r="DF898" s="14"/>
      <c r="DG898" s="14"/>
      <c r="DH898" s="14"/>
      <c r="DI898" s="14"/>
      <c r="DJ898" s="14"/>
      <c r="DK898" s="14"/>
      <c r="DL898" s="14"/>
      <c r="DM898" s="14"/>
      <c r="DN898" s="14"/>
      <c r="DO898" s="14"/>
      <c r="DP898" s="14"/>
      <c r="DQ898" s="14"/>
      <c r="DR898" s="14"/>
      <c r="DS898" s="14"/>
      <c r="DT898" s="14"/>
      <c r="DU898" s="14"/>
      <c r="DV898" s="14"/>
      <c r="DW898" s="14"/>
      <c r="DX898" s="14"/>
      <c r="DY898" s="14"/>
      <c r="DZ898" s="14"/>
      <c r="EA898" s="14"/>
      <c r="EB898" s="14"/>
      <c r="EC898" s="14"/>
      <c r="ED898" s="14"/>
      <c r="EE898" s="14"/>
      <c r="EF898" s="14"/>
      <c r="EG898" s="14"/>
      <c r="EH898" s="14"/>
      <c r="EI898" s="14"/>
      <c r="EJ898" s="14"/>
      <c r="EK898" s="14"/>
      <c r="EL898" s="14"/>
      <c r="EM898" s="14"/>
      <c r="EN898" s="14"/>
    </row>
    <row r="899" ht="19.5" customHeight="1">
      <c r="A899" s="14"/>
      <c r="B899" s="14"/>
      <c r="C899" s="14"/>
      <c r="D899" s="14"/>
      <c r="E899" s="14"/>
      <c r="F899" s="106"/>
      <c r="G899" s="106"/>
      <c r="H899" s="14"/>
      <c r="I899" s="107"/>
      <c r="J899" s="107"/>
      <c r="K899" s="107"/>
      <c r="L899" s="107"/>
      <c r="M899" s="107"/>
      <c r="N899" s="107"/>
      <c r="O899" s="107"/>
      <c r="P899" s="107"/>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c r="CU899" s="14"/>
      <c r="CV899" s="14"/>
      <c r="CW899" s="14"/>
      <c r="CX899" s="14"/>
      <c r="CY899" s="14"/>
      <c r="CZ899" s="14"/>
      <c r="DA899" s="14"/>
      <c r="DB899" s="14"/>
      <c r="DC899" s="14"/>
      <c r="DD899" s="14"/>
      <c r="DE899" s="14"/>
      <c r="DF899" s="14"/>
      <c r="DG899" s="14"/>
      <c r="DH899" s="14"/>
      <c r="DI899" s="14"/>
      <c r="DJ899" s="14"/>
      <c r="DK899" s="14"/>
      <c r="DL899" s="14"/>
      <c r="DM899" s="14"/>
      <c r="DN899" s="14"/>
      <c r="DO899" s="14"/>
      <c r="DP899" s="14"/>
      <c r="DQ899" s="14"/>
      <c r="DR899" s="14"/>
      <c r="DS899" s="14"/>
      <c r="DT899" s="14"/>
      <c r="DU899" s="14"/>
      <c r="DV899" s="14"/>
      <c r="DW899" s="14"/>
      <c r="DX899" s="14"/>
      <c r="DY899" s="14"/>
      <c r="DZ899" s="14"/>
      <c r="EA899" s="14"/>
      <c r="EB899" s="14"/>
      <c r="EC899" s="14"/>
      <c r="ED899" s="14"/>
      <c r="EE899" s="14"/>
      <c r="EF899" s="14"/>
      <c r="EG899" s="14"/>
      <c r="EH899" s="14"/>
      <c r="EI899" s="14"/>
      <c r="EJ899" s="14"/>
      <c r="EK899" s="14"/>
      <c r="EL899" s="14"/>
      <c r="EM899" s="14"/>
      <c r="EN899" s="14"/>
    </row>
    <row r="900" ht="19.5" customHeight="1">
      <c r="A900" s="14"/>
      <c r="B900" s="14"/>
      <c r="C900" s="14"/>
      <c r="D900" s="14"/>
      <c r="E900" s="14"/>
      <c r="F900" s="106"/>
      <c r="G900" s="106"/>
      <c r="H900" s="14"/>
      <c r="I900" s="107"/>
      <c r="J900" s="107"/>
      <c r="K900" s="107"/>
      <c r="L900" s="107"/>
      <c r="M900" s="107"/>
      <c r="N900" s="107"/>
      <c r="O900" s="107"/>
      <c r="P900" s="107"/>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c r="CU900" s="14"/>
      <c r="CV900" s="14"/>
      <c r="CW900" s="14"/>
      <c r="CX900" s="14"/>
      <c r="CY900" s="14"/>
      <c r="CZ900" s="14"/>
      <c r="DA900" s="14"/>
      <c r="DB900" s="14"/>
      <c r="DC900" s="14"/>
      <c r="DD900" s="14"/>
      <c r="DE900" s="14"/>
      <c r="DF900" s="14"/>
      <c r="DG900" s="14"/>
      <c r="DH900" s="14"/>
      <c r="DI900" s="14"/>
      <c r="DJ900" s="14"/>
      <c r="DK900" s="14"/>
      <c r="DL900" s="14"/>
      <c r="DM900" s="14"/>
      <c r="DN900" s="14"/>
      <c r="DO900" s="14"/>
      <c r="DP900" s="14"/>
      <c r="DQ900" s="14"/>
      <c r="DR900" s="14"/>
      <c r="DS900" s="14"/>
      <c r="DT900" s="14"/>
      <c r="DU900" s="14"/>
      <c r="DV900" s="14"/>
      <c r="DW900" s="14"/>
      <c r="DX900" s="14"/>
      <c r="DY900" s="14"/>
      <c r="DZ900" s="14"/>
      <c r="EA900" s="14"/>
      <c r="EB900" s="14"/>
      <c r="EC900" s="14"/>
      <c r="ED900" s="14"/>
      <c r="EE900" s="14"/>
      <c r="EF900" s="14"/>
      <c r="EG900" s="14"/>
      <c r="EH900" s="14"/>
      <c r="EI900" s="14"/>
      <c r="EJ900" s="14"/>
      <c r="EK900" s="14"/>
      <c r="EL900" s="14"/>
      <c r="EM900" s="14"/>
      <c r="EN900" s="14"/>
    </row>
    <row r="901" ht="19.5" customHeight="1">
      <c r="A901" s="14"/>
      <c r="B901" s="14"/>
      <c r="C901" s="14"/>
      <c r="D901" s="14"/>
      <c r="E901" s="14"/>
      <c r="F901" s="106"/>
      <c r="G901" s="106"/>
      <c r="H901" s="14"/>
      <c r="I901" s="107"/>
      <c r="J901" s="107"/>
      <c r="K901" s="107"/>
      <c r="L901" s="107"/>
      <c r="M901" s="107"/>
      <c r="N901" s="107"/>
      <c r="O901" s="107"/>
      <c r="P901" s="107"/>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c r="CU901" s="14"/>
      <c r="CV901" s="14"/>
      <c r="CW901" s="14"/>
      <c r="CX901" s="14"/>
      <c r="CY901" s="14"/>
      <c r="CZ901" s="14"/>
      <c r="DA901" s="14"/>
      <c r="DB901" s="14"/>
      <c r="DC901" s="14"/>
      <c r="DD901" s="14"/>
      <c r="DE901" s="14"/>
      <c r="DF901" s="14"/>
      <c r="DG901" s="14"/>
      <c r="DH901" s="14"/>
      <c r="DI901" s="14"/>
      <c r="DJ901" s="14"/>
      <c r="DK901" s="14"/>
      <c r="DL901" s="14"/>
      <c r="DM901" s="14"/>
      <c r="DN901" s="14"/>
      <c r="DO901" s="14"/>
      <c r="DP901" s="14"/>
      <c r="DQ901" s="14"/>
      <c r="DR901" s="14"/>
      <c r="DS901" s="14"/>
      <c r="DT901" s="14"/>
      <c r="DU901" s="14"/>
      <c r="DV901" s="14"/>
      <c r="DW901" s="14"/>
      <c r="DX901" s="14"/>
      <c r="DY901" s="14"/>
      <c r="DZ901" s="14"/>
      <c r="EA901" s="14"/>
      <c r="EB901" s="14"/>
      <c r="EC901" s="14"/>
      <c r="ED901" s="14"/>
      <c r="EE901" s="14"/>
      <c r="EF901" s="14"/>
      <c r="EG901" s="14"/>
      <c r="EH901" s="14"/>
      <c r="EI901" s="14"/>
      <c r="EJ901" s="14"/>
      <c r="EK901" s="14"/>
      <c r="EL901" s="14"/>
      <c r="EM901" s="14"/>
      <c r="EN901" s="14"/>
    </row>
    <row r="902" ht="19.5" customHeight="1">
      <c r="A902" s="14"/>
      <c r="B902" s="14"/>
      <c r="C902" s="14"/>
      <c r="D902" s="14"/>
      <c r="E902" s="14"/>
      <c r="F902" s="106"/>
      <c r="G902" s="106"/>
      <c r="H902" s="14"/>
      <c r="I902" s="107"/>
      <c r="J902" s="107"/>
      <c r="K902" s="107"/>
      <c r="L902" s="107"/>
      <c r="M902" s="107"/>
      <c r="N902" s="107"/>
      <c r="O902" s="107"/>
      <c r="P902" s="107"/>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c r="CU902" s="14"/>
      <c r="CV902" s="14"/>
      <c r="CW902" s="14"/>
      <c r="CX902" s="14"/>
      <c r="CY902" s="14"/>
      <c r="CZ902" s="14"/>
      <c r="DA902" s="14"/>
      <c r="DB902" s="14"/>
      <c r="DC902" s="14"/>
      <c r="DD902" s="14"/>
      <c r="DE902" s="14"/>
      <c r="DF902" s="14"/>
      <c r="DG902" s="14"/>
      <c r="DH902" s="14"/>
      <c r="DI902" s="14"/>
      <c r="DJ902" s="14"/>
      <c r="DK902" s="14"/>
      <c r="DL902" s="14"/>
      <c r="DM902" s="14"/>
      <c r="DN902" s="14"/>
      <c r="DO902" s="14"/>
      <c r="DP902" s="14"/>
      <c r="DQ902" s="14"/>
      <c r="DR902" s="14"/>
      <c r="DS902" s="14"/>
      <c r="DT902" s="14"/>
      <c r="DU902" s="14"/>
      <c r="DV902" s="14"/>
      <c r="DW902" s="14"/>
      <c r="DX902" s="14"/>
      <c r="DY902" s="14"/>
      <c r="DZ902" s="14"/>
      <c r="EA902" s="14"/>
      <c r="EB902" s="14"/>
      <c r="EC902" s="14"/>
      <c r="ED902" s="14"/>
      <c r="EE902" s="14"/>
      <c r="EF902" s="14"/>
      <c r="EG902" s="14"/>
      <c r="EH902" s="14"/>
      <c r="EI902" s="14"/>
      <c r="EJ902" s="14"/>
      <c r="EK902" s="14"/>
      <c r="EL902" s="14"/>
      <c r="EM902" s="14"/>
      <c r="EN902" s="14"/>
    </row>
    <row r="903" ht="19.5" customHeight="1">
      <c r="A903" s="14"/>
      <c r="B903" s="14"/>
      <c r="C903" s="14"/>
      <c r="D903" s="14"/>
      <c r="E903" s="14"/>
      <c r="F903" s="106"/>
      <c r="G903" s="106"/>
      <c r="H903" s="14"/>
      <c r="I903" s="107"/>
      <c r="J903" s="107"/>
      <c r="K903" s="107"/>
      <c r="L903" s="107"/>
      <c r="M903" s="107"/>
      <c r="N903" s="107"/>
      <c r="O903" s="107"/>
      <c r="P903" s="107"/>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c r="CU903" s="14"/>
      <c r="CV903" s="14"/>
      <c r="CW903" s="14"/>
      <c r="CX903" s="14"/>
      <c r="CY903" s="14"/>
      <c r="CZ903" s="14"/>
      <c r="DA903" s="14"/>
      <c r="DB903" s="14"/>
      <c r="DC903" s="14"/>
      <c r="DD903" s="14"/>
      <c r="DE903" s="14"/>
      <c r="DF903" s="14"/>
      <c r="DG903" s="14"/>
      <c r="DH903" s="14"/>
      <c r="DI903" s="14"/>
      <c r="DJ903" s="14"/>
      <c r="DK903" s="14"/>
      <c r="DL903" s="14"/>
      <c r="DM903" s="14"/>
      <c r="DN903" s="14"/>
      <c r="DO903" s="14"/>
      <c r="DP903" s="14"/>
      <c r="DQ903" s="14"/>
      <c r="DR903" s="14"/>
      <c r="DS903" s="14"/>
      <c r="DT903" s="14"/>
      <c r="DU903" s="14"/>
      <c r="DV903" s="14"/>
      <c r="DW903" s="14"/>
      <c r="DX903" s="14"/>
      <c r="DY903" s="14"/>
      <c r="DZ903" s="14"/>
      <c r="EA903" s="14"/>
      <c r="EB903" s="14"/>
      <c r="EC903" s="14"/>
      <c r="ED903" s="14"/>
      <c r="EE903" s="14"/>
      <c r="EF903" s="14"/>
      <c r="EG903" s="14"/>
      <c r="EH903" s="14"/>
      <c r="EI903" s="14"/>
      <c r="EJ903" s="14"/>
      <c r="EK903" s="14"/>
      <c r="EL903" s="14"/>
      <c r="EM903" s="14"/>
      <c r="EN903" s="14"/>
    </row>
    <row r="904" ht="19.5" customHeight="1">
      <c r="A904" s="14"/>
      <c r="B904" s="14"/>
      <c r="C904" s="14"/>
      <c r="D904" s="14"/>
      <c r="E904" s="14"/>
      <c r="F904" s="106"/>
      <c r="G904" s="106"/>
      <c r="H904" s="14"/>
      <c r="I904" s="107"/>
      <c r="J904" s="107"/>
      <c r="K904" s="107"/>
      <c r="L904" s="107"/>
      <c r="M904" s="107"/>
      <c r="N904" s="107"/>
      <c r="O904" s="107"/>
      <c r="P904" s="107"/>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c r="CU904" s="14"/>
      <c r="CV904" s="14"/>
      <c r="CW904" s="14"/>
      <c r="CX904" s="14"/>
      <c r="CY904" s="14"/>
      <c r="CZ904" s="14"/>
      <c r="DA904" s="14"/>
      <c r="DB904" s="14"/>
      <c r="DC904" s="14"/>
      <c r="DD904" s="14"/>
      <c r="DE904" s="14"/>
      <c r="DF904" s="14"/>
      <c r="DG904" s="14"/>
      <c r="DH904" s="14"/>
      <c r="DI904" s="14"/>
      <c r="DJ904" s="14"/>
      <c r="DK904" s="14"/>
      <c r="DL904" s="14"/>
      <c r="DM904" s="14"/>
      <c r="DN904" s="14"/>
      <c r="DO904" s="14"/>
      <c r="DP904" s="14"/>
      <c r="DQ904" s="14"/>
      <c r="DR904" s="14"/>
      <c r="DS904" s="14"/>
      <c r="DT904" s="14"/>
      <c r="DU904" s="14"/>
      <c r="DV904" s="14"/>
      <c r="DW904" s="14"/>
      <c r="DX904" s="14"/>
      <c r="DY904" s="14"/>
      <c r="DZ904" s="14"/>
      <c r="EA904" s="14"/>
      <c r="EB904" s="14"/>
      <c r="EC904" s="14"/>
      <c r="ED904" s="14"/>
      <c r="EE904" s="14"/>
      <c r="EF904" s="14"/>
      <c r="EG904" s="14"/>
      <c r="EH904" s="14"/>
      <c r="EI904" s="14"/>
      <c r="EJ904" s="14"/>
      <c r="EK904" s="14"/>
      <c r="EL904" s="14"/>
      <c r="EM904" s="14"/>
      <c r="EN904" s="14"/>
    </row>
    <row r="905" ht="19.5" customHeight="1">
      <c r="A905" s="14"/>
      <c r="B905" s="14"/>
      <c r="C905" s="14"/>
      <c r="D905" s="14"/>
      <c r="E905" s="14"/>
      <c r="F905" s="106"/>
      <c r="G905" s="106"/>
      <c r="H905" s="14"/>
      <c r="I905" s="107"/>
      <c r="J905" s="107"/>
      <c r="K905" s="107"/>
      <c r="L905" s="107"/>
      <c r="M905" s="107"/>
      <c r="N905" s="107"/>
      <c r="O905" s="107"/>
      <c r="P905" s="107"/>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c r="CU905" s="14"/>
      <c r="CV905" s="14"/>
      <c r="CW905" s="14"/>
      <c r="CX905" s="14"/>
      <c r="CY905" s="14"/>
      <c r="CZ905" s="14"/>
      <c r="DA905" s="14"/>
      <c r="DB905" s="14"/>
      <c r="DC905" s="14"/>
      <c r="DD905" s="14"/>
      <c r="DE905" s="14"/>
      <c r="DF905" s="14"/>
      <c r="DG905" s="14"/>
      <c r="DH905" s="14"/>
      <c r="DI905" s="14"/>
      <c r="DJ905" s="14"/>
      <c r="DK905" s="14"/>
      <c r="DL905" s="14"/>
      <c r="DM905" s="14"/>
      <c r="DN905" s="14"/>
      <c r="DO905" s="14"/>
      <c r="DP905" s="14"/>
      <c r="DQ905" s="14"/>
      <c r="DR905" s="14"/>
      <c r="DS905" s="14"/>
      <c r="DT905" s="14"/>
      <c r="DU905" s="14"/>
      <c r="DV905" s="14"/>
      <c r="DW905" s="14"/>
      <c r="DX905" s="14"/>
      <c r="DY905" s="14"/>
      <c r="DZ905" s="14"/>
      <c r="EA905" s="14"/>
      <c r="EB905" s="14"/>
      <c r="EC905" s="14"/>
      <c r="ED905" s="14"/>
      <c r="EE905" s="14"/>
      <c r="EF905" s="14"/>
      <c r="EG905" s="14"/>
      <c r="EH905" s="14"/>
      <c r="EI905" s="14"/>
      <c r="EJ905" s="14"/>
      <c r="EK905" s="14"/>
      <c r="EL905" s="14"/>
      <c r="EM905" s="14"/>
      <c r="EN905" s="14"/>
    </row>
    <row r="906" ht="19.5" customHeight="1">
      <c r="A906" s="14"/>
      <c r="B906" s="14"/>
      <c r="C906" s="14"/>
      <c r="D906" s="14"/>
      <c r="E906" s="14"/>
      <c r="F906" s="106"/>
      <c r="G906" s="106"/>
      <c r="H906" s="14"/>
      <c r="I906" s="107"/>
      <c r="J906" s="107"/>
      <c r="K906" s="107"/>
      <c r="L906" s="107"/>
      <c r="M906" s="107"/>
      <c r="N906" s="107"/>
      <c r="O906" s="107"/>
      <c r="P906" s="107"/>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c r="CU906" s="14"/>
      <c r="CV906" s="14"/>
      <c r="CW906" s="14"/>
      <c r="CX906" s="14"/>
      <c r="CY906" s="14"/>
      <c r="CZ906" s="14"/>
      <c r="DA906" s="14"/>
      <c r="DB906" s="14"/>
      <c r="DC906" s="14"/>
      <c r="DD906" s="14"/>
      <c r="DE906" s="14"/>
      <c r="DF906" s="14"/>
      <c r="DG906" s="14"/>
      <c r="DH906" s="14"/>
      <c r="DI906" s="14"/>
      <c r="DJ906" s="14"/>
      <c r="DK906" s="14"/>
      <c r="DL906" s="14"/>
      <c r="DM906" s="14"/>
      <c r="DN906" s="14"/>
      <c r="DO906" s="14"/>
      <c r="DP906" s="14"/>
      <c r="DQ906" s="14"/>
      <c r="DR906" s="14"/>
      <c r="DS906" s="14"/>
      <c r="DT906" s="14"/>
      <c r="DU906" s="14"/>
      <c r="DV906" s="14"/>
      <c r="DW906" s="14"/>
      <c r="DX906" s="14"/>
      <c r="DY906" s="14"/>
      <c r="DZ906" s="14"/>
      <c r="EA906" s="14"/>
      <c r="EB906" s="14"/>
      <c r="EC906" s="14"/>
      <c r="ED906" s="14"/>
      <c r="EE906" s="14"/>
      <c r="EF906" s="14"/>
      <c r="EG906" s="14"/>
      <c r="EH906" s="14"/>
      <c r="EI906" s="14"/>
      <c r="EJ906" s="14"/>
      <c r="EK906" s="14"/>
      <c r="EL906" s="14"/>
      <c r="EM906" s="14"/>
      <c r="EN906" s="14"/>
    </row>
    <row r="907" ht="19.5" customHeight="1">
      <c r="A907" s="14"/>
      <c r="B907" s="14"/>
      <c r="C907" s="14"/>
      <c r="D907" s="14"/>
      <c r="E907" s="14"/>
      <c r="F907" s="106"/>
      <c r="G907" s="106"/>
      <c r="H907" s="14"/>
      <c r="I907" s="107"/>
      <c r="J907" s="107"/>
      <c r="K907" s="107"/>
      <c r="L907" s="107"/>
      <c r="M907" s="107"/>
      <c r="N907" s="107"/>
      <c r="O907" s="107"/>
      <c r="P907" s="107"/>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c r="CU907" s="14"/>
      <c r="CV907" s="14"/>
      <c r="CW907" s="14"/>
      <c r="CX907" s="14"/>
      <c r="CY907" s="14"/>
      <c r="CZ907" s="14"/>
      <c r="DA907" s="14"/>
      <c r="DB907" s="14"/>
      <c r="DC907" s="14"/>
      <c r="DD907" s="14"/>
      <c r="DE907" s="14"/>
      <c r="DF907" s="14"/>
      <c r="DG907" s="14"/>
      <c r="DH907" s="14"/>
      <c r="DI907" s="14"/>
      <c r="DJ907" s="14"/>
      <c r="DK907" s="14"/>
      <c r="DL907" s="14"/>
      <c r="DM907" s="14"/>
      <c r="DN907" s="14"/>
      <c r="DO907" s="14"/>
      <c r="DP907" s="14"/>
      <c r="DQ907" s="14"/>
      <c r="DR907" s="14"/>
      <c r="DS907" s="14"/>
      <c r="DT907" s="14"/>
      <c r="DU907" s="14"/>
      <c r="DV907" s="14"/>
      <c r="DW907" s="14"/>
      <c r="DX907" s="14"/>
      <c r="DY907" s="14"/>
      <c r="DZ907" s="14"/>
      <c r="EA907" s="14"/>
      <c r="EB907" s="14"/>
      <c r="EC907" s="14"/>
      <c r="ED907" s="14"/>
      <c r="EE907" s="14"/>
      <c r="EF907" s="14"/>
      <c r="EG907" s="14"/>
      <c r="EH907" s="14"/>
      <c r="EI907" s="14"/>
      <c r="EJ907" s="14"/>
      <c r="EK907" s="14"/>
      <c r="EL907" s="14"/>
      <c r="EM907" s="14"/>
      <c r="EN907" s="14"/>
    </row>
    <row r="908" ht="19.5" customHeight="1">
      <c r="A908" s="14"/>
      <c r="B908" s="14"/>
      <c r="C908" s="14"/>
      <c r="D908" s="14"/>
      <c r="E908" s="14"/>
      <c r="F908" s="106"/>
      <c r="G908" s="106"/>
      <c r="H908" s="14"/>
      <c r="I908" s="107"/>
      <c r="J908" s="107"/>
      <c r="K908" s="107"/>
      <c r="L908" s="107"/>
      <c r="M908" s="107"/>
      <c r="N908" s="107"/>
      <c r="O908" s="107"/>
      <c r="P908" s="107"/>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c r="CU908" s="14"/>
      <c r="CV908" s="14"/>
      <c r="CW908" s="14"/>
      <c r="CX908" s="14"/>
      <c r="CY908" s="14"/>
      <c r="CZ908" s="14"/>
      <c r="DA908" s="14"/>
      <c r="DB908" s="14"/>
      <c r="DC908" s="14"/>
      <c r="DD908" s="14"/>
      <c r="DE908" s="14"/>
      <c r="DF908" s="14"/>
      <c r="DG908" s="14"/>
      <c r="DH908" s="14"/>
      <c r="DI908" s="14"/>
      <c r="DJ908" s="14"/>
      <c r="DK908" s="14"/>
      <c r="DL908" s="14"/>
      <c r="DM908" s="14"/>
      <c r="DN908" s="14"/>
      <c r="DO908" s="14"/>
      <c r="DP908" s="14"/>
      <c r="DQ908" s="14"/>
      <c r="DR908" s="14"/>
      <c r="DS908" s="14"/>
      <c r="DT908" s="14"/>
      <c r="DU908" s="14"/>
      <c r="DV908" s="14"/>
      <c r="DW908" s="14"/>
      <c r="DX908" s="14"/>
      <c r="DY908" s="14"/>
      <c r="DZ908" s="14"/>
      <c r="EA908" s="14"/>
      <c r="EB908" s="14"/>
      <c r="EC908" s="14"/>
      <c r="ED908" s="14"/>
      <c r="EE908" s="14"/>
      <c r="EF908" s="14"/>
      <c r="EG908" s="14"/>
      <c r="EH908" s="14"/>
      <c r="EI908" s="14"/>
      <c r="EJ908" s="14"/>
      <c r="EK908" s="14"/>
      <c r="EL908" s="14"/>
      <c r="EM908" s="14"/>
      <c r="EN908" s="14"/>
    </row>
    <row r="909" ht="19.5" customHeight="1">
      <c r="A909" s="14"/>
      <c r="B909" s="14"/>
      <c r="C909" s="14"/>
      <c r="D909" s="14"/>
      <c r="E909" s="14"/>
      <c r="F909" s="106"/>
      <c r="G909" s="106"/>
      <c r="H909" s="14"/>
      <c r="I909" s="107"/>
      <c r="J909" s="107"/>
      <c r="K909" s="107"/>
      <c r="L909" s="107"/>
      <c r="M909" s="107"/>
      <c r="N909" s="107"/>
      <c r="O909" s="107"/>
      <c r="P909" s="107"/>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c r="CU909" s="14"/>
      <c r="CV909" s="14"/>
      <c r="CW909" s="14"/>
      <c r="CX909" s="14"/>
      <c r="CY909" s="14"/>
      <c r="CZ909" s="14"/>
      <c r="DA909" s="14"/>
      <c r="DB909" s="14"/>
      <c r="DC909" s="14"/>
      <c r="DD909" s="14"/>
      <c r="DE909" s="14"/>
      <c r="DF909" s="14"/>
      <c r="DG909" s="14"/>
      <c r="DH909" s="14"/>
      <c r="DI909" s="14"/>
      <c r="DJ909" s="14"/>
      <c r="DK909" s="14"/>
      <c r="DL909" s="14"/>
      <c r="DM909" s="14"/>
      <c r="DN909" s="14"/>
      <c r="DO909" s="14"/>
      <c r="DP909" s="14"/>
      <c r="DQ909" s="14"/>
      <c r="DR909" s="14"/>
      <c r="DS909" s="14"/>
      <c r="DT909" s="14"/>
      <c r="DU909" s="14"/>
      <c r="DV909" s="14"/>
      <c r="DW909" s="14"/>
      <c r="DX909" s="14"/>
      <c r="DY909" s="14"/>
      <c r="DZ909" s="14"/>
      <c r="EA909" s="14"/>
      <c r="EB909" s="14"/>
      <c r="EC909" s="14"/>
      <c r="ED909" s="14"/>
      <c r="EE909" s="14"/>
      <c r="EF909" s="14"/>
      <c r="EG909" s="14"/>
      <c r="EH909" s="14"/>
      <c r="EI909" s="14"/>
      <c r="EJ909" s="14"/>
      <c r="EK909" s="14"/>
      <c r="EL909" s="14"/>
      <c r="EM909" s="14"/>
      <c r="EN909" s="14"/>
    </row>
    <row r="910" ht="19.5" customHeight="1">
      <c r="A910" s="14"/>
      <c r="B910" s="14"/>
      <c r="C910" s="14"/>
      <c r="D910" s="14"/>
      <c r="E910" s="14"/>
      <c r="F910" s="106"/>
      <c r="G910" s="106"/>
      <c r="H910" s="14"/>
      <c r="I910" s="107"/>
      <c r="J910" s="107"/>
      <c r="K910" s="107"/>
      <c r="L910" s="107"/>
      <c r="M910" s="107"/>
      <c r="N910" s="107"/>
      <c r="O910" s="107"/>
      <c r="P910" s="107"/>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c r="CU910" s="14"/>
      <c r="CV910" s="14"/>
      <c r="CW910" s="14"/>
      <c r="CX910" s="14"/>
      <c r="CY910" s="14"/>
      <c r="CZ910" s="14"/>
      <c r="DA910" s="14"/>
      <c r="DB910" s="14"/>
      <c r="DC910" s="14"/>
      <c r="DD910" s="14"/>
      <c r="DE910" s="14"/>
      <c r="DF910" s="14"/>
      <c r="DG910" s="14"/>
      <c r="DH910" s="14"/>
      <c r="DI910" s="14"/>
      <c r="DJ910" s="14"/>
      <c r="DK910" s="14"/>
      <c r="DL910" s="14"/>
      <c r="DM910" s="14"/>
      <c r="DN910" s="14"/>
      <c r="DO910" s="14"/>
      <c r="DP910" s="14"/>
      <c r="DQ910" s="14"/>
      <c r="DR910" s="14"/>
      <c r="DS910" s="14"/>
      <c r="DT910" s="14"/>
      <c r="DU910" s="14"/>
      <c r="DV910" s="14"/>
      <c r="DW910" s="14"/>
      <c r="DX910" s="14"/>
      <c r="DY910" s="14"/>
      <c r="DZ910" s="14"/>
      <c r="EA910" s="14"/>
      <c r="EB910" s="14"/>
      <c r="EC910" s="14"/>
      <c r="ED910" s="14"/>
      <c r="EE910" s="14"/>
      <c r="EF910" s="14"/>
      <c r="EG910" s="14"/>
      <c r="EH910" s="14"/>
      <c r="EI910" s="14"/>
      <c r="EJ910" s="14"/>
      <c r="EK910" s="14"/>
      <c r="EL910" s="14"/>
      <c r="EM910" s="14"/>
      <c r="EN910" s="14"/>
    </row>
    <row r="911" ht="19.5" customHeight="1">
      <c r="A911" s="14"/>
      <c r="B911" s="14"/>
      <c r="C911" s="14"/>
      <c r="D911" s="14"/>
      <c r="E911" s="14"/>
      <c r="F911" s="106"/>
      <c r="G911" s="106"/>
      <c r="H911" s="14"/>
      <c r="I911" s="107"/>
      <c r="J911" s="107"/>
      <c r="K911" s="107"/>
      <c r="L911" s="107"/>
      <c r="M911" s="107"/>
      <c r="N911" s="107"/>
      <c r="O911" s="107"/>
      <c r="P911" s="107"/>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c r="CU911" s="14"/>
      <c r="CV911" s="14"/>
      <c r="CW911" s="14"/>
      <c r="CX911" s="14"/>
      <c r="CY911" s="14"/>
      <c r="CZ911" s="14"/>
      <c r="DA911" s="14"/>
      <c r="DB911" s="14"/>
      <c r="DC911" s="14"/>
      <c r="DD911" s="14"/>
      <c r="DE911" s="14"/>
      <c r="DF911" s="14"/>
      <c r="DG911" s="14"/>
      <c r="DH911" s="14"/>
      <c r="DI911" s="14"/>
      <c r="DJ911" s="14"/>
      <c r="DK911" s="14"/>
      <c r="DL911" s="14"/>
      <c r="DM911" s="14"/>
      <c r="DN911" s="14"/>
      <c r="DO911" s="14"/>
      <c r="DP911" s="14"/>
      <c r="DQ911" s="14"/>
      <c r="DR911" s="14"/>
      <c r="DS911" s="14"/>
      <c r="DT911" s="14"/>
      <c r="DU911" s="14"/>
      <c r="DV911" s="14"/>
      <c r="DW911" s="14"/>
      <c r="DX911" s="14"/>
      <c r="DY911" s="14"/>
      <c r="DZ911" s="14"/>
      <c r="EA911" s="14"/>
      <c r="EB911" s="14"/>
      <c r="EC911" s="14"/>
      <c r="ED911" s="14"/>
      <c r="EE911" s="14"/>
      <c r="EF911" s="14"/>
      <c r="EG911" s="14"/>
      <c r="EH911" s="14"/>
      <c r="EI911" s="14"/>
      <c r="EJ911" s="14"/>
      <c r="EK911" s="14"/>
      <c r="EL911" s="14"/>
      <c r="EM911" s="14"/>
      <c r="EN911" s="14"/>
    </row>
    <row r="912" ht="19.5" customHeight="1">
      <c r="A912" s="14"/>
      <c r="B912" s="14"/>
      <c r="C912" s="14"/>
      <c r="D912" s="14"/>
      <c r="E912" s="14"/>
      <c r="F912" s="106"/>
      <c r="G912" s="106"/>
      <c r="H912" s="14"/>
      <c r="I912" s="107"/>
      <c r="J912" s="107"/>
      <c r="K912" s="107"/>
      <c r="L912" s="107"/>
      <c r="M912" s="107"/>
      <c r="N912" s="107"/>
      <c r="O912" s="107"/>
      <c r="P912" s="107"/>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c r="CU912" s="14"/>
      <c r="CV912" s="14"/>
      <c r="CW912" s="14"/>
      <c r="CX912" s="14"/>
      <c r="CY912" s="14"/>
      <c r="CZ912" s="14"/>
      <c r="DA912" s="14"/>
      <c r="DB912" s="14"/>
      <c r="DC912" s="14"/>
      <c r="DD912" s="14"/>
      <c r="DE912" s="14"/>
      <c r="DF912" s="14"/>
      <c r="DG912" s="14"/>
      <c r="DH912" s="14"/>
      <c r="DI912" s="14"/>
      <c r="DJ912" s="14"/>
      <c r="DK912" s="14"/>
      <c r="DL912" s="14"/>
      <c r="DM912" s="14"/>
      <c r="DN912" s="14"/>
      <c r="DO912" s="14"/>
      <c r="DP912" s="14"/>
      <c r="DQ912" s="14"/>
      <c r="DR912" s="14"/>
      <c r="DS912" s="14"/>
      <c r="DT912" s="14"/>
      <c r="DU912" s="14"/>
      <c r="DV912" s="14"/>
      <c r="DW912" s="14"/>
      <c r="DX912" s="14"/>
      <c r="DY912" s="14"/>
      <c r="DZ912" s="14"/>
      <c r="EA912" s="14"/>
      <c r="EB912" s="14"/>
      <c r="EC912" s="14"/>
      <c r="ED912" s="14"/>
      <c r="EE912" s="14"/>
      <c r="EF912" s="14"/>
      <c r="EG912" s="14"/>
      <c r="EH912" s="14"/>
      <c r="EI912" s="14"/>
      <c r="EJ912" s="14"/>
      <c r="EK912" s="14"/>
      <c r="EL912" s="14"/>
      <c r="EM912" s="14"/>
      <c r="EN912" s="14"/>
    </row>
    <row r="913" ht="19.5" customHeight="1">
      <c r="A913" s="14"/>
      <c r="B913" s="14"/>
      <c r="C913" s="14"/>
      <c r="D913" s="14"/>
      <c r="E913" s="14"/>
      <c r="F913" s="106"/>
      <c r="G913" s="106"/>
      <c r="H913" s="14"/>
      <c r="I913" s="107"/>
      <c r="J913" s="107"/>
      <c r="K913" s="107"/>
      <c r="L913" s="107"/>
      <c r="M913" s="107"/>
      <c r="N913" s="107"/>
      <c r="O913" s="107"/>
      <c r="P913" s="107"/>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c r="CU913" s="14"/>
      <c r="CV913" s="14"/>
      <c r="CW913" s="14"/>
      <c r="CX913" s="14"/>
      <c r="CY913" s="14"/>
      <c r="CZ913" s="14"/>
      <c r="DA913" s="14"/>
      <c r="DB913" s="14"/>
      <c r="DC913" s="14"/>
      <c r="DD913" s="14"/>
      <c r="DE913" s="14"/>
      <c r="DF913" s="14"/>
      <c r="DG913" s="14"/>
      <c r="DH913" s="14"/>
      <c r="DI913" s="14"/>
      <c r="DJ913" s="14"/>
      <c r="DK913" s="14"/>
      <c r="DL913" s="14"/>
      <c r="DM913" s="14"/>
      <c r="DN913" s="14"/>
      <c r="DO913" s="14"/>
      <c r="DP913" s="14"/>
      <c r="DQ913" s="14"/>
      <c r="DR913" s="14"/>
      <c r="DS913" s="14"/>
      <c r="DT913" s="14"/>
      <c r="DU913" s="14"/>
      <c r="DV913" s="14"/>
      <c r="DW913" s="14"/>
      <c r="DX913" s="14"/>
      <c r="DY913" s="14"/>
      <c r="DZ913" s="14"/>
      <c r="EA913" s="14"/>
      <c r="EB913" s="14"/>
      <c r="EC913" s="14"/>
      <c r="ED913" s="14"/>
      <c r="EE913" s="14"/>
      <c r="EF913" s="14"/>
      <c r="EG913" s="14"/>
      <c r="EH913" s="14"/>
      <c r="EI913" s="14"/>
      <c r="EJ913" s="14"/>
      <c r="EK913" s="14"/>
      <c r="EL913" s="14"/>
      <c r="EM913" s="14"/>
      <c r="EN913" s="14"/>
    </row>
    <row r="914" ht="19.5" customHeight="1">
      <c r="A914" s="14"/>
      <c r="B914" s="14"/>
      <c r="C914" s="14"/>
      <c r="D914" s="14"/>
      <c r="E914" s="14"/>
      <c r="F914" s="106"/>
      <c r="G914" s="106"/>
      <c r="H914" s="14"/>
      <c r="I914" s="107"/>
      <c r="J914" s="107"/>
      <c r="K914" s="107"/>
      <c r="L914" s="107"/>
      <c r="M914" s="107"/>
      <c r="N914" s="107"/>
      <c r="O914" s="107"/>
      <c r="P914" s="107"/>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c r="CU914" s="14"/>
      <c r="CV914" s="14"/>
      <c r="CW914" s="14"/>
      <c r="CX914" s="14"/>
      <c r="CY914" s="14"/>
      <c r="CZ914" s="14"/>
      <c r="DA914" s="14"/>
      <c r="DB914" s="14"/>
      <c r="DC914" s="14"/>
      <c r="DD914" s="14"/>
      <c r="DE914" s="14"/>
      <c r="DF914" s="14"/>
      <c r="DG914" s="14"/>
      <c r="DH914" s="14"/>
      <c r="DI914" s="14"/>
      <c r="DJ914" s="14"/>
      <c r="DK914" s="14"/>
      <c r="DL914" s="14"/>
      <c r="DM914" s="14"/>
      <c r="DN914" s="14"/>
      <c r="DO914" s="14"/>
      <c r="DP914" s="14"/>
      <c r="DQ914" s="14"/>
      <c r="DR914" s="14"/>
      <c r="DS914" s="14"/>
      <c r="DT914" s="14"/>
      <c r="DU914" s="14"/>
      <c r="DV914" s="14"/>
      <c r="DW914" s="14"/>
      <c r="DX914" s="14"/>
      <c r="DY914" s="14"/>
      <c r="DZ914" s="14"/>
      <c r="EA914" s="14"/>
      <c r="EB914" s="14"/>
      <c r="EC914" s="14"/>
      <c r="ED914" s="14"/>
      <c r="EE914" s="14"/>
      <c r="EF914" s="14"/>
      <c r="EG914" s="14"/>
      <c r="EH914" s="14"/>
      <c r="EI914" s="14"/>
      <c r="EJ914" s="14"/>
      <c r="EK914" s="14"/>
      <c r="EL914" s="14"/>
      <c r="EM914" s="14"/>
      <c r="EN914" s="14"/>
    </row>
    <row r="915" ht="19.5" customHeight="1">
      <c r="A915" s="14"/>
      <c r="B915" s="14"/>
      <c r="C915" s="14"/>
      <c r="D915" s="14"/>
      <c r="E915" s="14"/>
      <c r="F915" s="106"/>
      <c r="G915" s="106"/>
      <c r="H915" s="14"/>
      <c r="I915" s="107"/>
      <c r="J915" s="107"/>
      <c r="K915" s="107"/>
      <c r="L915" s="107"/>
      <c r="M915" s="107"/>
      <c r="N915" s="107"/>
      <c r="O915" s="107"/>
      <c r="P915" s="107"/>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c r="CU915" s="14"/>
      <c r="CV915" s="14"/>
      <c r="CW915" s="14"/>
      <c r="CX915" s="14"/>
      <c r="CY915" s="14"/>
      <c r="CZ915" s="14"/>
      <c r="DA915" s="14"/>
      <c r="DB915" s="14"/>
      <c r="DC915" s="14"/>
      <c r="DD915" s="14"/>
      <c r="DE915" s="14"/>
      <c r="DF915" s="14"/>
      <c r="DG915" s="14"/>
      <c r="DH915" s="14"/>
      <c r="DI915" s="14"/>
      <c r="DJ915" s="14"/>
      <c r="DK915" s="14"/>
      <c r="DL915" s="14"/>
      <c r="DM915" s="14"/>
      <c r="DN915" s="14"/>
      <c r="DO915" s="14"/>
      <c r="DP915" s="14"/>
      <c r="DQ915" s="14"/>
      <c r="DR915" s="14"/>
      <c r="DS915" s="14"/>
      <c r="DT915" s="14"/>
      <c r="DU915" s="14"/>
      <c r="DV915" s="14"/>
      <c r="DW915" s="14"/>
      <c r="DX915" s="14"/>
      <c r="DY915" s="14"/>
      <c r="DZ915" s="14"/>
      <c r="EA915" s="14"/>
      <c r="EB915" s="14"/>
      <c r="EC915" s="14"/>
      <c r="ED915" s="14"/>
      <c r="EE915" s="14"/>
      <c r="EF915" s="14"/>
      <c r="EG915" s="14"/>
      <c r="EH915" s="14"/>
      <c r="EI915" s="14"/>
      <c r="EJ915" s="14"/>
      <c r="EK915" s="14"/>
      <c r="EL915" s="14"/>
      <c r="EM915" s="14"/>
      <c r="EN915" s="14"/>
    </row>
    <row r="916" ht="19.5" customHeight="1">
      <c r="A916" s="14"/>
      <c r="B916" s="14"/>
      <c r="C916" s="14"/>
      <c r="D916" s="14"/>
      <c r="E916" s="14"/>
      <c r="F916" s="106"/>
      <c r="G916" s="106"/>
      <c r="H916" s="14"/>
      <c r="I916" s="107"/>
      <c r="J916" s="107"/>
      <c r="K916" s="107"/>
      <c r="L916" s="107"/>
      <c r="M916" s="107"/>
      <c r="N916" s="107"/>
      <c r="O916" s="107"/>
      <c r="P916" s="107"/>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c r="CU916" s="14"/>
      <c r="CV916" s="14"/>
      <c r="CW916" s="14"/>
      <c r="CX916" s="14"/>
      <c r="CY916" s="14"/>
      <c r="CZ916" s="14"/>
      <c r="DA916" s="14"/>
      <c r="DB916" s="14"/>
      <c r="DC916" s="14"/>
      <c r="DD916" s="14"/>
      <c r="DE916" s="14"/>
      <c r="DF916" s="14"/>
      <c r="DG916" s="14"/>
      <c r="DH916" s="14"/>
      <c r="DI916" s="14"/>
      <c r="DJ916" s="14"/>
      <c r="DK916" s="14"/>
      <c r="DL916" s="14"/>
      <c r="DM916" s="14"/>
      <c r="DN916" s="14"/>
      <c r="DO916" s="14"/>
      <c r="DP916" s="14"/>
      <c r="DQ916" s="14"/>
      <c r="DR916" s="14"/>
      <c r="DS916" s="14"/>
      <c r="DT916" s="14"/>
      <c r="DU916" s="14"/>
      <c r="DV916" s="14"/>
      <c r="DW916" s="14"/>
      <c r="DX916" s="14"/>
      <c r="DY916" s="14"/>
      <c r="DZ916" s="14"/>
      <c r="EA916" s="14"/>
      <c r="EB916" s="14"/>
      <c r="EC916" s="14"/>
      <c r="ED916" s="14"/>
      <c r="EE916" s="14"/>
      <c r="EF916" s="14"/>
      <c r="EG916" s="14"/>
      <c r="EH916" s="14"/>
      <c r="EI916" s="14"/>
      <c r="EJ916" s="14"/>
      <c r="EK916" s="14"/>
      <c r="EL916" s="14"/>
      <c r="EM916" s="14"/>
      <c r="EN916" s="14"/>
    </row>
    <row r="917" ht="19.5" customHeight="1">
      <c r="A917" s="14"/>
      <c r="B917" s="14"/>
      <c r="C917" s="14"/>
      <c r="D917" s="14"/>
      <c r="E917" s="14"/>
      <c r="F917" s="106"/>
      <c r="G917" s="106"/>
      <c r="H917" s="14"/>
      <c r="I917" s="107"/>
      <c r="J917" s="107"/>
      <c r="K917" s="107"/>
      <c r="L917" s="107"/>
      <c r="M917" s="107"/>
      <c r="N917" s="107"/>
      <c r="O917" s="107"/>
      <c r="P917" s="107"/>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c r="CU917" s="14"/>
      <c r="CV917" s="14"/>
      <c r="CW917" s="14"/>
      <c r="CX917" s="14"/>
      <c r="CY917" s="14"/>
      <c r="CZ917" s="14"/>
      <c r="DA917" s="14"/>
      <c r="DB917" s="14"/>
      <c r="DC917" s="14"/>
      <c r="DD917" s="14"/>
      <c r="DE917" s="14"/>
      <c r="DF917" s="14"/>
      <c r="DG917" s="14"/>
      <c r="DH917" s="14"/>
      <c r="DI917" s="14"/>
      <c r="DJ917" s="14"/>
      <c r="DK917" s="14"/>
      <c r="DL917" s="14"/>
      <c r="DM917" s="14"/>
      <c r="DN917" s="14"/>
      <c r="DO917" s="14"/>
      <c r="DP917" s="14"/>
      <c r="DQ917" s="14"/>
      <c r="DR917" s="14"/>
      <c r="DS917" s="14"/>
      <c r="DT917" s="14"/>
      <c r="DU917" s="14"/>
      <c r="DV917" s="14"/>
      <c r="DW917" s="14"/>
      <c r="DX917" s="14"/>
      <c r="DY917" s="14"/>
      <c r="DZ917" s="14"/>
      <c r="EA917" s="14"/>
      <c r="EB917" s="14"/>
      <c r="EC917" s="14"/>
      <c r="ED917" s="14"/>
      <c r="EE917" s="14"/>
      <c r="EF917" s="14"/>
      <c r="EG917" s="14"/>
      <c r="EH917" s="14"/>
      <c r="EI917" s="14"/>
      <c r="EJ917" s="14"/>
      <c r="EK917" s="14"/>
      <c r="EL917" s="14"/>
      <c r="EM917" s="14"/>
      <c r="EN917" s="14"/>
    </row>
    <row r="918" ht="19.5" customHeight="1">
      <c r="A918" s="14"/>
      <c r="B918" s="14"/>
      <c r="C918" s="14"/>
      <c r="D918" s="14"/>
      <c r="E918" s="14"/>
      <c r="F918" s="106"/>
      <c r="G918" s="106"/>
      <c r="H918" s="14"/>
      <c r="I918" s="107"/>
      <c r="J918" s="107"/>
      <c r="K918" s="107"/>
      <c r="L918" s="107"/>
      <c r="M918" s="107"/>
      <c r="N918" s="107"/>
      <c r="O918" s="107"/>
      <c r="P918" s="107"/>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c r="CU918" s="14"/>
      <c r="CV918" s="14"/>
      <c r="CW918" s="14"/>
      <c r="CX918" s="14"/>
      <c r="CY918" s="14"/>
      <c r="CZ918" s="14"/>
      <c r="DA918" s="14"/>
      <c r="DB918" s="14"/>
      <c r="DC918" s="14"/>
      <c r="DD918" s="14"/>
      <c r="DE918" s="14"/>
      <c r="DF918" s="14"/>
      <c r="DG918" s="14"/>
      <c r="DH918" s="14"/>
      <c r="DI918" s="14"/>
      <c r="DJ918" s="14"/>
      <c r="DK918" s="14"/>
      <c r="DL918" s="14"/>
      <c r="DM918" s="14"/>
      <c r="DN918" s="14"/>
      <c r="DO918" s="14"/>
      <c r="DP918" s="14"/>
      <c r="DQ918" s="14"/>
      <c r="DR918" s="14"/>
      <c r="DS918" s="14"/>
      <c r="DT918" s="14"/>
      <c r="DU918" s="14"/>
      <c r="DV918" s="14"/>
      <c r="DW918" s="14"/>
      <c r="DX918" s="14"/>
      <c r="DY918" s="14"/>
      <c r="DZ918" s="14"/>
      <c r="EA918" s="14"/>
      <c r="EB918" s="14"/>
      <c r="EC918" s="14"/>
      <c r="ED918" s="14"/>
      <c r="EE918" s="14"/>
      <c r="EF918" s="14"/>
      <c r="EG918" s="14"/>
      <c r="EH918" s="14"/>
      <c r="EI918" s="14"/>
      <c r="EJ918" s="14"/>
      <c r="EK918" s="14"/>
      <c r="EL918" s="14"/>
      <c r="EM918" s="14"/>
      <c r="EN918" s="14"/>
    </row>
    <row r="919" ht="19.5" customHeight="1">
      <c r="A919" s="14"/>
      <c r="B919" s="14"/>
      <c r="C919" s="14"/>
      <c r="D919" s="14"/>
      <c r="E919" s="14"/>
      <c r="F919" s="106"/>
      <c r="G919" s="106"/>
      <c r="H919" s="14"/>
      <c r="I919" s="107"/>
      <c r="J919" s="107"/>
      <c r="K919" s="107"/>
      <c r="L919" s="107"/>
      <c r="M919" s="107"/>
      <c r="N919" s="107"/>
      <c r="O919" s="107"/>
      <c r="P919" s="107"/>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c r="CU919" s="14"/>
      <c r="CV919" s="14"/>
      <c r="CW919" s="14"/>
      <c r="CX919" s="14"/>
      <c r="CY919" s="14"/>
      <c r="CZ919" s="14"/>
      <c r="DA919" s="14"/>
      <c r="DB919" s="14"/>
      <c r="DC919" s="14"/>
      <c r="DD919" s="14"/>
      <c r="DE919" s="14"/>
      <c r="DF919" s="14"/>
      <c r="DG919" s="14"/>
      <c r="DH919" s="14"/>
      <c r="DI919" s="14"/>
      <c r="DJ919" s="14"/>
      <c r="DK919" s="14"/>
      <c r="DL919" s="14"/>
      <c r="DM919" s="14"/>
      <c r="DN919" s="14"/>
      <c r="DO919" s="14"/>
      <c r="DP919" s="14"/>
      <c r="DQ919" s="14"/>
      <c r="DR919" s="14"/>
      <c r="DS919" s="14"/>
      <c r="DT919" s="14"/>
      <c r="DU919" s="14"/>
      <c r="DV919" s="14"/>
      <c r="DW919" s="14"/>
      <c r="DX919" s="14"/>
      <c r="DY919" s="14"/>
      <c r="DZ919" s="14"/>
      <c r="EA919" s="14"/>
      <c r="EB919" s="14"/>
      <c r="EC919" s="14"/>
      <c r="ED919" s="14"/>
      <c r="EE919" s="14"/>
      <c r="EF919" s="14"/>
      <c r="EG919" s="14"/>
      <c r="EH919" s="14"/>
      <c r="EI919" s="14"/>
      <c r="EJ919" s="14"/>
      <c r="EK919" s="14"/>
      <c r="EL919" s="14"/>
      <c r="EM919" s="14"/>
      <c r="EN919" s="14"/>
    </row>
    <row r="920" ht="19.5" customHeight="1">
      <c r="A920" s="14"/>
      <c r="B920" s="14"/>
      <c r="C920" s="14"/>
      <c r="D920" s="14"/>
      <c r="E920" s="14"/>
      <c r="F920" s="106"/>
      <c r="G920" s="106"/>
      <c r="H920" s="14"/>
      <c r="I920" s="107"/>
      <c r="J920" s="107"/>
      <c r="K920" s="107"/>
      <c r="L920" s="107"/>
      <c r="M920" s="107"/>
      <c r="N920" s="107"/>
      <c r="O920" s="107"/>
      <c r="P920" s="107"/>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c r="CU920" s="14"/>
      <c r="CV920" s="14"/>
      <c r="CW920" s="14"/>
      <c r="CX920" s="14"/>
      <c r="CY920" s="14"/>
      <c r="CZ920" s="14"/>
      <c r="DA920" s="14"/>
      <c r="DB920" s="14"/>
      <c r="DC920" s="14"/>
      <c r="DD920" s="14"/>
      <c r="DE920" s="14"/>
      <c r="DF920" s="14"/>
      <c r="DG920" s="14"/>
      <c r="DH920" s="14"/>
      <c r="DI920" s="14"/>
      <c r="DJ920" s="14"/>
      <c r="DK920" s="14"/>
      <c r="DL920" s="14"/>
      <c r="DM920" s="14"/>
      <c r="DN920" s="14"/>
      <c r="DO920" s="14"/>
      <c r="DP920" s="14"/>
      <c r="DQ920" s="14"/>
      <c r="DR920" s="14"/>
      <c r="DS920" s="14"/>
      <c r="DT920" s="14"/>
      <c r="DU920" s="14"/>
      <c r="DV920" s="14"/>
      <c r="DW920" s="14"/>
      <c r="DX920" s="14"/>
      <c r="DY920" s="14"/>
      <c r="DZ920" s="14"/>
      <c r="EA920" s="14"/>
      <c r="EB920" s="14"/>
      <c r="EC920" s="14"/>
      <c r="ED920" s="14"/>
      <c r="EE920" s="14"/>
      <c r="EF920" s="14"/>
      <c r="EG920" s="14"/>
      <c r="EH920" s="14"/>
      <c r="EI920" s="14"/>
      <c r="EJ920" s="14"/>
      <c r="EK920" s="14"/>
      <c r="EL920" s="14"/>
      <c r="EM920" s="14"/>
      <c r="EN920" s="14"/>
    </row>
    <row r="921" ht="19.5" customHeight="1">
      <c r="A921" s="14"/>
      <c r="B921" s="14"/>
      <c r="C921" s="14"/>
      <c r="D921" s="14"/>
      <c r="E921" s="14"/>
      <c r="F921" s="106"/>
      <c r="G921" s="106"/>
      <c r="H921" s="14"/>
      <c r="I921" s="107"/>
      <c r="J921" s="107"/>
      <c r="K921" s="107"/>
      <c r="L921" s="107"/>
      <c r="M921" s="107"/>
      <c r="N921" s="107"/>
      <c r="O921" s="107"/>
      <c r="P921" s="107"/>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c r="CU921" s="14"/>
      <c r="CV921" s="14"/>
      <c r="CW921" s="14"/>
      <c r="CX921" s="14"/>
      <c r="CY921" s="14"/>
      <c r="CZ921" s="14"/>
      <c r="DA921" s="14"/>
      <c r="DB921" s="14"/>
      <c r="DC921" s="14"/>
      <c r="DD921" s="14"/>
      <c r="DE921" s="14"/>
      <c r="DF921" s="14"/>
      <c r="DG921" s="14"/>
      <c r="DH921" s="14"/>
      <c r="DI921" s="14"/>
      <c r="DJ921" s="14"/>
      <c r="DK921" s="14"/>
      <c r="DL921" s="14"/>
      <c r="DM921" s="14"/>
      <c r="DN921" s="14"/>
      <c r="DO921" s="14"/>
      <c r="DP921" s="14"/>
      <c r="DQ921" s="14"/>
      <c r="DR921" s="14"/>
      <c r="DS921" s="14"/>
      <c r="DT921" s="14"/>
      <c r="DU921" s="14"/>
      <c r="DV921" s="14"/>
      <c r="DW921" s="14"/>
      <c r="DX921" s="14"/>
      <c r="DY921" s="14"/>
      <c r="DZ921" s="14"/>
      <c r="EA921" s="14"/>
      <c r="EB921" s="14"/>
      <c r="EC921" s="14"/>
      <c r="ED921" s="14"/>
      <c r="EE921" s="14"/>
      <c r="EF921" s="14"/>
      <c r="EG921" s="14"/>
      <c r="EH921" s="14"/>
      <c r="EI921" s="14"/>
      <c r="EJ921" s="14"/>
      <c r="EK921" s="14"/>
      <c r="EL921" s="14"/>
      <c r="EM921" s="14"/>
      <c r="EN921" s="14"/>
    </row>
    <row r="922" ht="19.5" customHeight="1">
      <c r="A922" s="14"/>
      <c r="B922" s="14"/>
      <c r="C922" s="14"/>
      <c r="D922" s="14"/>
      <c r="E922" s="14"/>
      <c r="F922" s="106"/>
      <c r="G922" s="106"/>
      <c r="H922" s="14"/>
      <c r="I922" s="107"/>
      <c r="J922" s="107"/>
      <c r="K922" s="107"/>
      <c r="L922" s="107"/>
      <c r="M922" s="107"/>
      <c r="N922" s="107"/>
      <c r="O922" s="107"/>
      <c r="P922" s="107"/>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c r="CU922" s="14"/>
      <c r="CV922" s="14"/>
      <c r="CW922" s="14"/>
      <c r="CX922" s="14"/>
      <c r="CY922" s="14"/>
      <c r="CZ922" s="14"/>
      <c r="DA922" s="14"/>
      <c r="DB922" s="14"/>
      <c r="DC922" s="14"/>
      <c r="DD922" s="14"/>
      <c r="DE922" s="14"/>
      <c r="DF922" s="14"/>
      <c r="DG922" s="14"/>
      <c r="DH922" s="14"/>
      <c r="DI922" s="14"/>
      <c r="DJ922" s="14"/>
      <c r="DK922" s="14"/>
      <c r="DL922" s="14"/>
      <c r="DM922" s="14"/>
      <c r="DN922" s="14"/>
      <c r="DO922" s="14"/>
      <c r="DP922" s="14"/>
      <c r="DQ922" s="14"/>
      <c r="DR922" s="14"/>
      <c r="DS922" s="14"/>
      <c r="DT922" s="14"/>
      <c r="DU922" s="14"/>
      <c r="DV922" s="14"/>
      <c r="DW922" s="14"/>
      <c r="DX922" s="14"/>
      <c r="DY922" s="14"/>
      <c r="DZ922" s="14"/>
      <c r="EA922" s="14"/>
      <c r="EB922" s="14"/>
      <c r="EC922" s="14"/>
      <c r="ED922" s="14"/>
      <c r="EE922" s="14"/>
      <c r="EF922" s="14"/>
      <c r="EG922" s="14"/>
      <c r="EH922" s="14"/>
      <c r="EI922" s="14"/>
      <c r="EJ922" s="14"/>
      <c r="EK922" s="14"/>
      <c r="EL922" s="14"/>
      <c r="EM922" s="14"/>
      <c r="EN922" s="14"/>
    </row>
    <row r="923" ht="19.5" customHeight="1">
      <c r="A923" s="14"/>
      <c r="B923" s="14"/>
      <c r="C923" s="14"/>
      <c r="D923" s="14"/>
      <c r="E923" s="14"/>
      <c r="F923" s="106"/>
      <c r="G923" s="106"/>
      <c r="H923" s="14"/>
      <c r="I923" s="107"/>
      <c r="J923" s="107"/>
      <c r="K923" s="107"/>
      <c r="L923" s="107"/>
      <c r="M923" s="107"/>
      <c r="N923" s="107"/>
      <c r="O923" s="107"/>
      <c r="P923" s="107"/>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c r="CU923" s="14"/>
      <c r="CV923" s="14"/>
      <c r="CW923" s="14"/>
      <c r="CX923" s="14"/>
      <c r="CY923" s="14"/>
      <c r="CZ923" s="14"/>
      <c r="DA923" s="14"/>
      <c r="DB923" s="14"/>
      <c r="DC923" s="14"/>
      <c r="DD923" s="14"/>
      <c r="DE923" s="14"/>
      <c r="DF923" s="14"/>
      <c r="DG923" s="14"/>
      <c r="DH923" s="14"/>
      <c r="DI923" s="14"/>
      <c r="DJ923" s="14"/>
      <c r="DK923" s="14"/>
      <c r="DL923" s="14"/>
      <c r="DM923" s="14"/>
      <c r="DN923" s="14"/>
      <c r="DO923" s="14"/>
      <c r="DP923" s="14"/>
      <c r="DQ923" s="14"/>
      <c r="DR923" s="14"/>
      <c r="DS923" s="14"/>
      <c r="DT923" s="14"/>
      <c r="DU923" s="14"/>
      <c r="DV923" s="14"/>
      <c r="DW923" s="14"/>
      <c r="DX923" s="14"/>
      <c r="DY923" s="14"/>
      <c r="DZ923" s="14"/>
      <c r="EA923" s="14"/>
      <c r="EB923" s="14"/>
      <c r="EC923" s="14"/>
      <c r="ED923" s="14"/>
      <c r="EE923" s="14"/>
      <c r="EF923" s="14"/>
      <c r="EG923" s="14"/>
      <c r="EH923" s="14"/>
      <c r="EI923" s="14"/>
      <c r="EJ923" s="14"/>
      <c r="EK923" s="14"/>
      <c r="EL923" s="14"/>
      <c r="EM923" s="14"/>
      <c r="EN923" s="14"/>
    </row>
    <row r="924" ht="19.5" customHeight="1">
      <c r="A924" s="14"/>
      <c r="B924" s="14"/>
      <c r="C924" s="14"/>
      <c r="D924" s="14"/>
      <c r="E924" s="14"/>
      <c r="F924" s="106"/>
      <c r="G924" s="106"/>
      <c r="H924" s="14"/>
      <c r="I924" s="107"/>
      <c r="J924" s="107"/>
      <c r="K924" s="107"/>
      <c r="L924" s="107"/>
      <c r="M924" s="107"/>
      <c r="N924" s="107"/>
      <c r="O924" s="107"/>
      <c r="P924" s="107"/>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c r="CU924" s="14"/>
      <c r="CV924" s="14"/>
      <c r="CW924" s="14"/>
      <c r="CX924" s="14"/>
      <c r="CY924" s="14"/>
      <c r="CZ924" s="14"/>
      <c r="DA924" s="14"/>
      <c r="DB924" s="14"/>
      <c r="DC924" s="14"/>
      <c r="DD924" s="14"/>
      <c r="DE924" s="14"/>
      <c r="DF924" s="14"/>
      <c r="DG924" s="14"/>
      <c r="DH924" s="14"/>
      <c r="DI924" s="14"/>
      <c r="DJ924" s="14"/>
      <c r="DK924" s="14"/>
      <c r="DL924" s="14"/>
      <c r="DM924" s="14"/>
      <c r="DN924" s="14"/>
      <c r="DO924" s="14"/>
      <c r="DP924" s="14"/>
      <c r="DQ924" s="14"/>
      <c r="DR924" s="14"/>
      <c r="DS924" s="14"/>
      <c r="DT924" s="14"/>
      <c r="DU924" s="14"/>
      <c r="DV924" s="14"/>
      <c r="DW924" s="14"/>
      <c r="DX924" s="14"/>
      <c r="DY924" s="14"/>
      <c r="DZ924" s="14"/>
      <c r="EA924" s="14"/>
      <c r="EB924" s="14"/>
      <c r="EC924" s="14"/>
      <c r="ED924" s="14"/>
      <c r="EE924" s="14"/>
      <c r="EF924" s="14"/>
      <c r="EG924" s="14"/>
      <c r="EH924" s="14"/>
      <c r="EI924" s="14"/>
      <c r="EJ924" s="14"/>
      <c r="EK924" s="14"/>
      <c r="EL924" s="14"/>
      <c r="EM924" s="14"/>
      <c r="EN924" s="14"/>
    </row>
    <row r="925" ht="19.5" customHeight="1">
      <c r="A925" s="14"/>
      <c r="B925" s="14"/>
      <c r="C925" s="14"/>
      <c r="D925" s="14"/>
      <c r="E925" s="14"/>
      <c r="F925" s="106"/>
      <c r="G925" s="106"/>
      <c r="H925" s="14"/>
      <c r="I925" s="107"/>
      <c r="J925" s="107"/>
      <c r="K925" s="107"/>
      <c r="L925" s="107"/>
      <c r="M925" s="107"/>
      <c r="N925" s="107"/>
      <c r="O925" s="107"/>
      <c r="P925" s="107"/>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c r="CU925" s="14"/>
      <c r="CV925" s="14"/>
      <c r="CW925" s="14"/>
      <c r="CX925" s="14"/>
      <c r="CY925" s="14"/>
      <c r="CZ925" s="14"/>
      <c r="DA925" s="14"/>
      <c r="DB925" s="14"/>
      <c r="DC925" s="14"/>
      <c r="DD925" s="14"/>
      <c r="DE925" s="14"/>
      <c r="DF925" s="14"/>
      <c r="DG925" s="14"/>
      <c r="DH925" s="14"/>
      <c r="DI925" s="14"/>
      <c r="DJ925" s="14"/>
      <c r="DK925" s="14"/>
      <c r="DL925" s="14"/>
      <c r="DM925" s="14"/>
      <c r="DN925" s="14"/>
      <c r="DO925" s="14"/>
      <c r="DP925" s="14"/>
      <c r="DQ925" s="14"/>
      <c r="DR925" s="14"/>
      <c r="DS925" s="14"/>
      <c r="DT925" s="14"/>
      <c r="DU925" s="14"/>
      <c r="DV925" s="14"/>
      <c r="DW925" s="14"/>
      <c r="DX925" s="14"/>
      <c r="DY925" s="14"/>
      <c r="DZ925" s="14"/>
      <c r="EA925" s="14"/>
      <c r="EB925" s="14"/>
      <c r="EC925" s="14"/>
      <c r="ED925" s="14"/>
      <c r="EE925" s="14"/>
      <c r="EF925" s="14"/>
      <c r="EG925" s="14"/>
      <c r="EH925" s="14"/>
      <c r="EI925" s="14"/>
      <c r="EJ925" s="14"/>
      <c r="EK925" s="14"/>
      <c r="EL925" s="14"/>
      <c r="EM925" s="14"/>
      <c r="EN925" s="14"/>
    </row>
    <row r="926" ht="19.5" customHeight="1">
      <c r="A926" s="14"/>
      <c r="B926" s="14"/>
      <c r="C926" s="14"/>
      <c r="D926" s="14"/>
      <c r="E926" s="14"/>
      <c r="F926" s="106"/>
      <c r="G926" s="106"/>
      <c r="H926" s="14"/>
      <c r="I926" s="107"/>
      <c r="J926" s="107"/>
      <c r="K926" s="107"/>
      <c r="L926" s="107"/>
      <c r="M926" s="107"/>
      <c r="N926" s="107"/>
      <c r="O926" s="107"/>
      <c r="P926" s="107"/>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c r="CU926" s="14"/>
      <c r="CV926" s="14"/>
      <c r="CW926" s="14"/>
      <c r="CX926" s="14"/>
      <c r="CY926" s="14"/>
      <c r="CZ926" s="14"/>
      <c r="DA926" s="14"/>
      <c r="DB926" s="14"/>
      <c r="DC926" s="14"/>
      <c r="DD926" s="14"/>
      <c r="DE926" s="14"/>
      <c r="DF926" s="14"/>
      <c r="DG926" s="14"/>
      <c r="DH926" s="14"/>
      <c r="DI926" s="14"/>
      <c r="DJ926" s="14"/>
      <c r="DK926" s="14"/>
      <c r="DL926" s="14"/>
      <c r="DM926" s="14"/>
      <c r="DN926" s="14"/>
      <c r="DO926" s="14"/>
      <c r="DP926" s="14"/>
      <c r="DQ926" s="14"/>
      <c r="DR926" s="14"/>
      <c r="DS926" s="14"/>
      <c r="DT926" s="14"/>
      <c r="DU926" s="14"/>
      <c r="DV926" s="14"/>
      <c r="DW926" s="14"/>
      <c r="DX926" s="14"/>
      <c r="DY926" s="14"/>
      <c r="DZ926" s="14"/>
      <c r="EA926" s="14"/>
      <c r="EB926" s="14"/>
      <c r="EC926" s="14"/>
      <c r="ED926" s="14"/>
      <c r="EE926" s="14"/>
      <c r="EF926" s="14"/>
      <c r="EG926" s="14"/>
      <c r="EH926" s="14"/>
      <c r="EI926" s="14"/>
      <c r="EJ926" s="14"/>
      <c r="EK926" s="14"/>
      <c r="EL926" s="14"/>
      <c r="EM926" s="14"/>
      <c r="EN926" s="14"/>
    </row>
    <row r="927" ht="19.5" customHeight="1">
      <c r="A927" s="14"/>
      <c r="B927" s="14"/>
      <c r="C927" s="14"/>
      <c r="D927" s="14"/>
      <c r="E927" s="14"/>
      <c r="F927" s="106"/>
      <c r="G927" s="106"/>
      <c r="H927" s="14"/>
      <c r="I927" s="107"/>
      <c r="J927" s="107"/>
      <c r="K927" s="107"/>
      <c r="L927" s="107"/>
      <c r="M927" s="107"/>
      <c r="N927" s="107"/>
      <c r="O927" s="107"/>
      <c r="P927" s="107"/>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c r="CU927" s="14"/>
      <c r="CV927" s="14"/>
      <c r="CW927" s="14"/>
      <c r="CX927" s="14"/>
      <c r="CY927" s="14"/>
      <c r="CZ927" s="14"/>
      <c r="DA927" s="14"/>
      <c r="DB927" s="14"/>
      <c r="DC927" s="14"/>
      <c r="DD927" s="14"/>
      <c r="DE927" s="14"/>
      <c r="DF927" s="14"/>
      <c r="DG927" s="14"/>
      <c r="DH927" s="14"/>
      <c r="DI927" s="14"/>
      <c r="DJ927" s="14"/>
      <c r="DK927" s="14"/>
      <c r="DL927" s="14"/>
      <c r="DM927" s="14"/>
      <c r="DN927" s="14"/>
      <c r="DO927" s="14"/>
      <c r="DP927" s="14"/>
      <c r="DQ927" s="14"/>
      <c r="DR927" s="14"/>
      <c r="DS927" s="14"/>
      <c r="DT927" s="14"/>
      <c r="DU927" s="14"/>
      <c r="DV927" s="14"/>
      <c r="DW927" s="14"/>
      <c r="DX927" s="14"/>
      <c r="DY927" s="14"/>
      <c r="DZ927" s="14"/>
      <c r="EA927" s="14"/>
      <c r="EB927" s="14"/>
      <c r="EC927" s="14"/>
      <c r="ED927" s="14"/>
      <c r="EE927" s="14"/>
      <c r="EF927" s="14"/>
      <c r="EG927" s="14"/>
      <c r="EH927" s="14"/>
      <c r="EI927" s="14"/>
      <c r="EJ927" s="14"/>
      <c r="EK927" s="14"/>
      <c r="EL927" s="14"/>
      <c r="EM927" s="14"/>
      <c r="EN927" s="14"/>
    </row>
    <row r="928" ht="19.5" customHeight="1">
      <c r="A928" s="14"/>
      <c r="B928" s="14"/>
      <c r="C928" s="14"/>
      <c r="D928" s="14"/>
      <c r="E928" s="14"/>
      <c r="F928" s="106"/>
      <c r="G928" s="106"/>
      <c r="H928" s="14"/>
      <c r="I928" s="107"/>
      <c r="J928" s="107"/>
      <c r="K928" s="107"/>
      <c r="L928" s="107"/>
      <c r="M928" s="107"/>
      <c r="N928" s="107"/>
      <c r="O928" s="107"/>
      <c r="P928" s="107"/>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c r="CU928" s="14"/>
      <c r="CV928" s="14"/>
      <c r="CW928" s="14"/>
      <c r="CX928" s="14"/>
      <c r="CY928" s="14"/>
      <c r="CZ928" s="14"/>
      <c r="DA928" s="14"/>
      <c r="DB928" s="14"/>
      <c r="DC928" s="14"/>
      <c r="DD928" s="14"/>
      <c r="DE928" s="14"/>
      <c r="DF928" s="14"/>
      <c r="DG928" s="14"/>
      <c r="DH928" s="14"/>
      <c r="DI928" s="14"/>
      <c r="DJ928" s="14"/>
      <c r="DK928" s="14"/>
      <c r="DL928" s="14"/>
      <c r="DM928" s="14"/>
      <c r="DN928" s="14"/>
      <c r="DO928" s="14"/>
      <c r="DP928" s="14"/>
      <c r="DQ928" s="14"/>
      <c r="DR928" s="14"/>
      <c r="DS928" s="14"/>
      <c r="DT928" s="14"/>
      <c r="DU928" s="14"/>
      <c r="DV928" s="14"/>
      <c r="DW928" s="14"/>
      <c r="DX928" s="14"/>
      <c r="DY928" s="14"/>
      <c r="DZ928" s="14"/>
      <c r="EA928" s="14"/>
      <c r="EB928" s="14"/>
      <c r="EC928" s="14"/>
      <c r="ED928" s="14"/>
      <c r="EE928" s="14"/>
      <c r="EF928" s="14"/>
      <c r="EG928" s="14"/>
      <c r="EH928" s="14"/>
      <c r="EI928" s="14"/>
      <c r="EJ928" s="14"/>
      <c r="EK928" s="14"/>
      <c r="EL928" s="14"/>
      <c r="EM928" s="14"/>
      <c r="EN928" s="14"/>
    </row>
    <row r="929" ht="19.5" customHeight="1">
      <c r="A929" s="14"/>
      <c r="B929" s="14"/>
      <c r="C929" s="14"/>
      <c r="D929" s="14"/>
      <c r="E929" s="14"/>
      <c r="F929" s="106"/>
      <c r="G929" s="106"/>
      <c r="H929" s="14"/>
      <c r="I929" s="107"/>
      <c r="J929" s="107"/>
      <c r="K929" s="107"/>
      <c r="L929" s="107"/>
      <c r="M929" s="107"/>
      <c r="N929" s="107"/>
      <c r="O929" s="107"/>
      <c r="P929" s="107"/>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c r="CU929" s="14"/>
      <c r="CV929" s="14"/>
      <c r="CW929" s="14"/>
      <c r="CX929" s="14"/>
      <c r="CY929" s="14"/>
      <c r="CZ929" s="14"/>
      <c r="DA929" s="14"/>
      <c r="DB929" s="14"/>
      <c r="DC929" s="14"/>
      <c r="DD929" s="14"/>
      <c r="DE929" s="14"/>
      <c r="DF929" s="14"/>
      <c r="DG929" s="14"/>
      <c r="DH929" s="14"/>
      <c r="DI929" s="14"/>
      <c r="DJ929" s="14"/>
      <c r="DK929" s="14"/>
      <c r="DL929" s="14"/>
      <c r="DM929" s="14"/>
      <c r="DN929" s="14"/>
      <c r="DO929" s="14"/>
      <c r="DP929" s="14"/>
      <c r="DQ929" s="14"/>
      <c r="DR929" s="14"/>
      <c r="DS929" s="14"/>
      <c r="DT929" s="14"/>
      <c r="DU929" s="14"/>
      <c r="DV929" s="14"/>
      <c r="DW929" s="14"/>
      <c r="DX929" s="14"/>
      <c r="DY929" s="14"/>
      <c r="DZ929" s="14"/>
      <c r="EA929" s="14"/>
      <c r="EB929" s="14"/>
      <c r="EC929" s="14"/>
      <c r="ED929" s="14"/>
      <c r="EE929" s="14"/>
      <c r="EF929" s="14"/>
      <c r="EG929" s="14"/>
      <c r="EH929" s="14"/>
      <c r="EI929" s="14"/>
      <c r="EJ929" s="14"/>
      <c r="EK929" s="14"/>
      <c r="EL929" s="14"/>
      <c r="EM929" s="14"/>
      <c r="EN929" s="14"/>
    </row>
    <row r="930" ht="19.5" customHeight="1">
      <c r="A930" s="14"/>
      <c r="B930" s="14"/>
      <c r="C930" s="14"/>
      <c r="D930" s="14"/>
      <c r="E930" s="14"/>
      <c r="F930" s="106"/>
      <c r="G930" s="106"/>
      <c r="H930" s="14"/>
      <c r="I930" s="107"/>
      <c r="J930" s="107"/>
      <c r="K930" s="107"/>
      <c r="L930" s="107"/>
      <c r="M930" s="107"/>
      <c r="N930" s="107"/>
      <c r="O930" s="107"/>
      <c r="P930" s="107"/>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c r="CU930" s="14"/>
      <c r="CV930" s="14"/>
      <c r="CW930" s="14"/>
      <c r="CX930" s="14"/>
      <c r="CY930" s="14"/>
      <c r="CZ930" s="14"/>
      <c r="DA930" s="14"/>
      <c r="DB930" s="14"/>
      <c r="DC930" s="14"/>
      <c r="DD930" s="14"/>
      <c r="DE930" s="14"/>
      <c r="DF930" s="14"/>
      <c r="DG930" s="14"/>
      <c r="DH930" s="14"/>
      <c r="DI930" s="14"/>
      <c r="DJ930" s="14"/>
      <c r="DK930" s="14"/>
      <c r="DL930" s="14"/>
      <c r="DM930" s="14"/>
      <c r="DN930" s="14"/>
      <c r="DO930" s="14"/>
      <c r="DP930" s="14"/>
      <c r="DQ930" s="14"/>
      <c r="DR930" s="14"/>
      <c r="DS930" s="14"/>
      <c r="DT930" s="14"/>
      <c r="DU930" s="14"/>
      <c r="DV930" s="14"/>
      <c r="DW930" s="14"/>
      <c r="DX930" s="14"/>
      <c r="DY930" s="14"/>
      <c r="DZ930" s="14"/>
      <c r="EA930" s="14"/>
      <c r="EB930" s="14"/>
      <c r="EC930" s="14"/>
      <c r="ED930" s="14"/>
      <c r="EE930" s="14"/>
      <c r="EF930" s="14"/>
      <c r="EG930" s="14"/>
      <c r="EH930" s="14"/>
      <c r="EI930" s="14"/>
      <c r="EJ930" s="14"/>
      <c r="EK930" s="14"/>
      <c r="EL930" s="14"/>
      <c r="EM930" s="14"/>
      <c r="EN930" s="14"/>
    </row>
    <row r="931" ht="19.5" customHeight="1">
      <c r="A931" s="14"/>
      <c r="B931" s="14"/>
      <c r="C931" s="14"/>
      <c r="D931" s="14"/>
      <c r="E931" s="14"/>
      <c r="F931" s="106"/>
      <c r="G931" s="106"/>
      <c r="H931" s="14"/>
      <c r="I931" s="107"/>
      <c r="J931" s="107"/>
      <c r="K931" s="107"/>
      <c r="L931" s="107"/>
      <c r="M931" s="107"/>
      <c r="N931" s="107"/>
      <c r="O931" s="107"/>
      <c r="P931" s="107"/>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c r="CU931" s="14"/>
      <c r="CV931" s="14"/>
      <c r="CW931" s="14"/>
      <c r="CX931" s="14"/>
      <c r="CY931" s="14"/>
      <c r="CZ931" s="14"/>
      <c r="DA931" s="14"/>
      <c r="DB931" s="14"/>
      <c r="DC931" s="14"/>
      <c r="DD931" s="14"/>
      <c r="DE931" s="14"/>
      <c r="DF931" s="14"/>
      <c r="DG931" s="14"/>
      <c r="DH931" s="14"/>
      <c r="DI931" s="14"/>
      <c r="DJ931" s="14"/>
      <c r="DK931" s="14"/>
      <c r="DL931" s="14"/>
      <c r="DM931" s="14"/>
      <c r="DN931" s="14"/>
      <c r="DO931" s="14"/>
      <c r="DP931" s="14"/>
      <c r="DQ931" s="14"/>
      <c r="DR931" s="14"/>
      <c r="DS931" s="14"/>
      <c r="DT931" s="14"/>
      <c r="DU931" s="14"/>
      <c r="DV931" s="14"/>
      <c r="DW931" s="14"/>
      <c r="DX931" s="14"/>
      <c r="DY931" s="14"/>
      <c r="DZ931" s="14"/>
      <c r="EA931" s="14"/>
      <c r="EB931" s="14"/>
      <c r="EC931" s="14"/>
      <c r="ED931" s="14"/>
      <c r="EE931" s="14"/>
      <c r="EF931" s="14"/>
      <c r="EG931" s="14"/>
      <c r="EH931" s="14"/>
      <c r="EI931" s="14"/>
      <c r="EJ931" s="14"/>
      <c r="EK931" s="14"/>
      <c r="EL931" s="14"/>
      <c r="EM931" s="14"/>
      <c r="EN931" s="14"/>
    </row>
    <row r="932" ht="19.5" customHeight="1">
      <c r="A932" s="14"/>
      <c r="B932" s="14"/>
      <c r="C932" s="14"/>
      <c r="D932" s="14"/>
      <c r="E932" s="14"/>
      <c r="F932" s="106"/>
      <c r="G932" s="106"/>
      <c r="H932" s="14"/>
      <c r="I932" s="107"/>
      <c r="J932" s="107"/>
      <c r="K932" s="107"/>
      <c r="L932" s="107"/>
      <c r="M932" s="107"/>
      <c r="N932" s="107"/>
      <c r="O932" s="107"/>
      <c r="P932" s="107"/>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c r="CU932" s="14"/>
      <c r="CV932" s="14"/>
      <c r="CW932" s="14"/>
      <c r="CX932" s="14"/>
      <c r="CY932" s="14"/>
      <c r="CZ932" s="14"/>
      <c r="DA932" s="14"/>
      <c r="DB932" s="14"/>
      <c r="DC932" s="14"/>
      <c r="DD932" s="14"/>
      <c r="DE932" s="14"/>
      <c r="DF932" s="14"/>
      <c r="DG932" s="14"/>
      <c r="DH932" s="14"/>
      <c r="DI932" s="14"/>
      <c r="DJ932" s="14"/>
      <c r="DK932" s="14"/>
      <c r="DL932" s="14"/>
      <c r="DM932" s="14"/>
      <c r="DN932" s="14"/>
      <c r="DO932" s="14"/>
      <c r="DP932" s="14"/>
      <c r="DQ932" s="14"/>
      <c r="DR932" s="14"/>
      <c r="DS932" s="14"/>
      <c r="DT932" s="14"/>
      <c r="DU932" s="14"/>
      <c r="DV932" s="14"/>
      <c r="DW932" s="14"/>
      <c r="DX932" s="14"/>
      <c r="DY932" s="14"/>
      <c r="DZ932" s="14"/>
      <c r="EA932" s="14"/>
      <c r="EB932" s="14"/>
      <c r="EC932" s="14"/>
      <c r="ED932" s="14"/>
      <c r="EE932" s="14"/>
      <c r="EF932" s="14"/>
      <c r="EG932" s="14"/>
      <c r="EH932" s="14"/>
      <c r="EI932" s="14"/>
      <c r="EJ932" s="14"/>
      <c r="EK932" s="14"/>
      <c r="EL932" s="14"/>
      <c r="EM932" s="14"/>
      <c r="EN932" s="14"/>
    </row>
    <row r="933" ht="19.5" customHeight="1">
      <c r="A933" s="14"/>
      <c r="B933" s="14"/>
      <c r="C933" s="14"/>
      <c r="D933" s="14"/>
      <c r="E933" s="14"/>
      <c r="F933" s="106"/>
      <c r="G933" s="106"/>
      <c r="H933" s="14"/>
      <c r="I933" s="107"/>
      <c r="J933" s="107"/>
      <c r="K933" s="107"/>
      <c r="L933" s="107"/>
      <c r="M933" s="107"/>
      <c r="N933" s="107"/>
      <c r="O933" s="107"/>
      <c r="P933" s="107"/>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c r="CU933" s="14"/>
      <c r="CV933" s="14"/>
      <c r="CW933" s="14"/>
      <c r="CX933" s="14"/>
      <c r="CY933" s="14"/>
      <c r="CZ933" s="14"/>
      <c r="DA933" s="14"/>
      <c r="DB933" s="14"/>
      <c r="DC933" s="14"/>
      <c r="DD933" s="14"/>
      <c r="DE933" s="14"/>
      <c r="DF933" s="14"/>
      <c r="DG933" s="14"/>
      <c r="DH933" s="14"/>
      <c r="DI933" s="14"/>
      <c r="DJ933" s="14"/>
      <c r="DK933" s="14"/>
      <c r="DL933" s="14"/>
      <c r="DM933" s="14"/>
      <c r="DN933" s="14"/>
      <c r="DO933" s="14"/>
      <c r="DP933" s="14"/>
      <c r="DQ933" s="14"/>
      <c r="DR933" s="14"/>
      <c r="DS933" s="14"/>
      <c r="DT933" s="14"/>
      <c r="DU933" s="14"/>
      <c r="DV933" s="14"/>
      <c r="DW933" s="14"/>
      <c r="DX933" s="14"/>
      <c r="DY933" s="14"/>
      <c r="DZ933" s="14"/>
      <c r="EA933" s="14"/>
      <c r="EB933" s="14"/>
      <c r="EC933" s="14"/>
      <c r="ED933" s="14"/>
      <c r="EE933" s="14"/>
      <c r="EF933" s="14"/>
      <c r="EG933" s="14"/>
      <c r="EH933" s="14"/>
      <c r="EI933" s="14"/>
      <c r="EJ933" s="14"/>
      <c r="EK933" s="14"/>
      <c r="EL933" s="14"/>
      <c r="EM933" s="14"/>
      <c r="EN933" s="14"/>
    </row>
    <row r="934" ht="19.5" customHeight="1">
      <c r="A934" s="14"/>
      <c r="B934" s="14"/>
      <c r="C934" s="14"/>
      <c r="D934" s="14"/>
      <c r="E934" s="14"/>
      <c r="F934" s="106"/>
      <c r="G934" s="106"/>
      <c r="H934" s="14"/>
      <c r="I934" s="107"/>
      <c r="J934" s="107"/>
      <c r="K934" s="107"/>
      <c r="L934" s="107"/>
      <c r="M934" s="107"/>
      <c r="N934" s="107"/>
      <c r="O934" s="107"/>
      <c r="P934" s="107"/>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c r="CU934" s="14"/>
      <c r="CV934" s="14"/>
      <c r="CW934" s="14"/>
      <c r="CX934" s="14"/>
      <c r="CY934" s="14"/>
      <c r="CZ934" s="14"/>
      <c r="DA934" s="14"/>
      <c r="DB934" s="14"/>
      <c r="DC934" s="14"/>
      <c r="DD934" s="14"/>
      <c r="DE934" s="14"/>
      <c r="DF934" s="14"/>
      <c r="DG934" s="14"/>
      <c r="DH934" s="14"/>
      <c r="DI934" s="14"/>
      <c r="DJ934" s="14"/>
      <c r="DK934" s="14"/>
      <c r="DL934" s="14"/>
      <c r="DM934" s="14"/>
      <c r="DN934" s="14"/>
      <c r="DO934" s="14"/>
      <c r="DP934" s="14"/>
      <c r="DQ934" s="14"/>
      <c r="DR934" s="14"/>
      <c r="DS934" s="14"/>
      <c r="DT934" s="14"/>
      <c r="DU934" s="14"/>
      <c r="DV934" s="14"/>
      <c r="DW934" s="14"/>
      <c r="DX934" s="14"/>
      <c r="DY934" s="14"/>
      <c r="DZ934" s="14"/>
      <c r="EA934" s="14"/>
      <c r="EB934" s="14"/>
      <c r="EC934" s="14"/>
      <c r="ED934" s="14"/>
      <c r="EE934" s="14"/>
      <c r="EF934" s="14"/>
      <c r="EG934" s="14"/>
      <c r="EH934" s="14"/>
      <c r="EI934" s="14"/>
      <c r="EJ934" s="14"/>
      <c r="EK934" s="14"/>
      <c r="EL934" s="14"/>
      <c r="EM934" s="14"/>
      <c r="EN934" s="14"/>
    </row>
    <row r="935" ht="19.5" customHeight="1">
      <c r="A935" s="14"/>
      <c r="B935" s="14"/>
      <c r="C935" s="14"/>
      <c r="D935" s="14"/>
      <c r="E935" s="14"/>
      <c r="F935" s="106"/>
      <c r="G935" s="106"/>
      <c r="H935" s="14"/>
      <c r="I935" s="107"/>
      <c r="J935" s="107"/>
      <c r="K935" s="107"/>
      <c r="L935" s="107"/>
      <c r="M935" s="107"/>
      <c r="N935" s="107"/>
      <c r="O935" s="107"/>
      <c r="P935" s="107"/>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c r="CU935" s="14"/>
      <c r="CV935" s="14"/>
      <c r="CW935" s="14"/>
      <c r="CX935" s="14"/>
      <c r="CY935" s="14"/>
      <c r="CZ935" s="14"/>
      <c r="DA935" s="14"/>
      <c r="DB935" s="14"/>
      <c r="DC935" s="14"/>
      <c r="DD935" s="14"/>
      <c r="DE935" s="14"/>
      <c r="DF935" s="14"/>
      <c r="DG935" s="14"/>
      <c r="DH935" s="14"/>
      <c r="DI935" s="14"/>
      <c r="DJ935" s="14"/>
      <c r="DK935" s="14"/>
      <c r="DL935" s="14"/>
      <c r="DM935" s="14"/>
      <c r="DN935" s="14"/>
      <c r="DO935" s="14"/>
      <c r="DP935" s="14"/>
      <c r="DQ935" s="14"/>
      <c r="DR935" s="14"/>
      <c r="DS935" s="14"/>
      <c r="DT935" s="14"/>
      <c r="DU935" s="14"/>
      <c r="DV935" s="14"/>
      <c r="DW935" s="14"/>
      <c r="DX935" s="14"/>
      <c r="DY935" s="14"/>
      <c r="DZ935" s="14"/>
      <c r="EA935" s="14"/>
      <c r="EB935" s="14"/>
      <c r="EC935" s="14"/>
      <c r="ED935" s="14"/>
      <c r="EE935" s="14"/>
      <c r="EF935" s="14"/>
      <c r="EG935" s="14"/>
      <c r="EH935" s="14"/>
      <c r="EI935" s="14"/>
      <c r="EJ935" s="14"/>
      <c r="EK935" s="14"/>
      <c r="EL935" s="14"/>
      <c r="EM935" s="14"/>
      <c r="EN935" s="14"/>
    </row>
    <row r="936" ht="19.5" customHeight="1">
      <c r="A936" s="14"/>
      <c r="B936" s="14"/>
      <c r="C936" s="14"/>
      <c r="D936" s="14"/>
      <c r="E936" s="14"/>
      <c r="F936" s="106"/>
      <c r="G936" s="106"/>
      <c r="H936" s="14"/>
      <c r="I936" s="107"/>
      <c r="J936" s="107"/>
      <c r="K936" s="107"/>
      <c r="L936" s="107"/>
      <c r="M936" s="107"/>
      <c r="N936" s="107"/>
      <c r="O936" s="107"/>
      <c r="P936" s="107"/>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c r="CU936" s="14"/>
      <c r="CV936" s="14"/>
      <c r="CW936" s="14"/>
      <c r="CX936" s="14"/>
      <c r="CY936" s="14"/>
      <c r="CZ936" s="14"/>
      <c r="DA936" s="14"/>
      <c r="DB936" s="14"/>
      <c r="DC936" s="14"/>
      <c r="DD936" s="14"/>
      <c r="DE936" s="14"/>
      <c r="DF936" s="14"/>
      <c r="DG936" s="14"/>
      <c r="DH936" s="14"/>
      <c r="DI936" s="14"/>
      <c r="DJ936" s="14"/>
      <c r="DK936" s="14"/>
      <c r="DL936" s="14"/>
      <c r="DM936" s="14"/>
      <c r="DN936" s="14"/>
      <c r="DO936" s="14"/>
      <c r="DP936" s="14"/>
      <c r="DQ936" s="14"/>
      <c r="DR936" s="14"/>
      <c r="DS936" s="14"/>
      <c r="DT936" s="14"/>
      <c r="DU936" s="14"/>
      <c r="DV936" s="14"/>
      <c r="DW936" s="14"/>
      <c r="DX936" s="14"/>
      <c r="DY936" s="14"/>
      <c r="DZ936" s="14"/>
      <c r="EA936" s="14"/>
      <c r="EB936" s="14"/>
      <c r="EC936" s="14"/>
      <c r="ED936" s="14"/>
      <c r="EE936" s="14"/>
      <c r="EF936" s="14"/>
      <c r="EG936" s="14"/>
      <c r="EH936" s="14"/>
      <c r="EI936" s="14"/>
      <c r="EJ936" s="14"/>
      <c r="EK936" s="14"/>
      <c r="EL936" s="14"/>
      <c r="EM936" s="14"/>
      <c r="EN936" s="14"/>
    </row>
    <row r="937" ht="19.5" customHeight="1">
      <c r="A937" s="14"/>
      <c r="B937" s="14"/>
      <c r="C937" s="14"/>
      <c r="D937" s="14"/>
      <c r="E937" s="14"/>
      <c r="F937" s="106"/>
      <c r="G937" s="106"/>
      <c r="H937" s="14"/>
      <c r="I937" s="107"/>
      <c r="J937" s="107"/>
      <c r="K937" s="107"/>
      <c r="L937" s="107"/>
      <c r="M937" s="107"/>
      <c r="N937" s="107"/>
      <c r="O937" s="107"/>
      <c r="P937" s="107"/>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c r="CU937" s="14"/>
      <c r="CV937" s="14"/>
      <c r="CW937" s="14"/>
      <c r="CX937" s="14"/>
      <c r="CY937" s="14"/>
      <c r="CZ937" s="14"/>
      <c r="DA937" s="14"/>
      <c r="DB937" s="14"/>
      <c r="DC937" s="14"/>
      <c r="DD937" s="14"/>
      <c r="DE937" s="14"/>
      <c r="DF937" s="14"/>
      <c r="DG937" s="14"/>
      <c r="DH937" s="14"/>
      <c r="DI937" s="14"/>
      <c r="DJ937" s="14"/>
      <c r="DK937" s="14"/>
      <c r="DL937" s="14"/>
      <c r="DM937" s="14"/>
      <c r="DN937" s="14"/>
      <c r="DO937" s="14"/>
      <c r="DP937" s="14"/>
      <c r="DQ937" s="14"/>
      <c r="DR937" s="14"/>
      <c r="DS937" s="14"/>
      <c r="DT937" s="14"/>
      <c r="DU937" s="14"/>
      <c r="DV937" s="14"/>
      <c r="DW937" s="14"/>
      <c r="DX937" s="14"/>
      <c r="DY937" s="14"/>
      <c r="DZ937" s="14"/>
      <c r="EA937" s="14"/>
      <c r="EB937" s="14"/>
      <c r="EC937" s="14"/>
      <c r="ED937" s="14"/>
      <c r="EE937" s="14"/>
      <c r="EF937" s="14"/>
      <c r="EG937" s="14"/>
      <c r="EH937" s="14"/>
      <c r="EI937" s="14"/>
      <c r="EJ937" s="14"/>
      <c r="EK937" s="14"/>
      <c r="EL937" s="14"/>
      <c r="EM937" s="14"/>
      <c r="EN937" s="14"/>
    </row>
    <row r="938" ht="19.5" customHeight="1">
      <c r="A938" s="14"/>
      <c r="B938" s="14"/>
      <c r="C938" s="14"/>
      <c r="D938" s="14"/>
      <c r="E938" s="14"/>
      <c r="F938" s="106"/>
      <c r="G938" s="106"/>
      <c r="H938" s="14"/>
      <c r="I938" s="107"/>
      <c r="J938" s="107"/>
      <c r="K938" s="107"/>
      <c r="L938" s="107"/>
      <c r="M938" s="107"/>
      <c r="N938" s="107"/>
      <c r="O938" s="107"/>
      <c r="P938" s="107"/>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c r="CU938" s="14"/>
      <c r="CV938" s="14"/>
      <c r="CW938" s="14"/>
      <c r="CX938" s="14"/>
      <c r="CY938" s="14"/>
      <c r="CZ938" s="14"/>
      <c r="DA938" s="14"/>
      <c r="DB938" s="14"/>
      <c r="DC938" s="14"/>
      <c r="DD938" s="14"/>
      <c r="DE938" s="14"/>
      <c r="DF938" s="14"/>
      <c r="DG938" s="14"/>
      <c r="DH938" s="14"/>
      <c r="DI938" s="14"/>
      <c r="DJ938" s="14"/>
      <c r="DK938" s="14"/>
      <c r="DL938" s="14"/>
      <c r="DM938" s="14"/>
      <c r="DN938" s="14"/>
      <c r="DO938" s="14"/>
      <c r="DP938" s="14"/>
      <c r="DQ938" s="14"/>
      <c r="DR938" s="14"/>
      <c r="DS938" s="14"/>
      <c r="DT938" s="14"/>
      <c r="DU938" s="14"/>
      <c r="DV938" s="14"/>
      <c r="DW938" s="14"/>
      <c r="DX938" s="14"/>
      <c r="DY938" s="14"/>
      <c r="DZ938" s="14"/>
      <c r="EA938" s="14"/>
      <c r="EB938" s="14"/>
      <c r="EC938" s="14"/>
      <c r="ED938" s="14"/>
      <c r="EE938" s="14"/>
      <c r="EF938" s="14"/>
      <c r="EG938" s="14"/>
      <c r="EH938" s="14"/>
      <c r="EI938" s="14"/>
      <c r="EJ938" s="14"/>
      <c r="EK938" s="14"/>
      <c r="EL938" s="14"/>
      <c r="EM938" s="14"/>
      <c r="EN938" s="14"/>
    </row>
    <row r="939" ht="19.5" customHeight="1">
      <c r="A939" s="14"/>
      <c r="B939" s="14"/>
      <c r="C939" s="14"/>
      <c r="D939" s="14"/>
      <c r="E939" s="14"/>
      <c r="F939" s="106"/>
      <c r="G939" s="106"/>
      <c r="H939" s="14"/>
      <c r="I939" s="107"/>
      <c r="J939" s="107"/>
      <c r="K939" s="107"/>
      <c r="L939" s="107"/>
      <c r="M939" s="107"/>
      <c r="N939" s="107"/>
      <c r="O939" s="107"/>
      <c r="P939" s="107"/>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c r="CU939" s="14"/>
      <c r="CV939" s="14"/>
      <c r="CW939" s="14"/>
      <c r="CX939" s="14"/>
      <c r="CY939" s="14"/>
      <c r="CZ939" s="14"/>
      <c r="DA939" s="14"/>
      <c r="DB939" s="14"/>
      <c r="DC939" s="14"/>
      <c r="DD939" s="14"/>
      <c r="DE939" s="14"/>
      <c r="DF939" s="14"/>
      <c r="DG939" s="14"/>
      <c r="DH939" s="14"/>
      <c r="DI939" s="14"/>
      <c r="DJ939" s="14"/>
      <c r="DK939" s="14"/>
      <c r="DL939" s="14"/>
      <c r="DM939" s="14"/>
      <c r="DN939" s="14"/>
      <c r="DO939" s="14"/>
      <c r="DP939" s="14"/>
      <c r="DQ939" s="14"/>
      <c r="DR939" s="14"/>
      <c r="DS939" s="14"/>
      <c r="DT939" s="14"/>
      <c r="DU939" s="14"/>
      <c r="DV939" s="14"/>
      <c r="DW939" s="14"/>
      <c r="DX939" s="14"/>
      <c r="DY939" s="14"/>
      <c r="DZ939" s="14"/>
      <c r="EA939" s="14"/>
      <c r="EB939" s="14"/>
      <c r="EC939" s="14"/>
      <c r="ED939" s="14"/>
      <c r="EE939" s="14"/>
      <c r="EF939" s="14"/>
      <c r="EG939" s="14"/>
      <c r="EH939" s="14"/>
      <c r="EI939" s="14"/>
      <c r="EJ939" s="14"/>
      <c r="EK939" s="14"/>
      <c r="EL939" s="14"/>
      <c r="EM939" s="14"/>
      <c r="EN939" s="14"/>
    </row>
    <row r="940" ht="19.5" customHeight="1">
      <c r="A940" s="14"/>
      <c r="B940" s="14"/>
      <c r="C940" s="14"/>
      <c r="D940" s="14"/>
      <c r="E940" s="14"/>
      <c r="F940" s="106"/>
      <c r="G940" s="106"/>
      <c r="H940" s="14"/>
      <c r="I940" s="107"/>
      <c r="J940" s="107"/>
      <c r="K940" s="107"/>
      <c r="L940" s="107"/>
      <c r="M940" s="107"/>
      <c r="N940" s="107"/>
      <c r="O940" s="107"/>
      <c r="P940" s="107"/>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c r="CU940" s="14"/>
      <c r="CV940" s="14"/>
      <c r="CW940" s="14"/>
      <c r="CX940" s="14"/>
      <c r="CY940" s="14"/>
      <c r="CZ940" s="14"/>
      <c r="DA940" s="14"/>
      <c r="DB940" s="14"/>
      <c r="DC940" s="14"/>
      <c r="DD940" s="14"/>
      <c r="DE940" s="14"/>
      <c r="DF940" s="14"/>
      <c r="DG940" s="14"/>
      <c r="DH940" s="14"/>
      <c r="DI940" s="14"/>
      <c r="DJ940" s="14"/>
      <c r="DK940" s="14"/>
      <c r="DL940" s="14"/>
      <c r="DM940" s="14"/>
      <c r="DN940" s="14"/>
      <c r="DO940" s="14"/>
      <c r="DP940" s="14"/>
      <c r="DQ940" s="14"/>
      <c r="DR940" s="14"/>
      <c r="DS940" s="14"/>
      <c r="DT940" s="14"/>
      <c r="DU940" s="14"/>
      <c r="DV940" s="14"/>
      <c r="DW940" s="14"/>
      <c r="DX940" s="14"/>
      <c r="DY940" s="14"/>
      <c r="DZ940" s="14"/>
      <c r="EA940" s="14"/>
      <c r="EB940" s="14"/>
      <c r="EC940" s="14"/>
      <c r="ED940" s="14"/>
      <c r="EE940" s="14"/>
      <c r="EF940" s="14"/>
      <c r="EG940" s="14"/>
      <c r="EH940" s="14"/>
      <c r="EI940" s="14"/>
      <c r="EJ940" s="14"/>
      <c r="EK940" s="14"/>
      <c r="EL940" s="14"/>
      <c r="EM940" s="14"/>
      <c r="EN940" s="14"/>
    </row>
    <row r="941" ht="19.5" customHeight="1">
      <c r="A941" s="14"/>
      <c r="B941" s="14"/>
      <c r="C941" s="14"/>
      <c r="D941" s="14"/>
      <c r="E941" s="14"/>
      <c r="F941" s="106"/>
      <c r="G941" s="106"/>
      <c r="H941" s="14"/>
      <c r="I941" s="107"/>
      <c r="J941" s="107"/>
      <c r="K941" s="107"/>
      <c r="L941" s="107"/>
      <c r="M941" s="107"/>
      <c r="N941" s="107"/>
      <c r="O941" s="107"/>
      <c r="P941" s="107"/>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c r="CU941" s="14"/>
      <c r="CV941" s="14"/>
      <c r="CW941" s="14"/>
      <c r="CX941" s="14"/>
      <c r="CY941" s="14"/>
      <c r="CZ941" s="14"/>
      <c r="DA941" s="14"/>
      <c r="DB941" s="14"/>
      <c r="DC941" s="14"/>
      <c r="DD941" s="14"/>
      <c r="DE941" s="14"/>
      <c r="DF941" s="14"/>
      <c r="DG941" s="14"/>
      <c r="DH941" s="14"/>
      <c r="DI941" s="14"/>
      <c r="DJ941" s="14"/>
      <c r="DK941" s="14"/>
      <c r="DL941" s="14"/>
      <c r="DM941" s="14"/>
      <c r="DN941" s="14"/>
      <c r="DO941" s="14"/>
      <c r="DP941" s="14"/>
      <c r="DQ941" s="14"/>
      <c r="DR941" s="14"/>
      <c r="DS941" s="14"/>
      <c r="DT941" s="14"/>
      <c r="DU941" s="14"/>
      <c r="DV941" s="14"/>
      <c r="DW941" s="14"/>
      <c r="DX941" s="14"/>
      <c r="DY941" s="14"/>
      <c r="DZ941" s="14"/>
      <c r="EA941" s="14"/>
      <c r="EB941" s="14"/>
      <c r="EC941" s="14"/>
      <c r="ED941" s="14"/>
      <c r="EE941" s="14"/>
      <c r="EF941" s="14"/>
      <c r="EG941" s="14"/>
      <c r="EH941" s="14"/>
      <c r="EI941" s="14"/>
      <c r="EJ941" s="14"/>
      <c r="EK941" s="14"/>
      <c r="EL941" s="14"/>
      <c r="EM941" s="14"/>
      <c r="EN941" s="14"/>
    </row>
    <row r="942" ht="19.5" customHeight="1">
      <c r="A942" s="14"/>
      <c r="B942" s="14"/>
      <c r="C942" s="14"/>
      <c r="D942" s="14"/>
      <c r="E942" s="14"/>
      <c r="F942" s="106"/>
      <c r="G942" s="106"/>
      <c r="H942" s="14"/>
      <c r="I942" s="107"/>
      <c r="J942" s="107"/>
      <c r="K942" s="107"/>
      <c r="L942" s="107"/>
      <c r="M942" s="107"/>
      <c r="N942" s="107"/>
      <c r="O942" s="107"/>
      <c r="P942" s="107"/>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c r="CU942" s="14"/>
      <c r="CV942" s="14"/>
      <c r="CW942" s="14"/>
      <c r="CX942" s="14"/>
      <c r="CY942" s="14"/>
      <c r="CZ942" s="14"/>
      <c r="DA942" s="14"/>
      <c r="DB942" s="14"/>
      <c r="DC942" s="14"/>
      <c r="DD942" s="14"/>
      <c r="DE942" s="14"/>
      <c r="DF942" s="14"/>
      <c r="DG942" s="14"/>
      <c r="DH942" s="14"/>
      <c r="DI942" s="14"/>
      <c r="DJ942" s="14"/>
      <c r="DK942" s="14"/>
      <c r="DL942" s="14"/>
      <c r="DM942" s="14"/>
      <c r="DN942" s="14"/>
      <c r="DO942" s="14"/>
      <c r="DP942" s="14"/>
      <c r="DQ942" s="14"/>
      <c r="DR942" s="14"/>
      <c r="DS942" s="14"/>
      <c r="DT942" s="14"/>
      <c r="DU942" s="14"/>
      <c r="DV942" s="14"/>
      <c r="DW942" s="14"/>
      <c r="DX942" s="14"/>
      <c r="DY942" s="14"/>
      <c r="DZ942" s="14"/>
      <c r="EA942" s="14"/>
      <c r="EB942" s="14"/>
      <c r="EC942" s="14"/>
      <c r="ED942" s="14"/>
      <c r="EE942" s="14"/>
      <c r="EF942" s="14"/>
      <c r="EG942" s="14"/>
      <c r="EH942" s="14"/>
      <c r="EI942" s="14"/>
      <c r="EJ942" s="14"/>
      <c r="EK942" s="14"/>
      <c r="EL942" s="14"/>
      <c r="EM942" s="14"/>
      <c r="EN942" s="14"/>
    </row>
    <row r="943" ht="19.5" customHeight="1">
      <c r="A943" s="14"/>
      <c r="B943" s="14"/>
      <c r="C943" s="14"/>
      <c r="D943" s="14"/>
      <c r="E943" s="14"/>
      <c r="F943" s="106"/>
      <c r="G943" s="106"/>
      <c r="H943" s="14"/>
      <c r="I943" s="107"/>
      <c r="J943" s="107"/>
      <c r="K943" s="107"/>
      <c r="L943" s="107"/>
      <c r="M943" s="107"/>
      <c r="N943" s="107"/>
      <c r="O943" s="107"/>
      <c r="P943" s="107"/>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c r="CU943" s="14"/>
      <c r="CV943" s="14"/>
      <c r="CW943" s="14"/>
      <c r="CX943" s="14"/>
      <c r="CY943" s="14"/>
      <c r="CZ943" s="14"/>
      <c r="DA943" s="14"/>
      <c r="DB943" s="14"/>
      <c r="DC943" s="14"/>
      <c r="DD943" s="14"/>
      <c r="DE943" s="14"/>
      <c r="DF943" s="14"/>
      <c r="DG943" s="14"/>
      <c r="DH943" s="14"/>
      <c r="DI943" s="14"/>
      <c r="DJ943" s="14"/>
      <c r="DK943" s="14"/>
      <c r="DL943" s="14"/>
      <c r="DM943" s="14"/>
      <c r="DN943" s="14"/>
      <c r="DO943" s="14"/>
      <c r="DP943" s="14"/>
      <c r="DQ943" s="14"/>
      <c r="DR943" s="14"/>
      <c r="DS943" s="14"/>
      <c r="DT943" s="14"/>
      <c r="DU943" s="14"/>
      <c r="DV943" s="14"/>
      <c r="DW943" s="14"/>
      <c r="DX943" s="14"/>
      <c r="DY943" s="14"/>
      <c r="DZ943" s="14"/>
      <c r="EA943" s="14"/>
      <c r="EB943" s="14"/>
      <c r="EC943" s="14"/>
      <c r="ED943" s="14"/>
      <c r="EE943" s="14"/>
      <c r="EF943" s="14"/>
      <c r="EG943" s="14"/>
      <c r="EH943" s="14"/>
      <c r="EI943" s="14"/>
      <c r="EJ943" s="14"/>
      <c r="EK943" s="14"/>
      <c r="EL943" s="14"/>
      <c r="EM943" s="14"/>
      <c r="EN943" s="14"/>
    </row>
    <row r="944" ht="19.5" customHeight="1">
      <c r="A944" s="14"/>
      <c r="B944" s="14"/>
      <c r="C944" s="14"/>
      <c r="D944" s="14"/>
      <c r="E944" s="14"/>
      <c r="F944" s="106"/>
      <c r="G944" s="106"/>
      <c r="H944" s="14"/>
      <c r="I944" s="107"/>
      <c r="J944" s="107"/>
      <c r="K944" s="107"/>
      <c r="L944" s="107"/>
      <c r="M944" s="107"/>
      <c r="N944" s="107"/>
      <c r="O944" s="107"/>
      <c r="P944" s="107"/>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c r="CU944" s="14"/>
      <c r="CV944" s="14"/>
      <c r="CW944" s="14"/>
      <c r="CX944" s="14"/>
      <c r="CY944" s="14"/>
      <c r="CZ944" s="14"/>
      <c r="DA944" s="14"/>
      <c r="DB944" s="14"/>
      <c r="DC944" s="14"/>
      <c r="DD944" s="14"/>
      <c r="DE944" s="14"/>
      <c r="DF944" s="14"/>
      <c r="DG944" s="14"/>
      <c r="DH944" s="14"/>
      <c r="DI944" s="14"/>
      <c r="DJ944" s="14"/>
      <c r="DK944" s="14"/>
      <c r="DL944" s="14"/>
      <c r="DM944" s="14"/>
      <c r="DN944" s="14"/>
      <c r="DO944" s="14"/>
      <c r="DP944" s="14"/>
      <c r="DQ944" s="14"/>
      <c r="DR944" s="14"/>
      <c r="DS944" s="14"/>
      <c r="DT944" s="14"/>
      <c r="DU944" s="14"/>
      <c r="DV944" s="14"/>
      <c r="DW944" s="14"/>
      <c r="DX944" s="14"/>
      <c r="DY944" s="14"/>
      <c r="DZ944" s="14"/>
      <c r="EA944" s="14"/>
      <c r="EB944" s="14"/>
      <c r="EC944" s="14"/>
      <c r="ED944" s="14"/>
      <c r="EE944" s="14"/>
      <c r="EF944" s="14"/>
      <c r="EG944" s="14"/>
      <c r="EH944" s="14"/>
      <c r="EI944" s="14"/>
      <c r="EJ944" s="14"/>
      <c r="EK944" s="14"/>
      <c r="EL944" s="14"/>
      <c r="EM944" s="14"/>
      <c r="EN944" s="14"/>
    </row>
    <row r="945" ht="19.5" customHeight="1">
      <c r="A945" s="14"/>
      <c r="B945" s="14"/>
      <c r="C945" s="14"/>
      <c r="D945" s="14"/>
      <c r="E945" s="14"/>
      <c r="F945" s="106"/>
      <c r="G945" s="106"/>
      <c r="H945" s="14"/>
      <c r="I945" s="107"/>
      <c r="J945" s="107"/>
      <c r="K945" s="107"/>
      <c r="L945" s="107"/>
      <c r="M945" s="107"/>
      <c r="N945" s="107"/>
      <c r="O945" s="107"/>
      <c r="P945" s="107"/>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c r="CU945" s="14"/>
      <c r="CV945" s="14"/>
      <c r="CW945" s="14"/>
      <c r="CX945" s="14"/>
      <c r="CY945" s="14"/>
      <c r="CZ945" s="14"/>
      <c r="DA945" s="14"/>
      <c r="DB945" s="14"/>
      <c r="DC945" s="14"/>
      <c r="DD945" s="14"/>
      <c r="DE945" s="14"/>
      <c r="DF945" s="14"/>
      <c r="DG945" s="14"/>
      <c r="DH945" s="14"/>
      <c r="DI945" s="14"/>
      <c r="DJ945" s="14"/>
      <c r="DK945" s="14"/>
      <c r="DL945" s="14"/>
      <c r="DM945" s="14"/>
      <c r="DN945" s="14"/>
      <c r="DO945" s="14"/>
      <c r="DP945" s="14"/>
      <c r="DQ945" s="14"/>
      <c r="DR945" s="14"/>
      <c r="DS945" s="14"/>
      <c r="DT945" s="14"/>
      <c r="DU945" s="14"/>
      <c r="DV945" s="14"/>
      <c r="DW945" s="14"/>
      <c r="DX945" s="14"/>
      <c r="DY945" s="14"/>
      <c r="DZ945" s="14"/>
      <c r="EA945" s="14"/>
      <c r="EB945" s="14"/>
      <c r="EC945" s="14"/>
      <c r="ED945" s="14"/>
      <c r="EE945" s="14"/>
      <c r="EF945" s="14"/>
      <c r="EG945" s="14"/>
      <c r="EH945" s="14"/>
      <c r="EI945" s="14"/>
      <c r="EJ945" s="14"/>
      <c r="EK945" s="14"/>
      <c r="EL945" s="14"/>
      <c r="EM945" s="14"/>
      <c r="EN945" s="14"/>
    </row>
    <row r="946" ht="19.5" customHeight="1">
      <c r="A946" s="14"/>
      <c r="B946" s="14"/>
      <c r="C946" s="14"/>
      <c r="D946" s="14"/>
      <c r="E946" s="14"/>
      <c r="F946" s="106"/>
      <c r="G946" s="106"/>
      <c r="H946" s="14"/>
      <c r="I946" s="107"/>
      <c r="J946" s="107"/>
      <c r="K946" s="107"/>
      <c r="L946" s="107"/>
      <c r="M946" s="107"/>
      <c r="N946" s="107"/>
      <c r="O946" s="107"/>
      <c r="P946" s="107"/>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c r="CU946" s="14"/>
      <c r="CV946" s="14"/>
      <c r="CW946" s="14"/>
      <c r="CX946" s="14"/>
      <c r="CY946" s="14"/>
      <c r="CZ946" s="14"/>
      <c r="DA946" s="14"/>
      <c r="DB946" s="14"/>
      <c r="DC946" s="14"/>
      <c r="DD946" s="14"/>
      <c r="DE946" s="14"/>
      <c r="DF946" s="14"/>
      <c r="DG946" s="14"/>
      <c r="DH946" s="14"/>
      <c r="DI946" s="14"/>
      <c r="DJ946" s="14"/>
      <c r="DK946" s="14"/>
      <c r="DL946" s="14"/>
      <c r="DM946" s="14"/>
      <c r="DN946" s="14"/>
      <c r="DO946" s="14"/>
      <c r="DP946" s="14"/>
      <c r="DQ946" s="14"/>
      <c r="DR946" s="14"/>
      <c r="DS946" s="14"/>
      <c r="DT946" s="14"/>
      <c r="DU946" s="14"/>
      <c r="DV946" s="14"/>
      <c r="DW946" s="14"/>
      <c r="DX946" s="14"/>
      <c r="DY946" s="14"/>
      <c r="DZ946" s="14"/>
      <c r="EA946" s="14"/>
      <c r="EB946" s="14"/>
      <c r="EC946" s="14"/>
      <c r="ED946" s="14"/>
      <c r="EE946" s="14"/>
      <c r="EF946" s="14"/>
      <c r="EG946" s="14"/>
      <c r="EH946" s="14"/>
      <c r="EI946" s="14"/>
      <c r="EJ946" s="14"/>
      <c r="EK946" s="14"/>
      <c r="EL946" s="14"/>
      <c r="EM946" s="14"/>
      <c r="EN946" s="14"/>
    </row>
    <row r="947" ht="19.5" customHeight="1">
      <c r="A947" s="14"/>
      <c r="B947" s="14"/>
      <c r="C947" s="14"/>
      <c r="D947" s="14"/>
      <c r="E947" s="14"/>
      <c r="F947" s="106"/>
      <c r="G947" s="106"/>
      <c r="H947" s="14"/>
      <c r="I947" s="107"/>
      <c r="J947" s="107"/>
      <c r="K947" s="107"/>
      <c r="L947" s="107"/>
      <c r="M947" s="107"/>
      <c r="N947" s="107"/>
      <c r="O947" s="107"/>
      <c r="P947" s="107"/>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c r="CU947" s="14"/>
      <c r="CV947" s="14"/>
      <c r="CW947" s="14"/>
      <c r="CX947" s="14"/>
      <c r="CY947" s="14"/>
      <c r="CZ947" s="14"/>
      <c r="DA947" s="14"/>
      <c r="DB947" s="14"/>
      <c r="DC947" s="14"/>
      <c r="DD947" s="14"/>
      <c r="DE947" s="14"/>
      <c r="DF947" s="14"/>
      <c r="DG947" s="14"/>
      <c r="DH947" s="14"/>
      <c r="DI947" s="14"/>
      <c r="DJ947" s="14"/>
      <c r="DK947" s="14"/>
      <c r="DL947" s="14"/>
      <c r="DM947" s="14"/>
      <c r="DN947" s="14"/>
      <c r="DO947" s="14"/>
      <c r="DP947" s="14"/>
      <c r="DQ947" s="14"/>
      <c r="DR947" s="14"/>
      <c r="DS947" s="14"/>
      <c r="DT947" s="14"/>
      <c r="DU947" s="14"/>
      <c r="DV947" s="14"/>
      <c r="DW947" s="14"/>
      <c r="DX947" s="14"/>
      <c r="DY947" s="14"/>
      <c r="DZ947" s="14"/>
      <c r="EA947" s="14"/>
      <c r="EB947" s="14"/>
      <c r="EC947" s="14"/>
      <c r="ED947" s="14"/>
      <c r="EE947" s="14"/>
      <c r="EF947" s="14"/>
      <c r="EG947" s="14"/>
      <c r="EH947" s="14"/>
      <c r="EI947" s="14"/>
      <c r="EJ947" s="14"/>
      <c r="EK947" s="14"/>
      <c r="EL947" s="14"/>
      <c r="EM947" s="14"/>
      <c r="EN947" s="14"/>
    </row>
    <row r="948" ht="19.5" customHeight="1">
      <c r="A948" s="14"/>
      <c r="B948" s="14"/>
      <c r="C948" s="14"/>
      <c r="D948" s="14"/>
      <c r="E948" s="14"/>
      <c r="F948" s="106"/>
      <c r="G948" s="106"/>
      <c r="H948" s="14"/>
      <c r="I948" s="107"/>
      <c r="J948" s="107"/>
      <c r="K948" s="107"/>
      <c r="L948" s="107"/>
      <c r="M948" s="107"/>
      <c r="N948" s="107"/>
      <c r="O948" s="107"/>
      <c r="P948" s="107"/>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c r="CU948" s="14"/>
      <c r="CV948" s="14"/>
      <c r="CW948" s="14"/>
      <c r="CX948" s="14"/>
      <c r="CY948" s="14"/>
      <c r="CZ948" s="14"/>
      <c r="DA948" s="14"/>
      <c r="DB948" s="14"/>
      <c r="DC948" s="14"/>
      <c r="DD948" s="14"/>
      <c r="DE948" s="14"/>
      <c r="DF948" s="14"/>
      <c r="DG948" s="14"/>
      <c r="DH948" s="14"/>
      <c r="DI948" s="14"/>
      <c r="DJ948" s="14"/>
      <c r="DK948" s="14"/>
      <c r="DL948" s="14"/>
      <c r="DM948" s="14"/>
      <c r="DN948" s="14"/>
      <c r="DO948" s="14"/>
      <c r="DP948" s="14"/>
      <c r="DQ948" s="14"/>
      <c r="DR948" s="14"/>
      <c r="DS948" s="14"/>
      <c r="DT948" s="14"/>
      <c r="DU948" s="14"/>
      <c r="DV948" s="14"/>
      <c r="DW948" s="14"/>
      <c r="DX948" s="14"/>
      <c r="DY948" s="14"/>
      <c r="DZ948" s="14"/>
      <c r="EA948" s="14"/>
      <c r="EB948" s="14"/>
      <c r="EC948" s="14"/>
      <c r="ED948" s="14"/>
      <c r="EE948" s="14"/>
      <c r="EF948" s="14"/>
      <c r="EG948" s="14"/>
      <c r="EH948" s="14"/>
      <c r="EI948" s="14"/>
      <c r="EJ948" s="14"/>
      <c r="EK948" s="14"/>
      <c r="EL948" s="14"/>
      <c r="EM948" s="14"/>
      <c r="EN948" s="14"/>
    </row>
    <row r="949" ht="19.5" customHeight="1">
      <c r="A949" s="14"/>
      <c r="B949" s="14"/>
      <c r="C949" s="14"/>
      <c r="D949" s="14"/>
      <c r="E949" s="14"/>
      <c r="F949" s="106"/>
      <c r="G949" s="106"/>
      <c r="H949" s="14"/>
      <c r="I949" s="107"/>
      <c r="J949" s="107"/>
      <c r="K949" s="107"/>
      <c r="L949" s="107"/>
      <c r="M949" s="107"/>
      <c r="N949" s="107"/>
      <c r="O949" s="107"/>
      <c r="P949" s="107"/>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c r="CU949" s="14"/>
      <c r="CV949" s="14"/>
      <c r="CW949" s="14"/>
      <c r="CX949" s="14"/>
      <c r="CY949" s="14"/>
      <c r="CZ949" s="14"/>
      <c r="DA949" s="14"/>
      <c r="DB949" s="14"/>
      <c r="DC949" s="14"/>
      <c r="DD949" s="14"/>
      <c r="DE949" s="14"/>
      <c r="DF949" s="14"/>
      <c r="DG949" s="14"/>
      <c r="DH949" s="14"/>
      <c r="DI949" s="14"/>
      <c r="DJ949" s="14"/>
      <c r="DK949" s="14"/>
      <c r="DL949" s="14"/>
      <c r="DM949" s="14"/>
      <c r="DN949" s="14"/>
      <c r="DO949" s="14"/>
      <c r="DP949" s="14"/>
      <c r="DQ949" s="14"/>
      <c r="DR949" s="14"/>
      <c r="DS949" s="14"/>
      <c r="DT949" s="14"/>
      <c r="DU949" s="14"/>
      <c r="DV949" s="14"/>
      <c r="DW949" s="14"/>
      <c r="DX949" s="14"/>
      <c r="DY949" s="14"/>
      <c r="DZ949" s="14"/>
      <c r="EA949" s="14"/>
      <c r="EB949" s="14"/>
      <c r="EC949" s="14"/>
      <c r="ED949" s="14"/>
      <c r="EE949" s="14"/>
      <c r="EF949" s="14"/>
      <c r="EG949" s="14"/>
      <c r="EH949" s="14"/>
      <c r="EI949" s="14"/>
      <c r="EJ949" s="14"/>
      <c r="EK949" s="14"/>
      <c r="EL949" s="14"/>
      <c r="EM949" s="14"/>
      <c r="EN949" s="14"/>
    </row>
    <row r="950" ht="19.5" customHeight="1">
      <c r="A950" s="14"/>
      <c r="B950" s="14"/>
      <c r="C950" s="14"/>
      <c r="D950" s="14"/>
      <c r="E950" s="14"/>
      <c r="F950" s="106"/>
      <c r="G950" s="106"/>
      <c r="H950" s="14"/>
      <c r="I950" s="107"/>
      <c r="J950" s="107"/>
      <c r="K950" s="107"/>
      <c r="L950" s="107"/>
      <c r="M950" s="107"/>
      <c r="N950" s="107"/>
      <c r="O950" s="107"/>
      <c r="P950" s="107"/>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c r="CU950" s="14"/>
      <c r="CV950" s="14"/>
      <c r="CW950" s="14"/>
      <c r="CX950" s="14"/>
      <c r="CY950" s="14"/>
      <c r="CZ950" s="14"/>
      <c r="DA950" s="14"/>
      <c r="DB950" s="14"/>
      <c r="DC950" s="14"/>
      <c r="DD950" s="14"/>
      <c r="DE950" s="14"/>
      <c r="DF950" s="14"/>
      <c r="DG950" s="14"/>
      <c r="DH950" s="14"/>
      <c r="DI950" s="14"/>
      <c r="DJ950" s="14"/>
      <c r="DK950" s="14"/>
      <c r="DL950" s="14"/>
      <c r="DM950" s="14"/>
      <c r="DN950" s="14"/>
      <c r="DO950" s="14"/>
      <c r="DP950" s="14"/>
      <c r="DQ950" s="14"/>
      <c r="DR950" s="14"/>
      <c r="DS950" s="14"/>
      <c r="DT950" s="14"/>
      <c r="DU950" s="14"/>
      <c r="DV950" s="14"/>
      <c r="DW950" s="14"/>
      <c r="DX950" s="14"/>
      <c r="DY950" s="14"/>
      <c r="DZ950" s="14"/>
      <c r="EA950" s="14"/>
      <c r="EB950" s="14"/>
      <c r="EC950" s="14"/>
      <c r="ED950" s="14"/>
      <c r="EE950" s="14"/>
      <c r="EF950" s="14"/>
      <c r="EG950" s="14"/>
      <c r="EH950" s="14"/>
      <c r="EI950" s="14"/>
      <c r="EJ950" s="14"/>
      <c r="EK950" s="14"/>
      <c r="EL950" s="14"/>
      <c r="EM950" s="14"/>
      <c r="EN950" s="14"/>
    </row>
    <row r="951" ht="19.5" customHeight="1">
      <c r="A951" s="14"/>
      <c r="B951" s="14"/>
      <c r="C951" s="14"/>
      <c r="D951" s="14"/>
      <c r="E951" s="14"/>
      <c r="F951" s="106"/>
      <c r="G951" s="106"/>
      <c r="H951" s="14"/>
      <c r="I951" s="107"/>
      <c r="J951" s="107"/>
      <c r="K951" s="107"/>
      <c r="L951" s="107"/>
      <c r="M951" s="107"/>
      <c r="N951" s="107"/>
      <c r="O951" s="107"/>
      <c r="P951" s="107"/>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c r="CU951" s="14"/>
      <c r="CV951" s="14"/>
      <c r="CW951" s="14"/>
      <c r="CX951" s="14"/>
      <c r="CY951" s="14"/>
      <c r="CZ951" s="14"/>
      <c r="DA951" s="14"/>
      <c r="DB951" s="14"/>
      <c r="DC951" s="14"/>
      <c r="DD951" s="14"/>
      <c r="DE951" s="14"/>
      <c r="DF951" s="14"/>
      <c r="DG951" s="14"/>
      <c r="DH951" s="14"/>
      <c r="DI951" s="14"/>
      <c r="DJ951" s="14"/>
      <c r="DK951" s="14"/>
      <c r="DL951" s="14"/>
      <c r="DM951" s="14"/>
      <c r="DN951" s="14"/>
      <c r="DO951" s="14"/>
      <c r="DP951" s="14"/>
      <c r="DQ951" s="14"/>
      <c r="DR951" s="14"/>
      <c r="DS951" s="14"/>
      <c r="DT951" s="14"/>
      <c r="DU951" s="14"/>
      <c r="DV951" s="14"/>
      <c r="DW951" s="14"/>
      <c r="DX951" s="14"/>
      <c r="DY951" s="14"/>
      <c r="DZ951" s="14"/>
      <c r="EA951" s="14"/>
      <c r="EB951" s="14"/>
      <c r="EC951" s="14"/>
      <c r="ED951" s="14"/>
      <c r="EE951" s="14"/>
      <c r="EF951" s="14"/>
      <c r="EG951" s="14"/>
      <c r="EH951" s="14"/>
      <c r="EI951" s="14"/>
      <c r="EJ951" s="14"/>
      <c r="EK951" s="14"/>
      <c r="EL951" s="14"/>
      <c r="EM951" s="14"/>
      <c r="EN951" s="14"/>
    </row>
    <row r="952" ht="19.5" customHeight="1">
      <c r="A952" s="14"/>
      <c r="B952" s="14"/>
      <c r="C952" s="14"/>
      <c r="D952" s="14"/>
      <c r="E952" s="14"/>
      <c r="F952" s="106"/>
      <c r="G952" s="106"/>
      <c r="H952" s="14"/>
      <c r="I952" s="107"/>
      <c r="J952" s="107"/>
      <c r="K952" s="107"/>
      <c r="L952" s="107"/>
      <c r="M952" s="107"/>
      <c r="N952" s="107"/>
      <c r="O952" s="107"/>
      <c r="P952" s="107"/>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c r="CU952" s="14"/>
      <c r="CV952" s="14"/>
      <c r="CW952" s="14"/>
      <c r="CX952" s="14"/>
      <c r="CY952" s="14"/>
      <c r="CZ952" s="14"/>
      <c r="DA952" s="14"/>
      <c r="DB952" s="14"/>
      <c r="DC952" s="14"/>
      <c r="DD952" s="14"/>
      <c r="DE952" s="14"/>
      <c r="DF952" s="14"/>
      <c r="DG952" s="14"/>
      <c r="DH952" s="14"/>
      <c r="DI952" s="14"/>
      <c r="DJ952" s="14"/>
      <c r="DK952" s="14"/>
      <c r="DL952" s="14"/>
      <c r="DM952" s="14"/>
      <c r="DN952" s="14"/>
      <c r="DO952" s="14"/>
      <c r="DP952" s="14"/>
      <c r="DQ952" s="14"/>
      <c r="DR952" s="14"/>
      <c r="DS952" s="14"/>
      <c r="DT952" s="14"/>
      <c r="DU952" s="14"/>
      <c r="DV952" s="14"/>
      <c r="DW952" s="14"/>
      <c r="DX952" s="14"/>
      <c r="DY952" s="14"/>
      <c r="DZ952" s="14"/>
      <c r="EA952" s="14"/>
      <c r="EB952" s="14"/>
      <c r="EC952" s="14"/>
      <c r="ED952" s="14"/>
      <c r="EE952" s="14"/>
      <c r="EF952" s="14"/>
      <c r="EG952" s="14"/>
      <c r="EH952" s="14"/>
      <c r="EI952" s="14"/>
      <c r="EJ952" s="14"/>
      <c r="EK952" s="14"/>
      <c r="EL952" s="14"/>
      <c r="EM952" s="14"/>
      <c r="EN952" s="14"/>
    </row>
    <row r="953" ht="19.5" customHeight="1">
      <c r="A953" s="14"/>
      <c r="B953" s="14"/>
      <c r="C953" s="14"/>
      <c r="D953" s="14"/>
      <c r="E953" s="14"/>
      <c r="F953" s="106"/>
      <c r="G953" s="106"/>
      <c r="H953" s="14"/>
      <c r="I953" s="107"/>
      <c r="J953" s="107"/>
      <c r="K953" s="107"/>
      <c r="L953" s="107"/>
      <c r="M953" s="107"/>
      <c r="N953" s="107"/>
      <c r="O953" s="107"/>
      <c r="P953" s="107"/>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c r="CU953" s="14"/>
      <c r="CV953" s="14"/>
      <c r="CW953" s="14"/>
      <c r="CX953" s="14"/>
      <c r="CY953" s="14"/>
      <c r="CZ953" s="14"/>
      <c r="DA953" s="14"/>
      <c r="DB953" s="14"/>
      <c r="DC953" s="14"/>
      <c r="DD953" s="14"/>
      <c r="DE953" s="14"/>
      <c r="DF953" s="14"/>
      <c r="DG953" s="14"/>
      <c r="DH953" s="14"/>
      <c r="DI953" s="14"/>
      <c r="DJ953" s="14"/>
      <c r="DK953" s="14"/>
      <c r="DL953" s="14"/>
      <c r="DM953" s="14"/>
      <c r="DN953" s="14"/>
      <c r="DO953" s="14"/>
      <c r="DP953" s="14"/>
      <c r="DQ953" s="14"/>
      <c r="DR953" s="14"/>
      <c r="DS953" s="14"/>
      <c r="DT953" s="14"/>
      <c r="DU953" s="14"/>
      <c r="DV953" s="14"/>
      <c r="DW953" s="14"/>
      <c r="DX953" s="14"/>
      <c r="DY953" s="14"/>
      <c r="DZ953" s="14"/>
      <c r="EA953" s="14"/>
      <c r="EB953" s="14"/>
      <c r="EC953" s="14"/>
      <c r="ED953" s="14"/>
      <c r="EE953" s="14"/>
      <c r="EF953" s="14"/>
      <c r="EG953" s="14"/>
      <c r="EH953" s="14"/>
      <c r="EI953" s="14"/>
      <c r="EJ953" s="14"/>
      <c r="EK953" s="14"/>
      <c r="EL953" s="14"/>
      <c r="EM953" s="14"/>
      <c r="EN953" s="14"/>
    </row>
    <row r="954" ht="19.5" customHeight="1">
      <c r="A954" s="14"/>
      <c r="B954" s="14"/>
      <c r="C954" s="14"/>
      <c r="D954" s="14"/>
      <c r="E954" s="14"/>
      <c r="F954" s="106"/>
      <c r="G954" s="106"/>
      <c r="H954" s="14"/>
      <c r="I954" s="107"/>
      <c r="J954" s="107"/>
      <c r="K954" s="107"/>
      <c r="L954" s="107"/>
      <c r="M954" s="107"/>
      <c r="N954" s="107"/>
      <c r="O954" s="107"/>
      <c r="P954" s="107"/>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c r="CU954" s="14"/>
      <c r="CV954" s="14"/>
      <c r="CW954" s="14"/>
      <c r="CX954" s="14"/>
      <c r="CY954" s="14"/>
      <c r="CZ954" s="14"/>
      <c r="DA954" s="14"/>
      <c r="DB954" s="14"/>
      <c r="DC954" s="14"/>
      <c r="DD954" s="14"/>
      <c r="DE954" s="14"/>
      <c r="DF954" s="14"/>
      <c r="DG954" s="14"/>
      <c r="DH954" s="14"/>
      <c r="DI954" s="14"/>
      <c r="DJ954" s="14"/>
      <c r="DK954" s="14"/>
      <c r="DL954" s="14"/>
      <c r="DM954" s="14"/>
      <c r="DN954" s="14"/>
      <c r="DO954" s="14"/>
      <c r="DP954" s="14"/>
      <c r="DQ954" s="14"/>
      <c r="DR954" s="14"/>
      <c r="DS954" s="14"/>
      <c r="DT954" s="14"/>
      <c r="DU954" s="14"/>
      <c r="DV954" s="14"/>
      <c r="DW954" s="14"/>
      <c r="DX954" s="14"/>
      <c r="DY954" s="14"/>
      <c r="DZ954" s="14"/>
      <c r="EA954" s="14"/>
      <c r="EB954" s="14"/>
      <c r="EC954" s="14"/>
      <c r="ED954" s="14"/>
      <c r="EE954" s="14"/>
      <c r="EF954" s="14"/>
      <c r="EG954" s="14"/>
      <c r="EH954" s="14"/>
      <c r="EI954" s="14"/>
      <c r="EJ954" s="14"/>
      <c r="EK954" s="14"/>
      <c r="EL954" s="14"/>
      <c r="EM954" s="14"/>
      <c r="EN954" s="14"/>
    </row>
    <row r="955" ht="19.5" customHeight="1">
      <c r="A955" s="14"/>
      <c r="B955" s="14"/>
      <c r="C955" s="14"/>
      <c r="D955" s="14"/>
      <c r="E955" s="14"/>
      <c r="F955" s="106"/>
      <c r="G955" s="106"/>
      <c r="H955" s="14"/>
      <c r="I955" s="107"/>
      <c r="J955" s="107"/>
      <c r="K955" s="107"/>
      <c r="L955" s="107"/>
      <c r="M955" s="107"/>
      <c r="N955" s="107"/>
      <c r="O955" s="107"/>
      <c r="P955" s="107"/>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c r="CU955" s="14"/>
      <c r="CV955" s="14"/>
      <c r="CW955" s="14"/>
      <c r="CX955" s="14"/>
      <c r="CY955" s="14"/>
      <c r="CZ955" s="14"/>
      <c r="DA955" s="14"/>
      <c r="DB955" s="14"/>
      <c r="DC955" s="14"/>
      <c r="DD955" s="14"/>
      <c r="DE955" s="14"/>
      <c r="DF955" s="14"/>
      <c r="DG955" s="14"/>
      <c r="DH955" s="14"/>
      <c r="DI955" s="14"/>
      <c r="DJ955" s="14"/>
      <c r="DK955" s="14"/>
      <c r="DL955" s="14"/>
      <c r="DM955" s="14"/>
      <c r="DN955" s="14"/>
      <c r="DO955" s="14"/>
      <c r="DP955" s="14"/>
      <c r="DQ955" s="14"/>
      <c r="DR955" s="14"/>
      <c r="DS955" s="14"/>
      <c r="DT955" s="14"/>
      <c r="DU955" s="14"/>
      <c r="DV955" s="14"/>
      <c r="DW955" s="14"/>
      <c r="DX955" s="14"/>
      <c r="DY955" s="14"/>
      <c r="DZ955" s="14"/>
      <c r="EA955" s="14"/>
      <c r="EB955" s="14"/>
      <c r="EC955" s="14"/>
      <c r="ED955" s="14"/>
      <c r="EE955" s="14"/>
      <c r="EF955" s="14"/>
      <c r="EG955" s="14"/>
      <c r="EH955" s="14"/>
      <c r="EI955" s="14"/>
      <c r="EJ955" s="14"/>
      <c r="EK955" s="14"/>
      <c r="EL955" s="14"/>
      <c r="EM955" s="14"/>
      <c r="EN955" s="14"/>
    </row>
    <row r="956" ht="19.5" customHeight="1">
      <c r="A956" s="14"/>
      <c r="B956" s="14"/>
      <c r="C956" s="14"/>
      <c r="D956" s="14"/>
      <c r="E956" s="14"/>
      <c r="F956" s="106"/>
      <c r="G956" s="106"/>
      <c r="H956" s="14"/>
      <c r="I956" s="107"/>
      <c r="J956" s="107"/>
      <c r="K956" s="107"/>
      <c r="L956" s="107"/>
      <c r="M956" s="107"/>
      <c r="N956" s="107"/>
      <c r="O956" s="107"/>
      <c r="P956" s="107"/>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c r="CU956" s="14"/>
      <c r="CV956" s="14"/>
      <c r="CW956" s="14"/>
      <c r="CX956" s="14"/>
      <c r="CY956" s="14"/>
      <c r="CZ956" s="14"/>
      <c r="DA956" s="14"/>
      <c r="DB956" s="14"/>
      <c r="DC956" s="14"/>
      <c r="DD956" s="14"/>
      <c r="DE956" s="14"/>
      <c r="DF956" s="14"/>
      <c r="DG956" s="14"/>
      <c r="DH956" s="14"/>
      <c r="DI956" s="14"/>
      <c r="DJ956" s="14"/>
      <c r="DK956" s="14"/>
      <c r="DL956" s="14"/>
      <c r="DM956" s="14"/>
      <c r="DN956" s="14"/>
      <c r="DO956" s="14"/>
      <c r="DP956" s="14"/>
      <c r="DQ956" s="14"/>
      <c r="DR956" s="14"/>
      <c r="DS956" s="14"/>
      <c r="DT956" s="14"/>
      <c r="DU956" s="14"/>
      <c r="DV956" s="14"/>
      <c r="DW956" s="14"/>
      <c r="DX956" s="14"/>
      <c r="DY956" s="14"/>
      <c r="DZ956" s="14"/>
      <c r="EA956" s="14"/>
      <c r="EB956" s="14"/>
      <c r="EC956" s="14"/>
      <c r="ED956" s="14"/>
      <c r="EE956" s="14"/>
      <c r="EF956" s="14"/>
      <c r="EG956" s="14"/>
      <c r="EH956" s="14"/>
      <c r="EI956" s="14"/>
      <c r="EJ956" s="14"/>
      <c r="EK956" s="14"/>
      <c r="EL956" s="14"/>
      <c r="EM956" s="14"/>
      <c r="EN956" s="14"/>
    </row>
    <row r="957" ht="19.5" customHeight="1">
      <c r="A957" s="14"/>
      <c r="B957" s="14"/>
      <c r="C957" s="14"/>
      <c r="D957" s="14"/>
      <c r="E957" s="14"/>
      <c r="F957" s="106"/>
      <c r="G957" s="106"/>
      <c r="H957" s="14"/>
      <c r="I957" s="107"/>
      <c r="J957" s="107"/>
      <c r="K957" s="107"/>
      <c r="L957" s="107"/>
      <c r="M957" s="107"/>
      <c r="N957" s="107"/>
      <c r="O957" s="107"/>
      <c r="P957" s="107"/>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c r="CU957" s="14"/>
      <c r="CV957" s="14"/>
      <c r="CW957" s="14"/>
      <c r="CX957" s="14"/>
      <c r="CY957" s="14"/>
      <c r="CZ957" s="14"/>
      <c r="DA957" s="14"/>
      <c r="DB957" s="14"/>
      <c r="DC957" s="14"/>
      <c r="DD957" s="14"/>
      <c r="DE957" s="14"/>
      <c r="DF957" s="14"/>
      <c r="DG957" s="14"/>
      <c r="DH957" s="14"/>
      <c r="DI957" s="14"/>
      <c r="DJ957" s="14"/>
      <c r="DK957" s="14"/>
      <c r="DL957" s="14"/>
      <c r="DM957" s="14"/>
      <c r="DN957" s="14"/>
      <c r="DO957" s="14"/>
      <c r="DP957" s="14"/>
      <c r="DQ957" s="14"/>
      <c r="DR957" s="14"/>
      <c r="DS957" s="14"/>
      <c r="DT957" s="14"/>
      <c r="DU957" s="14"/>
      <c r="DV957" s="14"/>
      <c r="DW957" s="14"/>
      <c r="DX957" s="14"/>
      <c r="DY957" s="14"/>
      <c r="DZ957" s="14"/>
      <c r="EA957" s="14"/>
      <c r="EB957" s="14"/>
      <c r="EC957" s="14"/>
      <c r="ED957" s="14"/>
      <c r="EE957" s="14"/>
      <c r="EF957" s="14"/>
      <c r="EG957" s="14"/>
      <c r="EH957" s="14"/>
      <c r="EI957" s="14"/>
      <c r="EJ957" s="14"/>
      <c r="EK957" s="14"/>
      <c r="EL957" s="14"/>
      <c r="EM957" s="14"/>
      <c r="EN957" s="14"/>
    </row>
    <row r="958" ht="19.5" customHeight="1">
      <c r="A958" s="14"/>
      <c r="B958" s="14"/>
      <c r="C958" s="14"/>
      <c r="D958" s="14"/>
      <c r="E958" s="14"/>
      <c r="F958" s="106"/>
      <c r="G958" s="106"/>
      <c r="H958" s="14"/>
      <c r="I958" s="107"/>
      <c r="J958" s="107"/>
      <c r="K958" s="107"/>
      <c r="L958" s="107"/>
      <c r="M958" s="107"/>
      <c r="N958" s="107"/>
      <c r="O958" s="107"/>
      <c r="P958" s="107"/>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c r="CU958" s="14"/>
      <c r="CV958" s="14"/>
      <c r="CW958" s="14"/>
      <c r="CX958" s="14"/>
      <c r="CY958" s="14"/>
      <c r="CZ958" s="14"/>
      <c r="DA958" s="14"/>
      <c r="DB958" s="14"/>
      <c r="DC958" s="14"/>
      <c r="DD958" s="14"/>
      <c r="DE958" s="14"/>
      <c r="DF958" s="14"/>
      <c r="DG958" s="14"/>
      <c r="DH958" s="14"/>
      <c r="DI958" s="14"/>
      <c r="DJ958" s="14"/>
      <c r="DK958" s="14"/>
      <c r="DL958" s="14"/>
      <c r="DM958" s="14"/>
      <c r="DN958" s="14"/>
      <c r="DO958" s="14"/>
      <c r="DP958" s="14"/>
      <c r="DQ958" s="14"/>
      <c r="DR958" s="14"/>
      <c r="DS958" s="14"/>
      <c r="DT958" s="14"/>
      <c r="DU958" s="14"/>
      <c r="DV958" s="14"/>
      <c r="DW958" s="14"/>
      <c r="DX958" s="14"/>
      <c r="DY958" s="14"/>
      <c r="DZ958" s="14"/>
      <c r="EA958" s="14"/>
      <c r="EB958" s="14"/>
      <c r="EC958" s="14"/>
      <c r="ED958" s="14"/>
      <c r="EE958" s="14"/>
      <c r="EF958" s="14"/>
      <c r="EG958" s="14"/>
      <c r="EH958" s="14"/>
      <c r="EI958" s="14"/>
      <c r="EJ958" s="14"/>
      <c r="EK958" s="14"/>
      <c r="EL958" s="14"/>
      <c r="EM958" s="14"/>
      <c r="EN958" s="14"/>
    </row>
    <row r="959" ht="19.5" customHeight="1">
      <c r="A959" s="14"/>
      <c r="B959" s="14"/>
      <c r="C959" s="14"/>
      <c r="D959" s="14"/>
      <c r="E959" s="14"/>
      <c r="F959" s="106"/>
      <c r="G959" s="106"/>
      <c r="H959" s="14"/>
      <c r="I959" s="107"/>
      <c r="J959" s="107"/>
      <c r="K959" s="107"/>
      <c r="L959" s="107"/>
      <c r="M959" s="107"/>
      <c r="N959" s="107"/>
      <c r="O959" s="107"/>
      <c r="P959" s="107"/>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c r="CU959" s="14"/>
      <c r="CV959" s="14"/>
      <c r="CW959" s="14"/>
      <c r="CX959" s="14"/>
      <c r="CY959" s="14"/>
      <c r="CZ959" s="14"/>
      <c r="DA959" s="14"/>
      <c r="DB959" s="14"/>
      <c r="DC959" s="14"/>
      <c r="DD959" s="14"/>
      <c r="DE959" s="14"/>
      <c r="DF959" s="14"/>
      <c r="DG959" s="14"/>
      <c r="DH959" s="14"/>
      <c r="DI959" s="14"/>
      <c r="DJ959" s="14"/>
      <c r="DK959" s="14"/>
      <c r="DL959" s="14"/>
      <c r="DM959" s="14"/>
      <c r="DN959" s="14"/>
      <c r="DO959" s="14"/>
      <c r="DP959" s="14"/>
      <c r="DQ959" s="14"/>
      <c r="DR959" s="14"/>
      <c r="DS959" s="14"/>
      <c r="DT959" s="14"/>
      <c r="DU959" s="14"/>
      <c r="DV959" s="14"/>
      <c r="DW959" s="14"/>
      <c r="DX959" s="14"/>
      <c r="DY959" s="14"/>
      <c r="DZ959" s="14"/>
      <c r="EA959" s="14"/>
      <c r="EB959" s="14"/>
      <c r="EC959" s="14"/>
      <c r="ED959" s="14"/>
      <c r="EE959" s="14"/>
      <c r="EF959" s="14"/>
      <c r="EG959" s="14"/>
      <c r="EH959" s="14"/>
      <c r="EI959" s="14"/>
      <c r="EJ959" s="14"/>
      <c r="EK959" s="14"/>
      <c r="EL959" s="14"/>
      <c r="EM959" s="14"/>
      <c r="EN959" s="14"/>
    </row>
    <row r="960" ht="19.5" customHeight="1">
      <c r="A960" s="14"/>
      <c r="B960" s="14"/>
      <c r="C960" s="14"/>
      <c r="D960" s="14"/>
      <c r="E960" s="14"/>
      <c r="F960" s="106"/>
      <c r="G960" s="106"/>
      <c r="H960" s="14"/>
      <c r="I960" s="107"/>
      <c r="J960" s="107"/>
      <c r="K960" s="107"/>
      <c r="L960" s="107"/>
      <c r="M960" s="107"/>
      <c r="N960" s="107"/>
      <c r="O960" s="107"/>
      <c r="P960" s="107"/>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c r="CU960" s="14"/>
      <c r="CV960" s="14"/>
      <c r="CW960" s="14"/>
      <c r="CX960" s="14"/>
      <c r="CY960" s="14"/>
      <c r="CZ960" s="14"/>
      <c r="DA960" s="14"/>
      <c r="DB960" s="14"/>
      <c r="DC960" s="14"/>
      <c r="DD960" s="14"/>
      <c r="DE960" s="14"/>
      <c r="DF960" s="14"/>
      <c r="DG960" s="14"/>
      <c r="DH960" s="14"/>
      <c r="DI960" s="14"/>
      <c r="DJ960" s="14"/>
      <c r="DK960" s="14"/>
      <c r="DL960" s="14"/>
      <c r="DM960" s="14"/>
      <c r="DN960" s="14"/>
      <c r="DO960" s="14"/>
      <c r="DP960" s="14"/>
      <c r="DQ960" s="14"/>
      <c r="DR960" s="14"/>
      <c r="DS960" s="14"/>
      <c r="DT960" s="14"/>
      <c r="DU960" s="14"/>
      <c r="DV960" s="14"/>
      <c r="DW960" s="14"/>
      <c r="DX960" s="14"/>
      <c r="DY960" s="14"/>
      <c r="DZ960" s="14"/>
      <c r="EA960" s="14"/>
      <c r="EB960" s="14"/>
      <c r="EC960" s="14"/>
      <c r="ED960" s="14"/>
      <c r="EE960" s="14"/>
      <c r="EF960" s="14"/>
      <c r="EG960" s="14"/>
      <c r="EH960" s="14"/>
      <c r="EI960" s="14"/>
      <c r="EJ960" s="14"/>
      <c r="EK960" s="14"/>
      <c r="EL960" s="14"/>
      <c r="EM960" s="14"/>
      <c r="EN960" s="14"/>
    </row>
    <row r="961" ht="19.5" customHeight="1">
      <c r="A961" s="14"/>
      <c r="B961" s="14"/>
      <c r="C961" s="14"/>
      <c r="D961" s="14"/>
      <c r="E961" s="14"/>
      <c r="F961" s="106"/>
      <c r="G961" s="106"/>
      <c r="H961" s="14"/>
      <c r="I961" s="107"/>
      <c r="J961" s="107"/>
      <c r="K961" s="107"/>
      <c r="L961" s="107"/>
      <c r="M961" s="107"/>
      <c r="N961" s="107"/>
      <c r="O961" s="107"/>
      <c r="P961" s="107"/>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c r="CU961" s="14"/>
      <c r="CV961" s="14"/>
      <c r="CW961" s="14"/>
      <c r="CX961" s="14"/>
      <c r="CY961" s="14"/>
      <c r="CZ961" s="14"/>
      <c r="DA961" s="14"/>
      <c r="DB961" s="14"/>
      <c r="DC961" s="14"/>
      <c r="DD961" s="14"/>
      <c r="DE961" s="14"/>
      <c r="DF961" s="14"/>
      <c r="DG961" s="14"/>
      <c r="DH961" s="14"/>
      <c r="DI961" s="14"/>
      <c r="DJ961" s="14"/>
      <c r="DK961" s="14"/>
      <c r="DL961" s="14"/>
      <c r="DM961" s="14"/>
      <c r="DN961" s="14"/>
      <c r="DO961" s="14"/>
      <c r="DP961" s="14"/>
      <c r="DQ961" s="14"/>
      <c r="DR961" s="14"/>
      <c r="DS961" s="14"/>
      <c r="DT961" s="14"/>
      <c r="DU961" s="14"/>
      <c r="DV961" s="14"/>
      <c r="DW961" s="14"/>
      <c r="DX961" s="14"/>
      <c r="DY961" s="14"/>
      <c r="DZ961" s="14"/>
      <c r="EA961" s="14"/>
      <c r="EB961" s="14"/>
      <c r="EC961" s="14"/>
      <c r="ED961" s="14"/>
      <c r="EE961" s="14"/>
      <c r="EF961" s="14"/>
      <c r="EG961" s="14"/>
      <c r="EH961" s="14"/>
      <c r="EI961" s="14"/>
      <c r="EJ961" s="14"/>
      <c r="EK961" s="14"/>
      <c r="EL961" s="14"/>
      <c r="EM961" s="14"/>
      <c r="EN961" s="14"/>
    </row>
    <row r="962" ht="19.5" customHeight="1">
      <c r="A962" s="14"/>
      <c r="B962" s="14"/>
      <c r="C962" s="14"/>
      <c r="D962" s="14"/>
      <c r="E962" s="14"/>
      <c r="F962" s="106"/>
      <c r="G962" s="106"/>
      <c r="H962" s="14"/>
      <c r="I962" s="107"/>
      <c r="J962" s="107"/>
      <c r="K962" s="107"/>
      <c r="L962" s="107"/>
      <c r="M962" s="107"/>
      <c r="N962" s="107"/>
      <c r="O962" s="107"/>
      <c r="P962" s="107"/>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c r="CU962" s="14"/>
      <c r="CV962" s="14"/>
      <c r="CW962" s="14"/>
      <c r="CX962" s="14"/>
      <c r="CY962" s="14"/>
      <c r="CZ962" s="14"/>
      <c r="DA962" s="14"/>
      <c r="DB962" s="14"/>
      <c r="DC962" s="14"/>
      <c r="DD962" s="14"/>
      <c r="DE962" s="14"/>
      <c r="DF962" s="14"/>
      <c r="DG962" s="14"/>
      <c r="DH962" s="14"/>
      <c r="DI962" s="14"/>
      <c r="DJ962" s="14"/>
      <c r="DK962" s="14"/>
      <c r="DL962" s="14"/>
      <c r="DM962" s="14"/>
      <c r="DN962" s="14"/>
      <c r="DO962" s="14"/>
      <c r="DP962" s="14"/>
      <c r="DQ962" s="14"/>
      <c r="DR962" s="14"/>
      <c r="DS962" s="14"/>
      <c r="DT962" s="14"/>
      <c r="DU962" s="14"/>
      <c r="DV962" s="14"/>
      <c r="DW962" s="14"/>
      <c r="DX962" s="14"/>
      <c r="DY962" s="14"/>
      <c r="DZ962" s="14"/>
      <c r="EA962" s="14"/>
      <c r="EB962" s="14"/>
      <c r="EC962" s="14"/>
      <c r="ED962" s="14"/>
      <c r="EE962" s="14"/>
      <c r="EF962" s="14"/>
      <c r="EG962" s="14"/>
      <c r="EH962" s="14"/>
      <c r="EI962" s="14"/>
      <c r="EJ962" s="14"/>
      <c r="EK962" s="14"/>
      <c r="EL962" s="14"/>
      <c r="EM962" s="14"/>
      <c r="EN962" s="14"/>
    </row>
    <row r="963" ht="19.5" customHeight="1">
      <c r="A963" s="14"/>
      <c r="B963" s="14"/>
      <c r="C963" s="14"/>
      <c r="D963" s="14"/>
      <c r="E963" s="14"/>
      <c r="F963" s="106"/>
      <c r="G963" s="106"/>
      <c r="H963" s="14"/>
      <c r="I963" s="107"/>
      <c r="J963" s="107"/>
      <c r="K963" s="107"/>
      <c r="L963" s="107"/>
      <c r="M963" s="107"/>
      <c r="N963" s="107"/>
      <c r="O963" s="107"/>
      <c r="P963" s="107"/>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c r="CU963" s="14"/>
      <c r="CV963" s="14"/>
      <c r="CW963" s="14"/>
      <c r="CX963" s="14"/>
      <c r="CY963" s="14"/>
      <c r="CZ963" s="14"/>
      <c r="DA963" s="14"/>
      <c r="DB963" s="14"/>
      <c r="DC963" s="14"/>
      <c r="DD963" s="14"/>
      <c r="DE963" s="14"/>
      <c r="DF963" s="14"/>
      <c r="DG963" s="14"/>
      <c r="DH963" s="14"/>
      <c r="DI963" s="14"/>
      <c r="DJ963" s="14"/>
      <c r="DK963" s="14"/>
      <c r="DL963" s="14"/>
      <c r="DM963" s="14"/>
      <c r="DN963" s="14"/>
      <c r="DO963" s="14"/>
      <c r="DP963" s="14"/>
      <c r="DQ963" s="14"/>
      <c r="DR963" s="14"/>
      <c r="DS963" s="14"/>
      <c r="DT963" s="14"/>
      <c r="DU963" s="14"/>
      <c r="DV963" s="14"/>
      <c r="DW963" s="14"/>
      <c r="DX963" s="14"/>
      <c r="DY963" s="14"/>
      <c r="DZ963" s="14"/>
      <c r="EA963" s="14"/>
      <c r="EB963" s="14"/>
      <c r="EC963" s="14"/>
      <c r="ED963" s="14"/>
      <c r="EE963" s="14"/>
      <c r="EF963" s="14"/>
      <c r="EG963" s="14"/>
      <c r="EH963" s="14"/>
      <c r="EI963" s="14"/>
      <c r="EJ963" s="14"/>
      <c r="EK963" s="14"/>
      <c r="EL963" s="14"/>
      <c r="EM963" s="14"/>
      <c r="EN963" s="14"/>
    </row>
    <row r="964" ht="19.5" customHeight="1">
      <c r="A964" s="14"/>
      <c r="B964" s="14"/>
      <c r="C964" s="14"/>
      <c r="D964" s="14"/>
      <c r="E964" s="14"/>
      <c r="F964" s="106"/>
      <c r="G964" s="106"/>
      <c r="H964" s="14"/>
      <c r="I964" s="107"/>
      <c r="J964" s="107"/>
      <c r="K964" s="107"/>
      <c r="L964" s="107"/>
      <c r="M964" s="107"/>
      <c r="N964" s="107"/>
      <c r="O964" s="107"/>
      <c r="P964" s="107"/>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c r="CU964" s="14"/>
      <c r="CV964" s="14"/>
      <c r="CW964" s="14"/>
      <c r="CX964" s="14"/>
      <c r="CY964" s="14"/>
      <c r="CZ964" s="14"/>
      <c r="DA964" s="14"/>
      <c r="DB964" s="14"/>
      <c r="DC964" s="14"/>
      <c r="DD964" s="14"/>
      <c r="DE964" s="14"/>
      <c r="DF964" s="14"/>
      <c r="DG964" s="14"/>
      <c r="DH964" s="14"/>
      <c r="DI964" s="14"/>
      <c r="DJ964" s="14"/>
      <c r="DK964" s="14"/>
      <c r="DL964" s="14"/>
      <c r="DM964" s="14"/>
      <c r="DN964" s="14"/>
      <c r="DO964" s="14"/>
      <c r="DP964" s="14"/>
      <c r="DQ964" s="14"/>
      <c r="DR964" s="14"/>
      <c r="DS964" s="14"/>
      <c r="DT964" s="14"/>
      <c r="DU964" s="14"/>
      <c r="DV964" s="14"/>
      <c r="DW964" s="14"/>
      <c r="DX964" s="14"/>
      <c r="DY964" s="14"/>
      <c r="DZ964" s="14"/>
      <c r="EA964" s="14"/>
      <c r="EB964" s="14"/>
      <c r="EC964" s="14"/>
      <c r="ED964" s="14"/>
      <c r="EE964" s="14"/>
      <c r="EF964" s="14"/>
      <c r="EG964" s="14"/>
      <c r="EH964" s="14"/>
      <c r="EI964" s="14"/>
      <c r="EJ964" s="14"/>
      <c r="EK964" s="14"/>
      <c r="EL964" s="14"/>
      <c r="EM964" s="14"/>
      <c r="EN964" s="14"/>
    </row>
    <row r="965" ht="19.5" customHeight="1">
      <c r="A965" s="14"/>
      <c r="B965" s="14"/>
      <c r="C965" s="14"/>
      <c r="D965" s="14"/>
      <c r="E965" s="14"/>
      <c r="F965" s="106"/>
      <c r="G965" s="106"/>
      <c r="H965" s="14"/>
      <c r="I965" s="107"/>
      <c r="J965" s="107"/>
      <c r="K965" s="107"/>
      <c r="L965" s="107"/>
      <c r="M965" s="107"/>
      <c r="N965" s="107"/>
      <c r="O965" s="107"/>
      <c r="P965" s="107"/>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c r="CU965" s="14"/>
      <c r="CV965" s="14"/>
      <c r="CW965" s="14"/>
      <c r="CX965" s="14"/>
      <c r="CY965" s="14"/>
      <c r="CZ965" s="14"/>
      <c r="DA965" s="14"/>
      <c r="DB965" s="14"/>
      <c r="DC965" s="14"/>
      <c r="DD965" s="14"/>
      <c r="DE965" s="14"/>
      <c r="DF965" s="14"/>
      <c r="DG965" s="14"/>
      <c r="DH965" s="14"/>
      <c r="DI965" s="14"/>
      <c r="DJ965" s="14"/>
      <c r="DK965" s="14"/>
      <c r="DL965" s="14"/>
      <c r="DM965" s="14"/>
      <c r="DN965" s="14"/>
      <c r="DO965" s="14"/>
      <c r="DP965" s="14"/>
      <c r="DQ965" s="14"/>
      <c r="DR965" s="14"/>
      <c r="DS965" s="14"/>
      <c r="DT965" s="14"/>
      <c r="DU965" s="14"/>
      <c r="DV965" s="14"/>
      <c r="DW965" s="14"/>
      <c r="DX965" s="14"/>
      <c r="DY965" s="14"/>
      <c r="DZ965" s="14"/>
      <c r="EA965" s="14"/>
      <c r="EB965" s="14"/>
      <c r="EC965" s="14"/>
      <c r="ED965" s="14"/>
      <c r="EE965" s="14"/>
      <c r="EF965" s="14"/>
      <c r="EG965" s="14"/>
      <c r="EH965" s="14"/>
      <c r="EI965" s="14"/>
      <c r="EJ965" s="14"/>
      <c r="EK965" s="14"/>
      <c r="EL965" s="14"/>
      <c r="EM965" s="14"/>
      <c r="EN965" s="14"/>
    </row>
    <row r="966" ht="19.5" customHeight="1">
      <c r="A966" s="14"/>
      <c r="B966" s="14"/>
      <c r="C966" s="14"/>
      <c r="D966" s="14"/>
      <c r="E966" s="14"/>
      <c r="F966" s="106"/>
      <c r="G966" s="106"/>
      <c r="H966" s="14"/>
      <c r="I966" s="107"/>
      <c r="J966" s="107"/>
      <c r="K966" s="107"/>
      <c r="L966" s="107"/>
      <c r="M966" s="107"/>
      <c r="N966" s="107"/>
      <c r="O966" s="107"/>
      <c r="P966" s="107"/>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c r="CU966" s="14"/>
      <c r="CV966" s="14"/>
      <c r="CW966" s="14"/>
      <c r="CX966" s="14"/>
      <c r="CY966" s="14"/>
      <c r="CZ966" s="14"/>
      <c r="DA966" s="14"/>
      <c r="DB966" s="14"/>
      <c r="DC966" s="14"/>
      <c r="DD966" s="14"/>
      <c r="DE966" s="14"/>
      <c r="DF966" s="14"/>
      <c r="DG966" s="14"/>
      <c r="DH966" s="14"/>
      <c r="DI966" s="14"/>
      <c r="DJ966" s="14"/>
      <c r="DK966" s="14"/>
      <c r="DL966" s="14"/>
      <c r="DM966" s="14"/>
      <c r="DN966" s="14"/>
      <c r="DO966" s="14"/>
      <c r="DP966" s="14"/>
      <c r="DQ966" s="14"/>
      <c r="DR966" s="14"/>
      <c r="DS966" s="14"/>
      <c r="DT966" s="14"/>
      <c r="DU966" s="14"/>
      <c r="DV966" s="14"/>
      <c r="DW966" s="14"/>
      <c r="DX966" s="14"/>
      <c r="DY966" s="14"/>
      <c r="DZ966" s="14"/>
      <c r="EA966" s="14"/>
      <c r="EB966" s="14"/>
      <c r="EC966" s="14"/>
      <c r="ED966" s="14"/>
      <c r="EE966" s="14"/>
      <c r="EF966" s="14"/>
      <c r="EG966" s="14"/>
      <c r="EH966" s="14"/>
      <c r="EI966" s="14"/>
      <c r="EJ966" s="14"/>
      <c r="EK966" s="14"/>
      <c r="EL966" s="14"/>
      <c r="EM966" s="14"/>
      <c r="EN966" s="14"/>
    </row>
    <row r="967" ht="19.5" customHeight="1">
      <c r="A967" s="14"/>
      <c r="B967" s="14"/>
      <c r="C967" s="14"/>
      <c r="D967" s="14"/>
      <c r="E967" s="14"/>
      <c r="F967" s="106"/>
      <c r="G967" s="106"/>
      <c r="H967" s="14"/>
      <c r="I967" s="107"/>
      <c r="J967" s="107"/>
      <c r="K967" s="107"/>
      <c r="L967" s="107"/>
      <c r="M967" s="107"/>
      <c r="N967" s="107"/>
      <c r="O967" s="107"/>
      <c r="P967" s="107"/>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c r="CU967" s="14"/>
      <c r="CV967" s="14"/>
      <c r="CW967" s="14"/>
      <c r="CX967" s="14"/>
      <c r="CY967" s="14"/>
      <c r="CZ967" s="14"/>
      <c r="DA967" s="14"/>
      <c r="DB967" s="14"/>
      <c r="DC967" s="14"/>
      <c r="DD967" s="14"/>
      <c r="DE967" s="14"/>
      <c r="DF967" s="14"/>
      <c r="DG967" s="14"/>
      <c r="DH967" s="14"/>
      <c r="DI967" s="14"/>
      <c r="DJ967" s="14"/>
      <c r="DK967" s="14"/>
      <c r="DL967" s="14"/>
      <c r="DM967" s="14"/>
      <c r="DN967" s="14"/>
      <c r="DO967" s="14"/>
      <c r="DP967" s="14"/>
      <c r="DQ967" s="14"/>
      <c r="DR967" s="14"/>
      <c r="DS967" s="14"/>
      <c r="DT967" s="14"/>
      <c r="DU967" s="14"/>
      <c r="DV967" s="14"/>
      <c r="DW967" s="14"/>
      <c r="DX967" s="14"/>
      <c r="DY967" s="14"/>
      <c r="DZ967" s="14"/>
      <c r="EA967" s="14"/>
      <c r="EB967" s="14"/>
      <c r="EC967" s="14"/>
      <c r="ED967" s="14"/>
      <c r="EE967" s="14"/>
      <c r="EF967" s="14"/>
      <c r="EG967" s="14"/>
      <c r="EH967" s="14"/>
      <c r="EI967" s="14"/>
      <c r="EJ967" s="14"/>
      <c r="EK967" s="14"/>
      <c r="EL967" s="14"/>
      <c r="EM967" s="14"/>
      <c r="EN967" s="14"/>
    </row>
    <row r="968" ht="19.5" customHeight="1">
      <c r="A968" s="14"/>
      <c r="B968" s="14"/>
      <c r="C968" s="14"/>
      <c r="D968" s="14"/>
      <c r="E968" s="14"/>
      <c r="F968" s="106"/>
      <c r="G968" s="106"/>
      <c r="H968" s="14"/>
      <c r="I968" s="107"/>
      <c r="J968" s="107"/>
      <c r="K968" s="107"/>
      <c r="L968" s="107"/>
      <c r="M968" s="107"/>
      <c r="N968" s="107"/>
      <c r="O968" s="107"/>
      <c r="P968" s="107"/>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c r="CU968" s="14"/>
      <c r="CV968" s="14"/>
      <c r="CW968" s="14"/>
      <c r="CX968" s="14"/>
      <c r="CY968" s="14"/>
      <c r="CZ968" s="14"/>
      <c r="DA968" s="14"/>
      <c r="DB968" s="14"/>
      <c r="DC968" s="14"/>
      <c r="DD968" s="14"/>
      <c r="DE968" s="14"/>
      <c r="DF968" s="14"/>
      <c r="DG968" s="14"/>
      <c r="DH968" s="14"/>
      <c r="DI968" s="14"/>
      <c r="DJ968" s="14"/>
      <c r="DK968" s="14"/>
      <c r="DL968" s="14"/>
      <c r="DM968" s="14"/>
      <c r="DN968" s="14"/>
      <c r="DO968" s="14"/>
      <c r="DP968" s="14"/>
      <c r="DQ968" s="14"/>
      <c r="DR968" s="14"/>
      <c r="DS968" s="14"/>
      <c r="DT968" s="14"/>
      <c r="DU968" s="14"/>
      <c r="DV968" s="14"/>
      <c r="DW968" s="14"/>
      <c r="DX968" s="14"/>
      <c r="DY968" s="14"/>
      <c r="DZ968" s="14"/>
      <c r="EA968" s="14"/>
      <c r="EB968" s="14"/>
      <c r="EC968" s="14"/>
      <c r="ED968" s="14"/>
      <c r="EE968" s="14"/>
      <c r="EF968" s="14"/>
      <c r="EG968" s="14"/>
      <c r="EH968" s="14"/>
      <c r="EI968" s="14"/>
      <c r="EJ968" s="14"/>
      <c r="EK968" s="14"/>
      <c r="EL968" s="14"/>
      <c r="EM968" s="14"/>
      <c r="EN968" s="14"/>
    </row>
    <row r="969" ht="19.5" customHeight="1">
      <c r="A969" s="14"/>
      <c r="B969" s="14"/>
      <c r="C969" s="14"/>
      <c r="D969" s="14"/>
      <c r="E969" s="14"/>
      <c r="F969" s="106"/>
      <c r="G969" s="106"/>
      <c r="H969" s="14"/>
      <c r="I969" s="107"/>
      <c r="J969" s="107"/>
      <c r="K969" s="107"/>
      <c r="L969" s="107"/>
      <c r="M969" s="107"/>
      <c r="N969" s="107"/>
      <c r="O969" s="107"/>
      <c r="P969" s="107"/>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c r="CU969" s="14"/>
      <c r="CV969" s="14"/>
      <c r="CW969" s="14"/>
      <c r="CX969" s="14"/>
      <c r="CY969" s="14"/>
      <c r="CZ969" s="14"/>
      <c r="DA969" s="14"/>
      <c r="DB969" s="14"/>
      <c r="DC969" s="14"/>
      <c r="DD969" s="14"/>
      <c r="DE969" s="14"/>
      <c r="DF969" s="14"/>
      <c r="DG969" s="14"/>
      <c r="DH969" s="14"/>
      <c r="DI969" s="14"/>
      <c r="DJ969" s="14"/>
      <c r="DK969" s="14"/>
      <c r="DL969" s="14"/>
      <c r="DM969" s="14"/>
      <c r="DN969" s="14"/>
      <c r="DO969" s="14"/>
      <c r="DP969" s="14"/>
      <c r="DQ969" s="14"/>
      <c r="DR969" s="14"/>
      <c r="DS969" s="14"/>
      <c r="DT969" s="14"/>
      <c r="DU969" s="14"/>
      <c r="DV969" s="14"/>
      <c r="DW969" s="14"/>
      <c r="DX969" s="14"/>
      <c r="DY969" s="14"/>
      <c r="DZ969" s="14"/>
      <c r="EA969" s="14"/>
      <c r="EB969" s="14"/>
      <c r="EC969" s="14"/>
      <c r="ED969" s="14"/>
      <c r="EE969" s="14"/>
      <c r="EF969" s="14"/>
      <c r="EG969" s="14"/>
      <c r="EH969" s="14"/>
      <c r="EI969" s="14"/>
      <c r="EJ969" s="14"/>
      <c r="EK969" s="14"/>
      <c r="EL969" s="14"/>
      <c r="EM969" s="14"/>
      <c r="EN969" s="14"/>
    </row>
    <row r="970" ht="19.5" customHeight="1">
      <c r="A970" s="14"/>
      <c r="B970" s="14"/>
      <c r="C970" s="14"/>
      <c r="D970" s="14"/>
      <c r="E970" s="14"/>
      <c r="F970" s="106"/>
      <c r="G970" s="106"/>
      <c r="H970" s="14"/>
      <c r="I970" s="107"/>
      <c r="J970" s="107"/>
      <c r="K970" s="107"/>
      <c r="L970" s="107"/>
      <c r="M970" s="107"/>
      <c r="N970" s="107"/>
      <c r="O970" s="107"/>
      <c r="P970" s="107"/>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c r="CU970" s="14"/>
      <c r="CV970" s="14"/>
      <c r="CW970" s="14"/>
      <c r="CX970" s="14"/>
      <c r="CY970" s="14"/>
      <c r="CZ970" s="14"/>
      <c r="DA970" s="14"/>
      <c r="DB970" s="14"/>
      <c r="DC970" s="14"/>
      <c r="DD970" s="14"/>
      <c r="DE970" s="14"/>
      <c r="DF970" s="14"/>
      <c r="DG970" s="14"/>
      <c r="DH970" s="14"/>
      <c r="DI970" s="14"/>
      <c r="DJ970" s="14"/>
      <c r="DK970" s="14"/>
      <c r="DL970" s="14"/>
      <c r="DM970" s="14"/>
      <c r="DN970" s="14"/>
      <c r="DO970" s="14"/>
      <c r="DP970" s="14"/>
      <c r="DQ970" s="14"/>
      <c r="DR970" s="14"/>
      <c r="DS970" s="14"/>
      <c r="DT970" s="14"/>
      <c r="DU970" s="14"/>
      <c r="DV970" s="14"/>
      <c r="DW970" s="14"/>
      <c r="DX970" s="14"/>
      <c r="DY970" s="14"/>
      <c r="DZ970" s="14"/>
      <c r="EA970" s="14"/>
      <c r="EB970" s="14"/>
      <c r="EC970" s="14"/>
      <c r="ED970" s="14"/>
      <c r="EE970" s="14"/>
      <c r="EF970" s="14"/>
      <c r="EG970" s="14"/>
      <c r="EH970" s="14"/>
      <c r="EI970" s="14"/>
      <c r="EJ970" s="14"/>
      <c r="EK970" s="14"/>
      <c r="EL970" s="14"/>
      <c r="EM970" s="14"/>
      <c r="EN970" s="14"/>
    </row>
    <row r="971" ht="19.5" customHeight="1">
      <c r="A971" s="14"/>
      <c r="B971" s="14"/>
      <c r="C971" s="14"/>
      <c r="D971" s="14"/>
      <c r="E971" s="14"/>
      <c r="F971" s="106"/>
      <c r="G971" s="106"/>
      <c r="H971" s="14"/>
      <c r="I971" s="107"/>
      <c r="J971" s="107"/>
      <c r="K971" s="107"/>
      <c r="L971" s="107"/>
      <c r="M971" s="107"/>
      <c r="N971" s="107"/>
      <c r="O971" s="107"/>
      <c r="P971" s="107"/>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c r="CU971" s="14"/>
      <c r="CV971" s="14"/>
      <c r="CW971" s="14"/>
      <c r="CX971" s="14"/>
      <c r="CY971" s="14"/>
      <c r="CZ971" s="14"/>
      <c r="DA971" s="14"/>
      <c r="DB971" s="14"/>
      <c r="DC971" s="14"/>
      <c r="DD971" s="14"/>
      <c r="DE971" s="14"/>
      <c r="DF971" s="14"/>
      <c r="DG971" s="14"/>
      <c r="DH971" s="14"/>
      <c r="DI971" s="14"/>
      <c r="DJ971" s="14"/>
      <c r="DK971" s="14"/>
      <c r="DL971" s="14"/>
      <c r="DM971" s="14"/>
      <c r="DN971" s="14"/>
      <c r="DO971" s="14"/>
      <c r="DP971" s="14"/>
      <c r="DQ971" s="14"/>
      <c r="DR971" s="14"/>
      <c r="DS971" s="14"/>
      <c r="DT971" s="14"/>
      <c r="DU971" s="14"/>
      <c r="DV971" s="14"/>
      <c r="DW971" s="14"/>
      <c r="DX971" s="14"/>
      <c r="DY971" s="14"/>
      <c r="DZ971" s="14"/>
      <c r="EA971" s="14"/>
      <c r="EB971" s="14"/>
      <c r="EC971" s="14"/>
      <c r="ED971" s="14"/>
      <c r="EE971" s="14"/>
      <c r="EF971" s="14"/>
      <c r="EG971" s="14"/>
      <c r="EH971" s="14"/>
      <c r="EI971" s="14"/>
      <c r="EJ971" s="14"/>
      <c r="EK971" s="14"/>
      <c r="EL971" s="14"/>
      <c r="EM971" s="14"/>
      <c r="EN971" s="14"/>
    </row>
    <row r="972" ht="19.5" customHeight="1">
      <c r="A972" s="14"/>
      <c r="B972" s="14"/>
      <c r="C972" s="14"/>
      <c r="D972" s="14"/>
      <c r="E972" s="14"/>
      <c r="F972" s="106"/>
      <c r="G972" s="106"/>
      <c r="H972" s="14"/>
      <c r="I972" s="107"/>
      <c r="J972" s="107"/>
      <c r="K972" s="107"/>
      <c r="L972" s="107"/>
      <c r="M972" s="107"/>
      <c r="N972" s="107"/>
      <c r="O972" s="107"/>
      <c r="P972" s="107"/>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c r="CU972" s="14"/>
      <c r="CV972" s="14"/>
      <c r="CW972" s="14"/>
      <c r="CX972" s="14"/>
      <c r="CY972" s="14"/>
      <c r="CZ972" s="14"/>
      <c r="DA972" s="14"/>
      <c r="DB972" s="14"/>
      <c r="DC972" s="14"/>
      <c r="DD972" s="14"/>
      <c r="DE972" s="14"/>
      <c r="DF972" s="14"/>
      <c r="DG972" s="14"/>
      <c r="DH972" s="14"/>
      <c r="DI972" s="14"/>
      <c r="DJ972" s="14"/>
      <c r="DK972" s="14"/>
      <c r="DL972" s="14"/>
      <c r="DM972" s="14"/>
      <c r="DN972" s="14"/>
      <c r="DO972" s="14"/>
      <c r="DP972" s="14"/>
      <c r="DQ972" s="14"/>
      <c r="DR972" s="14"/>
      <c r="DS972" s="14"/>
      <c r="DT972" s="14"/>
      <c r="DU972" s="14"/>
      <c r="DV972" s="14"/>
      <c r="DW972" s="14"/>
      <c r="DX972" s="14"/>
      <c r="DY972" s="14"/>
      <c r="DZ972" s="14"/>
      <c r="EA972" s="14"/>
      <c r="EB972" s="14"/>
      <c r="EC972" s="14"/>
      <c r="ED972" s="14"/>
      <c r="EE972" s="14"/>
      <c r="EF972" s="14"/>
      <c r="EG972" s="14"/>
      <c r="EH972" s="14"/>
      <c r="EI972" s="14"/>
      <c r="EJ972" s="14"/>
      <c r="EK972" s="14"/>
      <c r="EL972" s="14"/>
      <c r="EM972" s="14"/>
      <c r="EN972" s="14"/>
    </row>
    <row r="973" ht="19.5" customHeight="1">
      <c r="A973" s="14"/>
      <c r="B973" s="14"/>
      <c r="C973" s="14"/>
      <c r="D973" s="14"/>
      <c r="E973" s="14"/>
      <c r="F973" s="106"/>
      <c r="G973" s="106"/>
      <c r="H973" s="14"/>
      <c r="I973" s="107"/>
      <c r="J973" s="107"/>
      <c r="K973" s="107"/>
      <c r="L973" s="107"/>
      <c r="M973" s="107"/>
      <c r="N973" s="107"/>
      <c r="O973" s="107"/>
      <c r="P973" s="107"/>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c r="CU973" s="14"/>
      <c r="CV973" s="14"/>
      <c r="CW973" s="14"/>
      <c r="CX973" s="14"/>
      <c r="CY973" s="14"/>
      <c r="CZ973" s="14"/>
      <c r="DA973" s="14"/>
      <c r="DB973" s="14"/>
      <c r="DC973" s="14"/>
      <c r="DD973" s="14"/>
      <c r="DE973" s="14"/>
      <c r="DF973" s="14"/>
      <c r="DG973" s="14"/>
      <c r="DH973" s="14"/>
      <c r="DI973" s="14"/>
      <c r="DJ973" s="14"/>
      <c r="DK973" s="14"/>
      <c r="DL973" s="14"/>
      <c r="DM973" s="14"/>
      <c r="DN973" s="14"/>
      <c r="DO973" s="14"/>
      <c r="DP973" s="14"/>
      <c r="DQ973" s="14"/>
      <c r="DR973" s="14"/>
      <c r="DS973" s="14"/>
      <c r="DT973" s="14"/>
      <c r="DU973" s="14"/>
      <c r="DV973" s="14"/>
      <c r="DW973" s="14"/>
      <c r="DX973" s="14"/>
      <c r="DY973" s="14"/>
      <c r="DZ973" s="14"/>
      <c r="EA973" s="14"/>
      <c r="EB973" s="14"/>
      <c r="EC973" s="14"/>
      <c r="ED973" s="14"/>
      <c r="EE973" s="14"/>
      <c r="EF973" s="14"/>
      <c r="EG973" s="14"/>
      <c r="EH973" s="14"/>
      <c r="EI973" s="14"/>
      <c r="EJ973" s="14"/>
      <c r="EK973" s="14"/>
      <c r="EL973" s="14"/>
      <c r="EM973" s="14"/>
      <c r="EN973" s="14"/>
    </row>
    <row r="974" ht="19.5" customHeight="1">
      <c r="A974" s="14"/>
      <c r="B974" s="14"/>
      <c r="C974" s="14"/>
      <c r="D974" s="14"/>
      <c r="E974" s="14"/>
      <c r="F974" s="106"/>
      <c r="G974" s="106"/>
      <c r="H974" s="14"/>
      <c r="I974" s="107"/>
      <c r="J974" s="107"/>
      <c r="K974" s="107"/>
      <c r="L974" s="107"/>
      <c r="M974" s="107"/>
      <c r="N974" s="107"/>
      <c r="O974" s="107"/>
      <c r="P974" s="107"/>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c r="CU974" s="14"/>
      <c r="CV974" s="14"/>
      <c r="CW974" s="14"/>
      <c r="CX974" s="14"/>
      <c r="CY974" s="14"/>
      <c r="CZ974" s="14"/>
      <c r="DA974" s="14"/>
      <c r="DB974" s="14"/>
      <c r="DC974" s="14"/>
      <c r="DD974" s="14"/>
      <c r="DE974" s="14"/>
      <c r="DF974" s="14"/>
      <c r="DG974" s="14"/>
      <c r="DH974" s="14"/>
      <c r="DI974" s="14"/>
      <c r="DJ974" s="14"/>
      <c r="DK974" s="14"/>
      <c r="DL974" s="14"/>
      <c r="DM974" s="14"/>
      <c r="DN974" s="14"/>
      <c r="DO974" s="14"/>
      <c r="DP974" s="14"/>
      <c r="DQ974" s="14"/>
      <c r="DR974" s="14"/>
      <c r="DS974" s="14"/>
      <c r="DT974" s="14"/>
      <c r="DU974" s="14"/>
      <c r="DV974" s="14"/>
      <c r="DW974" s="14"/>
      <c r="DX974" s="14"/>
      <c r="DY974" s="14"/>
      <c r="DZ974" s="14"/>
      <c r="EA974" s="14"/>
      <c r="EB974" s="14"/>
      <c r="EC974" s="14"/>
      <c r="ED974" s="14"/>
      <c r="EE974" s="14"/>
      <c r="EF974" s="14"/>
      <c r="EG974" s="14"/>
      <c r="EH974" s="14"/>
      <c r="EI974" s="14"/>
      <c r="EJ974" s="14"/>
      <c r="EK974" s="14"/>
      <c r="EL974" s="14"/>
      <c r="EM974" s="14"/>
      <c r="EN974" s="14"/>
    </row>
    <row r="975" ht="19.5" customHeight="1">
      <c r="A975" s="14"/>
      <c r="B975" s="14"/>
      <c r="C975" s="14"/>
      <c r="D975" s="14"/>
      <c r="E975" s="14"/>
      <c r="F975" s="106"/>
      <c r="G975" s="106"/>
      <c r="H975" s="14"/>
      <c r="I975" s="107"/>
      <c r="J975" s="107"/>
      <c r="K975" s="107"/>
      <c r="L975" s="107"/>
      <c r="M975" s="107"/>
      <c r="N975" s="107"/>
      <c r="O975" s="107"/>
      <c r="P975" s="107"/>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c r="CU975" s="14"/>
      <c r="CV975" s="14"/>
      <c r="CW975" s="14"/>
      <c r="CX975" s="14"/>
      <c r="CY975" s="14"/>
      <c r="CZ975" s="14"/>
      <c r="DA975" s="14"/>
      <c r="DB975" s="14"/>
      <c r="DC975" s="14"/>
      <c r="DD975" s="14"/>
      <c r="DE975" s="14"/>
      <c r="DF975" s="14"/>
      <c r="DG975" s="14"/>
      <c r="DH975" s="14"/>
      <c r="DI975" s="14"/>
      <c r="DJ975" s="14"/>
      <c r="DK975" s="14"/>
      <c r="DL975" s="14"/>
      <c r="DM975" s="14"/>
      <c r="DN975" s="14"/>
      <c r="DO975" s="14"/>
      <c r="DP975" s="14"/>
      <c r="DQ975" s="14"/>
      <c r="DR975" s="14"/>
      <c r="DS975" s="14"/>
      <c r="DT975" s="14"/>
      <c r="DU975" s="14"/>
      <c r="DV975" s="14"/>
      <c r="DW975" s="14"/>
      <c r="DX975" s="14"/>
      <c r="DY975" s="14"/>
      <c r="DZ975" s="14"/>
      <c r="EA975" s="14"/>
      <c r="EB975" s="14"/>
      <c r="EC975" s="14"/>
      <c r="ED975" s="14"/>
      <c r="EE975" s="14"/>
      <c r="EF975" s="14"/>
      <c r="EG975" s="14"/>
      <c r="EH975" s="14"/>
      <c r="EI975" s="14"/>
      <c r="EJ975" s="14"/>
      <c r="EK975" s="14"/>
      <c r="EL975" s="14"/>
      <c r="EM975" s="14"/>
      <c r="EN975" s="14"/>
    </row>
    <row r="976" ht="19.5" customHeight="1">
      <c r="A976" s="14"/>
      <c r="B976" s="14"/>
      <c r="C976" s="14"/>
      <c r="D976" s="14"/>
      <c r="E976" s="14"/>
      <c r="F976" s="106"/>
      <c r="G976" s="106"/>
      <c r="H976" s="14"/>
      <c r="I976" s="107"/>
      <c r="J976" s="107"/>
      <c r="K976" s="107"/>
      <c r="L976" s="107"/>
      <c r="M976" s="107"/>
      <c r="N976" s="107"/>
      <c r="O976" s="107"/>
      <c r="P976" s="107"/>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c r="CU976" s="14"/>
      <c r="CV976" s="14"/>
      <c r="CW976" s="14"/>
      <c r="CX976" s="14"/>
      <c r="CY976" s="14"/>
      <c r="CZ976" s="14"/>
      <c r="DA976" s="14"/>
      <c r="DB976" s="14"/>
      <c r="DC976" s="14"/>
      <c r="DD976" s="14"/>
      <c r="DE976" s="14"/>
      <c r="DF976" s="14"/>
      <c r="DG976" s="14"/>
      <c r="DH976" s="14"/>
      <c r="DI976" s="14"/>
      <c r="DJ976" s="14"/>
      <c r="DK976" s="14"/>
      <c r="DL976" s="14"/>
      <c r="DM976" s="14"/>
      <c r="DN976" s="14"/>
      <c r="DO976" s="14"/>
      <c r="DP976" s="14"/>
      <c r="DQ976" s="14"/>
      <c r="DR976" s="14"/>
      <c r="DS976" s="14"/>
      <c r="DT976" s="14"/>
      <c r="DU976" s="14"/>
      <c r="DV976" s="14"/>
      <c r="DW976" s="14"/>
      <c r="DX976" s="14"/>
      <c r="DY976" s="14"/>
      <c r="DZ976" s="14"/>
      <c r="EA976" s="14"/>
      <c r="EB976" s="14"/>
      <c r="EC976" s="14"/>
      <c r="ED976" s="14"/>
      <c r="EE976" s="14"/>
      <c r="EF976" s="14"/>
      <c r="EG976" s="14"/>
      <c r="EH976" s="14"/>
      <c r="EI976" s="14"/>
      <c r="EJ976" s="14"/>
      <c r="EK976" s="14"/>
      <c r="EL976" s="14"/>
      <c r="EM976" s="14"/>
      <c r="EN976" s="14"/>
    </row>
    <row r="977" ht="19.5" customHeight="1">
      <c r="A977" s="14"/>
      <c r="B977" s="14"/>
      <c r="C977" s="14"/>
      <c r="D977" s="14"/>
      <c r="E977" s="14"/>
      <c r="F977" s="106"/>
      <c r="G977" s="106"/>
      <c r="H977" s="14"/>
      <c r="I977" s="107"/>
      <c r="J977" s="107"/>
      <c r="K977" s="107"/>
      <c r="L977" s="107"/>
      <c r="M977" s="107"/>
      <c r="N977" s="107"/>
      <c r="O977" s="107"/>
      <c r="P977" s="107"/>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c r="CU977" s="14"/>
      <c r="CV977" s="14"/>
      <c r="CW977" s="14"/>
      <c r="CX977" s="14"/>
      <c r="CY977" s="14"/>
      <c r="CZ977" s="14"/>
      <c r="DA977" s="14"/>
      <c r="DB977" s="14"/>
      <c r="DC977" s="14"/>
      <c r="DD977" s="14"/>
      <c r="DE977" s="14"/>
      <c r="DF977" s="14"/>
      <c r="DG977" s="14"/>
      <c r="DH977" s="14"/>
      <c r="DI977" s="14"/>
      <c r="DJ977" s="14"/>
      <c r="DK977" s="14"/>
      <c r="DL977" s="14"/>
      <c r="DM977" s="14"/>
      <c r="DN977" s="14"/>
      <c r="DO977" s="14"/>
      <c r="DP977" s="14"/>
      <c r="DQ977" s="14"/>
      <c r="DR977" s="14"/>
      <c r="DS977" s="14"/>
      <c r="DT977" s="14"/>
      <c r="DU977" s="14"/>
      <c r="DV977" s="14"/>
      <c r="DW977" s="14"/>
      <c r="DX977" s="14"/>
      <c r="DY977" s="14"/>
      <c r="DZ977" s="14"/>
      <c r="EA977" s="14"/>
      <c r="EB977" s="14"/>
      <c r="EC977" s="14"/>
      <c r="ED977" s="14"/>
      <c r="EE977" s="14"/>
      <c r="EF977" s="14"/>
      <c r="EG977" s="14"/>
      <c r="EH977" s="14"/>
      <c r="EI977" s="14"/>
      <c r="EJ977" s="14"/>
      <c r="EK977" s="14"/>
      <c r="EL977" s="14"/>
      <c r="EM977" s="14"/>
      <c r="EN977" s="14"/>
    </row>
    <row r="978" ht="19.5" customHeight="1">
      <c r="A978" s="14"/>
      <c r="B978" s="14"/>
      <c r="C978" s="14"/>
      <c r="D978" s="14"/>
      <c r="E978" s="14"/>
      <c r="F978" s="106"/>
      <c r="G978" s="106"/>
      <c r="H978" s="14"/>
      <c r="I978" s="107"/>
      <c r="J978" s="107"/>
      <c r="K978" s="107"/>
      <c r="L978" s="107"/>
      <c r="M978" s="107"/>
      <c r="N978" s="107"/>
      <c r="O978" s="107"/>
      <c r="P978" s="107"/>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c r="CU978" s="14"/>
      <c r="CV978" s="14"/>
      <c r="CW978" s="14"/>
      <c r="CX978" s="14"/>
      <c r="CY978" s="14"/>
      <c r="CZ978" s="14"/>
      <c r="DA978" s="14"/>
      <c r="DB978" s="14"/>
      <c r="DC978" s="14"/>
      <c r="DD978" s="14"/>
      <c r="DE978" s="14"/>
      <c r="DF978" s="14"/>
      <c r="DG978" s="14"/>
      <c r="DH978" s="14"/>
      <c r="DI978" s="14"/>
      <c r="DJ978" s="14"/>
      <c r="DK978" s="14"/>
      <c r="DL978" s="14"/>
      <c r="DM978" s="14"/>
      <c r="DN978" s="14"/>
      <c r="DO978" s="14"/>
      <c r="DP978" s="14"/>
      <c r="DQ978" s="14"/>
      <c r="DR978" s="14"/>
      <c r="DS978" s="14"/>
      <c r="DT978" s="14"/>
      <c r="DU978" s="14"/>
      <c r="DV978" s="14"/>
      <c r="DW978" s="14"/>
      <c r="DX978" s="14"/>
      <c r="DY978" s="14"/>
      <c r="DZ978" s="14"/>
      <c r="EA978" s="14"/>
      <c r="EB978" s="14"/>
      <c r="EC978" s="14"/>
      <c r="ED978" s="14"/>
      <c r="EE978" s="14"/>
      <c r="EF978" s="14"/>
      <c r="EG978" s="14"/>
      <c r="EH978" s="14"/>
      <c r="EI978" s="14"/>
      <c r="EJ978" s="14"/>
      <c r="EK978" s="14"/>
      <c r="EL978" s="14"/>
      <c r="EM978" s="14"/>
      <c r="EN978" s="14"/>
    </row>
    <row r="979" ht="19.5" customHeight="1">
      <c r="A979" s="14"/>
      <c r="B979" s="14"/>
      <c r="C979" s="14"/>
      <c r="D979" s="14"/>
      <c r="E979" s="14"/>
      <c r="F979" s="106"/>
      <c r="G979" s="106"/>
      <c r="H979" s="14"/>
      <c r="I979" s="107"/>
      <c r="J979" s="107"/>
      <c r="K979" s="107"/>
      <c r="L979" s="107"/>
      <c r="M979" s="107"/>
      <c r="N979" s="107"/>
      <c r="O979" s="107"/>
      <c r="P979" s="107"/>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c r="CU979" s="14"/>
      <c r="CV979" s="14"/>
      <c r="CW979" s="14"/>
      <c r="CX979" s="14"/>
      <c r="CY979" s="14"/>
      <c r="CZ979" s="14"/>
      <c r="DA979" s="14"/>
      <c r="DB979" s="14"/>
      <c r="DC979" s="14"/>
      <c r="DD979" s="14"/>
      <c r="DE979" s="14"/>
      <c r="DF979" s="14"/>
      <c r="DG979" s="14"/>
      <c r="DH979" s="14"/>
      <c r="DI979" s="14"/>
      <c r="DJ979" s="14"/>
      <c r="DK979" s="14"/>
      <c r="DL979" s="14"/>
      <c r="DM979" s="14"/>
      <c r="DN979" s="14"/>
      <c r="DO979" s="14"/>
      <c r="DP979" s="14"/>
      <c r="DQ979" s="14"/>
      <c r="DR979" s="14"/>
      <c r="DS979" s="14"/>
      <c r="DT979" s="14"/>
      <c r="DU979" s="14"/>
      <c r="DV979" s="14"/>
      <c r="DW979" s="14"/>
      <c r="DX979" s="14"/>
      <c r="DY979" s="14"/>
      <c r="DZ979" s="14"/>
      <c r="EA979" s="14"/>
      <c r="EB979" s="14"/>
      <c r="EC979" s="14"/>
      <c r="ED979" s="14"/>
      <c r="EE979" s="14"/>
      <c r="EF979" s="14"/>
      <c r="EG979" s="14"/>
      <c r="EH979" s="14"/>
      <c r="EI979" s="14"/>
      <c r="EJ979" s="14"/>
      <c r="EK979" s="14"/>
      <c r="EL979" s="14"/>
      <c r="EM979" s="14"/>
      <c r="EN979" s="14"/>
    </row>
    <row r="980" ht="19.5" customHeight="1">
      <c r="A980" s="14"/>
      <c r="B980" s="14"/>
      <c r="C980" s="14"/>
      <c r="D980" s="14"/>
      <c r="E980" s="14"/>
      <c r="F980" s="106"/>
      <c r="G980" s="106"/>
      <c r="H980" s="14"/>
      <c r="I980" s="107"/>
      <c r="J980" s="107"/>
      <c r="K980" s="107"/>
      <c r="L980" s="107"/>
      <c r="M980" s="107"/>
      <c r="N980" s="107"/>
      <c r="O980" s="107"/>
      <c r="P980" s="107"/>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c r="CU980" s="14"/>
      <c r="CV980" s="14"/>
      <c r="CW980" s="14"/>
      <c r="CX980" s="14"/>
      <c r="CY980" s="14"/>
      <c r="CZ980" s="14"/>
      <c r="DA980" s="14"/>
      <c r="DB980" s="14"/>
      <c r="DC980" s="14"/>
      <c r="DD980" s="14"/>
      <c r="DE980" s="14"/>
      <c r="DF980" s="14"/>
      <c r="DG980" s="14"/>
      <c r="DH980" s="14"/>
      <c r="DI980" s="14"/>
      <c r="DJ980" s="14"/>
      <c r="DK980" s="14"/>
      <c r="DL980" s="14"/>
      <c r="DM980" s="14"/>
      <c r="DN980" s="14"/>
      <c r="DO980" s="14"/>
      <c r="DP980" s="14"/>
      <c r="DQ980" s="14"/>
      <c r="DR980" s="14"/>
      <c r="DS980" s="14"/>
      <c r="DT980" s="14"/>
      <c r="DU980" s="14"/>
      <c r="DV980" s="14"/>
      <c r="DW980" s="14"/>
      <c r="DX980" s="14"/>
      <c r="DY980" s="14"/>
      <c r="DZ980" s="14"/>
      <c r="EA980" s="14"/>
      <c r="EB980" s="14"/>
      <c r="EC980" s="14"/>
      <c r="ED980" s="14"/>
      <c r="EE980" s="14"/>
      <c r="EF980" s="14"/>
      <c r="EG980" s="14"/>
      <c r="EH980" s="14"/>
      <c r="EI980" s="14"/>
      <c r="EJ980" s="14"/>
      <c r="EK980" s="14"/>
      <c r="EL980" s="14"/>
      <c r="EM980" s="14"/>
      <c r="EN980" s="14"/>
    </row>
    <row r="981" ht="19.5" customHeight="1">
      <c r="A981" s="14"/>
      <c r="B981" s="14"/>
      <c r="C981" s="14"/>
      <c r="D981" s="14"/>
      <c r="E981" s="14"/>
      <c r="F981" s="106"/>
      <c r="G981" s="106"/>
      <c r="H981" s="14"/>
      <c r="I981" s="107"/>
      <c r="J981" s="107"/>
      <c r="K981" s="107"/>
      <c r="L981" s="107"/>
      <c r="M981" s="107"/>
      <c r="N981" s="107"/>
      <c r="O981" s="107"/>
      <c r="P981" s="107"/>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c r="CU981" s="14"/>
      <c r="CV981" s="14"/>
      <c r="CW981" s="14"/>
      <c r="CX981" s="14"/>
      <c r="CY981" s="14"/>
      <c r="CZ981" s="14"/>
      <c r="DA981" s="14"/>
      <c r="DB981" s="14"/>
      <c r="DC981" s="14"/>
      <c r="DD981" s="14"/>
      <c r="DE981" s="14"/>
      <c r="DF981" s="14"/>
      <c r="DG981" s="14"/>
      <c r="DH981" s="14"/>
      <c r="DI981" s="14"/>
      <c r="DJ981" s="14"/>
      <c r="DK981" s="14"/>
      <c r="DL981" s="14"/>
      <c r="DM981" s="14"/>
      <c r="DN981" s="14"/>
      <c r="DO981" s="14"/>
      <c r="DP981" s="14"/>
      <c r="DQ981" s="14"/>
      <c r="DR981" s="14"/>
      <c r="DS981" s="14"/>
      <c r="DT981" s="14"/>
      <c r="DU981" s="14"/>
      <c r="DV981" s="14"/>
      <c r="DW981" s="14"/>
      <c r="DX981" s="14"/>
      <c r="DY981" s="14"/>
      <c r="DZ981" s="14"/>
      <c r="EA981" s="14"/>
      <c r="EB981" s="14"/>
      <c r="EC981" s="14"/>
      <c r="ED981" s="14"/>
      <c r="EE981" s="14"/>
      <c r="EF981" s="14"/>
      <c r="EG981" s="14"/>
      <c r="EH981" s="14"/>
      <c r="EI981" s="14"/>
      <c r="EJ981" s="14"/>
      <c r="EK981" s="14"/>
      <c r="EL981" s="14"/>
      <c r="EM981" s="14"/>
      <c r="EN981" s="14"/>
    </row>
    <row r="982" ht="19.5" customHeight="1">
      <c r="A982" s="14"/>
      <c r="B982" s="14"/>
      <c r="C982" s="14"/>
      <c r="D982" s="14"/>
      <c r="E982" s="14"/>
      <c r="F982" s="106"/>
      <c r="G982" s="106"/>
      <c r="H982" s="14"/>
      <c r="I982" s="107"/>
      <c r="J982" s="107"/>
      <c r="K982" s="107"/>
      <c r="L982" s="107"/>
      <c r="M982" s="107"/>
      <c r="N982" s="107"/>
      <c r="O982" s="107"/>
      <c r="P982" s="107"/>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c r="CU982" s="14"/>
      <c r="CV982" s="14"/>
      <c r="CW982" s="14"/>
      <c r="CX982" s="14"/>
      <c r="CY982" s="14"/>
      <c r="CZ982" s="14"/>
      <c r="DA982" s="14"/>
      <c r="DB982" s="14"/>
      <c r="DC982" s="14"/>
      <c r="DD982" s="14"/>
      <c r="DE982" s="14"/>
      <c r="DF982" s="14"/>
      <c r="DG982" s="14"/>
      <c r="DH982" s="14"/>
      <c r="DI982" s="14"/>
      <c r="DJ982" s="14"/>
      <c r="DK982" s="14"/>
      <c r="DL982" s="14"/>
      <c r="DM982" s="14"/>
      <c r="DN982" s="14"/>
      <c r="DO982" s="14"/>
      <c r="DP982" s="14"/>
      <c r="DQ982" s="14"/>
      <c r="DR982" s="14"/>
      <c r="DS982" s="14"/>
      <c r="DT982" s="14"/>
      <c r="DU982" s="14"/>
      <c r="DV982" s="14"/>
      <c r="DW982" s="14"/>
      <c r="DX982" s="14"/>
      <c r="DY982" s="14"/>
      <c r="DZ982" s="14"/>
      <c r="EA982" s="14"/>
      <c r="EB982" s="14"/>
      <c r="EC982" s="14"/>
      <c r="ED982" s="14"/>
      <c r="EE982" s="14"/>
      <c r="EF982" s="14"/>
      <c r="EG982" s="14"/>
      <c r="EH982" s="14"/>
      <c r="EI982" s="14"/>
      <c r="EJ982" s="14"/>
      <c r="EK982" s="14"/>
      <c r="EL982" s="14"/>
      <c r="EM982" s="14"/>
      <c r="EN982" s="14"/>
    </row>
    <row r="983" ht="19.5" customHeight="1">
      <c r="A983" s="14"/>
      <c r="B983" s="14"/>
      <c r="C983" s="14"/>
      <c r="D983" s="14"/>
      <c r="E983" s="14"/>
      <c r="F983" s="106"/>
      <c r="G983" s="106"/>
      <c r="H983" s="14"/>
      <c r="I983" s="107"/>
      <c r="J983" s="107"/>
      <c r="K983" s="107"/>
      <c r="L983" s="107"/>
      <c r="M983" s="107"/>
      <c r="N983" s="107"/>
      <c r="O983" s="107"/>
      <c r="P983" s="107"/>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c r="CU983" s="14"/>
      <c r="CV983" s="14"/>
      <c r="CW983" s="14"/>
      <c r="CX983" s="14"/>
      <c r="CY983" s="14"/>
      <c r="CZ983" s="14"/>
      <c r="DA983" s="14"/>
      <c r="DB983" s="14"/>
      <c r="DC983" s="14"/>
      <c r="DD983" s="14"/>
      <c r="DE983" s="14"/>
      <c r="DF983" s="14"/>
      <c r="DG983" s="14"/>
      <c r="DH983" s="14"/>
      <c r="DI983" s="14"/>
      <c r="DJ983" s="14"/>
      <c r="DK983" s="14"/>
      <c r="DL983" s="14"/>
      <c r="DM983" s="14"/>
      <c r="DN983" s="14"/>
      <c r="DO983" s="14"/>
      <c r="DP983" s="14"/>
      <c r="DQ983" s="14"/>
      <c r="DR983" s="14"/>
      <c r="DS983" s="14"/>
      <c r="DT983" s="14"/>
      <c r="DU983" s="14"/>
      <c r="DV983" s="14"/>
      <c r="DW983" s="14"/>
      <c r="DX983" s="14"/>
      <c r="DY983" s="14"/>
      <c r="DZ983" s="14"/>
      <c r="EA983" s="14"/>
      <c r="EB983" s="14"/>
      <c r="EC983" s="14"/>
      <c r="ED983" s="14"/>
      <c r="EE983" s="14"/>
      <c r="EF983" s="14"/>
      <c r="EG983" s="14"/>
      <c r="EH983" s="14"/>
      <c r="EI983" s="14"/>
      <c r="EJ983" s="14"/>
      <c r="EK983" s="14"/>
      <c r="EL983" s="14"/>
      <c r="EM983" s="14"/>
      <c r="EN983" s="14"/>
    </row>
    <row r="984" ht="19.5" customHeight="1">
      <c r="A984" s="14"/>
      <c r="B984" s="14"/>
      <c r="C984" s="14"/>
      <c r="D984" s="14"/>
      <c r="E984" s="14"/>
      <c r="F984" s="106"/>
      <c r="G984" s="106"/>
      <c r="H984" s="14"/>
      <c r="I984" s="107"/>
      <c r="J984" s="107"/>
      <c r="K984" s="107"/>
      <c r="L984" s="107"/>
      <c r="M984" s="107"/>
      <c r="N984" s="107"/>
      <c r="O984" s="107"/>
      <c r="P984" s="107"/>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c r="CU984" s="14"/>
      <c r="CV984" s="14"/>
      <c r="CW984" s="14"/>
      <c r="CX984" s="14"/>
      <c r="CY984" s="14"/>
      <c r="CZ984" s="14"/>
      <c r="DA984" s="14"/>
      <c r="DB984" s="14"/>
      <c r="DC984" s="14"/>
      <c r="DD984" s="14"/>
      <c r="DE984" s="14"/>
      <c r="DF984" s="14"/>
      <c r="DG984" s="14"/>
      <c r="DH984" s="14"/>
      <c r="DI984" s="14"/>
      <c r="DJ984" s="14"/>
      <c r="DK984" s="14"/>
      <c r="DL984" s="14"/>
      <c r="DM984" s="14"/>
      <c r="DN984" s="14"/>
      <c r="DO984" s="14"/>
      <c r="DP984" s="14"/>
      <c r="DQ984" s="14"/>
      <c r="DR984" s="14"/>
      <c r="DS984" s="14"/>
      <c r="DT984" s="14"/>
      <c r="DU984" s="14"/>
      <c r="DV984" s="14"/>
      <c r="DW984" s="14"/>
      <c r="DX984" s="14"/>
      <c r="DY984" s="14"/>
      <c r="DZ984" s="14"/>
      <c r="EA984" s="14"/>
      <c r="EB984" s="14"/>
      <c r="EC984" s="14"/>
      <c r="ED984" s="14"/>
      <c r="EE984" s="14"/>
      <c r="EF984" s="14"/>
      <c r="EG984" s="14"/>
      <c r="EH984" s="14"/>
      <c r="EI984" s="14"/>
      <c r="EJ984" s="14"/>
      <c r="EK984" s="14"/>
      <c r="EL984" s="14"/>
      <c r="EM984" s="14"/>
      <c r="EN984" s="14"/>
    </row>
    <row r="985" ht="19.5" customHeight="1">
      <c r="A985" s="14"/>
      <c r="B985" s="14"/>
      <c r="C985" s="14"/>
      <c r="D985" s="14"/>
      <c r="E985" s="14"/>
      <c r="F985" s="106"/>
      <c r="G985" s="106"/>
      <c r="H985" s="14"/>
      <c r="I985" s="107"/>
      <c r="J985" s="107"/>
      <c r="K985" s="107"/>
      <c r="L985" s="107"/>
      <c r="M985" s="107"/>
      <c r="N985" s="107"/>
      <c r="O985" s="107"/>
      <c r="P985" s="107"/>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c r="CU985" s="14"/>
      <c r="CV985" s="14"/>
      <c r="CW985" s="14"/>
      <c r="CX985" s="14"/>
      <c r="CY985" s="14"/>
      <c r="CZ985" s="14"/>
      <c r="DA985" s="14"/>
      <c r="DB985" s="14"/>
      <c r="DC985" s="14"/>
      <c r="DD985" s="14"/>
      <c r="DE985" s="14"/>
      <c r="DF985" s="14"/>
      <c r="DG985" s="14"/>
      <c r="DH985" s="14"/>
      <c r="DI985" s="14"/>
      <c r="DJ985" s="14"/>
      <c r="DK985" s="14"/>
      <c r="DL985" s="14"/>
      <c r="DM985" s="14"/>
      <c r="DN985" s="14"/>
      <c r="DO985" s="14"/>
      <c r="DP985" s="14"/>
      <c r="DQ985" s="14"/>
      <c r="DR985" s="14"/>
      <c r="DS985" s="14"/>
      <c r="DT985" s="14"/>
      <c r="DU985" s="14"/>
      <c r="DV985" s="14"/>
      <c r="DW985" s="14"/>
      <c r="DX985" s="14"/>
      <c r="DY985" s="14"/>
      <c r="DZ985" s="14"/>
      <c r="EA985" s="14"/>
      <c r="EB985" s="14"/>
      <c r="EC985" s="14"/>
      <c r="ED985" s="14"/>
      <c r="EE985" s="14"/>
      <c r="EF985" s="14"/>
      <c r="EG985" s="14"/>
      <c r="EH985" s="14"/>
      <c r="EI985" s="14"/>
      <c r="EJ985" s="14"/>
      <c r="EK985" s="14"/>
      <c r="EL985" s="14"/>
      <c r="EM985" s="14"/>
      <c r="EN985" s="14"/>
    </row>
    <row r="986" ht="19.5" customHeight="1">
      <c r="A986" s="14"/>
      <c r="B986" s="14"/>
      <c r="C986" s="14"/>
      <c r="D986" s="14"/>
      <c r="E986" s="14"/>
      <c r="F986" s="106"/>
      <c r="G986" s="106"/>
      <c r="H986" s="14"/>
      <c r="I986" s="107"/>
      <c r="J986" s="107"/>
      <c r="K986" s="107"/>
      <c r="L986" s="107"/>
      <c r="M986" s="107"/>
      <c r="N986" s="107"/>
      <c r="O986" s="107"/>
      <c r="P986" s="107"/>
      <c r="Q986" s="14"/>
      <c r="R986" s="14"/>
      <c r="S986" s="14"/>
      <c r="T986" s="14"/>
      <c r="U986" s="14"/>
      <c r="V986" s="14"/>
      <c r="W986" s="14"/>
      <c r="X986" s="14"/>
      <c r="Y986" s="14"/>
      <c r="Z986" s="14"/>
      <c r="AJ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c r="CU986" s="14"/>
      <c r="CV986" s="14"/>
      <c r="CW986" s="14"/>
      <c r="CX986" s="14"/>
      <c r="CY986" s="14"/>
      <c r="CZ986" s="14"/>
      <c r="DA986" s="14"/>
      <c r="DB986" s="14"/>
      <c r="DC986" s="14"/>
      <c r="DD986" s="14"/>
      <c r="DE986" s="14"/>
      <c r="DF986" s="14"/>
      <c r="DG986" s="14"/>
      <c r="DH986" s="14"/>
      <c r="DI986" s="14"/>
      <c r="DJ986" s="14"/>
      <c r="DK986" s="14"/>
      <c r="DL986" s="14"/>
      <c r="DM986" s="14"/>
      <c r="DN986" s="14"/>
      <c r="DO986" s="14"/>
      <c r="DP986" s="14"/>
      <c r="DQ986" s="14"/>
      <c r="DR986" s="14"/>
      <c r="DS986" s="14"/>
      <c r="DT986" s="14"/>
      <c r="DU986" s="14"/>
      <c r="DV986" s="14"/>
      <c r="DW986" s="14"/>
      <c r="DX986" s="14"/>
      <c r="DY986" s="14"/>
      <c r="DZ986" s="14"/>
      <c r="EA986" s="14"/>
      <c r="EB986" s="14"/>
      <c r="EC986" s="14"/>
      <c r="ED986" s="14"/>
      <c r="EE986" s="14"/>
      <c r="EF986" s="14"/>
      <c r="EG986" s="14"/>
      <c r="EH986" s="14"/>
      <c r="EI986" s="14"/>
      <c r="EJ986" s="14"/>
      <c r="EK986" s="14"/>
      <c r="EL986" s="14"/>
      <c r="EM986" s="14"/>
      <c r="EN986" s="14"/>
    </row>
    <row r="987" ht="19.5" customHeight="1">
      <c r="A987" s="14"/>
      <c r="B987" s="14"/>
      <c r="C987" s="14"/>
      <c r="D987" s="14"/>
      <c r="E987" s="14"/>
      <c r="F987" s="106"/>
      <c r="G987" s="106"/>
      <c r="H987" s="14"/>
      <c r="I987" s="107"/>
      <c r="J987" s="107"/>
      <c r="K987" s="107"/>
      <c r="L987" s="107"/>
      <c r="M987" s="107"/>
      <c r="N987" s="107"/>
      <c r="O987" s="107"/>
      <c r="P987" s="107"/>
      <c r="Q987" s="14"/>
      <c r="R987" s="14"/>
      <c r="S987" s="14"/>
      <c r="T987" s="14"/>
      <c r="U987" s="14"/>
      <c r="V987" s="14"/>
      <c r="W987" s="14"/>
      <c r="X987" s="14"/>
      <c r="Y987" s="14"/>
      <c r="Z987" s="14"/>
      <c r="AJ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c r="CU987" s="14"/>
      <c r="CV987" s="14"/>
      <c r="CW987" s="14"/>
      <c r="CX987" s="14"/>
      <c r="CY987" s="14"/>
      <c r="CZ987" s="14"/>
      <c r="DA987" s="14"/>
      <c r="DB987" s="14"/>
      <c r="DC987" s="14"/>
      <c r="DD987" s="14"/>
      <c r="DE987" s="14"/>
      <c r="DF987" s="14"/>
      <c r="DG987" s="14"/>
      <c r="DH987" s="14"/>
      <c r="DI987" s="14"/>
      <c r="DJ987" s="14"/>
      <c r="DK987" s="14"/>
      <c r="DL987" s="14"/>
      <c r="DM987" s="14"/>
      <c r="DN987" s="14"/>
      <c r="DO987" s="14"/>
      <c r="DP987" s="14"/>
      <c r="DQ987" s="14"/>
      <c r="DR987" s="14"/>
      <c r="DS987" s="14"/>
      <c r="DT987" s="14"/>
      <c r="DU987" s="14"/>
      <c r="DV987" s="14"/>
      <c r="DW987" s="14"/>
      <c r="DX987" s="14"/>
      <c r="DY987" s="14"/>
      <c r="DZ987" s="14"/>
      <c r="EA987" s="14"/>
      <c r="EB987" s="14"/>
      <c r="EC987" s="14"/>
      <c r="ED987" s="14"/>
      <c r="EE987" s="14"/>
      <c r="EF987" s="14"/>
      <c r="EG987" s="14"/>
      <c r="EH987" s="14"/>
      <c r="EI987" s="14"/>
      <c r="EJ987" s="14"/>
      <c r="EK987" s="14"/>
      <c r="EL987" s="14"/>
      <c r="EM987" s="14"/>
      <c r="EN987" s="14"/>
    </row>
    <row r="988" ht="19.5" customHeight="1">
      <c r="A988" s="14"/>
      <c r="B988" s="14"/>
      <c r="C988" s="14"/>
      <c r="D988" s="14"/>
      <c r="E988" s="14"/>
      <c r="F988" s="106"/>
      <c r="G988" s="106"/>
      <c r="H988" s="14"/>
      <c r="I988" s="107"/>
      <c r="J988" s="107"/>
      <c r="K988" s="107"/>
      <c r="L988" s="107"/>
      <c r="M988" s="107"/>
      <c r="N988" s="107"/>
      <c r="O988" s="107"/>
      <c r="P988" s="107"/>
      <c r="Q988" s="14"/>
      <c r="R988" s="14"/>
      <c r="S988" s="14"/>
      <c r="T988" s="14"/>
      <c r="U988" s="14"/>
      <c r="V988" s="14"/>
      <c r="W988" s="14"/>
      <c r="X988" s="14"/>
      <c r="Y988" s="14"/>
      <c r="Z988" s="14"/>
      <c r="AJ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c r="CU988" s="14"/>
      <c r="CV988" s="14"/>
      <c r="CW988" s="14"/>
      <c r="CX988" s="14"/>
      <c r="CY988" s="14"/>
      <c r="CZ988" s="14"/>
      <c r="DA988" s="14"/>
      <c r="DB988" s="14"/>
      <c r="DC988" s="14"/>
      <c r="DD988" s="14"/>
      <c r="DE988" s="14"/>
      <c r="DF988" s="14"/>
      <c r="DG988" s="14"/>
      <c r="DH988" s="14"/>
      <c r="DI988" s="14"/>
      <c r="DJ988" s="14"/>
      <c r="DK988" s="14"/>
      <c r="DL988" s="14"/>
      <c r="DM988" s="14"/>
      <c r="DN988" s="14"/>
      <c r="DO988" s="14"/>
      <c r="DP988" s="14"/>
      <c r="DQ988" s="14"/>
      <c r="DR988" s="14"/>
      <c r="DS988" s="14"/>
      <c r="DT988" s="14"/>
      <c r="DU988" s="14"/>
      <c r="DV988" s="14"/>
      <c r="DW988" s="14"/>
      <c r="DX988" s="14"/>
      <c r="DY988" s="14"/>
      <c r="DZ988" s="14"/>
      <c r="EA988" s="14"/>
      <c r="EB988" s="14"/>
      <c r="EC988" s="14"/>
      <c r="ED988" s="14"/>
      <c r="EE988" s="14"/>
      <c r="EF988" s="14"/>
      <c r="EG988" s="14"/>
      <c r="EH988" s="14"/>
      <c r="EI988" s="14"/>
      <c r="EJ988" s="14"/>
      <c r="EK988" s="14"/>
      <c r="EL988" s="14"/>
      <c r="EM988" s="14"/>
      <c r="EN988" s="14"/>
    </row>
    <row r="989" ht="19.5" customHeight="1">
      <c r="E989" s="14"/>
      <c r="F989" s="106"/>
      <c r="G989" s="106"/>
      <c r="H989" s="14"/>
      <c r="I989" s="107"/>
      <c r="J989" s="107"/>
      <c r="K989" s="107"/>
      <c r="L989" s="107"/>
      <c r="M989" s="107"/>
      <c r="N989" s="107"/>
      <c r="O989" s="107"/>
      <c r="P989" s="107"/>
      <c r="Q989" s="14"/>
      <c r="R989" s="14"/>
      <c r="S989" s="14"/>
      <c r="T989" s="14"/>
      <c r="U989" s="14"/>
      <c r="V989" s="14"/>
      <c r="W989" s="14"/>
      <c r="X989" s="14"/>
      <c r="Y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c r="CU989" s="14"/>
      <c r="CV989" s="14"/>
      <c r="CW989" s="14"/>
      <c r="CX989" s="14"/>
      <c r="CY989" s="14"/>
      <c r="CZ989" s="14"/>
      <c r="DA989" s="14"/>
      <c r="DB989" s="14"/>
      <c r="DC989" s="14"/>
      <c r="DD989" s="14"/>
      <c r="DE989" s="14"/>
      <c r="DF989" s="14"/>
      <c r="DG989" s="14"/>
      <c r="DH989" s="14"/>
      <c r="DI989" s="14"/>
      <c r="DJ989" s="14"/>
      <c r="DK989" s="14"/>
      <c r="DL989" s="14"/>
      <c r="DM989" s="14"/>
      <c r="DN989" s="14"/>
      <c r="DO989" s="14"/>
      <c r="DP989" s="14"/>
      <c r="DQ989" s="14"/>
      <c r="DR989" s="14"/>
      <c r="DS989" s="14"/>
      <c r="DT989" s="14"/>
      <c r="DU989" s="14"/>
      <c r="DV989" s="14"/>
      <c r="DW989" s="14"/>
      <c r="DX989" s="14"/>
      <c r="DY989" s="14"/>
      <c r="DZ989" s="14"/>
      <c r="EA989" s="14"/>
      <c r="EB989" s="14"/>
      <c r="EC989" s="14"/>
      <c r="ED989" s="14"/>
      <c r="EE989" s="14"/>
      <c r="EF989" s="14"/>
      <c r="EG989" s="14"/>
      <c r="EH989" s="14"/>
      <c r="EI989" s="14"/>
      <c r="EJ989" s="14"/>
      <c r="EK989" s="14"/>
      <c r="EL989" s="14"/>
      <c r="EM989" s="14"/>
      <c r="EN989" s="14"/>
    </row>
    <row r="990" ht="19.5" customHeight="1">
      <c r="E990" s="14"/>
      <c r="F990" s="106"/>
      <c r="G990" s="106"/>
      <c r="H990" s="14"/>
      <c r="I990" s="107"/>
      <c r="J990" s="107"/>
      <c r="K990" s="107"/>
      <c r="L990" s="107"/>
      <c r="M990" s="107"/>
      <c r="N990" s="107"/>
      <c r="O990" s="107"/>
      <c r="P990" s="107"/>
      <c r="Q990" s="14"/>
      <c r="R990" s="14"/>
      <c r="S990" s="14"/>
      <c r="T990" s="14"/>
      <c r="U990" s="14"/>
      <c r="V990" s="14"/>
      <c r="W990" s="14"/>
      <c r="X990" s="14"/>
      <c r="Y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c r="CU990" s="14"/>
      <c r="CV990" s="14"/>
      <c r="CW990" s="14"/>
      <c r="CX990" s="14"/>
      <c r="CY990" s="14"/>
      <c r="CZ990" s="14"/>
      <c r="DA990" s="14"/>
      <c r="DB990" s="14"/>
      <c r="DC990" s="14"/>
      <c r="DD990" s="14"/>
      <c r="DE990" s="14"/>
      <c r="DF990" s="14"/>
      <c r="DG990" s="14"/>
      <c r="DH990" s="14"/>
      <c r="DI990" s="14"/>
      <c r="DJ990" s="14"/>
      <c r="DK990" s="14"/>
      <c r="DL990" s="14"/>
      <c r="DM990" s="14"/>
      <c r="DN990" s="14"/>
      <c r="DO990" s="14"/>
      <c r="DP990" s="14"/>
      <c r="DQ990" s="14"/>
      <c r="DR990" s="14"/>
      <c r="DS990" s="14"/>
      <c r="DT990" s="14"/>
      <c r="DU990" s="14"/>
      <c r="DV990" s="14"/>
      <c r="DW990" s="14"/>
      <c r="DX990" s="14"/>
      <c r="DY990" s="14"/>
      <c r="DZ990" s="14"/>
      <c r="EA990" s="14"/>
      <c r="EB990" s="14"/>
      <c r="EC990" s="14"/>
      <c r="ED990" s="14"/>
      <c r="EE990" s="14"/>
      <c r="EF990" s="14"/>
      <c r="EG990" s="14"/>
      <c r="EH990" s="14"/>
      <c r="EI990" s="14"/>
      <c r="EJ990" s="14"/>
      <c r="EK990" s="14"/>
      <c r="EL990" s="14"/>
      <c r="EM990" s="14"/>
      <c r="EN990" s="14"/>
    </row>
    <row r="991" ht="19.5" customHeight="1">
      <c r="E991" s="14"/>
      <c r="F991" s="106"/>
      <c r="G991" s="106"/>
      <c r="H991" s="14"/>
      <c r="I991" s="107"/>
      <c r="J991" s="107"/>
      <c r="K991" s="107"/>
      <c r="L991" s="107"/>
      <c r="M991" s="107"/>
      <c r="N991" s="107"/>
      <c r="O991" s="107"/>
      <c r="P991" s="107"/>
      <c r="Q991" s="14"/>
      <c r="R991" s="14"/>
      <c r="S991" s="14"/>
      <c r="T991" s="14"/>
      <c r="U991" s="14"/>
      <c r="V991" s="14"/>
      <c r="W991" s="14"/>
      <c r="X991" s="14"/>
      <c r="Y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c r="CU991" s="14"/>
      <c r="CV991" s="14"/>
      <c r="CW991" s="14"/>
      <c r="CX991" s="14"/>
      <c r="CY991" s="14"/>
      <c r="CZ991" s="14"/>
      <c r="DA991" s="14"/>
      <c r="DB991" s="14"/>
      <c r="DC991" s="14"/>
      <c r="DD991" s="14"/>
      <c r="DE991" s="14"/>
      <c r="DF991" s="14"/>
      <c r="DG991" s="14"/>
      <c r="DH991" s="14"/>
      <c r="DI991" s="14"/>
      <c r="DJ991" s="14"/>
      <c r="DK991" s="14"/>
      <c r="DL991" s="14"/>
      <c r="DM991" s="14"/>
      <c r="DN991" s="14"/>
      <c r="DO991" s="14"/>
      <c r="DP991" s="14"/>
      <c r="DQ991" s="14"/>
      <c r="DR991" s="14"/>
      <c r="DS991" s="14"/>
      <c r="DT991" s="14"/>
      <c r="DU991" s="14"/>
      <c r="DV991" s="14"/>
      <c r="DW991" s="14"/>
      <c r="DX991" s="14"/>
      <c r="DY991" s="14"/>
      <c r="DZ991" s="14"/>
      <c r="EA991" s="14"/>
      <c r="EB991" s="14"/>
      <c r="EC991" s="14"/>
      <c r="ED991" s="14"/>
      <c r="EE991" s="14"/>
      <c r="EF991" s="14"/>
      <c r="EG991" s="14"/>
      <c r="EH991" s="14"/>
      <c r="EI991" s="14"/>
      <c r="EJ991" s="14"/>
      <c r="EK991" s="14"/>
      <c r="EL991" s="14"/>
      <c r="EM991" s="14"/>
      <c r="EN991" s="14"/>
    </row>
    <row r="992" ht="19.5" customHeight="1">
      <c r="E992" s="14"/>
      <c r="F992" s="106"/>
      <c r="G992" s="106"/>
      <c r="H992" s="14"/>
      <c r="I992" s="107"/>
      <c r="J992" s="107"/>
      <c r="K992" s="107"/>
      <c r="L992" s="107"/>
      <c r="M992" s="107"/>
      <c r="N992" s="107"/>
      <c r="O992" s="107"/>
      <c r="P992" s="107"/>
      <c r="Q992" s="14"/>
      <c r="R992" s="14"/>
      <c r="S992" s="14"/>
      <c r="T992" s="14"/>
      <c r="U992" s="14"/>
      <c r="V992" s="14"/>
      <c r="W992" s="14"/>
      <c r="X992" s="14"/>
      <c r="Y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c r="CU992" s="14"/>
      <c r="CV992" s="14"/>
      <c r="CW992" s="14"/>
      <c r="CX992" s="14"/>
      <c r="CY992" s="14"/>
      <c r="CZ992" s="14"/>
      <c r="DA992" s="14"/>
      <c r="DB992" s="14"/>
      <c r="DC992" s="14"/>
      <c r="DD992" s="14"/>
      <c r="DE992" s="14"/>
      <c r="DF992" s="14"/>
      <c r="DG992" s="14"/>
      <c r="DH992" s="14"/>
      <c r="DI992" s="14"/>
      <c r="DJ992" s="14"/>
      <c r="DK992" s="14"/>
      <c r="DL992" s="14"/>
      <c r="DM992" s="14"/>
      <c r="DN992" s="14"/>
      <c r="DO992" s="14"/>
      <c r="DP992" s="14"/>
      <c r="DQ992" s="14"/>
      <c r="DR992" s="14"/>
      <c r="DS992" s="14"/>
      <c r="DT992" s="14"/>
      <c r="DU992" s="14"/>
      <c r="DV992" s="14"/>
      <c r="DW992" s="14"/>
      <c r="DX992" s="14"/>
      <c r="DY992" s="14"/>
      <c r="DZ992" s="14"/>
      <c r="EA992" s="14"/>
      <c r="EB992" s="14"/>
      <c r="EC992" s="14"/>
      <c r="ED992" s="14"/>
      <c r="EE992" s="14"/>
      <c r="EF992" s="14"/>
      <c r="EG992" s="14"/>
      <c r="EH992" s="14"/>
      <c r="EI992" s="14"/>
      <c r="EJ992" s="14"/>
      <c r="EK992" s="14"/>
      <c r="EL992" s="14"/>
      <c r="EM992" s="14"/>
      <c r="EN992" s="14"/>
    </row>
    <row r="993" ht="19.5" customHeight="1">
      <c r="E993" s="14"/>
      <c r="F993" s="106"/>
      <c r="G993" s="106"/>
      <c r="H993" s="14"/>
      <c r="I993" s="107"/>
      <c r="J993" s="107"/>
      <c r="K993" s="107"/>
      <c r="L993" s="107"/>
      <c r="M993" s="107"/>
      <c r="N993" s="107"/>
      <c r="O993" s="107"/>
      <c r="P993" s="107"/>
      <c r="Q993" s="14"/>
      <c r="R993" s="14"/>
      <c r="S993" s="14"/>
      <c r="T993" s="14"/>
      <c r="U993" s="14"/>
      <c r="V993" s="14"/>
      <c r="W993" s="14"/>
      <c r="X993" s="14"/>
      <c r="Y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c r="CU993" s="14"/>
      <c r="CV993" s="14"/>
      <c r="CW993" s="14"/>
      <c r="CX993" s="14"/>
      <c r="CY993" s="14"/>
      <c r="CZ993" s="14"/>
      <c r="DA993" s="14"/>
      <c r="DB993" s="14"/>
      <c r="DC993" s="14"/>
      <c r="DD993" s="14"/>
      <c r="DE993" s="14"/>
      <c r="DF993" s="14"/>
      <c r="DG993" s="14"/>
      <c r="DH993" s="14"/>
      <c r="DI993" s="14"/>
      <c r="DJ993" s="14"/>
      <c r="DK993" s="14"/>
      <c r="DL993" s="14"/>
      <c r="DM993" s="14"/>
      <c r="DN993" s="14"/>
      <c r="DO993" s="14"/>
      <c r="DP993" s="14"/>
      <c r="DQ993" s="14"/>
      <c r="DR993" s="14"/>
      <c r="DS993" s="14"/>
      <c r="DT993" s="14"/>
      <c r="DU993" s="14"/>
      <c r="DV993" s="14"/>
      <c r="DW993" s="14"/>
      <c r="DX993" s="14"/>
      <c r="DY993" s="14"/>
      <c r="DZ993" s="14"/>
      <c r="EA993" s="14"/>
      <c r="EB993" s="14"/>
      <c r="EC993" s="14"/>
      <c r="ED993" s="14"/>
      <c r="EE993" s="14"/>
      <c r="EF993" s="14"/>
      <c r="EG993" s="14"/>
      <c r="EH993" s="14"/>
      <c r="EI993" s="14"/>
      <c r="EJ993" s="14"/>
      <c r="EK993" s="14"/>
      <c r="EL993" s="14"/>
      <c r="EM993" s="14"/>
      <c r="EN993" s="14"/>
    </row>
    <row r="994" ht="19.5" customHeight="1">
      <c r="E994" s="14"/>
      <c r="F994" s="106"/>
      <c r="G994" s="106"/>
      <c r="H994" s="14"/>
      <c r="I994" s="107"/>
      <c r="J994" s="107"/>
      <c r="K994" s="107"/>
      <c r="L994" s="107"/>
      <c r="M994" s="107"/>
      <c r="N994" s="107"/>
      <c r="O994" s="107"/>
      <c r="P994" s="107"/>
      <c r="Q994" s="14"/>
      <c r="R994" s="14"/>
      <c r="S994" s="14"/>
      <c r="T994" s="14"/>
      <c r="U994" s="14"/>
      <c r="V994" s="14"/>
      <c r="W994" s="14"/>
      <c r="X994" s="14"/>
      <c r="Y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c r="CU994" s="14"/>
      <c r="CV994" s="14"/>
      <c r="CW994" s="14"/>
      <c r="CX994" s="14"/>
      <c r="CY994" s="14"/>
      <c r="CZ994" s="14"/>
      <c r="DA994" s="14"/>
      <c r="DB994" s="14"/>
      <c r="DC994" s="14"/>
      <c r="DD994" s="14"/>
      <c r="DE994" s="14"/>
      <c r="DF994" s="14"/>
      <c r="DG994" s="14"/>
      <c r="DH994" s="14"/>
      <c r="DI994" s="14"/>
      <c r="DJ994" s="14"/>
      <c r="DK994" s="14"/>
      <c r="DL994" s="14"/>
      <c r="DM994" s="14"/>
      <c r="DN994" s="14"/>
      <c r="DO994" s="14"/>
      <c r="DP994" s="14"/>
      <c r="DQ994" s="14"/>
      <c r="DR994" s="14"/>
      <c r="DS994" s="14"/>
      <c r="DT994" s="14"/>
      <c r="DU994" s="14"/>
      <c r="DV994" s="14"/>
      <c r="DW994" s="14"/>
      <c r="DX994" s="14"/>
      <c r="DY994" s="14"/>
      <c r="DZ994" s="14"/>
      <c r="EA994" s="14"/>
      <c r="EB994" s="14"/>
      <c r="EC994" s="14"/>
      <c r="ED994" s="14"/>
      <c r="EE994" s="14"/>
      <c r="EF994" s="14"/>
      <c r="EG994" s="14"/>
      <c r="EH994" s="14"/>
      <c r="EI994" s="14"/>
      <c r="EJ994" s="14"/>
      <c r="EK994" s="14"/>
      <c r="EL994" s="14"/>
      <c r="EM994" s="14"/>
      <c r="EN994" s="14"/>
    </row>
    <row r="995" ht="19.5" customHeight="1">
      <c r="E995" s="14"/>
      <c r="F995" s="106"/>
      <c r="G995" s="106"/>
      <c r="H995" s="14"/>
      <c r="I995" s="107"/>
      <c r="J995" s="107"/>
      <c r="K995" s="107"/>
      <c r="L995" s="107"/>
      <c r="M995" s="107"/>
      <c r="N995" s="107"/>
      <c r="O995" s="107"/>
      <c r="P995" s="107"/>
      <c r="Q995" s="14"/>
      <c r="R995" s="14"/>
      <c r="S995" s="14"/>
      <c r="T995" s="14"/>
      <c r="U995" s="14"/>
      <c r="V995" s="14"/>
      <c r="W995" s="14"/>
      <c r="X995" s="14"/>
      <c r="Y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c r="CS995" s="14"/>
      <c r="CT995" s="14"/>
      <c r="CU995" s="14"/>
      <c r="CV995" s="14"/>
      <c r="CW995" s="14"/>
      <c r="CX995" s="14"/>
      <c r="CY995" s="14"/>
      <c r="CZ995" s="14"/>
      <c r="DA995" s="14"/>
      <c r="DB995" s="14"/>
      <c r="DC995" s="14"/>
      <c r="DD995" s="14"/>
      <c r="DE995" s="14"/>
      <c r="DF995" s="14"/>
      <c r="DG995" s="14"/>
      <c r="DH995" s="14"/>
      <c r="DI995" s="14"/>
      <c r="DJ995" s="14"/>
      <c r="DK995" s="14"/>
      <c r="DL995" s="14"/>
      <c r="DM995" s="14"/>
      <c r="DN995" s="14"/>
      <c r="DO995" s="14"/>
      <c r="DP995" s="14"/>
      <c r="DQ995" s="14"/>
      <c r="DR995" s="14"/>
      <c r="DS995" s="14"/>
      <c r="DT995" s="14"/>
      <c r="DU995" s="14"/>
      <c r="DV995" s="14"/>
      <c r="DW995" s="14"/>
      <c r="DX995" s="14"/>
      <c r="DY995" s="14"/>
      <c r="DZ995" s="14"/>
      <c r="EA995" s="14"/>
      <c r="EB995" s="14"/>
      <c r="EC995" s="14"/>
      <c r="ED995" s="14"/>
      <c r="EE995" s="14"/>
      <c r="EF995" s="14"/>
      <c r="EG995" s="14"/>
      <c r="EH995" s="14"/>
      <c r="EI995" s="14"/>
      <c r="EJ995" s="14"/>
      <c r="EK995" s="14"/>
      <c r="EL995" s="14"/>
      <c r="EM995" s="14"/>
      <c r="EN995" s="14"/>
    </row>
    <row r="996" ht="19.5" customHeight="1">
      <c r="E996" s="14"/>
      <c r="F996" s="106"/>
      <c r="G996" s="106"/>
      <c r="H996" s="14"/>
      <c r="I996" s="107"/>
      <c r="J996" s="107"/>
      <c r="K996" s="107"/>
      <c r="L996" s="107"/>
      <c r="M996" s="107"/>
      <c r="N996" s="107"/>
      <c r="O996" s="107"/>
      <c r="P996" s="107"/>
      <c r="Q996" s="14"/>
      <c r="R996" s="14"/>
      <c r="S996" s="14"/>
      <c r="T996" s="14"/>
      <c r="U996" s="14"/>
      <c r="V996" s="14"/>
      <c r="W996" s="14"/>
      <c r="X996" s="14"/>
      <c r="Y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c r="CS996" s="14"/>
      <c r="CT996" s="14"/>
      <c r="CU996" s="14"/>
      <c r="CV996" s="14"/>
      <c r="CW996" s="14"/>
      <c r="CX996" s="14"/>
      <c r="CY996" s="14"/>
      <c r="CZ996" s="14"/>
      <c r="DA996" s="14"/>
      <c r="DB996" s="14"/>
      <c r="DC996" s="14"/>
      <c r="DD996" s="14"/>
      <c r="DE996" s="14"/>
      <c r="DF996" s="14"/>
      <c r="DG996" s="14"/>
      <c r="DH996" s="14"/>
      <c r="DI996" s="14"/>
      <c r="DJ996" s="14"/>
      <c r="DK996" s="14"/>
      <c r="DL996" s="14"/>
      <c r="DM996" s="14"/>
      <c r="DN996" s="14"/>
      <c r="DO996" s="14"/>
      <c r="DP996" s="14"/>
      <c r="DQ996" s="14"/>
      <c r="DR996" s="14"/>
      <c r="DS996" s="14"/>
      <c r="DT996" s="14"/>
      <c r="DU996" s="14"/>
      <c r="DV996" s="14"/>
      <c r="DW996" s="14"/>
      <c r="DX996" s="14"/>
      <c r="DY996" s="14"/>
      <c r="DZ996" s="14"/>
      <c r="EA996" s="14"/>
      <c r="EB996" s="14"/>
      <c r="EC996" s="14"/>
      <c r="ED996" s="14"/>
      <c r="EE996" s="14"/>
      <c r="EF996" s="14"/>
      <c r="EG996" s="14"/>
      <c r="EH996" s="14"/>
      <c r="EI996" s="14"/>
      <c r="EJ996" s="14"/>
      <c r="EK996" s="14"/>
      <c r="EL996" s="14"/>
      <c r="EM996" s="14"/>
      <c r="EN996" s="14"/>
    </row>
    <row r="997" ht="19.5" customHeight="1">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c r="CS997" s="14"/>
      <c r="CT997" s="14"/>
      <c r="CU997" s="14"/>
      <c r="CV997" s="14"/>
      <c r="CW997" s="14"/>
      <c r="CX997" s="14"/>
      <c r="CY997" s="14"/>
      <c r="CZ997" s="14"/>
      <c r="DA997" s="14"/>
      <c r="DB997" s="14"/>
      <c r="DC997" s="14"/>
      <c r="DD997" s="14"/>
      <c r="DE997" s="14"/>
      <c r="DF997" s="14"/>
      <c r="DG997" s="14"/>
      <c r="DH997" s="14"/>
      <c r="DI997" s="14"/>
      <c r="DJ997" s="14"/>
      <c r="DK997" s="14"/>
      <c r="DL997" s="14"/>
      <c r="DM997" s="14"/>
      <c r="DN997" s="14"/>
      <c r="DO997" s="14"/>
      <c r="DP997" s="14"/>
      <c r="DQ997" s="14"/>
      <c r="DR997" s="14"/>
      <c r="DS997" s="14"/>
      <c r="DT997" s="14"/>
      <c r="DU997" s="14"/>
      <c r="DV997" s="14"/>
      <c r="DW997" s="14"/>
      <c r="DX997" s="14"/>
      <c r="DY997" s="14"/>
      <c r="DZ997" s="14"/>
      <c r="EA997" s="14"/>
      <c r="EB997" s="14"/>
      <c r="EC997" s="14"/>
      <c r="ED997" s="14"/>
      <c r="EE997" s="14"/>
      <c r="EF997" s="14"/>
      <c r="EG997" s="14"/>
      <c r="EH997" s="14"/>
      <c r="EI997" s="14"/>
      <c r="EJ997" s="14"/>
      <c r="EK997" s="14"/>
      <c r="EL997" s="14"/>
      <c r="EM997" s="14"/>
      <c r="EN997" s="14"/>
    </row>
    <row r="998" ht="19.5" customHeight="1">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c r="CS998" s="14"/>
      <c r="CT998" s="14"/>
      <c r="CU998" s="14"/>
      <c r="CV998" s="14"/>
      <c r="CW998" s="14"/>
      <c r="CX998" s="14"/>
      <c r="CY998" s="14"/>
      <c r="CZ998" s="14"/>
      <c r="DA998" s="14"/>
      <c r="DB998" s="14"/>
      <c r="DC998" s="14"/>
      <c r="DD998" s="14"/>
      <c r="DE998" s="14"/>
      <c r="DF998" s="14"/>
      <c r="DG998" s="14"/>
      <c r="DH998" s="14"/>
      <c r="DI998" s="14"/>
      <c r="DJ998" s="14"/>
      <c r="DK998" s="14"/>
      <c r="DL998" s="14"/>
      <c r="DM998" s="14"/>
      <c r="DN998" s="14"/>
      <c r="DO998" s="14"/>
      <c r="DP998" s="14"/>
      <c r="DQ998" s="14"/>
      <c r="DR998" s="14"/>
      <c r="DS998" s="14"/>
      <c r="DT998" s="14"/>
      <c r="DU998" s="14"/>
      <c r="DV998" s="14"/>
      <c r="DW998" s="14"/>
      <c r="DX998" s="14"/>
      <c r="DY998" s="14"/>
      <c r="DZ998" s="14"/>
      <c r="EA998" s="14"/>
      <c r="EB998" s="14"/>
      <c r="EC998" s="14"/>
      <c r="ED998" s="14"/>
      <c r="EE998" s="14"/>
      <c r="EF998" s="14"/>
      <c r="EG998" s="14"/>
      <c r="EH998" s="14"/>
      <c r="EI998" s="14"/>
      <c r="EJ998" s="14"/>
      <c r="EK998" s="14"/>
      <c r="EL998" s="14"/>
      <c r="EM998" s="14"/>
      <c r="EN998" s="14"/>
    </row>
    <row r="999" ht="19.5" customHeight="1">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c r="CS999" s="14"/>
      <c r="CT999" s="14"/>
      <c r="CU999" s="14"/>
      <c r="CV999" s="14"/>
      <c r="CW999" s="14"/>
      <c r="CX999" s="14"/>
      <c r="CY999" s="14"/>
      <c r="CZ999" s="14"/>
      <c r="DA999" s="14"/>
      <c r="DB999" s="14"/>
      <c r="DC999" s="14"/>
      <c r="DD999" s="14"/>
      <c r="DE999" s="14"/>
      <c r="DF999" s="14"/>
      <c r="DG999" s="14"/>
      <c r="DH999" s="14"/>
      <c r="DI999" s="14"/>
      <c r="DJ999" s="14"/>
      <c r="DK999" s="14"/>
      <c r="DL999" s="14"/>
      <c r="DM999" s="14"/>
      <c r="DN999" s="14"/>
      <c r="DO999" s="14"/>
      <c r="DP999" s="14"/>
      <c r="DQ999" s="14"/>
      <c r="DR999" s="14"/>
      <c r="DS999" s="14"/>
      <c r="DT999" s="14"/>
      <c r="DU999" s="14"/>
      <c r="DV999" s="14"/>
      <c r="DW999" s="14"/>
      <c r="DX999" s="14"/>
      <c r="DY999" s="14"/>
      <c r="DZ999" s="14"/>
      <c r="EA999" s="14"/>
      <c r="EB999" s="14"/>
      <c r="EC999" s="14"/>
      <c r="ED999" s="14"/>
      <c r="EE999" s="14"/>
      <c r="EF999" s="14"/>
      <c r="EG999" s="14"/>
      <c r="EH999" s="14"/>
      <c r="EI999" s="14"/>
      <c r="EJ999" s="14"/>
      <c r="EK999" s="14"/>
      <c r="EL999" s="14"/>
      <c r="EM999" s="14"/>
      <c r="EN999" s="14"/>
    </row>
    <row r="1000" ht="19.5" customHeight="1">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row>
    <row r="1001" ht="19.5" customHeight="1">
      <c r="BN1001" s="14"/>
      <c r="BO1001" s="14"/>
      <c r="BP1001" s="14"/>
      <c r="BQ1001" s="14"/>
      <c r="BR1001" s="14"/>
      <c r="BS1001" s="14"/>
      <c r="BT1001" s="14"/>
      <c r="BU1001" s="14"/>
      <c r="BV1001" s="14"/>
      <c r="BW1001" s="14"/>
      <c r="BX1001" s="14"/>
      <c r="BY1001" s="14"/>
      <c r="BZ1001" s="14"/>
      <c r="CA1001" s="14"/>
      <c r="CB1001" s="14"/>
      <c r="CC1001" s="14"/>
      <c r="CD1001" s="14"/>
      <c r="CE1001" s="14"/>
      <c r="CF1001" s="14"/>
      <c r="CG1001" s="14"/>
      <c r="CH1001" s="14"/>
      <c r="CI1001" s="14"/>
      <c r="CJ1001" s="14"/>
      <c r="CK1001" s="14"/>
      <c r="CL1001" s="14"/>
      <c r="CM1001" s="14"/>
      <c r="CN1001" s="14"/>
      <c r="CO1001" s="14"/>
      <c r="CP1001" s="14"/>
      <c r="CQ1001" s="14"/>
      <c r="CR1001" s="14"/>
      <c r="CS1001" s="14"/>
      <c r="CT1001" s="14"/>
      <c r="CU1001" s="14"/>
      <c r="CV1001" s="14"/>
      <c r="CW1001" s="14"/>
      <c r="CX1001" s="14"/>
      <c r="CY1001" s="14"/>
      <c r="CZ1001" s="14"/>
      <c r="DA1001" s="14"/>
      <c r="DB1001" s="14"/>
      <c r="DC1001" s="14"/>
      <c r="DD1001" s="14"/>
      <c r="DE1001" s="14"/>
      <c r="DF1001" s="14"/>
      <c r="DG1001" s="14"/>
      <c r="DH1001" s="14"/>
      <c r="DI1001" s="14"/>
      <c r="DJ1001" s="14"/>
      <c r="DK1001" s="14"/>
      <c r="DL1001" s="14"/>
      <c r="DM1001" s="14"/>
      <c r="DN1001" s="14"/>
      <c r="DO1001" s="14"/>
      <c r="DP1001" s="14"/>
      <c r="DQ1001" s="14"/>
      <c r="DR1001" s="14"/>
      <c r="DS1001" s="14"/>
      <c r="DT1001" s="14"/>
      <c r="DU1001" s="14"/>
      <c r="DV1001" s="14"/>
      <c r="DW1001" s="14"/>
      <c r="DX1001" s="14"/>
      <c r="DY1001" s="14"/>
      <c r="DZ1001" s="14"/>
      <c r="EA1001" s="14"/>
      <c r="EB1001" s="14"/>
      <c r="EC1001" s="14"/>
      <c r="ED1001" s="14"/>
      <c r="EE1001" s="14"/>
      <c r="EF1001" s="14"/>
      <c r="EG1001" s="14"/>
      <c r="EH1001" s="14"/>
      <c r="EI1001" s="14"/>
      <c r="EJ1001" s="14"/>
      <c r="EK1001" s="14"/>
      <c r="EL1001" s="14"/>
      <c r="EM1001" s="14"/>
      <c r="EN1001" s="14"/>
    </row>
    <row r="1002" ht="19.5" customHeight="1">
      <c r="BN1002" s="14"/>
      <c r="BO1002" s="14"/>
      <c r="BP1002" s="14"/>
      <c r="BQ1002" s="14"/>
      <c r="BR1002" s="14"/>
      <c r="BS1002" s="14"/>
      <c r="BT1002" s="14"/>
      <c r="BU1002" s="14"/>
      <c r="BV1002" s="14"/>
      <c r="BW1002" s="14"/>
      <c r="BX1002" s="14"/>
      <c r="BY1002" s="14"/>
      <c r="BZ1002" s="14"/>
      <c r="CA1002" s="14"/>
      <c r="CB1002" s="14"/>
      <c r="CC1002" s="14"/>
      <c r="CD1002" s="14"/>
      <c r="CE1002" s="14"/>
      <c r="CF1002" s="14"/>
      <c r="CG1002" s="14"/>
      <c r="CH1002" s="14"/>
      <c r="CI1002" s="14"/>
      <c r="CJ1002" s="14"/>
      <c r="CK1002" s="14"/>
      <c r="CL1002" s="14"/>
      <c r="CM1002" s="14"/>
      <c r="CN1002" s="14"/>
      <c r="CO1002" s="14"/>
      <c r="CP1002" s="14"/>
      <c r="CQ1002" s="14"/>
      <c r="CR1002" s="14"/>
      <c r="CS1002" s="14"/>
      <c r="CT1002" s="14"/>
      <c r="CU1002" s="14"/>
      <c r="CV1002" s="14"/>
      <c r="CW1002" s="14"/>
      <c r="CX1002" s="14"/>
      <c r="CY1002" s="14"/>
      <c r="CZ1002" s="14"/>
      <c r="DA1002" s="14"/>
      <c r="DB1002" s="14"/>
      <c r="DC1002" s="14"/>
      <c r="DD1002" s="14"/>
      <c r="DE1002" s="14"/>
      <c r="DF1002" s="14"/>
      <c r="DG1002" s="14"/>
      <c r="DH1002" s="14"/>
      <c r="DI1002" s="14"/>
      <c r="DJ1002" s="14"/>
      <c r="DK1002" s="14"/>
      <c r="DL1002" s="14"/>
      <c r="DM1002" s="14"/>
      <c r="DN1002" s="14"/>
      <c r="DO1002" s="14"/>
      <c r="DP1002" s="14"/>
      <c r="DQ1002" s="14"/>
      <c r="DR1002" s="14"/>
      <c r="DS1002" s="14"/>
      <c r="DT1002" s="14"/>
      <c r="DU1002" s="14"/>
      <c r="DV1002" s="14"/>
      <c r="DW1002" s="14"/>
      <c r="DX1002" s="14"/>
      <c r="DY1002" s="14"/>
      <c r="DZ1002" s="14"/>
      <c r="EA1002" s="14"/>
      <c r="EB1002" s="14"/>
      <c r="EC1002" s="14"/>
      <c r="ED1002" s="14"/>
      <c r="EE1002" s="14"/>
      <c r="EF1002" s="14"/>
      <c r="EG1002" s="14"/>
      <c r="EH1002" s="14"/>
      <c r="EI1002" s="14"/>
      <c r="EJ1002" s="14"/>
      <c r="EK1002" s="14"/>
      <c r="EL1002" s="14"/>
      <c r="EM1002" s="14"/>
      <c r="EN1002" s="14"/>
    </row>
    <row r="1003" ht="19.5" customHeight="1">
      <c r="BN1003" s="14"/>
      <c r="BO1003" s="14"/>
      <c r="BP1003" s="14"/>
      <c r="BQ1003" s="14"/>
      <c r="BR1003" s="14"/>
      <c r="BS1003" s="14"/>
      <c r="BT1003" s="14"/>
      <c r="BU1003" s="14"/>
      <c r="BV1003" s="14"/>
      <c r="BW1003" s="14"/>
      <c r="BX1003" s="14"/>
      <c r="BY1003" s="14"/>
      <c r="BZ1003" s="14"/>
      <c r="CA1003" s="14"/>
      <c r="CB1003" s="14"/>
      <c r="CC1003" s="14"/>
      <c r="CD1003" s="14"/>
      <c r="CE1003" s="14"/>
      <c r="CF1003" s="14"/>
      <c r="CG1003" s="14"/>
      <c r="CH1003" s="14"/>
      <c r="CI1003" s="14"/>
      <c r="CJ1003" s="14"/>
      <c r="CK1003" s="14"/>
      <c r="CL1003" s="14"/>
      <c r="CM1003" s="14"/>
      <c r="CN1003" s="14"/>
      <c r="CO1003" s="14"/>
      <c r="CP1003" s="14"/>
      <c r="CQ1003" s="14"/>
      <c r="CR1003" s="14"/>
      <c r="CS1003" s="14"/>
      <c r="CT1003" s="14"/>
      <c r="CU1003" s="14"/>
      <c r="CV1003" s="14"/>
      <c r="CW1003" s="14"/>
      <c r="CX1003" s="14"/>
      <c r="CY1003" s="14"/>
      <c r="CZ1003" s="14"/>
      <c r="DA1003" s="14"/>
      <c r="DB1003" s="14"/>
      <c r="DC1003" s="14"/>
      <c r="DD1003" s="14"/>
      <c r="DE1003" s="14"/>
      <c r="DF1003" s="14"/>
      <c r="DG1003" s="14"/>
      <c r="DH1003" s="14"/>
      <c r="DI1003" s="14"/>
      <c r="DJ1003" s="14"/>
      <c r="DK1003" s="14"/>
      <c r="DL1003" s="14"/>
      <c r="DM1003" s="14"/>
      <c r="DN1003" s="14"/>
      <c r="DO1003" s="14"/>
      <c r="DP1003" s="14"/>
      <c r="DQ1003" s="14"/>
      <c r="DR1003" s="14"/>
      <c r="DS1003" s="14"/>
      <c r="DT1003" s="14"/>
      <c r="DU1003" s="14"/>
      <c r="DV1003" s="14"/>
      <c r="DW1003" s="14"/>
      <c r="DX1003" s="14"/>
      <c r="DY1003" s="14"/>
      <c r="DZ1003" s="14"/>
      <c r="EA1003" s="14"/>
      <c r="EB1003" s="14"/>
      <c r="EC1003" s="14"/>
      <c r="ED1003" s="14"/>
      <c r="EE1003" s="14"/>
      <c r="EF1003" s="14"/>
      <c r="EG1003" s="14"/>
      <c r="EH1003" s="14"/>
      <c r="EI1003" s="14"/>
      <c r="EJ1003" s="14"/>
      <c r="EK1003" s="14"/>
      <c r="EL1003" s="14"/>
      <c r="EM1003" s="14"/>
      <c r="EN1003" s="14"/>
    </row>
    <row r="1004" ht="19.5" customHeight="1">
      <c r="BN1004" s="14"/>
      <c r="BO1004" s="14"/>
      <c r="BP1004" s="14"/>
      <c r="BQ1004" s="14"/>
      <c r="BR1004" s="14"/>
      <c r="BS1004" s="14"/>
      <c r="BT1004" s="14"/>
      <c r="BU1004" s="14"/>
      <c r="BV1004" s="14"/>
      <c r="BW1004" s="14"/>
      <c r="BX1004" s="14"/>
      <c r="BY1004" s="14"/>
      <c r="BZ1004" s="14"/>
      <c r="CA1004" s="14"/>
      <c r="CB1004" s="14"/>
      <c r="CC1004" s="14"/>
      <c r="CD1004" s="14"/>
      <c r="CE1004" s="14"/>
      <c r="CF1004" s="14"/>
      <c r="CG1004" s="14"/>
      <c r="CH1004" s="14"/>
      <c r="CI1004" s="14"/>
      <c r="CJ1004" s="14"/>
      <c r="CK1004" s="14"/>
      <c r="CL1004" s="14"/>
      <c r="CM1004" s="14"/>
      <c r="CN1004" s="14"/>
      <c r="CO1004" s="14"/>
      <c r="CP1004" s="14"/>
      <c r="CQ1004" s="14"/>
      <c r="CR1004" s="14"/>
      <c r="CS1004" s="14"/>
      <c r="CT1004" s="14"/>
      <c r="CU1004" s="14"/>
      <c r="CV1004" s="14"/>
      <c r="CW1004" s="14"/>
      <c r="CX1004" s="14"/>
      <c r="CY1004" s="14"/>
      <c r="CZ1004" s="14"/>
      <c r="DA1004" s="14"/>
      <c r="DB1004" s="14"/>
      <c r="DC1004" s="14"/>
      <c r="DD1004" s="14"/>
      <c r="DE1004" s="14"/>
      <c r="DF1004" s="14"/>
      <c r="DG1004" s="14"/>
      <c r="DH1004" s="14"/>
      <c r="DI1004" s="14"/>
      <c r="DJ1004" s="14"/>
      <c r="DK1004" s="14"/>
      <c r="DL1004" s="14"/>
      <c r="DM1004" s="14"/>
      <c r="DN1004" s="14"/>
      <c r="DO1004" s="14"/>
      <c r="DP1004" s="14"/>
      <c r="DQ1004" s="14"/>
      <c r="DR1004" s="14"/>
      <c r="DS1004" s="14"/>
      <c r="DT1004" s="14"/>
      <c r="DU1004" s="14"/>
      <c r="DV1004" s="14"/>
      <c r="DW1004" s="14"/>
      <c r="DX1004" s="14"/>
      <c r="DY1004" s="14"/>
      <c r="DZ1004" s="14"/>
      <c r="EA1004" s="14"/>
      <c r="EB1004" s="14"/>
      <c r="EC1004" s="14"/>
      <c r="ED1004" s="14"/>
      <c r="EE1004" s="14"/>
      <c r="EF1004" s="14"/>
      <c r="EG1004" s="14"/>
      <c r="EH1004" s="14"/>
      <c r="EI1004" s="14"/>
      <c r="EJ1004" s="14"/>
      <c r="EK1004" s="14"/>
      <c r="EL1004" s="14"/>
      <c r="EM1004" s="14"/>
      <c r="EN1004" s="14"/>
    </row>
    <row r="1005" ht="19.5" customHeight="1">
      <c r="BN1005" s="14"/>
      <c r="BO1005" s="14"/>
      <c r="BP1005" s="14"/>
      <c r="BQ1005" s="14"/>
      <c r="BR1005" s="14"/>
      <c r="BS1005" s="14"/>
      <c r="BT1005" s="14"/>
      <c r="BU1005" s="14"/>
      <c r="BV1005" s="14"/>
      <c r="BW1005" s="14"/>
      <c r="BX1005" s="14"/>
      <c r="BY1005" s="14"/>
      <c r="BZ1005" s="14"/>
      <c r="CA1005" s="14"/>
      <c r="CB1005" s="14"/>
      <c r="CC1005" s="14"/>
      <c r="CD1005" s="14"/>
      <c r="CE1005" s="14"/>
      <c r="CF1005" s="14"/>
      <c r="CG1005" s="14"/>
      <c r="CH1005" s="14"/>
      <c r="CI1005" s="14"/>
      <c r="CJ1005" s="14"/>
      <c r="CK1005" s="14"/>
      <c r="CL1005" s="14"/>
      <c r="CM1005" s="14"/>
      <c r="CN1005" s="14"/>
      <c r="CO1005" s="14"/>
      <c r="CP1005" s="14"/>
      <c r="CQ1005" s="14"/>
      <c r="CR1005" s="14"/>
      <c r="CS1005" s="14"/>
      <c r="CT1005" s="14"/>
      <c r="CU1005" s="14"/>
      <c r="CV1005" s="14"/>
      <c r="CW1005" s="14"/>
      <c r="CX1005" s="14"/>
      <c r="CY1005" s="14"/>
      <c r="CZ1005" s="14"/>
      <c r="DA1005" s="14"/>
      <c r="DB1005" s="14"/>
      <c r="DC1005" s="14"/>
      <c r="DD1005" s="14"/>
      <c r="DE1005" s="14"/>
      <c r="DF1005" s="14"/>
      <c r="DG1005" s="14"/>
      <c r="DH1005" s="14"/>
      <c r="DI1005" s="14"/>
      <c r="DJ1005" s="14"/>
      <c r="DK1005" s="14"/>
      <c r="DL1005" s="14"/>
      <c r="DM1005" s="14"/>
      <c r="DN1005" s="14"/>
      <c r="DO1005" s="14"/>
      <c r="DP1005" s="14"/>
      <c r="DQ1005" s="14"/>
      <c r="DR1005" s="14"/>
      <c r="DS1005" s="14"/>
      <c r="DT1005" s="14"/>
      <c r="DU1005" s="14"/>
      <c r="DV1005" s="14"/>
      <c r="DW1005" s="14"/>
      <c r="DX1005" s="14"/>
      <c r="DY1005" s="14"/>
      <c r="DZ1005" s="14"/>
      <c r="EA1005" s="14"/>
      <c r="EB1005" s="14"/>
      <c r="EC1005" s="14"/>
      <c r="ED1005" s="14"/>
      <c r="EE1005" s="14"/>
      <c r="EF1005" s="14"/>
      <c r="EG1005" s="14"/>
      <c r="EH1005" s="14"/>
      <c r="EI1005" s="14"/>
      <c r="EJ1005" s="14"/>
      <c r="EK1005" s="14"/>
      <c r="EL1005" s="14"/>
      <c r="EM1005" s="14"/>
      <c r="EN1005" s="14"/>
    </row>
    <row r="1006" ht="19.5" customHeight="1">
      <c r="BN1006" s="14"/>
      <c r="BO1006" s="14"/>
      <c r="BP1006" s="14"/>
      <c r="BQ1006" s="14"/>
      <c r="BR1006" s="14"/>
      <c r="BS1006" s="14"/>
      <c r="BT1006" s="14"/>
      <c r="BU1006" s="14"/>
      <c r="BV1006" s="14"/>
      <c r="BW1006" s="14"/>
      <c r="BX1006" s="14"/>
      <c r="BY1006" s="14"/>
      <c r="BZ1006" s="14"/>
      <c r="CA1006" s="14"/>
      <c r="CB1006" s="14"/>
      <c r="CC1006" s="14"/>
      <c r="CD1006" s="14"/>
      <c r="CE1006" s="14"/>
      <c r="CF1006" s="14"/>
      <c r="CG1006" s="14"/>
      <c r="CH1006" s="14"/>
      <c r="CI1006" s="14"/>
      <c r="CJ1006" s="14"/>
      <c r="CK1006" s="14"/>
      <c r="CL1006" s="14"/>
      <c r="CM1006" s="14"/>
      <c r="CN1006" s="14"/>
      <c r="CO1006" s="14"/>
      <c r="CP1006" s="14"/>
      <c r="CQ1006" s="14"/>
      <c r="CR1006" s="14"/>
      <c r="CS1006" s="14"/>
      <c r="CT1006" s="14"/>
      <c r="CU1006" s="14"/>
      <c r="CV1006" s="14"/>
      <c r="CW1006" s="14"/>
      <c r="CX1006" s="14"/>
      <c r="CY1006" s="14"/>
      <c r="CZ1006" s="14"/>
      <c r="DA1006" s="14"/>
      <c r="DB1006" s="14"/>
      <c r="DC1006" s="14"/>
      <c r="DD1006" s="14"/>
      <c r="DE1006" s="14"/>
      <c r="DF1006" s="14"/>
      <c r="DG1006" s="14"/>
      <c r="DH1006" s="14"/>
      <c r="DI1006" s="14"/>
      <c r="DJ1006" s="14"/>
      <c r="DK1006" s="14"/>
      <c r="DL1006" s="14"/>
      <c r="DM1006" s="14"/>
      <c r="DN1006" s="14"/>
      <c r="DO1006" s="14"/>
      <c r="DP1006" s="14"/>
      <c r="DQ1006" s="14"/>
      <c r="DR1006" s="14"/>
      <c r="DS1006" s="14"/>
      <c r="DT1006" s="14"/>
      <c r="DU1006" s="14"/>
      <c r="DV1006" s="14"/>
      <c r="DW1006" s="14"/>
      <c r="DX1006" s="14"/>
      <c r="DY1006" s="14"/>
      <c r="DZ1006" s="14"/>
      <c r="EA1006" s="14"/>
      <c r="EB1006" s="14"/>
      <c r="EC1006" s="14"/>
      <c r="ED1006" s="14"/>
      <c r="EE1006" s="14"/>
      <c r="EF1006" s="14"/>
      <c r="EG1006" s="14"/>
      <c r="EH1006" s="14"/>
      <c r="EI1006" s="14"/>
      <c r="EJ1006" s="14"/>
      <c r="EK1006" s="14"/>
      <c r="EL1006" s="14"/>
      <c r="EM1006" s="14"/>
      <c r="EN1006" s="14"/>
    </row>
    <row r="1007" ht="19.5" customHeight="1">
      <c r="BN1007" s="14"/>
      <c r="BO1007" s="14"/>
      <c r="BP1007" s="14"/>
      <c r="BQ1007" s="14"/>
      <c r="BR1007" s="14"/>
      <c r="BS1007" s="14"/>
      <c r="BT1007" s="14"/>
      <c r="BU1007" s="14"/>
      <c r="BV1007" s="14"/>
      <c r="BW1007" s="14"/>
      <c r="BX1007" s="14"/>
      <c r="BY1007" s="14"/>
      <c r="BZ1007" s="14"/>
      <c r="CA1007" s="14"/>
      <c r="CB1007" s="14"/>
      <c r="CC1007" s="14"/>
      <c r="CD1007" s="14"/>
      <c r="CE1007" s="14"/>
      <c r="CF1007" s="14"/>
      <c r="CG1007" s="14"/>
      <c r="CH1007" s="14"/>
      <c r="CI1007" s="14"/>
      <c r="CJ1007" s="14"/>
      <c r="CK1007" s="14"/>
      <c r="CL1007" s="14"/>
      <c r="CM1007" s="14"/>
      <c r="CN1007" s="14"/>
      <c r="CO1007" s="14"/>
      <c r="CP1007" s="14"/>
      <c r="CQ1007" s="14"/>
      <c r="CR1007" s="14"/>
      <c r="CS1007" s="14"/>
      <c r="CT1007" s="14"/>
      <c r="CU1007" s="14"/>
      <c r="CV1007" s="14"/>
      <c r="CW1007" s="14"/>
      <c r="CX1007" s="14"/>
      <c r="CY1007" s="14"/>
      <c r="CZ1007" s="14"/>
      <c r="DA1007" s="14"/>
      <c r="DB1007" s="14"/>
      <c r="DC1007" s="14"/>
      <c r="DD1007" s="14"/>
      <c r="DE1007" s="14"/>
      <c r="DF1007" s="14"/>
      <c r="DG1007" s="14"/>
      <c r="DH1007" s="14"/>
      <c r="DI1007" s="14"/>
      <c r="DJ1007" s="14"/>
      <c r="DK1007" s="14"/>
      <c r="DL1007" s="14"/>
      <c r="DM1007" s="14"/>
      <c r="DN1007" s="14"/>
      <c r="DO1007" s="14"/>
      <c r="DP1007" s="14"/>
      <c r="DQ1007" s="14"/>
      <c r="DR1007" s="14"/>
      <c r="DS1007" s="14"/>
      <c r="DT1007" s="14"/>
      <c r="DU1007" s="14"/>
      <c r="DV1007" s="14"/>
      <c r="DW1007" s="14"/>
      <c r="DX1007" s="14"/>
      <c r="DY1007" s="14"/>
      <c r="DZ1007" s="14"/>
      <c r="EA1007" s="14"/>
      <c r="EB1007" s="14"/>
      <c r="EC1007" s="14"/>
      <c r="ED1007" s="14"/>
      <c r="EE1007" s="14"/>
      <c r="EF1007" s="14"/>
      <c r="EG1007" s="14"/>
      <c r="EH1007" s="14"/>
      <c r="EI1007" s="14"/>
      <c r="EJ1007" s="14"/>
      <c r="EK1007" s="14"/>
      <c r="EL1007" s="14"/>
      <c r="EM1007" s="14"/>
      <c r="EN1007" s="14"/>
    </row>
    <row r="1008" ht="19.5" customHeight="1">
      <c r="BN1008" s="14"/>
      <c r="BO1008" s="14"/>
      <c r="BP1008" s="14"/>
      <c r="BQ1008" s="14"/>
      <c r="BR1008" s="14"/>
      <c r="BS1008" s="14"/>
      <c r="BT1008" s="14"/>
      <c r="BU1008" s="14"/>
      <c r="BV1008" s="14"/>
      <c r="BW1008" s="14"/>
      <c r="BX1008" s="14"/>
      <c r="BY1008" s="14"/>
      <c r="BZ1008" s="14"/>
      <c r="CA1008" s="14"/>
      <c r="CB1008" s="14"/>
      <c r="CC1008" s="14"/>
      <c r="CD1008" s="14"/>
      <c r="CE1008" s="14"/>
      <c r="CF1008" s="14"/>
      <c r="CG1008" s="14"/>
      <c r="CH1008" s="14"/>
      <c r="CI1008" s="14"/>
      <c r="CJ1008" s="14"/>
      <c r="CK1008" s="14"/>
      <c r="CL1008" s="14"/>
      <c r="CM1008" s="14"/>
      <c r="CN1008" s="14"/>
      <c r="CO1008" s="14"/>
      <c r="CP1008" s="14"/>
      <c r="CQ1008" s="14"/>
      <c r="CR1008" s="14"/>
      <c r="CS1008" s="14"/>
      <c r="CT1008" s="14"/>
      <c r="CU1008" s="14"/>
      <c r="CV1008" s="14"/>
      <c r="CW1008" s="14"/>
      <c r="CX1008" s="14"/>
      <c r="CY1008" s="14"/>
      <c r="CZ1008" s="14"/>
      <c r="DA1008" s="14"/>
      <c r="DB1008" s="14"/>
      <c r="DC1008" s="14"/>
      <c r="DD1008" s="14"/>
      <c r="DE1008" s="14"/>
      <c r="DF1008" s="14"/>
      <c r="DG1008" s="14"/>
      <c r="DH1008" s="14"/>
      <c r="DI1008" s="14"/>
      <c r="DJ1008" s="14"/>
      <c r="DK1008" s="14"/>
      <c r="DL1008" s="14"/>
      <c r="DM1008" s="14"/>
      <c r="DN1008" s="14"/>
      <c r="DO1008" s="14"/>
      <c r="DP1008" s="14"/>
      <c r="DQ1008" s="14"/>
      <c r="DR1008" s="14"/>
      <c r="DS1008" s="14"/>
      <c r="DT1008" s="14"/>
      <c r="DU1008" s="14"/>
      <c r="DV1008" s="14"/>
      <c r="DW1008" s="14"/>
      <c r="DX1008" s="14"/>
      <c r="DY1008" s="14"/>
      <c r="DZ1008" s="14"/>
      <c r="EA1008" s="14"/>
      <c r="EB1008" s="14"/>
      <c r="EC1008" s="14"/>
      <c r="ED1008" s="14"/>
      <c r="EE1008" s="14"/>
      <c r="EF1008" s="14"/>
      <c r="EG1008" s="14"/>
      <c r="EH1008" s="14"/>
      <c r="EI1008" s="14"/>
      <c r="EJ1008" s="14"/>
      <c r="EK1008" s="14"/>
      <c r="EL1008" s="14"/>
      <c r="EM1008" s="14"/>
      <c r="EN1008" s="14"/>
    </row>
    <row r="1009" ht="19.5" customHeight="1">
      <c r="BN1009" s="14"/>
      <c r="BO1009" s="14"/>
      <c r="BP1009" s="14"/>
      <c r="BQ1009" s="14"/>
      <c r="BR1009" s="14"/>
      <c r="BS1009" s="14"/>
      <c r="BT1009" s="14"/>
      <c r="BU1009" s="14"/>
      <c r="BV1009" s="14"/>
      <c r="BW1009" s="14"/>
      <c r="BX1009" s="14"/>
      <c r="BY1009" s="14"/>
      <c r="BZ1009" s="14"/>
      <c r="CA1009" s="14"/>
      <c r="CB1009" s="14"/>
      <c r="CC1009" s="14"/>
      <c r="CD1009" s="14"/>
      <c r="CE1009" s="14"/>
      <c r="CF1009" s="14"/>
      <c r="CG1009" s="14"/>
      <c r="CH1009" s="14"/>
      <c r="CI1009" s="14"/>
      <c r="CJ1009" s="14"/>
      <c r="CK1009" s="14"/>
      <c r="CL1009" s="14"/>
      <c r="CM1009" s="14"/>
      <c r="CN1009" s="14"/>
      <c r="CO1009" s="14"/>
      <c r="CP1009" s="14"/>
      <c r="CQ1009" s="14"/>
      <c r="CR1009" s="14"/>
      <c r="CS1009" s="14"/>
      <c r="CT1009" s="14"/>
      <c r="CU1009" s="14"/>
      <c r="CV1009" s="14"/>
      <c r="CW1009" s="14"/>
      <c r="CX1009" s="14"/>
      <c r="CY1009" s="14"/>
      <c r="CZ1009" s="14"/>
      <c r="DA1009" s="14"/>
      <c r="DB1009" s="14"/>
      <c r="DC1009" s="14"/>
      <c r="DD1009" s="14"/>
      <c r="DE1009" s="14"/>
      <c r="DF1009" s="14"/>
      <c r="DG1009" s="14"/>
      <c r="DH1009" s="14"/>
      <c r="DI1009" s="14"/>
      <c r="DJ1009" s="14"/>
      <c r="DK1009" s="14"/>
      <c r="DL1009" s="14"/>
      <c r="DM1009" s="14"/>
      <c r="DN1009" s="14"/>
      <c r="DO1009" s="14"/>
      <c r="DP1009" s="14"/>
      <c r="DQ1009" s="14"/>
      <c r="DR1009" s="14"/>
      <c r="DS1009" s="14"/>
      <c r="DT1009" s="14"/>
      <c r="DU1009" s="14"/>
      <c r="DV1009" s="14"/>
      <c r="DW1009" s="14"/>
      <c r="DX1009" s="14"/>
      <c r="DY1009" s="14"/>
      <c r="DZ1009" s="14"/>
      <c r="EA1009" s="14"/>
      <c r="EB1009" s="14"/>
      <c r="EC1009" s="14"/>
      <c r="ED1009" s="14"/>
      <c r="EE1009" s="14"/>
      <c r="EF1009" s="14"/>
      <c r="EG1009" s="14"/>
      <c r="EH1009" s="14"/>
      <c r="EI1009" s="14"/>
      <c r="EJ1009" s="14"/>
      <c r="EK1009" s="14"/>
      <c r="EL1009" s="14"/>
      <c r="EM1009" s="14"/>
      <c r="EN1009" s="14"/>
    </row>
    <row r="1010" ht="19.5" customHeight="1">
      <c r="BN1010" s="14"/>
      <c r="BO1010" s="14"/>
      <c r="BP1010" s="14"/>
      <c r="BQ1010" s="14"/>
      <c r="BR1010" s="14"/>
      <c r="BS1010" s="14"/>
      <c r="BT1010" s="14"/>
      <c r="BU1010" s="14"/>
      <c r="BV1010" s="14"/>
      <c r="BW1010" s="14"/>
      <c r="BX1010" s="14"/>
      <c r="BY1010" s="14"/>
      <c r="BZ1010" s="14"/>
      <c r="CA1010" s="14"/>
      <c r="CB1010" s="14"/>
      <c r="CC1010" s="14"/>
      <c r="CD1010" s="14"/>
      <c r="CE1010" s="14"/>
      <c r="CF1010" s="14"/>
      <c r="CG1010" s="14"/>
      <c r="CH1010" s="14"/>
      <c r="CI1010" s="14"/>
      <c r="CJ1010" s="14"/>
      <c r="CK1010" s="14"/>
      <c r="CL1010" s="14"/>
      <c r="CM1010" s="14"/>
      <c r="CN1010" s="14"/>
      <c r="CO1010" s="14"/>
      <c r="CP1010" s="14"/>
      <c r="CQ1010" s="14"/>
      <c r="CR1010" s="14"/>
      <c r="CS1010" s="14"/>
      <c r="CT1010" s="14"/>
      <c r="CU1010" s="14"/>
      <c r="CV1010" s="14"/>
      <c r="CW1010" s="14"/>
      <c r="CX1010" s="14"/>
      <c r="CY1010" s="14"/>
      <c r="CZ1010" s="14"/>
      <c r="DA1010" s="14"/>
      <c r="DB1010" s="14"/>
      <c r="DC1010" s="14"/>
      <c r="DD1010" s="14"/>
      <c r="DE1010" s="14"/>
      <c r="DF1010" s="14"/>
      <c r="DG1010" s="14"/>
      <c r="DH1010" s="14"/>
      <c r="DI1010" s="14"/>
      <c r="DJ1010" s="14"/>
      <c r="DK1010" s="14"/>
      <c r="DL1010" s="14"/>
      <c r="DM1010" s="14"/>
      <c r="DN1010" s="14"/>
      <c r="DO1010" s="14"/>
      <c r="DP1010" s="14"/>
      <c r="DQ1010" s="14"/>
      <c r="DR1010" s="14"/>
      <c r="DS1010" s="14"/>
      <c r="DT1010" s="14"/>
      <c r="DU1010" s="14"/>
      <c r="DV1010" s="14"/>
      <c r="DW1010" s="14"/>
      <c r="DX1010" s="14"/>
      <c r="DY1010" s="14"/>
      <c r="DZ1010" s="14"/>
      <c r="EA1010" s="14"/>
      <c r="EB1010" s="14"/>
      <c r="EC1010" s="14"/>
      <c r="ED1010" s="14"/>
      <c r="EE1010" s="14"/>
      <c r="EF1010" s="14"/>
      <c r="EG1010" s="14"/>
      <c r="EH1010" s="14"/>
      <c r="EI1010" s="14"/>
      <c r="EJ1010" s="14"/>
      <c r="EK1010" s="14"/>
      <c r="EL1010" s="14"/>
      <c r="EM1010" s="14"/>
      <c r="EN1010" s="14"/>
    </row>
    <row r="1011" ht="19.5" customHeight="1">
      <c r="BN1011" s="14"/>
      <c r="BO1011" s="14"/>
      <c r="BP1011" s="14"/>
      <c r="BQ1011" s="14"/>
      <c r="BR1011" s="14"/>
      <c r="BS1011" s="14"/>
      <c r="BT1011" s="14"/>
      <c r="BU1011" s="14"/>
      <c r="BV1011" s="14"/>
      <c r="BW1011" s="14"/>
      <c r="BX1011" s="14"/>
      <c r="BY1011" s="14"/>
      <c r="BZ1011" s="14"/>
      <c r="CA1011" s="14"/>
      <c r="CB1011" s="14"/>
      <c r="CC1011" s="14"/>
      <c r="CD1011" s="14"/>
      <c r="CE1011" s="14"/>
      <c r="CF1011" s="14"/>
      <c r="CG1011" s="14"/>
      <c r="CH1011" s="14"/>
      <c r="CI1011" s="14"/>
      <c r="CJ1011" s="14"/>
      <c r="CK1011" s="14"/>
      <c r="CL1011" s="14"/>
      <c r="CM1011" s="14"/>
      <c r="CN1011" s="14"/>
      <c r="CO1011" s="14"/>
      <c r="CP1011" s="14"/>
      <c r="CQ1011" s="14"/>
      <c r="CR1011" s="14"/>
      <c r="CS1011" s="14"/>
      <c r="CT1011" s="14"/>
      <c r="CU1011" s="14"/>
      <c r="CV1011" s="14"/>
      <c r="CW1011" s="14"/>
      <c r="CX1011" s="14"/>
      <c r="CY1011" s="14"/>
      <c r="CZ1011" s="14"/>
      <c r="DA1011" s="14"/>
      <c r="DB1011" s="14"/>
      <c r="DC1011" s="14"/>
      <c r="DD1011" s="14"/>
      <c r="DE1011" s="14"/>
      <c r="DF1011" s="14"/>
      <c r="DG1011" s="14"/>
      <c r="DH1011" s="14"/>
      <c r="DI1011" s="14"/>
      <c r="DJ1011" s="14"/>
      <c r="DK1011" s="14"/>
      <c r="DL1011" s="14"/>
      <c r="DM1011" s="14"/>
      <c r="DN1011" s="14"/>
      <c r="DO1011" s="14"/>
      <c r="DP1011" s="14"/>
      <c r="DQ1011" s="14"/>
      <c r="DR1011" s="14"/>
      <c r="DS1011" s="14"/>
      <c r="DT1011" s="14"/>
      <c r="DU1011" s="14"/>
      <c r="DV1011" s="14"/>
      <c r="DW1011" s="14"/>
      <c r="DX1011" s="14"/>
      <c r="DY1011" s="14"/>
      <c r="DZ1011" s="14"/>
      <c r="EA1011" s="14"/>
      <c r="EB1011" s="14"/>
      <c r="EC1011" s="14"/>
      <c r="ED1011" s="14"/>
      <c r="EE1011" s="14"/>
      <c r="EF1011" s="14"/>
      <c r="EG1011" s="14"/>
      <c r="EH1011" s="14"/>
      <c r="EI1011" s="14"/>
      <c r="EJ1011" s="14"/>
      <c r="EK1011" s="14"/>
      <c r="EL1011" s="14"/>
      <c r="EM1011" s="14"/>
      <c r="EN1011" s="14"/>
    </row>
    <row r="1012" ht="19.5" customHeight="1">
      <c r="BN1012" s="14"/>
      <c r="BO1012" s="14"/>
      <c r="BP1012" s="14"/>
      <c r="BQ1012" s="14"/>
      <c r="BR1012" s="14"/>
      <c r="BS1012" s="14"/>
      <c r="BT1012" s="14"/>
      <c r="BU1012" s="14"/>
      <c r="BV1012" s="14"/>
      <c r="BW1012" s="14"/>
      <c r="BX1012" s="14"/>
      <c r="BY1012" s="14"/>
      <c r="BZ1012" s="14"/>
      <c r="CA1012" s="14"/>
      <c r="CB1012" s="14"/>
      <c r="CC1012" s="14"/>
      <c r="CD1012" s="14"/>
      <c r="CE1012" s="14"/>
      <c r="CF1012" s="14"/>
      <c r="CG1012" s="14"/>
      <c r="CH1012" s="14"/>
      <c r="CI1012" s="14"/>
      <c r="CJ1012" s="14"/>
      <c r="CK1012" s="14"/>
      <c r="CL1012" s="14"/>
      <c r="CM1012" s="14"/>
      <c r="CN1012" s="14"/>
      <c r="CO1012" s="14"/>
      <c r="CP1012" s="14"/>
      <c r="CQ1012" s="14"/>
      <c r="CR1012" s="14"/>
      <c r="CS1012" s="14"/>
      <c r="CT1012" s="14"/>
      <c r="CU1012" s="14"/>
      <c r="CV1012" s="14"/>
      <c r="CW1012" s="14"/>
      <c r="CX1012" s="14"/>
      <c r="CY1012" s="14"/>
      <c r="CZ1012" s="14"/>
      <c r="DA1012" s="14"/>
      <c r="DB1012" s="14"/>
      <c r="DC1012" s="14"/>
      <c r="DD1012" s="14"/>
      <c r="DE1012" s="14"/>
      <c r="DF1012" s="14"/>
      <c r="DG1012" s="14"/>
      <c r="DH1012" s="14"/>
      <c r="DI1012" s="14"/>
      <c r="DJ1012" s="14"/>
      <c r="DK1012" s="14"/>
      <c r="DL1012" s="14"/>
      <c r="DM1012" s="14"/>
      <c r="DN1012" s="14"/>
      <c r="DO1012" s="14"/>
      <c r="DP1012" s="14"/>
      <c r="DQ1012" s="14"/>
      <c r="DR1012" s="14"/>
      <c r="DS1012" s="14"/>
      <c r="DT1012" s="14"/>
      <c r="DU1012" s="14"/>
      <c r="DV1012" s="14"/>
      <c r="DW1012" s="14"/>
      <c r="DX1012" s="14"/>
      <c r="DY1012" s="14"/>
      <c r="DZ1012" s="14"/>
      <c r="EA1012" s="14"/>
      <c r="EB1012" s="14"/>
      <c r="EC1012" s="14"/>
      <c r="ED1012" s="14"/>
      <c r="EE1012" s="14"/>
      <c r="EF1012" s="14"/>
      <c r="EG1012" s="14"/>
      <c r="EH1012" s="14"/>
      <c r="EI1012" s="14"/>
      <c r="EJ1012" s="14"/>
      <c r="EK1012" s="14"/>
      <c r="EL1012" s="14"/>
      <c r="EM1012" s="14"/>
      <c r="EN1012" s="14"/>
    </row>
    <row r="1013" ht="19.5" customHeight="1">
      <c r="BN1013" s="14"/>
      <c r="BO1013" s="14"/>
      <c r="BP1013" s="14"/>
      <c r="BQ1013" s="14"/>
      <c r="BR1013" s="14"/>
      <c r="BS1013" s="14"/>
      <c r="BT1013" s="14"/>
      <c r="BU1013" s="14"/>
      <c r="BV1013" s="14"/>
      <c r="BW1013" s="14"/>
      <c r="BX1013" s="14"/>
      <c r="BY1013" s="14"/>
      <c r="BZ1013" s="14"/>
      <c r="CA1013" s="14"/>
      <c r="CB1013" s="14"/>
      <c r="CC1013" s="14"/>
      <c r="CD1013" s="14"/>
      <c r="CE1013" s="14"/>
      <c r="CF1013" s="14"/>
      <c r="CG1013" s="14"/>
      <c r="CH1013" s="14"/>
      <c r="CI1013" s="14"/>
      <c r="CJ1013" s="14"/>
      <c r="CK1013" s="14"/>
      <c r="CL1013" s="14"/>
      <c r="CM1013" s="14"/>
      <c r="CN1013" s="14"/>
      <c r="CO1013" s="14"/>
      <c r="CP1013" s="14"/>
      <c r="CQ1013" s="14"/>
      <c r="CR1013" s="14"/>
      <c r="CS1013" s="14"/>
      <c r="CT1013" s="14"/>
      <c r="CU1013" s="14"/>
      <c r="CV1013" s="14"/>
      <c r="CW1013" s="14"/>
      <c r="CX1013" s="14"/>
      <c r="CY1013" s="14"/>
      <c r="CZ1013" s="14"/>
      <c r="DA1013" s="14"/>
      <c r="DB1013" s="14"/>
      <c r="DC1013" s="14"/>
      <c r="DD1013" s="14"/>
      <c r="DE1013" s="14"/>
      <c r="DF1013" s="14"/>
      <c r="DG1013" s="14"/>
      <c r="DH1013" s="14"/>
      <c r="DI1013" s="14"/>
      <c r="DJ1013" s="14"/>
      <c r="DK1013" s="14"/>
      <c r="DL1013" s="14"/>
      <c r="DM1013" s="14"/>
      <c r="DN1013" s="14"/>
      <c r="DO1013" s="14"/>
      <c r="DP1013" s="14"/>
      <c r="DQ1013" s="14"/>
      <c r="DR1013" s="14"/>
      <c r="DS1013" s="14"/>
      <c r="DT1013" s="14"/>
      <c r="DU1013" s="14"/>
      <c r="DV1013" s="14"/>
      <c r="DW1013" s="14"/>
      <c r="DX1013" s="14"/>
      <c r="DY1013" s="14"/>
      <c r="DZ1013" s="14"/>
      <c r="EA1013" s="14"/>
      <c r="EB1013" s="14"/>
      <c r="EC1013" s="14"/>
      <c r="ED1013" s="14"/>
      <c r="EE1013" s="14"/>
      <c r="EF1013" s="14"/>
      <c r="EG1013" s="14"/>
      <c r="EH1013" s="14"/>
      <c r="EI1013" s="14"/>
      <c r="EJ1013" s="14"/>
      <c r="EK1013" s="14"/>
      <c r="EL1013" s="14"/>
      <c r="EM1013" s="14"/>
      <c r="EN1013" s="14"/>
    </row>
    <row r="1014" ht="19.5" customHeight="1">
      <c r="BN1014" s="14"/>
      <c r="BO1014" s="14"/>
      <c r="BP1014" s="14"/>
      <c r="BQ1014" s="14"/>
      <c r="BR1014" s="14"/>
      <c r="BS1014" s="14"/>
      <c r="BT1014" s="14"/>
      <c r="BU1014" s="14"/>
      <c r="BV1014" s="14"/>
      <c r="BW1014" s="14"/>
      <c r="BX1014" s="14"/>
      <c r="BY1014" s="14"/>
      <c r="BZ1014" s="14"/>
      <c r="CA1014" s="14"/>
      <c r="CB1014" s="14"/>
      <c r="CC1014" s="14"/>
      <c r="CD1014" s="14"/>
      <c r="CE1014" s="14"/>
      <c r="CF1014" s="14"/>
      <c r="CG1014" s="14"/>
      <c r="CH1014" s="14"/>
      <c r="CI1014" s="14"/>
      <c r="CJ1014" s="14"/>
      <c r="CK1014" s="14"/>
      <c r="CL1014" s="14"/>
      <c r="CM1014" s="14"/>
      <c r="CN1014" s="14"/>
      <c r="CO1014" s="14"/>
      <c r="CP1014" s="14"/>
      <c r="CQ1014" s="14"/>
      <c r="CR1014" s="14"/>
      <c r="CS1014" s="14"/>
      <c r="CT1014" s="14"/>
      <c r="CU1014" s="14"/>
      <c r="CV1014" s="14"/>
      <c r="CW1014" s="14"/>
      <c r="CX1014" s="14"/>
      <c r="CY1014" s="14"/>
      <c r="CZ1014" s="14"/>
      <c r="DA1014" s="14"/>
      <c r="DB1014" s="14"/>
      <c r="DC1014" s="14"/>
      <c r="DD1014" s="14"/>
      <c r="DE1014" s="14"/>
      <c r="DF1014" s="14"/>
      <c r="DG1014" s="14"/>
      <c r="DH1014" s="14"/>
      <c r="DI1014" s="14"/>
      <c r="DJ1014" s="14"/>
      <c r="DK1014" s="14"/>
      <c r="DL1014" s="14"/>
      <c r="DM1014" s="14"/>
      <c r="DN1014" s="14"/>
      <c r="DO1014" s="14"/>
      <c r="DP1014" s="14"/>
      <c r="DQ1014" s="14"/>
      <c r="DR1014" s="14"/>
      <c r="DS1014" s="14"/>
      <c r="DT1014" s="14"/>
      <c r="DU1014" s="14"/>
      <c r="DV1014" s="14"/>
      <c r="DW1014" s="14"/>
      <c r="DX1014" s="14"/>
      <c r="DY1014" s="14"/>
      <c r="DZ1014" s="14"/>
      <c r="EA1014" s="14"/>
      <c r="EB1014" s="14"/>
      <c r="EC1014" s="14"/>
      <c r="ED1014" s="14"/>
      <c r="EE1014" s="14"/>
      <c r="EF1014" s="14"/>
      <c r="EG1014" s="14"/>
      <c r="EH1014" s="14"/>
      <c r="EI1014" s="14"/>
      <c r="EJ1014" s="14"/>
      <c r="EK1014" s="14"/>
      <c r="EL1014" s="14"/>
      <c r="EM1014" s="14"/>
      <c r="EN1014" s="14"/>
    </row>
    <row r="1015" ht="19.5" customHeight="1">
      <c r="BN1015" s="14"/>
      <c r="BO1015" s="14"/>
      <c r="BP1015" s="14"/>
      <c r="BQ1015" s="14"/>
      <c r="BR1015" s="14"/>
      <c r="BS1015" s="14"/>
      <c r="BT1015" s="14"/>
      <c r="BU1015" s="14"/>
      <c r="BV1015" s="14"/>
      <c r="BW1015" s="14"/>
      <c r="BX1015" s="14"/>
      <c r="BY1015" s="14"/>
      <c r="BZ1015" s="14"/>
      <c r="CA1015" s="14"/>
      <c r="CB1015" s="14"/>
      <c r="CC1015" s="14"/>
      <c r="CD1015" s="14"/>
      <c r="CE1015" s="14"/>
      <c r="CF1015" s="14"/>
      <c r="CG1015" s="14"/>
      <c r="CH1015" s="14"/>
      <c r="CI1015" s="14"/>
      <c r="CJ1015" s="14"/>
      <c r="CK1015" s="14"/>
      <c r="CL1015" s="14"/>
      <c r="CM1015" s="14"/>
      <c r="CN1015" s="14"/>
      <c r="CO1015" s="14"/>
      <c r="CP1015" s="14"/>
      <c r="CQ1015" s="14"/>
      <c r="CR1015" s="14"/>
      <c r="CS1015" s="14"/>
      <c r="CT1015" s="14"/>
      <c r="CU1015" s="14"/>
      <c r="CV1015" s="14"/>
      <c r="CW1015" s="14"/>
      <c r="CX1015" s="14"/>
      <c r="CY1015" s="14"/>
      <c r="CZ1015" s="14"/>
      <c r="DA1015" s="14"/>
      <c r="DB1015" s="14"/>
      <c r="DC1015" s="14"/>
      <c r="DD1015" s="14"/>
      <c r="DE1015" s="14"/>
      <c r="DF1015" s="14"/>
      <c r="DG1015" s="14"/>
      <c r="DH1015" s="14"/>
      <c r="DI1015" s="14"/>
      <c r="DJ1015" s="14"/>
      <c r="DK1015" s="14"/>
      <c r="DL1015" s="14"/>
      <c r="DM1015" s="14"/>
      <c r="DN1015" s="14"/>
      <c r="DO1015" s="14"/>
      <c r="DP1015" s="14"/>
      <c r="DQ1015" s="14"/>
      <c r="DR1015" s="14"/>
      <c r="DS1015" s="14"/>
      <c r="DT1015" s="14"/>
      <c r="DU1015" s="14"/>
      <c r="DV1015" s="14"/>
      <c r="DW1015" s="14"/>
      <c r="DX1015" s="14"/>
      <c r="DY1015" s="14"/>
      <c r="DZ1015" s="14"/>
      <c r="EA1015" s="14"/>
      <c r="EB1015" s="14"/>
      <c r="EC1015" s="14"/>
      <c r="ED1015" s="14"/>
      <c r="EE1015" s="14"/>
      <c r="EF1015" s="14"/>
      <c r="EG1015" s="14"/>
      <c r="EH1015" s="14"/>
      <c r="EI1015" s="14"/>
      <c r="EJ1015" s="14"/>
      <c r="EK1015" s="14"/>
      <c r="EL1015" s="14"/>
      <c r="EM1015" s="14"/>
      <c r="EN1015" s="14"/>
    </row>
    <row r="1016" ht="19.5" customHeight="1">
      <c r="BN1016" s="14"/>
      <c r="BO1016" s="14"/>
      <c r="BP1016" s="14"/>
      <c r="BQ1016" s="14"/>
      <c r="BR1016" s="14"/>
      <c r="BS1016" s="14"/>
      <c r="BT1016" s="14"/>
      <c r="BU1016" s="14"/>
      <c r="BV1016" s="14"/>
      <c r="BW1016" s="14"/>
      <c r="BX1016" s="14"/>
      <c r="BY1016" s="14"/>
      <c r="BZ1016" s="14"/>
      <c r="CA1016" s="14"/>
      <c r="CB1016" s="14"/>
      <c r="CC1016" s="14"/>
      <c r="CD1016" s="14"/>
      <c r="CE1016" s="14"/>
      <c r="CF1016" s="14"/>
      <c r="CG1016" s="14"/>
      <c r="CH1016" s="14"/>
      <c r="CI1016" s="14"/>
      <c r="CJ1016" s="14"/>
      <c r="CK1016" s="14"/>
      <c r="CL1016" s="14"/>
      <c r="CM1016" s="14"/>
      <c r="CN1016" s="14"/>
      <c r="CO1016" s="14"/>
      <c r="CP1016" s="14"/>
      <c r="CQ1016" s="14"/>
      <c r="CR1016" s="14"/>
      <c r="CS1016" s="14"/>
      <c r="CT1016" s="14"/>
      <c r="CU1016" s="14"/>
      <c r="CV1016" s="14"/>
      <c r="CW1016" s="14"/>
      <c r="CX1016" s="14"/>
      <c r="CY1016" s="14"/>
      <c r="CZ1016" s="14"/>
      <c r="DA1016" s="14"/>
      <c r="DB1016" s="14"/>
      <c r="DC1016" s="14"/>
      <c r="DD1016" s="14"/>
      <c r="DE1016" s="14"/>
      <c r="DF1016" s="14"/>
      <c r="DG1016" s="14"/>
      <c r="DH1016" s="14"/>
      <c r="DI1016" s="14"/>
      <c r="DJ1016" s="14"/>
      <c r="DK1016" s="14"/>
      <c r="DL1016" s="14"/>
      <c r="DM1016" s="14"/>
      <c r="DN1016" s="14"/>
      <c r="DO1016" s="14"/>
      <c r="DP1016" s="14"/>
      <c r="DQ1016" s="14"/>
      <c r="DR1016" s="14"/>
      <c r="DS1016" s="14"/>
      <c r="DT1016" s="14"/>
      <c r="DU1016" s="14"/>
      <c r="DV1016" s="14"/>
      <c r="DW1016" s="14"/>
      <c r="DX1016" s="14"/>
      <c r="DY1016" s="14"/>
      <c r="DZ1016" s="14"/>
      <c r="EA1016" s="14"/>
      <c r="EB1016" s="14"/>
      <c r="EC1016" s="14"/>
      <c r="ED1016" s="14"/>
      <c r="EE1016" s="14"/>
      <c r="EF1016" s="14"/>
      <c r="EG1016" s="14"/>
      <c r="EH1016" s="14"/>
      <c r="EI1016" s="14"/>
      <c r="EJ1016" s="14"/>
      <c r="EK1016" s="14"/>
      <c r="EL1016" s="14"/>
      <c r="EM1016" s="14"/>
      <c r="EN1016" s="14"/>
    </row>
    <row r="1017" ht="19.5" customHeight="1">
      <c r="BN1017" s="14"/>
      <c r="BO1017" s="14"/>
      <c r="BP1017" s="14"/>
      <c r="BQ1017" s="14"/>
      <c r="BR1017" s="14"/>
      <c r="BS1017" s="14"/>
      <c r="BT1017" s="14"/>
      <c r="BU1017" s="14"/>
      <c r="BV1017" s="14"/>
      <c r="BW1017" s="14"/>
      <c r="BX1017" s="14"/>
      <c r="BY1017" s="14"/>
      <c r="BZ1017" s="14"/>
      <c r="CA1017" s="14"/>
      <c r="CB1017" s="14"/>
      <c r="CC1017" s="14"/>
      <c r="CD1017" s="14"/>
      <c r="CE1017" s="14"/>
      <c r="CF1017" s="14"/>
      <c r="CG1017" s="14"/>
      <c r="CH1017" s="14"/>
      <c r="CI1017" s="14"/>
      <c r="CJ1017" s="14"/>
      <c r="CK1017" s="14"/>
      <c r="CL1017" s="14"/>
      <c r="CM1017" s="14"/>
      <c r="CN1017" s="14"/>
      <c r="CO1017" s="14"/>
      <c r="CP1017" s="14"/>
      <c r="CQ1017" s="14"/>
      <c r="CR1017" s="14"/>
      <c r="CS1017" s="14"/>
      <c r="CT1017" s="14"/>
      <c r="CU1017" s="14"/>
      <c r="CV1017" s="14"/>
      <c r="CW1017" s="14"/>
      <c r="CX1017" s="14"/>
      <c r="CY1017" s="14"/>
      <c r="CZ1017" s="14"/>
      <c r="DA1017" s="14"/>
      <c r="DB1017" s="14"/>
      <c r="DC1017" s="14"/>
      <c r="DD1017" s="14"/>
      <c r="DE1017" s="14"/>
      <c r="DF1017" s="14"/>
      <c r="DG1017" s="14"/>
      <c r="DH1017" s="14"/>
      <c r="DI1017" s="14"/>
      <c r="DJ1017" s="14"/>
      <c r="DK1017" s="14"/>
      <c r="DL1017" s="14"/>
      <c r="DM1017" s="14"/>
      <c r="DN1017" s="14"/>
      <c r="DO1017" s="14"/>
      <c r="DP1017" s="14"/>
      <c r="DQ1017" s="14"/>
      <c r="DR1017" s="14"/>
      <c r="DS1017" s="14"/>
      <c r="DT1017" s="14"/>
      <c r="DU1017" s="14"/>
      <c r="DV1017" s="14"/>
      <c r="DW1017" s="14"/>
      <c r="DX1017" s="14"/>
      <c r="DY1017" s="14"/>
      <c r="DZ1017" s="14"/>
      <c r="EA1017" s="14"/>
      <c r="EB1017" s="14"/>
      <c r="EC1017" s="14"/>
      <c r="ED1017" s="14"/>
      <c r="EE1017" s="14"/>
      <c r="EF1017" s="14"/>
      <c r="EG1017" s="14"/>
      <c r="EH1017" s="14"/>
      <c r="EI1017" s="14"/>
      <c r="EJ1017" s="14"/>
      <c r="EK1017" s="14"/>
      <c r="EL1017" s="14"/>
      <c r="EM1017" s="14"/>
      <c r="EN1017" s="14"/>
    </row>
    <row r="1018" ht="19.5" customHeight="1">
      <c r="BN1018" s="14"/>
      <c r="BO1018" s="14"/>
      <c r="BP1018" s="14"/>
      <c r="BQ1018" s="14"/>
      <c r="BR1018" s="14"/>
      <c r="BS1018" s="14"/>
      <c r="BT1018" s="14"/>
      <c r="BU1018" s="14"/>
      <c r="BV1018" s="14"/>
      <c r="BW1018" s="14"/>
      <c r="BX1018" s="14"/>
      <c r="BY1018" s="14"/>
      <c r="BZ1018" s="14"/>
      <c r="CA1018" s="14"/>
      <c r="CB1018" s="14"/>
      <c r="CC1018" s="14"/>
      <c r="CD1018" s="14"/>
      <c r="CE1018" s="14"/>
      <c r="CF1018" s="14"/>
      <c r="CG1018" s="14"/>
      <c r="CH1018" s="14"/>
      <c r="CI1018" s="14"/>
      <c r="CJ1018" s="14"/>
      <c r="CK1018" s="14"/>
      <c r="CL1018" s="14"/>
      <c r="CM1018" s="14"/>
      <c r="CN1018" s="14"/>
      <c r="CO1018" s="14"/>
      <c r="CP1018" s="14"/>
      <c r="CQ1018" s="14"/>
      <c r="CR1018" s="14"/>
      <c r="CS1018" s="14"/>
      <c r="CT1018" s="14"/>
      <c r="CU1018" s="14"/>
      <c r="CV1018" s="14"/>
      <c r="CW1018" s="14"/>
      <c r="CX1018" s="14"/>
      <c r="CY1018" s="14"/>
      <c r="CZ1018" s="14"/>
      <c r="DA1018" s="14"/>
      <c r="DB1018" s="14"/>
      <c r="DC1018" s="14"/>
      <c r="DD1018" s="14"/>
      <c r="DE1018" s="14"/>
      <c r="DF1018" s="14"/>
      <c r="DG1018" s="14"/>
      <c r="DH1018" s="14"/>
      <c r="DI1018" s="14"/>
      <c r="DJ1018" s="14"/>
      <c r="DK1018" s="14"/>
      <c r="DL1018" s="14"/>
      <c r="DM1018" s="14"/>
      <c r="DN1018" s="14"/>
      <c r="DO1018" s="14"/>
      <c r="DP1018" s="14"/>
      <c r="DQ1018" s="14"/>
      <c r="DR1018" s="14"/>
      <c r="DS1018" s="14"/>
      <c r="DT1018" s="14"/>
      <c r="DU1018" s="14"/>
      <c r="DV1018" s="14"/>
      <c r="DW1018" s="14"/>
      <c r="DX1018" s="14"/>
      <c r="DY1018" s="14"/>
      <c r="DZ1018" s="14"/>
      <c r="EA1018" s="14"/>
      <c r="EB1018" s="14"/>
      <c r="EC1018" s="14"/>
      <c r="ED1018" s="14"/>
      <c r="EE1018" s="14"/>
      <c r="EF1018" s="14"/>
      <c r="EG1018" s="14"/>
      <c r="EH1018" s="14"/>
      <c r="EI1018" s="14"/>
      <c r="EJ1018" s="14"/>
      <c r="EK1018" s="14"/>
      <c r="EL1018" s="14"/>
      <c r="EM1018" s="14"/>
      <c r="EN1018" s="14"/>
    </row>
    <row r="1019" ht="19.5" customHeight="1">
      <c r="BN1019" s="14"/>
      <c r="BO1019" s="14"/>
      <c r="BP1019" s="14"/>
      <c r="BQ1019" s="14"/>
      <c r="BR1019" s="14"/>
      <c r="BS1019" s="14"/>
      <c r="BT1019" s="14"/>
      <c r="BU1019" s="14"/>
      <c r="BV1019" s="14"/>
      <c r="BW1019" s="14"/>
      <c r="BX1019" s="14"/>
      <c r="BY1019" s="14"/>
      <c r="BZ1019" s="14"/>
      <c r="CA1019" s="14"/>
      <c r="CB1019" s="14"/>
      <c r="CC1019" s="14"/>
      <c r="CD1019" s="14"/>
      <c r="CE1019" s="14"/>
      <c r="CF1019" s="14"/>
      <c r="CG1019" s="14"/>
      <c r="CH1019" s="14"/>
      <c r="CI1019" s="14"/>
      <c r="CJ1019" s="14"/>
      <c r="CK1019" s="14"/>
      <c r="CL1019" s="14"/>
      <c r="CM1019" s="14"/>
      <c r="CN1019" s="14"/>
      <c r="CO1019" s="14"/>
      <c r="CP1019" s="14"/>
      <c r="CQ1019" s="14"/>
      <c r="CR1019" s="14"/>
      <c r="CS1019" s="14"/>
      <c r="CT1019" s="14"/>
      <c r="CU1019" s="14"/>
      <c r="CV1019" s="14"/>
      <c r="CW1019" s="14"/>
      <c r="CX1019" s="14"/>
      <c r="CY1019" s="14"/>
      <c r="CZ1019" s="14"/>
      <c r="DA1019" s="14"/>
      <c r="DB1019" s="14"/>
      <c r="DC1019" s="14"/>
      <c r="DD1019" s="14"/>
      <c r="DE1019" s="14"/>
      <c r="DF1019" s="14"/>
      <c r="DG1019" s="14"/>
      <c r="DH1019" s="14"/>
      <c r="DI1019" s="14"/>
      <c r="DJ1019" s="14"/>
      <c r="DK1019" s="14"/>
      <c r="DL1019" s="14"/>
      <c r="DM1019" s="14"/>
      <c r="DN1019" s="14"/>
      <c r="DO1019" s="14"/>
      <c r="DP1019" s="14"/>
      <c r="DQ1019" s="14"/>
      <c r="DR1019" s="14"/>
      <c r="DS1019" s="14"/>
      <c r="DT1019" s="14"/>
      <c r="DU1019" s="14"/>
      <c r="DV1019" s="14"/>
      <c r="DW1019" s="14"/>
      <c r="DX1019" s="14"/>
      <c r="DY1019" s="14"/>
      <c r="DZ1019" s="14"/>
      <c r="EA1019" s="14"/>
      <c r="EB1019" s="14"/>
      <c r="EC1019" s="14"/>
      <c r="ED1019" s="14"/>
      <c r="EE1019" s="14"/>
      <c r="EF1019" s="14"/>
      <c r="EG1019" s="14"/>
      <c r="EH1019" s="14"/>
      <c r="EI1019" s="14"/>
      <c r="EJ1019" s="14"/>
      <c r="EK1019" s="14"/>
      <c r="EL1019" s="14"/>
      <c r="EM1019" s="14"/>
      <c r="EN1019" s="14"/>
    </row>
    <row r="1020" ht="19.5" customHeight="1">
      <c r="BN1020" s="14"/>
      <c r="BO1020" s="14"/>
      <c r="BP1020" s="14"/>
      <c r="BQ1020" s="14"/>
      <c r="BR1020" s="14"/>
      <c r="BS1020" s="14"/>
      <c r="BT1020" s="14"/>
      <c r="BU1020" s="14"/>
      <c r="BV1020" s="14"/>
      <c r="BW1020" s="14"/>
      <c r="BX1020" s="14"/>
      <c r="BY1020" s="14"/>
      <c r="BZ1020" s="14"/>
      <c r="CA1020" s="14"/>
      <c r="CB1020" s="14"/>
      <c r="CC1020" s="14"/>
      <c r="CD1020" s="14"/>
      <c r="CE1020" s="14"/>
      <c r="CF1020" s="14"/>
      <c r="CG1020" s="14"/>
      <c r="CH1020" s="14"/>
      <c r="CI1020" s="14"/>
      <c r="CJ1020" s="14"/>
      <c r="CK1020" s="14"/>
      <c r="CL1020" s="14"/>
      <c r="CM1020" s="14"/>
      <c r="CN1020" s="14"/>
      <c r="CO1020" s="14"/>
      <c r="CP1020" s="14"/>
      <c r="CQ1020" s="14"/>
      <c r="CR1020" s="14"/>
      <c r="CS1020" s="14"/>
      <c r="CT1020" s="14"/>
      <c r="CU1020" s="14"/>
      <c r="CV1020" s="14"/>
      <c r="CW1020" s="14"/>
      <c r="CX1020" s="14"/>
      <c r="CY1020" s="14"/>
      <c r="CZ1020" s="14"/>
      <c r="DA1020" s="14"/>
      <c r="DB1020" s="14"/>
      <c r="DC1020" s="14"/>
      <c r="DD1020" s="14"/>
      <c r="DE1020" s="14"/>
      <c r="DF1020" s="14"/>
      <c r="DG1020" s="14"/>
      <c r="DH1020" s="14"/>
      <c r="DI1020" s="14"/>
      <c r="DJ1020" s="14"/>
      <c r="DK1020" s="14"/>
      <c r="DL1020" s="14"/>
      <c r="DM1020" s="14"/>
      <c r="DN1020" s="14"/>
      <c r="DO1020" s="14"/>
      <c r="DP1020" s="14"/>
      <c r="DQ1020" s="14"/>
      <c r="DR1020" s="14"/>
      <c r="DS1020" s="14"/>
      <c r="DT1020" s="14"/>
      <c r="DU1020" s="14"/>
      <c r="DV1020" s="14"/>
      <c r="DW1020" s="14"/>
      <c r="DX1020" s="14"/>
      <c r="DY1020" s="14"/>
      <c r="DZ1020" s="14"/>
      <c r="EA1020" s="14"/>
      <c r="EB1020" s="14"/>
      <c r="EC1020" s="14"/>
      <c r="ED1020" s="14"/>
      <c r="EE1020" s="14"/>
      <c r="EF1020" s="14"/>
      <c r="EG1020" s="14"/>
      <c r="EH1020" s="14"/>
      <c r="EI1020" s="14"/>
      <c r="EJ1020" s="14"/>
      <c r="EK1020" s="14"/>
      <c r="EL1020" s="14"/>
      <c r="EM1020" s="14"/>
      <c r="EN1020" s="14"/>
    </row>
    <row r="1021" ht="19.5" customHeight="1">
      <c r="BN1021" s="14"/>
      <c r="BO1021" s="14"/>
      <c r="BP1021" s="14"/>
      <c r="BQ1021" s="14"/>
      <c r="BR1021" s="14"/>
      <c r="BS1021" s="14"/>
      <c r="BT1021" s="14"/>
      <c r="BU1021" s="14"/>
      <c r="BV1021" s="14"/>
      <c r="BW1021" s="14"/>
      <c r="BX1021" s="14"/>
      <c r="BY1021" s="14"/>
      <c r="BZ1021" s="14"/>
      <c r="CA1021" s="14"/>
      <c r="CB1021" s="14"/>
      <c r="CC1021" s="14"/>
      <c r="CD1021" s="14"/>
      <c r="CE1021" s="14"/>
      <c r="CF1021" s="14"/>
      <c r="CG1021" s="14"/>
      <c r="CH1021" s="14"/>
      <c r="CI1021" s="14"/>
      <c r="CJ1021" s="14"/>
      <c r="CK1021" s="14"/>
      <c r="CL1021" s="14"/>
      <c r="CM1021" s="14"/>
      <c r="CN1021" s="14"/>
      <c r="CO1021" s="14"/>
      <c r="CP1021" s="14"/>
      <c r="CQ1021" s="14"/>
      <c r="CR1021" s="14"/>
      <c r="CS1021" s="14"/>
      <c r="CT1021" s="14"/>
      <c r="CU1021" s="14"/>
      <c r="CV1021" s="14"/>
      <c r="CW1021" s="14"/>
      <c r="CX1021" s="14"/>
      <c r="CY1021" s="14"/>
      <c r="CZ1021" s="14"/>
      <c r="DA1021" s="14"/>
      <c r="DB1021" s="14"/>
      <c r="DC1021" s="14"/>
      <c r="DD1021" s="14"/>
      <c r="DE1021" s="14"/>
      <c r="DF1021" s="14"/>
      <c r="DG1021" s="14"/>
      <c r="DH1021" s="14"/>
      <c r="DI1021" s="14"/>
      <c r="DJ1021" s="14"/>
      <c r="DK1021" s="14"/>
      <c r="DL1021" s="14"/>
      <c r="DM1021" s="14"/>
      <c r="DN1021" s="14"/>
      <c r="DO1021" s="14"/>
      <c r="DP1021" s="14"/>
      <c r="DQ1021" s="14"/>
      <c r="DR1021" s="14"/>
      <c r="DS1021" s="14"/>
      <c r="DT1021" s="14"/>
      <c r="DU1021" s="14"/>
      <c r="DV1021" s="14"/>
      <c r="DW1021" s="14"/>
      <c r="DX1021" s="14"/>
      <c r="DY1021" s="14"/>
      <c r="DZ1021" s="14"/>
      <c r="EA1021" s="14"/>
      <c r="EB1021" s="14"/>
      <c r="EC1021" s="14"/>
      <c r="ED1021" s="14"/>
      <c r="EE1021" s="14"/>
      <c r="EF1021" s="14"/>
      <c r="EG1021" s="14"/>
      <c r="EH1021" s="14"/>
      <c r="EI1021" s="14"/>
      <c r="EJ1021" s="14"/>
      <c r="EK1021" s="14"/>
      <c r="EL1021" s="14"/>
      <c r="EM1021" s="14"/>
      <c r="EN1021" s="14"/>
    </row>
    <row r="1022" ht="19.5" customHeight="1">
      <c r="BN1022" s="14"/>
      <c r="BO1022" s="14"/>
      <c r="BP1022" s="14"/>
      <c r="BQ1022" s="14"/>
      <c r="BR1022" s="14"/>
      <c r="BS1022" s="14"/>
      <c r="BT1022" s="14"/>
      <c r="BU1022" s="14"/>
      <c r="BV1022" s="14"/>
      <c r="BW1022" s="14"/>
      <c r="BX1022" s="14"/>
      <c r="BY1022" s="14"/>
      <c r="BZ1022" s="14"/>
      <c r="CA1022" s="14"/>
      <c r="CB1022" s="14"/>
      <c r="CC1022" s="14"/>
      <c r="CD1022" s="14"/>
      <c r="CE1022" s="14"/>
      <c r="CF1022" s="14"/>
      <c r="CG1022" s="14"/>
      <c r="CH1022" s="14"/>
      <c r="CI1022" s="14"/>
      <c r="CJ1022" s="14"/>
      <c r="CK1022" s="14"/>
      <c r="CL1022" s="14"/>
      <c r="CM1022" s="14"/>
      <c r="CN1022" s="14"/>
      <c r="CO1022" s="14"/>
      <c r="CP1022" s="14"/>
      <c r="CQ1022" s="14"/>
      <c r="CR1022" s="14"/>
      <c r="CS1022" s="14"/>
      <c r="CT1022" s="14"/>
      <c r="CU1022" s="14"/>
      <c r="CV1022" s="14"/>
      <c r="CW1022" s="14"/>
      <c r="CX1022" s="14"/>
      <c r="CY1022" s="14"/>
      <c r="CZ1022" s="14"/>
      <c r="DA1022" s="14"/>
      <c r="DB1022" s="14"/>
      <c r="DC1022" s="14"/>
      <c r="DD1022" s="14"/>
      <c r="DE1022" s="14"/>
      <c r="DF1022" s="14"/>
      <c r="DG1022" s="14"/>
      <c r="DH1022" s="14"/>
      <c r="DI1022" s="14"/>
      <c r="DJ1022" s="14"/>
      <c r="DK1022" s="14"/>
      <c r="DL1022" s="14"/>
      <c r="DM1022" s="14"/>
      <c r="DN1022" s="14"/>
      <c r="DO1022" s="14"/>
      <c r="DP1022" s="14"/>
      <c r="DQ1022" s="14"/>
      <c r="DR1022" s="14"/>
      <c r="DS1022" s="14"/>
      <c r="DT1022" s="14"/>
      <c r="DU1022" s="14"/>
      <c r="DV1022" s="14"/>
      <c r="DW1022" s="14"/>
      <c r="DX1022" s="14"/>
      <c r="DY1022" s="14"/>
      <c r="DZ1022" s="14"/>
      <c r="EA1022" s="14"/>
      <c r="EB1022" s="14"/>
      <c r="EC1022" s="14"/>
      <c r="ED1022" s="14"/>
      <c r="EE1022" s="14"/>
      <c r="EF1022" s="14"/>
      <c r="EG1022" s="14"/>
      <c r="EH1022" s="14"/>
      <c r="EI1022" s="14"/>
      <c r="EJ1022" s="14"/>
      <c r="EK1022" s="14"/>
      <c r="EL1022" s="14"/>
      <c r="EM1022" s="14"/>
      <c r="EN1022" s="14"/>
    </row>
    <row r="1023" ht="19.5" customHeight="1">
      <c r="BN1023" s="14"/>
      <c r="BO1023" s="14"/>
      <c r="BP1023" s="14"/>
      <c r="BQ1023" s="14"/>
      <c r="BR1023" s="14"/>
      <c r="BS1023" s="14"/>
      <c r="BT1023" s="14"/>
      <c r="BU1023" s="14"/>
      <c r="BV1023" s="14"/>
      <c r="BW1023" s="14"/>
      <c r="BX1023" s="14"/>
      <c r="BY1023" s="14"/>
      <c r="BZ1023" s="14"/>
      <c r="CA1023" s="14"/>
      <c r="CB1023" s="14"/>
      <c r="CC1023" s="14"/>
      <c r="CD1023" s="14"/>
      <c r="CE1023" s="14"/>
      <c r="CF1023" s="14"/>
      <c r="CG1023" s="14"/>
      <c r="CH1023" s="14"/>
      <c r="CI1023" s="14"/>
      <c r="CJ1023" s="14"/>
      <c r="CK1023" s="14"/>
      <c r="CL1023" s="14"/>
      <c r="CM1023" s="14"/>
      <c r="CN1023" s="14"/>
      <c r="CO1023" s="14"/>
      <c r="CP1023" s="14"/>
      <c r="CQ1023" s="14"/>
      <c r="CR1023" s="14"/>
      <c r="CS1023" s="14"/>
      <c r="CT1023" s="14"/>
      <c r="CU1023" s="14"/>
      <c r="CV1023" s="14"/>
      <c r="CW1023" s="14"/>
      <c r="CX1023" s="14"/>
      <c r="CY1023" s="14"/>
      <c r="CZ1023" s="14"/>
      <c r="DA1023" s="14"/>
      <c r="DB1023" s="14"/>
      <c r="DC1023" s="14"/>
      <c r="DD1023" s="14"/>
      <c r="DE1023" s="14"/>
      <c r="DF1023" s="14"/>
      <c r="DG1023" s="14"/>
      <c r="DH1023" s="14"/>
      <c r="DI1023" s="14"/>
      <c r="DJ1023" s="14"/>
      <c r="DK1023" s="14"/>
      <c r="DL1023" s="14"/>
      <c r="DM1023" s="14"/>
      <c r="DN1023" s="14"/>
      <c r="DO1023" s="14"/>
      <c r="DP1023" s="14"/>
      <c r="DQ1023" s="14"/>
      <c r="DR1023" s="14"/>
      <c r="DS1023" s="14"/>
      <c r="DT1023" s="14"/>
      <c r="DU1023" s="14"/>
      <c r="DV1023" s="14"/>
      <c r="DW1023" s="14"/>
      <c r="DX1023" s="14"/>
      <c r="DY1023" s="14"/>
      <c r="DZ1023" s="14"/>
      <c r="EA1023" s="14"/>
      <c r="EB1023" s="14"/>
      <c r="EC1023" s="14"/>
      <c r="ED1023" s="14"/>
      <c r="EE1023" s="14"/>
      <c r="EF1023" s="14"/>
      <c r="EG1023" s="14"/>
      <c r="EH1023" s="14"/>
      <c r="EI1023" s="14"/>
      <c r="EJ1023" s="14"/>
      <c r="EK1023" s="14"/>
      <c r="EL1023" s="14"/>
      <c r="EM1023" s="14"/>
      <c r="EN1023" s="14"/>
    </row>
    <row r="1024" ht="19.5" customHeight="1">
      <c r="BN1024" s="14"/>
      <c r="BO1024" s="14"/>
      <c r="BP1024" s="14"/>
      <c r="BQ1024" s="14"/>
      <c r="BR1024" s="14"/>
      <c r="BS1024" s="14"/>
      <c r="BT1024" s="14"/>
      <c r="BU1024" s="14"/>
      <c r="BV1024" s="14"/>
      <c r="BW1024" s="14"/>
      <c r="BX1024" s="14"/>
      <c r="BY1024" s="14"/>
      <c r="BZ1024" s="14"/>
      <c r="CA1024" s="14"/>
      <c r="CB1024" s="14"/>
      <c r="CC1024" s="14"/>
      <c r="CD1024" s="14"/>
      <c r="CE1024" s="14"/>
      <c r="CF1024" s="14"/>
      <c r="CG1024" s="14"/>
      <c r="CH1024" s="14"/>
      <c r="CI1024" s="14"/>
      <c r="CJ1024" s="14"/>
      <c r="CK1024" s="14"/>
      <c r="CL1024" s="14"/>
      <c r="CM1024" s="14"/>
      <c r="CN1024" s="14"/>
      <c r="CO1024" s="14"/>
      <c r="CP1024" s="14"/>
      <c r="CQ1024" s="14"/>
      <c r="CR1024" s="14"/>
      <c r="CS1024" s="14"/>
      <c r="CT1024" s="14"/>
      <c r="CU1024" s="14"/>
      <c r="CV1024" s="14"/>
      <c r="CW1024" s="14"/>
      <c r="CX1024" s="14"/>
      <c r="CY1024" s="14"/>
      <c r="CZ1024" s="14"/>
      <c r="DA1024" s="14"/>
      <c r="DB1024" s="14"/>
      <c r="DC1024" s="14"/>
      <c r="DD1024" s="14"/>
      <c r="DE1024" s="14"/>
      <c r="DF1024" s="14"/>
      <c r="DG1024" s="14"/>
      <c r="DH1024" s="14"/>
      <c r="DI1024" s="14"/>
      <c r="DJ1024" s="14"/>
      <c r="DK1024" s="14"/>
      <c r="DL1024" s="14"/>
      <c r="DM1024" s="14"/>
      <c r="DN1024" s="14"/>
      <c r="DO1024" s="14"/>
      <c r="DP1024" s="14"/>
      <c r="DQ1024" s="14"/>
      <c r="DR1024" s="14"/>
      <c r="DS1024" s="14"/>
      <c r="DT1024" s="14"/>
      <c r="DU1024" s="14"/>
      <c r="DV1024" s="14"/>
      <c r="DW1024" s="14"/>
      <c r="DX1024" s="14"/>
      <c r="DY1024" s="14"/>
      <c r="DZ1024" s="14"/>
      <c r="EA1024" s="14"/>
      <c r="EB1024" s="14"/>
      <c r="EC1024" s="14"/>
      <c r="ED1024" s="14"/>
      <c r="EE1024" s="14"/>
      <c r="EF1024" s="14"/>
      <c r="EG1024" s="14"/>
      <c r="EH1024" s="14"/>
      <c r="EI1024" s="14"/>
      <c r="EJ1024" s="14"/>
      <c r="EK1024" s="14"/>
      <c r="EL1024" s="14"/>
      <c r="EM1024" s="14"/>
      <c r="EN1024" s="14"/>
    </row>
    <row r="1025" ht="19.5" customHeight="1">
      <c r="BN1025" s="14"/>
      <c r="BO1025" s="14"/>
      <c r="BP1025" s="14"/>
      <c r="BQ1025" s="14"/>
      <c r="BR1025" s="14"/>
      <c r="BS1025" s="14"/>
      <c r="BT1025" s="14"/>
      <c r="BU1025" s="14"/>
      <c r="BV1025" s="14"/>
      <c r="BW1025" s="14"/>
      <c r="BX1025" s="14"/>
      <c r="BY1025" s="14"/>
      <c r="BZ1025" s="14"/>
      <c r="CA1025" s="14"/>
      <c r="CB1025" s="14"/>
      <c r="CC1025" s="14"/>
      <c r="CD1025" s="14"/>
      <c r="CE1025" s="14"/>
      <c r="CF1025" s="14"/>
      <c r="CG1025" s="14"/>
      <c r="CH1025" s="14"/>
      <c r="CI1025" s="14"/>
      <c r="CJ1025" s="14"/>
      <c r="CK1025" s="14"/>
      <c r="CL1025" s="14"/>
      <c r="CM1025" s="14"/>
      <c r="CN1025" s="14"/>
      <c r="CO1025" s="14"/>
      <c r="CP1025" s="14"/>
      <c r="CQ1025" s="14"/>
      <c r="CR1025" s="14"/>
      <c r="CS1025" s="14"/>
      <c r="CT1025" s="14"/>
      <c r="CU1025" s="14"/>
      <c r="CV1025" s="14"/>
      <c r="CW1025" s="14"/>
      <c r="CX1025" s="14"/>
      <c r="CY1025" s="14"/>
      <c r="CZ1025" s="14"/>
      <c r="DA1025" s="14"/>
      <c r="DB1025" s="14"/>
      <c r="DC1025" s="14"/>
      <c r="DD1025" s="14"/>
      <c r="DE1025" s="14"/>
      <c r="DF1025" s="14"/>
      <c r="DG1025" s="14"/>
      <c r="DH1025" s="14"/>
      <c r="DI1025" s="14"/>
      <c r="DJ1025" s="14"/>
      <c r="DK1025" s="14"/>
      <c r="DL1025" s="14"/>
      <c r="DM1025" s="14"/>
      <c r="DN1025" s="14"/>
      <c r="DO1025" s="14"/>
      <c r="DP1025" s="14"/>
      <c r="DQ1025" s="14"/>
      <c r="DR1025" s="14"/>
      <c r="DS1025" s="14"/>
      <c r="DT1025" s="14"/>
      <c r="DU1025" s="14"/>
      <c r="DV1025" s="14"/>
      <c r="DW1025" s="14"/>
      <c r="DX1025" s="14"/>
      <c r="DY1025" s="14"/>
      <c r="DZ1025" s="14"/>
      <c r="EA1025" s="14"/>
      <c r="EB1025" s="14"/>
      <c r="EC1025" s="14"/>
      <c r="ED1025" s="14"/>
      <c r="EE1025" s="14"/>
      <c r="EF1025" s="14"/>
      <c r="EG1025" s="14"/>
      <c r="EH1025" s="14"/>
      <c r="EI1025" s="14"/>
      <c r="EJ1025" s="14"/>
      <c r="EK1025" s="14"/>
      <c r="EL1025" s="14"/>
      <c r="EM1025" s="14"/>
      <c r="EN1025" s="14"/>
    </row>
    <row r="1026" ht="19.5" customHeight="1">
      <c r="BN1026" s="14"/>
      <c r="BO1026" s="14"/>
      <c r="BP1026" s="14"/>
      <c r="BQ1026" s="14"/>
      <c r="BR1026" s="14"/>
      <c r="BS1026" s="14"/>
      <c r="BT1026" s="14"/>
      <c r="BU1026" s="14"/>
      <c r="BV1026" s="14"/>
      <c r="BW1026" s="14"/>
      <c r="BX1026" s="14"/>
      <c r="BY1026" s="14"/>
      <c r="BZ1026" s="14"/>
      <c r="CA1026" s="14"/>
      <c r="CB1026" s="14"/>
      <c r="CC1026" s="14"/>
      <c r="CD1026" s="14"/>
      <c r="CE1026" s="14"/>
      <c r="CF1026" s="14"/>
      <c r="CG1026" s="14"/>
      <c r="CH1026" s="14"/>
      <c r="CI1026" s="14"/>
      <c r="CJ1026" s="14"/>
      <c r="CK1026" s="14"/>
      <c r="CL1026" s="14"/>
      <c r="CM1026" s="14"/>
      <c r="CN1026" s="14"/>
      <c r="CO1026" s="14"/>
      <c r="CP1026" s="14"/>
      <c r="CQ1026" s="14"/>
      <c r="CR1026" s="14"/>
      <c r="CS1026" s="14"/>
      <c r="CT1026" s="14"/>
      <c r="CU1026" s="14"/>
      <c r="CV1026" s="14"/>
      <c r="CW1026" s="14"/>
      <c r="CX1026" s="14"/>
      <c r="CY1026" s="14"/>
      <c r="CZ1026" s="14"/>
      <c r="DA1026" s="14"/>
      <c r="DB1026" s="14"/>
      <c r="DC1026" s="14"/>
      <c r="DD1026" s="14"/>
      <c r="DE1026" s="14"/>
      <c r="DF1026" s="14"/>
      <c r="DG1026" s="14"/>
      <c r="DH1026" s="14"/>
      <c r="DI1026" s="14"/>
      <c r="DJ1026" s="14"/>
      <c r="DK1026" s="14"/>
      <c r="DL1026" s="14"/>
      <c r="DM1026" s="14"/>
      <c r="DN1026" s="14"/>
      <c r="DO1026" s="14"/>
      <c r="DP1026" s="14"/>
      <c r="DQ1026" s="14"/>
      <c r="DR1026" s="14"/>
      <c r="DS1026" s="14"/>
      <c r="DT1026" s="14"/>
      <c r="DU1026" s="14"/>
      <c r="DV1026" s="14"/>
      <c r="DW1026" s="14"/>
      <c r="DX1026" s="14"/>
      <c r="DY1026" s="14"/>
      <c r="DZ1026" s="14"/>
      <c r="EA1026" s="14"/>
      <c r="EB1026" s="14"/>
      <c r="EC1026" s="14"/>
      <c r="ED1026" s="14"/>
      <c r="EE1026" s="14"/>
      <c r="EF1026" s="14"/>
      <c r="EG1026" s="14"/>
      <c r="EH1026" s="14"/>
      <c r="EI1026" s="14"/>
      <c r="EJ1026" s="14"/>
      <c r="EK1026" s="14"/>
      <c r="EL1026" s="14"/>
      <c r="EM1026" s="14"/>
      <c r="EN1026" s="14"/>
    </row>
    <row r="1027" ht="19.5" customHeight="1">
      <c r="BN1027" s="14"/>
      <c r="BO1027" s="14"/>
      <c r="BP1027" s="14"/>
      <c r="BQ1027" s="14"/>
      <c r="BR1027" s="14"/>
      <c r="BS1027" s="14"/>
      <c r="BT1027" s="14"/>
      <c r="BU1027" s="14"/>
      <c r="BV1027" s="14"/>
      <c r="BW1027" s="14"/>
      <c r="BX1027" s="14"/>
      <c r="BY1027" s="14"/>
      <c r="BZ1027" s="14"/>
      <c r="CA1027" s="14"/>
      <c r="CB1027" s="14"/>
      <c r="CC1027" s="14"/>
      <c r="CD1027" s="14"/>
      <c r="CE1027" s="14"/>
      <c r="CF1027" s="14"/>
      <c r="CG1027" s="14"/>
      <c r="CH1027" s="14"/>
      <c r="CI1027" s="14"/>
      <c r="CJ1027" s="14"/>
      <c r="CK1027" s="14"/>
      <c r="CL1027" s="14"/>
      <c r="CM1027" s="14"/>
      <c r="CN1027" s="14"/>
      <c r="CO1027" s="14"/>
      <c r="CP1027" s="14"/>
      <c r="CQ1027" s="14"/>
      <c r="CR1027" s="14"/>
      <c r="CS1027" s="14"/>
      <c r="CT1027" s="14"/>
      <c r="CU1027" s="14"/>
      <c r="CV1027" s="14"/>
      <c r="CW1027" s="14"/>
      <c r="CX1027" s="14"/>
      <c r="CY1027" s="14"/>
      <c r="CZ1027" s="14"/>
      <c r="DA1027" s="14"/>
      <c r="DB1027" s="14"/>
      <c r="DC1027" s="14"/>
      <c r="DD1027" s="14"/>
      <c r="DE1027" s="14"/>
      <c r="DF1027" s="14"/>
      <c r="DG1027" s="14"/>
      <c r="DH1027" s="14"/>
      <c r="DI1027" s="14"/>
      <c r="DJ1027" s="14"/>
      <c r="DK1027" s="14"/>
      <c r="DL1027" s="14"/>
      <c r="DM1027" s="14"/>
      <c r="DN1027" s="14"/>
      <c r="DO1027" s="14"/>
      <c r="DP1027" s="14"/>
      <c r="DQ1027" s="14"/>
      <c r="DR1027" s="14"/>
      <c r="DS1027" s="14"/>
      <c r="DT1027" s="14"/>
      <c r="DU1027" s="14"/>
      <c r="DV1027" s="14"/>
      <c r="DW1027" s="14"/>
      <c r="DX1027" s="14"/>
      <c r="DY1027" s="14"/>
      <c r="DZ1027" s="14"/>
      <c r="EA1027" s="14"/>
      <c r="EB1027" s="14"/>
      <c r="EC1027" s="14"/>
      <c r="ED1027" s="14"/>
      <c r="EE1027" s="14"/>
      <c r="EF1027" s="14"/>
      <c r="EG1027" s="14"/>
      <c r="EH1027" s="14"/>
      <c r="EI1027" s="14"/>
      <c r="EJ1027" s="14"/>
      <c r="EK1027" s="14"/>
      <c r="EL1027" s="14"/>
      <c r="EM1027" s="14"/>
      <c r="EN1027" s="14"/>
    </row>
    <row r="1028" ht="19.5" customHeight="1">
      <c r="BN1028" s="14"/>
      <c r="BO1028" s="14"/>
      <c r="BP1028" s="14"/>
      <c r="BQ1028" s="14"/>
      <c r="BR1028" s="14"/>
      <c r="BS1028" s="14"/>
      <c r="BT1028" s="14"/>
      <c r="BU1028" s="14"/>
      <c r="BV1028" s="14"/>
      <c r="BW1028" s="14"/>
      <c r="BX1028" s="14"/>
      <c r="BY1028" s="14"/>
      <c r="BZ1028" s="14"/>
      <c r="CA1028" s="14"/>
      <c r="CB1028" s="14"/>
      <c r="CC1028" s="14"/>
      <c r="CD1028" s="14"/>
      <c r="CE1028" s="14"/>
      <c r="CF1028" s="14"/>
      <c r="CG1028" s="14"/>
      <c r="CH1028" s="14"/>
      <c r="CI1028" s="14"/>
      <c r="CJ1028" s="14"/>
      <c r="CK1028" s="14"/>
      <c r="CL1028" s="14"/>
      <c r="CM1028" s="14"/>
      <c r="CN1028" s="14"/>
      <c r="CO1028" s="14"/>
      <c r="CP1028" s="14"/>
      <c r="CQ1028" s="14"/>
      <c r="CR1028" s="14"/>
      <c r="CS1028" s="14"/>
      <c r="CT1028" s="14"/>
      <c r="CU1028" s="14"/>
      <c r="CV1028" s="14"/>
      <c r="CW1028" s="14"/>
      <c r="CX1028" s="14"/>
      <c r="CY1028" s="14"/>
      <c r="CZ1028" s="14"/>
      <c r="DA1028" s="14"/>
      <c r="DB1028" s="14"/>
      <c r="DC1028" s="14"/>
      <c r="DD1028" s="14"/>
      <c r="DE1028" s="14"/>
      <c r="DF1028" s="14"/>
      <c r="DG1028" s="14"/>
      <c r="DH1028" s="14"/>
      <c r="DI1028" s="14"/>
      <c r="DJ1028" s="14"/>
      <c r="DK1028" s="14"/>
      <c r="DL1028" s="14"/>
      <c r="DM1028" s="14"/>
      <c r="DN1028" s="14"/>
      <c r="DO1028" s="14"/>
      <c r="DP1028" s="14"/>
      <c r="DQ1028" s="14"/>
      <c r="DR1028" s="14"/>
      <c r="DS1028" s="14"/>
      <c r="DT1028" s="14"/>
      <c r="DU1028" s="14"/>
      <c r="DV1028" s="14"/>
      <c r="DW1028" s="14"/>
      <c r="DX1028" s="14"/>
      <c r="DY1028" s="14"/>
      <c r="DZ1028" s="14"/>
      <c r="EA1028" s="14"/>
      <c r="EB1028" s="14"/>
      <c r="EC1028" s="14"/>
      <c r="ED1028" s="14"/>
      <c r="EE1028" s="14"/>
      <c r="EF1028" s="14"/>
      <c r="EG1028" s="14"/>
      <c r="EH1028" s="14"/>
      <c r="EI1028" s="14"/>
      <c r="EJ1028" s="14"/>
      <c r="EK1028" s="14"/>
      <c r="EL1028" s="14"/>
      <c r="EM1028" s="14"/>
      <c r="EN1028" s="14"/>
    </row>
    <row r="1029" ht="19.5" customHeight="1">
      <c r="BN1029" s="14"/>
      <c r="BO1029" s="14"/>
      <c r="BP1029" s="14"/>
      <c r="BQ1029" s="14"/>
      <c r="BR1029" s="14"/>
      <c r="BS1029" s="14"/>
      <c r="BT1029" s="14"/>
      <c r="BU1029" s="14"/>
      <c r="BV1029" s="14"/>
      <c r="BW1029" s="14"/>
      <c r="BX1029" s="14"/>
      <c r="BY1029" s="14"/>
      <c r="BZ1029" s="14"/>
      <c r="CA1029" s="14"/>
      <c r="CB1029" s="14"/>
      <c r="CC1029" s="14"/>
      <c r="CD1029" s="14"/>
      <c r="CE1029" s="14"/>
      <c r="CF1029" s="14"/>
      <c r="CG1029" s="14"/>
      <c r="CH1029" s="14"/>
      <c r="CI1029" s="14"/>
      <c r="CJ1029" s="14"/>
      <c r="CK1029" s="14"/>
      <c r="CL1029" s="14"/>
      <c r="CM1029" s="14"/>
      <c r="CN1029" s="14"/>
      <c r="CO1029" s="14"/>
      <c r="CP1029" s="14"/>
      <c r="CQ1029" s="14"/>
      <c r="CR1029" s="14"/>
      <c r="CS1029" s="14"/>
      <c r="CT1029" s="14"/>
      <c r="CU1029" s="14"/>
      <c r="CV1029" s="14"/>
      <c r="CW1029" s="14"/>
      <c r="CX1029" s="14"/>
      <c r="CY1029" s="14"/>
      <c r="CZ1029" s="14"/>
      <c r="DA1029" s="14"/>
      <c r="DB1029" s="14"/>
      <c r="DC1029" s="14"/>
      <c r="DD1029" s="14"/>
      <c r="DE1029" s="14"/>
      <c r="DF1029" s="14"/>
      <c r="DG1029" s="14"/>
      <c r="DH1029" s="14"/>
      <c r="DI1029" s="14"/>
      <c r="DJ1029" s="14"/>
      <c r="DK1029" s="14"/>
      <c r="DL1029" s="14"/>
      <c r="DM1029" s="14"/>
      <c r="DN1029" s="14"/>
      <c r="DO1029" s="14"/>
      <c r="DP1029" s="14"/>
      <c r="DQ1029" s="14"/>
      <c r="DR1029" s="14"/>
      <c r="DS1029" s="14"/>
      <c r="DT1029" s="14"/>
      <c r="DU1029" s="14"/>
      <c r="DV1029" s="14"/>
      <c r="DW1029" s="14"/>
      <c r="DX1029" s="14"/>
      <c r="DY1029" s="14"/>
      <c r="DZ1029" s="14"/>
      <c r="EA1029" s="14"/>
      <c r="EB1029" s="14"/>
      <c r="EC1029" s="14"/>
      <c r="ED1029" s="14"/>
      <c r="EE1029" s="14"/>
      <c r="EF1029" s="14"/>
      <c r="EG1029" s="14"/>
      <c r="EH1029" s="14"/>
      <c r="EI1029" s="14"/>
      <c r="EJ1029" s="14"/>
      <c r="EK1029" s="14"/>
      <c r="EL1029" s="14"/>
      <c r="EM1029" s="14"/>
      <c r="EN1029" s="14"/>
    </row>
    <row r="1030" ht="19.5" customHeight="1">
      <c r="BN1030" s="14"/>
      <c r="BO1030" s="14"/>
      <c r="BP1030" s="14"/>
      <c r="BQ1030" s="14"/>
      <c r="BR1030" s="14"/>
      <c r="BS1030" s="14"/>
      <c r="BT1030" s="14"/>
      <c r="BU1030" s="14"/>
      <c r="BV1030" s="14"/>
      <c r="BW1030" s="14"/>
      <c r="BX1030" s="14"/>
      <c r="BY1030" s="14"/>
      <c r="BZ1030" s="14"/>
      <c r="CA1030" s="14"/>
      <c r="CB1030" s="14"/>
      <c r="CC1030" s="14"/>
      <c r="CD1030" s="14"/>
      <c r="CE1030" s="14"/>
      <c r="CF1030" s="14"/>
      <c r="CG1030" s="14"/>
      <c r="CH1030" s="14"/>
      <c r="CI1030" s="14"/>
      <c r="CJ1030" s="14"/>
      <c r="CK1030" s="14"/>
      <c r="CL1030" s="14"/>
      <c r="CM1030" s="14"/>
      <c r="CN1030" s="14"/>
      <c r="CO1030" s="14"/>
      <c r="CP1030" s="14"/>
      <c r="CQ1030" s="14"/>
      <c r="CR1030" s="14"/>
      <c r="CS1030" s="14"/>
      <c r="CT1030" s="14"/>
      <c r="CU1030" s="14"/>
      <c r="CV1030" s="14"/>
      <c r="CW1030" s="14"/>
      <c r="CX1030" s="14"/>
      <c r="CY1030" s="14"/>
      <c r="CZ1030" s="14"/>
      <c r="DA1030" s="14"/>
      <c r="DB1030" s="14"/>
      <c r="DC1030" s="14"/>
      <c r="DD1030" s="14"/>
      <c r="DE1030" s="14"/>
      <c r="DF1030" s="14"/>
      <c r="DG1030" s="14"/>
      <c r="DH1030" s="14"/>
      <c r="DI1030" s="14"/>
      <c r="DJ1030" s="14"/>
      <c r="DK1030" s="14"/>
      <c r="DL1030" s="14"/>
      <c r="DM1030" s="14"/>
      <c r="DN1030" s="14"/>
      <c r="DO1030" s="14"/>
      <c r="DP1030" s="14"/>
      <c r="DQ1030" s="14"/>
      <c r="DR1030" s="14"/>
      <c r="DS1030" s="14"/>
      <c r="DT1030" s="14"/>
      <c r="DU1030" s="14"/>
      <c r="DV1030" s="14"/>
      <c r="DW1030" s="14"/>
      <c r="DX1030" s="14"/>
      <c r="DY1030" s="14"/>
      <c r="DZ1030" s="14"/>
      <c r="EA1030" s="14"/>
      <c r="EB1030" s="14"/>
      <c r="EC1030" s="14"/>
      <c r="ED1030" s="14"/>
      <c r="EE1030" s="14"/>
      <c r="EF1030" s="14"/>
      <c r="EG1030" s="14"/>
      <c r="EH1030" s="14"/>
      <c r="EI1030" s="14"/>
      <c r="EJ1030" s="14"/>
      <c r="EK1030" s="14"/>
      <c r="EL1030" s="14"/>
      <c r="EM1030" s="14"/>
      <c r="EN1030" s="14"/>
    </row>
    <row r="1031" ht="19.5" customHeight="1">
      <c r="BN1031" s="14"/>
      <c r="BO1031" s="14"/>
      <c r="BP1031" s="14"/>
      <c r="BQ1031" s="14"/>
      <c r="BR1031" s="14"/>
      <c r="BS1031" s="14"/>
      <c r="BT1031" s="14"/>
      <c r="BU1031" s="14"/>
      <c r="BV1031" s="14"/>
      <c r="BW1031" s="14"/>
      <c r="BX1031" s="14"/>
      <c r="BY1031" s="14"/>
      <c r="BZ1031" s="14"/>
      <c r="CA1031" s="14"/>
      <c r="CB1031" s="14"/>
      <c r="CC1031" s="14"/>
      <c r="CD1031" s="14"/>
      <c r="CE1031" s="14"/>
      <c r="CF1031" s="14"/>
      <c r="CG1031" s="14"/>
      <c r="CH1031" s="14"/>
      <c r="CI1031" s="14"/>
      <c r="CJ1031" s="14"/>
      <c r="CK1031" s="14"/>
      <c r="CL1031" s="14"/>
      <c r="CM1031" s="14"/>
      <c r="CN1031" s="14"/>
      <c r="CO1031" s="14"/>
      <c r="CP1031" s="14"/>
      <c r="CQ1031" s="14"/>
      <c r="CR1031" s="14"/>
      <c r="CS1031" s="14"/>
      <c r="CT1031" s="14"/>
      <c r="CU1031" s="14"/>
      <c r="CV1031" s="14"/>
      <c r="CW1031" s="14"/>
      <c r="CX1031" s="14"/>
      <c r="CY1031" s="14"/>
      <c r="CZ1031" s="14"/>
      <c r="DA1031" s="14"/>
      <c r="DB1031" s="14"/>
      <c r="DC1031" s="14"/>
      <c r="DD1031" s="14"/>
      <c r="DE1031" s="14"/>
      <c r="DF1031" s="14"/>
      <c r="DG1031" s="14"/>
      <c r="DH1031" s="14"/>
      <c r="DI1031" s="14"/>
      <c r="DJ1031" s="14"/>
      <c r="DK1031" s="14"/>
      <c r="DL1031" s="14"/>
      <c r="DM1031" s="14"/>
      <c r="DN1031" s="14"/>
      <c r="DO1031" s="14"/>
      <c r="DP1031" s="14"/>
      <c r="DQ1031" s="14"/>
      <c r="DR1031" s="14"/>
      <c r="DS1031" s="14"/>
      <c r="DT1031" s="14"/>
      <c r="DU1031" s="14"/>
      <c r="DV1031" s="14"/>
      <c r="DW1031" s="14"/>
      <c r="DX1031" s="14"/>
      <c r="DY1031" s="14"/>
      <c r="DZ1031" s="14"/>
      <c r="EA1031" s="14"/>
      <c r="EB1031" s="14"/>
      <c r="EC1031" s="14"/>
      <c r="ED1031" s="14"/>
      <c r="EE1031" s="14"/>
      <c r="EF1031" s="14"/>
      <c r="EG1031" s="14"/>
      <c r="EH1031" s="14"/>
      <c r="EI1031" s="14"/>
      <c r="EJ1031" s="14"/>
      <c r="EK1031" s="14"/>
      <c r="EL1031" s="14"/>
      <c r="EM1031" s="14"/>
      <c r="EN1031" s="14"/>
    </row>
    <row r="1032" ht="19.5" customHeight="1">
      <c r="BN1032" s="14"/>
      <c r="BO1032" s="14"/>
      <c r="BP1032" s="14"/>
      <c r="BQ1032" s="14"/>
      <c r="BR1032" s="14"/>
      <c r="BS1032" s="14"/>
      <c r="BT1032" s="14"/>
      <c r="BU1032" s="14"/>
      <c r="BV1032" s="14"/>
      <c r="BW1032" s="14"/>
      <c r="BX1032" s="14"/>
      <c r="BY1032" s="14"/>
      <c r="BZ1032" s="14"/>
      <c r="CA1032" s="14"/>
      <c r="CB1032" s="14"/>
      <c r="CC1032" s="14"/>
      <c r="CD1032" s="14"/>
      <c r="CE1032" s="14"/>
      <c r="CF1032" s="14"/>
      <c r="CG1032" s="14"/>
      <c r="CH1032" s="14"/>
      <c r="CI1032" s="14"/>
      <c r="CJ1032" s="14"/>
      <c r="CK1032" s="14"/>
      <c r="CL1032" s="14"/>
      <c r="CM1032" s="14"/>
      <c r="CN1032" s="14"/>
      <c r="CO1032" s="14"/>
      <c r="CP1032" s="14"/>
      <c r="CQ1032" s="14"/>
      <c r="CR1032" s="14"/>
      <c r="CS1032" s="14"/>
      <c r="CT1032" s="14"/>
      <c r="CU1032" s="14"/>
      <c r="CV1032" s="14"/>
      <c r="CW1032" s="14"/>
      <c r="CX1032" s="14"/>
      <c r="CY1032" s="14"/>
      <c r="CZ1032" s="14"/>
      <c r="DA1032" s="14"/>
      <c r="DB1032" s="14"/>
      <c r="DC1032" s="14"/>
      <c r="DD1032" s="14"/>
      <c r="DE1032" s="14"/>
      <c r="DF1032" s="14"/>
      <c r="DG1032" s="14"/>
      <c r="DH1032" s="14"/>
      <c r="DI1032" s="14"/>
      <c r="DJ1032" s="14"/>
      <c r="DK1032" s="14"/>
      <c r="DL1032" s="14"/>
      <c r="DM1032" s="14"/>
      <c r="DN1032" s="14"/>
      <c r="DO1032" s="14"/>
      <c r="DP1032" s="14"/>
      <c r="DQ1032" s="14"/>
      <c r="DR1032" s="14"/>
      <c r="DS1032" s="14"/>
      <c r="DT1032" s="14"/>
      <c r="DU1032" s="14"/>
      <c r="DV1032" s="14"/>
      <c r="DW1032" s="14"/>
      <c r="DX1032" s="14"/>
      <c r="DY1032" s="14"/>
      <c r="DZ1032" s="14"/>
      <c r="EA1032" s="14"/>
      <c r="EB1032" s="14"/>
      <c r="EC1032" s="14"/>
      <c r="ED1032" s="14"/>
      <c r="EE1032" s="14"/>
      <c r="EF1032" s="14"/>
      <c r="EG1032" s="14"/>
      <c r="EH1032" s="14"/>
      <c r="EI1032" s="14"/>
      <c r="EJ1032" s="14"/>
      <c r="EK1032" s="14"/>
      <c r="EL1032" s="14"/>
      <c r="EM1032" s="14"/>
      <c r="EN1032" s="14"/>
    </row>
  </sheetData>
  <mergeCells count="155">
    <mergeCell ref="AB111:AI111"/>
    <mergeCell ref="AI112:AI113"/>
    <mergeCell ref="K125:Q125"/>
    <mergeCell ref="S125:Y125"/>
    <mergeCell ref="AB125:AI125"/>
    <mergeCell ref="AI126:AI127"/>
    <mergeCell ref="K139:Q139"/>
    <mergeCell ref="S139:Y139"/>
    <mergeCell ref="AB139:AI139"/>
    <mergeCell ref="AI140:AI141"/>
    <mergeCell ref="K151:Q151"/>
    <mergeCell ref="S151:Y151"/>
    <mergeCell ref="AB151:AI151"/>
    <mergeCell ref="AI152:AI153"/>
    <mergeCell ref="AV195:BK195"/>
    <mergeCell ref="BK196:BK197"/>
    <mergeCell ref="AV211:BK211"/>
    <mergeCell ref="BK212:BK213"/>
    <mergeCell ref="AV227:BK227"/>
    <mergeCell ref="BK228:BK229"/>
    <mergeCell ref="AV243:BK243"/>
    <mergeCell ref="AV312:BC312"/>
    <mergeCell ref="K313:Y313"/>
    <mergeCell ref="AA313:AO313"/>
    <mergeCell ref="AV313:BK313"/>
    <mergeCell ref="BK314:BK315"/>
    <mergeCell ref="BK244:BK245"/>
    <mergeCell ref="AV259:BK259"/>
    <mergeCell ref="BK260:BK261"/>
    <mergeCell ref="AV275:BK275"/>
    <mergeCell ref="BK276:BK277"/>
    <mergeCell ref="AV292:BK292"/>
    <mergeCell ref="BK293:BK294"/>
    <mergeCell ref="K163:Q163"/>
    <mergeCell ref="S163:Y163"/>
    <mergeCell ref="AB163:AI163"/>
    <mergeCell ref="AI164:AI165"/>
    <mergeCell ref="K179:Q179"/>
    <mergeCell ref="AB179:AI179"/>
    <mergeCell ref="AI180:AI181"/>
    <mergeCell ref="S179:Y179"/>
    <mergeCell ref="K195:Y195"/>
    <mergeCell ref="AA195:AO195"/>
    <mergeCell ref="I196:J196"/>
    <mergeCell ref="K211:Y211"/>
    <mergeCell ref="AA211:AO211"/>
    <mergeCell ref="I212:J212"/>
    <mergeCell ref="C278:C288"/>
    <mergeCell ref="D278:D288"/>
    <mergeCell ref="B246:B255"/>
    <mergeCell ref="C246:C255"/>
    <mergeCell ref="D246:D255"/>
    <mergeCell ref="B262:B271"/>
    <mergeCell ref="C262:C271"/>
    <mergeCell ref="D262:D271"/>
    <mergeCell ref="B278:B288"/>
    <mergeCell ref="I314:J314"/>
    <mergeCell ref="K330:Q330"/>
    <mergeCell ref="S330:Y330"/>
    <mergeCell ref="B295:B305"/>
    <mergeCell ref="C295:C305"/>
    <mergeCell ref="D295:D305"/>
    <mergeCell ref="I310:J310"/>
    <mergeCell ref="B316:B326"/>
    <mergeCell ref="C316:C326"/>
    <mergeCell ref="D316:D326"/>
    <mergeCell ref="C2:D2"/>
    <mergeCell ref="B5:B10"/>
    <mergeCell ref="C5:C10"/>
    <mergeCell ref="D5:D10"/>
    <mergeCell ref="B16:B21"/>
    <mergeCell ref="C16:C21"/>
    <mergeCell ref="D16:D21"/>
    <mergeCell ref="C142:C147"/>
    <mergeCell ref="D142:D147"/>
    <mergeCell ref="B114:B122"/>
    <mergeCell ref="C114:C122"/>
    <mergeCell ref="D114:D122"/>
    <mergeCell ref="B128:B136"/>
    <mergeCell ref="C128:C136"/>
    <mergeCell ref="D128:D136"/>
    <mergeCell ref="B142:B147"/>
    <mergeCell ref="C182:C191"/>
    <mergeCell ref="D182:D191"/>
    <mergeCell ref="B154:B158"/>
    <mergeCell ref="C154:C158"/>
    <mergeCell ref="D154:D158"/>
    <mergeCell ref="B166:B176"/>
    <mergeCell ref="C166:C176"/>
    <mergeCell ref="D166:D176"/>
    <mergeCell ref="B182:B191"/>
    <mergeCell ref="C230:C239"/>
    <mergeCell ref="D230:D239"/>
    <mergeCell ref="B198:B207"/>
    <mergeCell ref="C198:C207"/>
    <mergeCell ref="D198:D207"/>
    <mergeCell ref="B214:B223"/>
    <mergeCell ref="C214:C223"/>
    <mergeCell ref="D214:D223"/>
    <mergeCell ref="B230:B239"/>
    <mergeCell ref="K227:Y227"/>
    <mergeCell ref="AA227:AO227"/>
    <mergeCell ref="I228:J228"/>
    <mergeCell ref="K243:Y243"/>
    <mergeCell ref="AA243:AO243"/>
    <mergeCell ref="I244:J244"/>
    <mergeCell ref="AA259:AO259"/>
    <mergeCell ref="K259:Y259"/>
    <mergeCell ref="I260:J260"/>
    <mergeCell ref="K275:Y275"/>
    <mergeCell ref="AA275:AO275"/>
    <mergeCell ref="I276:J276"/>
    <mergeCell ref="K292:Y292"/>
    <mergeCell ref="I293:J293"/>
    <mergeCell ref="S57:Y57"/>
    <mergeCell ref="AB57:AI57"/>
    <mergeCell ref="AI58:AI59"/>
    <mergeCell ref="B60:B64"/>
    <mergeCell ref="C60:C64"/>
    <mergeCell ref="D60:D64"/>
    <mergeCell ref="K68:Q68"/>
    <mergeCell ref="S68:Y68"/>
    <mergeCell ref="AB68:AI68"/>
    <mergeCell ref="AI69:AI70"/>
    <mergeCell ref="B27:B33"/>
    <mergeCell ref="C27:C33"/>
    <mergeCell ref="D27:D33"/>
    <mergeCell ref="B39:B53"/>
    <mergeCell ref="C39:C53"/>
    <mergeCell ref="D39:D53"/>
    <mergeCell ref="K57:Q57"/>
    <mergeCell ref="B71:B82"/>
    <mergeCell ref="C71:C82"/>
    <mergeCell ref="D71:D82"/>
    <mergeCell ref="K86:Q86"/>
    <mergeCell ref="S86:Y86"/>
    <mergeCell ref="AB86:AI86"/>
    <mergeCell ref="AI87:AI88"/>
    <mergeCell ref="B89:B95"/>
    <mergeCell ref="C89:C95"/>
    <mergeCell ref="D89:D95"/>
    <mergeCell ref="K99:Q99"/>
    <mergeCell ref="S99:Y99"/>
    <mergeCell ref="AB99:AI99"/>
    <mergeCell ref="AI100:AI101"/>
    <mergeCell ref="B102:B108"/>
    <mergeCell ref="C102:C108"/>
    <mergeCell ref="D102:D108"/>
    <mergeCell ref="S110:Y110"/>
    <mergeCell ref="AB110:AI110"/>
    <mergeCell ref="K111:Q111"/>
    <mergeCell ref="S111:Y111"/>
    <mergeCell ref="AA292:AO292"/>
    <mergeCell ref="AI310:AI311"/>
    <mergeCell ref="AB330:AI330"/>
  </mergeCells>
  <dataValidations>
    <dataValidation type="list" allowBlank="1" showInputMessage="1" prompt="UNEXPECTED Value - The expected values are listed on sheet Validation." sqref="H5:H10 H16:H21 H27:H33 H39:H53 H60:I64 AA60:AA64 AA71:AA75 H71:I82 AA89:AA93 AA102:AA106 AA114:AA118 AA128:AA132">
      <formula1>Check!$D$2:$D$9</formula1>
    </dataValidation>
    <dataValidation type="list" allowBlank="1" showErrorMessage="1" sqref="H89:H95 H102:H108 H114:H122 H128:H136 H142:H147 H154:H158 H166:H176 H182:H191 H198:H207 H214:H223 H230:H239 H246:H255 H262:H271 H278:H288 H295:H305 H316:H326">
      <formula1>"Christian Lam,Daniel Monge,Eric Truong,Erina Lara,Michael Lamera"</formula1>
    </dataValidation>
    <dataValidation type="custom" allowBlank="1" showDropDown="1" sqref="D89 D102 D114 D128 D142 D148 D154 D159:D160 D166 D182 D192 D198 D208 D214 D224 D230 D240 D246 D256 D262 D272 D278 D289 D295 D306 D316 D327">
      <formula1>OR(NOT(ISERROR(DATEVALUE(D89))), AND(ISNUMBER(D89), LEFT(CELL("format", D89))="D"))</formula1>
    </dataValidation>
    <dataValidation type="list" allowBlank="1" sqref="I89:I95 I102:I108 I114:I122 I128:I136 I142:I147 I154:I158 I166:I176 I182:I191 I198:I207 I214:I223 I230:I239 I246:I255 I262:I271 I278:I288 I295:I305 I316:I326">
      <formula1>"Christian Lam,Daniel Monge,Eric Truong,Erina Lara,Michael Lamera"</formula1>
    </dataValidation>
    <dataValidation type="list" allowBlank="1" showInputMessage="1" prompt="UNEXPECTED Value - The expected values are listed on sheet Validation." sqref="G5:G10 G16:G21 G27:G33 G39:G53 G60:G64 G71:G82">
      <formula1>Check!$C$2:$C$10</formula1>
    </dataValidation>
  </dataValidations>
  <printOptions/>
  <pageMargins bottom="1.0" footer="0.0" header="0.0" left="0.75" right="0.75" top="1.0"/>
  <pageSetup paperSize="9" orientation="portrait"/>
  <drawing r:id="rId2"/>
  <legacyDrawing r:id="rId3"/>
  <tableParts count="75">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1" width="13.75"/>
  </cols>
  <sheetData>
    <row r="1">
      <c r="A1" s="58"/>
      <c r="B1" s="736" t="s">
        <v>294</v>
      </c>
      <c r="C1" s="737"/>
      <c r="D1" s="738"/>
      <c r="E1" s="738"/>
      <c r="F1" s="739"/>
      <c r="G1" s="736" t="s">
        <v>8</v>
      </c>
      <c r="H1" s="737"/>
      <c r="L1" s="736" t="s">
        <v>7</v>
      </c>
      <c r="M1" s="737"/>
      <c r="P1" s="58"/>
      <c r="Q1" s="736" t="s">
        <v>5</v>
      </c>
      <c r="R1" s="737"/>
      <c r="V1" s="736" t="s">
        <v>10</v>
      </c>
      <c r="W1" s="737"/>
      <c r="AA1" s="736" t="s">
        <v>12</v>
      </c>
      <c r="AB1" s="737"/>
    </row>
    <row r="2">
      <c r="A2" s="740"/>
      <c r="B2" s="740"/>
      <c r="C2" s="741"/>
      <c r="D2" s="742"/>
      <c r="E2" s="743"/>
      <c r="F2" s="743"/>
    </row>
    <row r="3">
      <c r="A3" s="740"/>
      <c r="B3" s="740"/>
      <c r="C3" s="741"/>
      <c r="D3" s="742"/>
      <c r="E3" s="743"/>
      <c r="F3" s="743"/>
    </row>
    <row r="4">
      <c r="A4" s="740"/>
      <c r="D4" s="742"/>
      <c r="E4" s="743"/>
      <c r="F4" s="743"/>
    </row>
    <row r="5">
      <c r="A5" s="740"/>
      <c r="D5" s="742"/>
      <c r="E5" s="743"/>
      <c r="F5" s="743"/>
    </row>
    <row r="6">
      <c r="A6" s="740"/>
      <c r="D6" s="742"/>
      <c r="E6" s="743"/>
      <c r="F6" s="743"/>
    </row>
    <row r="7">
      <c r="A7" s="740"/>
      <c r="D7" s="742"/>
      <c r="E7" s="743"/>
      <c r="F7" s="743"/>
    </row>
    <row r="8">
      <c r="A8" s="740"/>
      <c r="D8" s="742"/>
      <c r="E8" s="743"/>
      <c r="F8" s="743"/>
    </row>
    <row r="9">
      <c r="A9" s="744"/>
      <c r="B9" s="744"/>
      <c r="C9" s="743"/>
      <c r="D9" s="745"/>
      <c r="E9" s="743"/>
      <c r="F9" s="743"/>
    </row>
    <row r="10">
      <c r="A10" s="744"/>
      <c r="B10" s="744"/>
      <c r="C10" s="746"/>
      <c r="D10" s="745"/>
      <c r="E10" s="743"/>
      <c r="F10" s="747"/>
    </row>
    <row r="23">
      <c r="A23" s="738"/>
      <c r="B23" s="738"/>
      <c r="C23" s="738"/>
      <c r="D23" s="738"/>
      <c r="E23" s="738"/>
      <c r="F23" s="739"/>
    </row>
    <row r="24">
      <c r="A24" s="740"/>
      <c r="B24" s="740"/>
      <c r="C24" s="741"/>
      <c r="D24" s="742"/>
      <c r="E24" s="743"/>
      <c r="F24" s="743"/>
    </row>
    <row r="25">
      <c r="A25" s="740"/>
      <c r="B25" s="740"/>
      <c r="D25" s="742"/>
      <c r="E25" s="743"/>
      <c r="F25" s="743"/>
    </row>
    <row r="26">
      <c r="A26" s="740"/>
      <c r="B26" s="740"/>
      <c r="D26" s="742"/>
      <c r="E26" s="743"/>
      <c r="F26" s="743"/>
    </row>
    <row r="27">
      <c r="A27" s="740"/>
      <c r="B27" s="740"/>
      <c r="D27" s="742"/>
      <c r="E27" s="743"/>
      <c r="F27" s="743"/>
    </row>
    <row r="28">
      <c r="A28" s="740"/>
      <c r="B28" s="740"/>
      <c r="D28" s="742"/>
      <c r="E28" s="743"/>
      <c r="F28" s="743"/>
    </row>
    <row r="29">
      <c r="A29" s="740"/>
      <c r="B29" s="740"/>
      <c r="D29" s="742"/>
      <c r="E29" s="743"/>
      <c r="F29" s="743"/>
      <c r="G29" s="743"/>
      <c r="H29" s="743"/>
      <c r="I29" s="743"/>
      <c r="J29" s="743"/>
    </row>
    <row r="30">
      <c r="A30" s="744"/>
      <c r="B30" s="744"/>
      <c r="C30" s="743"/>
      <c r="D30" s="745"/>
      <c r="E30" s="743"/>
      <c r="F30" s="747"/>
      <c r="G30" s="747"/>
      <c r="H30" s="747"/>
      <c r="I30" s="747"/>
      <c r="J30" s="747"/>
    </row>
    <row r="31">
      <c r="A31" s="744"/>
      <c r="B31" s="744"/>
      <c r="C31" s="746"/>
      <c r="D31" s="745"/>
      <c r="E31" s="743"/>
      <c r="F31" s="747"/>
      <c r="G31" s="743"/>
      <c r="H31" s="743"/>
      <c r="I31" s="743"/>
      <c r="J31" s="743"/>
    </row>
    <row r="44">
      <c r="A44" s="748"/>
      <c r="B44" s="748"/>
      <c r="C44" s="748"/>
      <c r="D44" s="748"/>
      <c r="E44" s="748"/>
      <c r="F44" s="749"/>
      <c r="G44" s="749"/>
      <c r="H44" s="749"/>
      <c r="I44" s="749"/>
      <c r="J44" s="749"/>
      <c r="K44" s="749"/>
    </row>
    <row r="45">
      <c r="A45" s="750"/>
      <c r="B45" s="750"/>
      <c r="C45" s="741"/>
      <c r="D45" s="742"/>
      <c r="E45" s="751"/>
      <c r="F45" s="752"/>
      <c r="G45" s="751"/>
      <c r="H45" s="752"/>
      <c r="I45" s="752"/>
      <c r="J45" s="752"/>
    </row>
    <row r="46">
      <c r="A46" s="750"/>
      <c r="D46" s="753"/>
      <c r="E46" s="751"/>
      <c r="F46" s="752"/>
      <c r="G46" s="752"/>
      <c r="H46" s="752"/>
      <c r="I46" s="752"/>
      <c r="J46" s="752"/>
    </row>
    <row r="47">
      <c r="A47" s="750"/>
      <c r="D47" s="742"/>
      <c r="E47" s="751"/>
      <c r="F47" s="751"/>
      <c r="G47" s="751"/>
      <c r="H47" s="752"/>
      <c r="I47" s="752"/>
      <c r="J47" s="752"/>
    </row>
    <row r="48">
      <c r="A48" s="750"/>
      <c r="D48" s="753"/>
      <c r="E48" s="751"/>
      <c r="F48" s="751"/>
      <c r="G48" s="752"/>
      <c r="H48" s="752"/>
      <c r="I48" s="752"/>
      <c r="J48" s="752"/>
    </row>
    <row r="49">
      <c r="A49" s="750"/>
      <c r="D49" s="753"/>
      <c r="E49" s="751"/>
      <c r="F49" s="751"/>
      <c r="G49" s="752"/>
      <c r="H49" s="752"/>
      <c r="I49" s="752"/>
      <c r="J49" s="752"/>
    </row>
    <row r="50">
      <c r="A50" s="750"/>
      <c r="D50" s="753"/>
      <c r="E50" s="751"/>
      <c r="F50" s="751"/>
      <c r="G50" s="752"/>
      <c r="H50" s="752"/>
      <c r="I50" s="752"/>
      <c r="J50" s="752"/>
    </row>
    <row r="51">
      <c r="A51" s="750"/>
      <c r="D51" s="742"/>
      <c r="E51" s="751"/>
      <c r="F51" s="752"/>
      <c r="G51" s="752"/>
      <c r="H51" s="752"/>
      <c r="I51" s="752"/>
      <c r="J51" s="752"/>
    </row>
    <row r="52">
      <c r="A52" s="754"/>
      <c r="B52" s="754"/>
      <c r="C52" s="752"/>
      <c r="D52" s="755"/>
      <c r="E52" s="752"/>
      <c r="F52" s="756"/>
      <c r="G52" s="756"/>
      <c r="H52" s="756"/>
      <c r="I52" s="756"/>
      <c r="J52" s="756"/>
    </row>
    <row r="53">
      <c r="A53" s="754"/>
      <c r="B53" s="754"/>
      <c r="C53" s="752"/>
      <c r="D53" s="755"/>
      <c r="E53" s="752"/>
      <c r="F53" s="756"/>
      <c r="G53" s="756"/>
      <c r="H53" s="756"/>
      <c r="I53" s="756"/>
      <c r="J53" s="756"/>
    </row>
    <row r="58">
      <c r="A58" s="757">
        <v>3.1</v>
      </c>
      <c r="B58" s="758"/>
      <c r="C58" s="759"/>
      <c r="D58" s="760"/>
      <c r="E58" s="761"/>
      <c r="F58" s="762"/>
      <c r="G58" s="762"/>
      <c r="H58" s="762"/>
      <c r="I58" s="762"/>
      <c r="J58" s="762"/>
      <c r="K58" s="763"/>
      <c r="L58" s="763"/>
      <c r="M58" s="763"/>
      <c r="N58" s="763"/>
      <c r="O58" s="763"/>
      <c r="P58" s="763"/>
      <c r="Q58" s="763"/>
      <c r="R58" s="763"/>
      <c r="S58" s="763"/>
      <c r="T58" s="763"/>
      <c r="U58" s="763"/>
      <c r="V58" s="763"/>
      <c r="W58" s="763"/>
      <c r="X58" s="763"/>
      <c r="Y58" s="763"/>
      <c r="Z58" s="763"/>
      <c r="AA58" s="763"/>
      <c r="AB58" s="763"/>
      <c r="AC58" s="763"/>
      <c r="AD58" s="763"/>
      <c r="AE58" s="763"/>
      <c r="AF58" s="763"/>
      <c r="AG58" s="763"/>
      <c r="AH58" s="763"/>
    </row>
    <row r="59">
      <c r="B59" s="758"/>
      <c r="C59" s="759"/>
      <c r="D59" s="760"/>
      <c r="E59" s="761"/>
      <c r="F59" s="762"/>
      <c r="G59" s="762"/>
      <c r="H59" s="762"/>
      <c r="I59" s="762"/>
      <c r="J59" s="762"/>
      <c r="K59" s="763"/>
      <c r="L59" s="763"/>
      <c r="M59" s="763"/>
      <c r="N59" s="763"/>
      <c r="O59" s="763"/>
      <c r="P59" s="763"/>
      <c r="Q59" s="763"/>
      <c r="R59" s="763"/>
      <c r="S59" s="763"/>
      <c r="T59" s="763"/>
      <c r="U59" s="763"/>
      <c r="V59" s="763"/>
      <c r="W59" s="763"/>
      <c r="X59" s="763"/>
      <c r="Y59" s="763"/>
      <c r="Z59" s="763"/>
      <c r="AA59" s="763"/>
      <c r="AB59" s="763"/>
      <c r="AC59" s="763"/>
      <c r="AD59" s="763"/>
      <c r="AE59" s="763"/>
      <c r="AF59" s="763"/>
      <c r="AG59" s="763"/>
      <c r="AH59" s="763"/>
    </row>
    <row r="60">
      <c r="B60" s="758"/>
      <c r="C60" s="759"/>
      <c r="D60" s="760"/>
      <c r="E60" s="761"/>
      <c r="F60" s="762"/>
      <c r="G60" s="762"/>
      <c r="H60" s="762"/>
      <c r="I60" s="762"/>
      <c r="J60" s="762"/>
      <c r="K60" s="763"/>
      <c r="L60" s="763"/>
      <c r="M60" s="763"/>
      <c r="N60" s="763"/>
      <c r="O60" s="763"/>
      <c r="P60" s="763"/>
      <c r="Q60" s="763"/>
      <c r="R60" s="763"/>
      <c r="S60" s="763"/>
      <c r="T60" s="763"/>
      <c r="U60" s="763"/>
      <c r="V60" s="763"/>
      <c r="W60" s="763"/>
      <c r="X60" s="763"/>
      <c r="Y60" s="763"/>
      <c r="Z60" s="763"/>
      <c r="AA60" s="763"/>
      <c r="AB60" s="763"/>
      <c r="AC60" s="763"/>
      <c r="AD60" s="763"/>
      <c r="AE60" s="763"/>
      <c r="AF60" s="763"/>
      <c r="AG60" s="763"/>
      <c r="AH60" s="763"/>
    </row>
    <row r="61">
      <c r="B61" s="758"/>
      <c r="C61" s="759"/>
      <c r="D61" s="760"/>
      <c r="E61" s="761"/>
      <c r="F61" s="762"/>
      <c r="G61" s="762"/>
      <c r="H61" s="762"/>
      <c r="I61" s="762"/>
      <c r="J61" s="762"/>
      <c r="K61" s="763"/>
      <c r="L61" s="763"/>
      <c r="M61" s="763"/>
      <c r="N61" s="763"/>
      <c r="O61" s="763"/>
      <c r="P61" s="763"/>
      <c r="Q61" s="763"/>
      <c r="R61" s="763"/>
      <c r="S61" s="763"/>
      <c r="T61" s="763"/>
      <c r="U61" s="763"/>
      <c r="V61" s="763"/>
      <c r="W61" s="763"/>
      <c r="X61" s="763"/>
      <c r="Y61" s="763"/>
      <c r="Z61" s="763"/>
      <c r="AA61" s="763"/>
      <c r="AB61" s="763"/>
      <c r="AC61" s="763"/>
      <c r="AD61" s="763"/>
      <c r="AE61" s="763"/>
      <c r="AF61" s="763"/>
      <c r="AG61" s="763"/>
      <c r="AH61" s="763"/>
    </row>
    <row r="62">
      <c r="B62" s="758"/>
      <c r="C62" s="759"/>
      <c r="D62" s="760"/>
      <c r="E62" s="761"/>
      <c r="F62" s="762"/>
      <c r="G62" s="762"/>
      <c r="H62" s="762"/>
      <c r="I62" s="762"/>
      <c r="J62" s="762"/>
      <c r="K62" s="763"/>
      <c r="L62" s="763"/>
      <c r="M62" s="763"/>
      <c r="N62" s="763"/>
      <c r="O62" s="763"/>
      <c r="P62" s="763"/>
      <c r="Q62" s="763"/>
      <c r="R62" s="763"/>
      <c r="S62" s="763"/>
      <c r="T62" s="763"/>
      <c r="U62" s="763"/>
      <c r="V62" s="763"/>
      <c r="W62" s="763"/>
      <c r="X62" s="763"/>
      <c r="Y62" s="763"/>
      <c r="Z62" s="763"/>
      <c r="AA62" s="763"/>
      <c r="AB62" s="763"/>
      <c r="AC62" s="763"/>
      <c r="AD62" s="763"/>
      <c r="AE62" s="763"/>
      <c r="AF62" s="763"/>
      <c r="AG62" s="763"/>
      <c r="AH62" s="763"/>
    </row>
    <row r="63">
      <c r="B63" s="758"/>
      <c r="C63" s="759"/>
      <c r="D63" s="764"/>
      <c r="E63" s="761"/>
      <c r="F63" s="762"/>
      <c r="G63" s="762"/>
      <c r="H63" s="762"/>
      <c r="I63" s="762"/>
      <c r="J63" s="762"/>
      <c r="K63" s="763"/>
      <c r="L63" s="763"/>
      <c r="M63" s="763"/>
      <c r="N63" s="763"/>
      <c r="O63" s="763"/>
      <c r="P63" s="763"/>
      <c r="Q63" s="763"/>
      <c r="R63" s="763"/>
      <c r="S63" s="763"/>
      <c r="T63" s="763"/>
      <c r="U63" s="763"/>
      <c r="V63" s="763"/>
      <c r="W63" s="763"/>
      <c r="X63" s="763"/>
      <c r="Y63" s="763"/>
      <c r="Z63" s="763"/>
      <c r="AA63" s="763"/>
      <c r="AB63" s="763"/>
      <c r="AC63" s="763"/>
      <c r="AD63" s="763"/>
      <c r="AE63" s="763"/>
      <c r="AF63" s="763"/>
      <c r="AG63" s="763"/>
      <c r="AH63" s="763"/>
    </row>
    <row r="64">
      <c r="B64" s="758"/>
      <c r="C64" s="759"/>
      <c r="D64" s="760"/>
      <c r="E64" s="761"/>
      <c r="F64" s="762"/>
      <c r="G64" s="762"/>
      <c r="H64" s="762"/>
      <c r="I64" s="762"/>
      <c r="J64" s="762"/>
      <c r="K64" s="763"/>
      <c r="L64" s="763"/>
      <c r="M64" s="763"/>
      <c r="N64" s="763"/>
      <c r="O64" s="763"/>
      <c r="P64" s="763"/>
      <c r="Q64" s="763"/>
      <c r="R64" s="763"/>
      <c r="S64" s="763"/>
      <c r="T64" s="763"/>
      <c r="U64" s="763"/>
      <c r="V64" s="763"/>
      <c r="W64" s="763"/>
      <c r="X64" s="763"/>
      <c r="Y64" s="763"/>
      <c r="Z64" s="763"/>
      <c r="AA64" s="763"/>
      <c r="AB64" s="763"/>
      <c r="AC64" s="763"/>
      <c r="AD64" s="763"/>
      <c r="AE64" s="763"/>
      <c r="AF64" s="763"/>
      <c r="AG64" s="763"/>
      <c r="AH64" s="763"/>
    </row>
    <row r="65">
      <c r="B65" s="758"/>
      <c r="C65" s="759"/>
      <c r="D65" s="760"/>
      <c r="E65" s="761"/>
      <c r="F65" s="762"/>
      <c r="G65" s="762"/>
      <c r="H65" s="762"/>
      <c r="I65" s="762"/>
      <c r="J65" s="762"/>
      <c r="K65" s="763"/>
      <c r="L65" s="763"/>
      <c r="M65" s="763"/>
      <c r="N65" s="763"/>
      <c r="O65" s="763"/>
      <c r="P65" s="763"/>
      <c r="Q65" s="763"/>
      <c r="R65" s="763"/>
      <c r="S65" s="763"/>
      <c r="T65" s="763"/>
      <c r="U65" s="763"/>
      <c r="V65" s="763"/>
      <c r="W65" s="763"/>
      <c r="X65" s="763"/>
      <c r="Y65" s="763"/>
      <c r="Z65" s="763"/>
      <c r="AA65" s="763"/>
      <c r="AB65" s="763"/>
      <c r="AC65" s="763"/>
      <c r="AD65" s="763"/>
      <c r="AE65" s="763"/>
      <c r="AF65" s="763"/>
      <c r="AG65" s="763"/>
      <c r="AH65" s="763"/>
    </row>
    <row r="66">
      <c r="B66" s="765"/>
      <c r="C66" s="766"/>
      <c r="D66" s="767"/>
      <c r="E66" s="766"/>
      <c r="F66" s="768"/>
      <c r="G66" s="768"/>
      <c r="H66" s="768"/>
      <c r="I66" s="768"/>
      <c r="J66" s="768"/>
      <c r="K66" s="763"/>
      <c r="L66" s="763"/>
      <c r="M66" s="763"/>
      <c r="N66" s="763"/>
      <c r="O66" s="763"/>
      <c r="P66" s="763"/>
      <c r="Q66" s="763"/>
      <c r="R66" s="763"/>
      <c r="S66" s="763"/>
      <c r="T66" s="763"/>
      <c r="U66" s="763"/>
      <c r="V66" s="763"/>
      <c r="W66" s="763"/>
      <c r="X66" s="763"/>
      <c r="Y66" s="763"/>
      <c r="Z66" s="763"/>
      <c r="AA66" s="763"/>
      <c r="AB66" s="763"/>
      <c r="AC66" s="763"/>
      <c r="AD66" s="763"/>
      <c r="AE66" s="763"/>
      <c r="AF66" s="763"/>
      <c r="AG66" s="763"/>
      <c r="AH66" s="763"/>
    </row>
    <row r="67">
      <c r="B67" s="765"/>
      <c r="C67" s="766"/>
      <c r="D67" s="767"/>
      <c r="E67" s="766"/>
      <c r="F67" s="768"/>
      <c r="G67" s="768"/>
      <c r="H67" s="768"/>
      <c r="I67" s="768"/>
      <c r="J67" s="768"/>
      <c r="K67" s="763"/>
      <c r="L67" s="763"/>
      <c r="M67" s="763"/>
      <c r="N67" s="763"/>
      <c r="O67" s="763"/>
      <c r="P67" s="763"/>
      <c r="Q67" s="763"/>
      <c r="R67" s="763"/>
      <c r="S67" s="763"/>
      <c r="T67" s="763"/>
      <c r="U67" s="763"/>
      <c r="V67" s="763"/>
      <c r="W67" s="763"/>
      <c r="X67" s="763"/>
      <c r="Y67" s="763"/>
      <c r="Z67" s="763"/>
      <c r="AA67" s="763"/>
      <c r="AB67" s="763"/>
      <c r="AC67" s="763"/>
      <c r="AD67" s="763"/>
      <c r="AE67" s="763"/>
      <c r="AF67" s="763"/>
      <c r="AG67" s="763"/>
      <c r="AH67" s="763"/>
    </row>
    <row r="68">
      <c r="B68" s="769"/>
      <c r="D68" s="763"/>
      <c r="E68" s="763"/>
      <c r="F68" s="763"/>
      <c r="G68" s="763"/>
      <c r="H68" s="763"/>
      <c r="I68" s="763"/>
      <c r="J68" s="763"/>
      <c r="K68" s="763"/>
      <c r="L68" s="763"/>
      <c r="M68" s="763"/>
      <c r="N68" s="763"/>
      <c r="O68" s="763"/>
      <c r="P68" s="763"/>
      <c r="Q68" s="763"/>
      <c r="R68" s="763"/>
      <c r="S68" s="763"/>
      <c r="T68" s="763"/>
      <c r="U68" s="763"/>
      <c r="V68" s="763"/>
      <c r="W68" s="763"/>
      <c r="X68" s="763"/>
      <c r="Y68" s="763"/>
      <c r="Z68" s="763"/>
      <c r="AA68" s="763"/>
      <c r="AB68" s="763"/>
      <c r="AC68" s="763"/>
      <c r="AD68" s="763"/>
      <c r="AE68" s="763"/>
      <c r="AF68" s="763"/>
      <c r="AG68" s="763"/>
      <c r="AH68" s="763"/>
    </row>
    <row r="69">
      <c r="B69" s="763"/>
      <c r="C69" s="763"/>
      <c r="D69" s="763"/>
      <c r="E69" s="763"/>
      <c r="F69" s="763"/>
      <c r="G69" s="763"/>
      <c r="H69" s="763"/>
      <c r="I69" s="763"/>
      <c r="J69" s="763"/>
      <c r="K69" s="763"/>
      <c r="L69" s="763"/>
      <c r="M69" s="763"/>
      <c r="N69" s="763"/>
      <c r="O69" s="763"/>
      <c r="P69" s="763"/>
      <c r="Q69" s="763"/>
      <c r="R69" s="763"/>
      <c r="S69" s="763"/>
      <c r="T69" s="763"/>
      <c r="U69" s="763"/>
      <c r="V69" s="763"/>
      <c r="W69" s="763"/>
      <c r="X69" s="763"/>
      <c r="Y69" s="763"/>
      <c r="Z69" s="763"/>
      <c r="AA69" s="763"/>
      <c r="AB69" s="763"/>
      <c r="AC69" s="763"/>
      <c r="AD69" s="763"/>
      <c r="AE69" s="763"/>
      <c r="AF69" s="763"/>
      <c r="AG69" s="763"/>
      <c r="AH69" s="763"/>
    </row>
    <row r="70">
      <c r="B70" s="763"/>
      <c r="C70" s="763"/>
      <c r="D70" s="763"/>
      <c r="E70" s="763"/>
      <c r="F70" s="763"/>
      <c r="G70" s="763"/>
      <c r="H70" s="763"/>
      <c r="I70" s="763"/>
      <c r="J70" s="763"/>
      <c r="K70" s="763"/>
      <c r="L70" s="763"/>
      <c r="M70" s="763"/>
      <c r="N70" s="763"/>
      <c r="O70" s="763"/>
      <c r="P70" s="763"/>
      <c r="Q70" s="763"/>
      <c r="R70" s="763"/>
      <c r="S70" s="763"/>
      <c r="T70" s="763"/>
      <c r="U70" s="763"/>
      <c r="V70" s="763"/>
      <c r="W70" s="763"/>
      <c r="X70" s="763"/>
      <c r="Y70" s="763"/>
      <c r="Z70" s="763"/>
      <c r="AA70" s="763"/>
      <c r="AB70" s="763"/>
      <c r="AC70" s="763"/>
      <c r="AD70" s="763"/>
      <c r="AE70" s="763"/>
      <c r="AF70" s="763"/>
      <c r="AG70" s="763"/>
      <c r="AH70" s="763"/>
    </row>
    <row r="76">
      <c r="A76" s="757">
        <v>3.2</v>
      </c>
      <c r="F76" s="762"/>
      <c r="K76" s="762"/>
      <c r="P76" s="762"/>
      <c r="U76" s="762"/>
      <c r="Z76" s="762"/>
      <c r="AE76" s="762"/>
      <c r="AF76" s="762"/>
      <c r="AG76" s="762"/>
      <c r="AH76" s="762"/>
    </row>
    <row r="77">
      <c r="F77" s="762"/>
      <c r="K77" s="762"/>
      <c r="P77" s="762"/>
      <c r="U77" s="762"/>
      <c r="Z77" s="762"/>
      <c r="AE77" s="762"/>
      <c r="AF77" s="762"/>
      <c r="AG77" s="762"/>
      <c r="AH77" s="762"/>
    </row>
    <row r="78">
      <c r="F78" s="762"/>
      <c r="K78" s="762"/>
      <c r="P78" s="762"/>
      <c r="U78" s="762"/>
      <c r="Z78" s="762"/>
      <c r="AE78" s="762"/>
      <c r="AF78" s="762"/>
      <c r="AG78" s="762"/>
      <c r="AH78" s="762"/>
    </row>
    <row r="79">
      <c r="F79" s="762"/>
      <c r="K79" s="762"/>
      <c r="P79" s="762"/>
      <c r="U79" s="762"/>
      <c r="Z79" s="762"/>
      <c r="AE79" s="762"/>
      <c r="AF79" s="762"/>
      <c r="AG79" s="762"/>
      <c r="AH79" s="762"/>
    </row>
    <row r="80">
      <c r="F80" s="762"/>
      <c r="K80" s="762"/>
      <c r="P80" s="762"/>
      <c r="U80" s="762"/>
      <c r="Z80" s="762"/>
      <c r="AE80" s="762"/>
      <c r="AF80" s="762"/>
      <c r="AG80" s="762"/>
      <c r="AH80" s="762"/>
    </row>
    <row r="81">
      <c r="F81" s="762"/>
      <c r="K81" s="762"/>
      <c r="P81" s="762"/>
      <c r="U81" s="762"/>
      <c r="Z81" s="762"/>
      <c r="AE81" s="762"/>
      <c r="AF81" s="762"/>
      <c r="AG81" s="762"/>
      <c r="AH81" s="762"/>
    </row>
    <row r="82">
      <c r="F82" s="762"/>
      <c r="K82" s="762"/>
      <c r="P82" s="762"/>
      <c r="U82" s="762"/>
      <c r="Z82" s="762"/>
      <c r="AE82" s="768"/>
      <c r="AF82" s="768"/>
      <c r="AG82" s="768"/>
      <c r="AH82" s="768"/>
    </row>
    <row r="83">
      <c r="F83" s="762"/>
      <c r="K83" s="762"/>
      <c r="P83" s="768"/>
      <c r="U83" s="768"/>
      <c r="Z83" s="768"/>
      <c r="AE83" s="768"/>
      <c r="AF83" s="768"/>
      <c r="AG83" s="768"/>
      <c r="AH83" s="768"/>
    </row>
    <row r="84">
      <c r="F84" s="768"/>
      <c r="K84" s="768"/>
      <c r="P84" s="768"/>
      <c r="U84" s="768"/>
      <c r="Z84" s="768"/>
      <c r="AE84" s="763"/>
      <c r="AF84" s="763"/>
      <c r="AG84" s="763"/>
      <c r="AH84" s="763"/>
    </row>
    <row r="85">
      <c r="F85" s="768"/>
      <c r="K85" s="768"/>
      <c r="P85" s="763"/>
      <c r="U85" s="763"/>
      <c r="Z85" s="763"/>
      <c r="AE85" s="763"/>
      <c r="AF85" s="763"/>
      <c r="AG85" s="763"/>
      <c r="AH85" s="763"/>
    </row>
    <row r="86">
      <c r="F86" s="763"/>
      <c r="K86" s="763"/>
      <c r="P86" s="763"/>
      <c r="U86" s="763"/>
      <c r="Z86" s="763"/>
      <c r="AE86" s="763"/>
      <c r="AF86" s="763"/>
      <c r="AG86" s="763"/>
      <c r="AH86" s="763"/>
    </row>
    <row r="87">
      <c r="F87" s="763"/>
      <c r="K87" s="763"/>
      <c r="P87" s="763"/>
      <c r="U87" s="763"/>
      <c r="Z87" s="763"/>
      <c r="AE87" s="762"/>
      <c r="AF87" s="762"/>
      <c r="AG87" s="762"/>
      <c r="AH87" s="762"/>
    </row>
    <row r="88">
      <c r="F88" s="763"/>
      <c r="K88" s="763"/>
      <c r="P88" s="762"/>
      <c r="U88" s="762"/>
      <c r="Z88" s="762"/>
      <c r="AE88" s="762"/>
      <c r="AF88" s="762"/>
      <c r="AG88" s="762"/>
      <c r="AH88" s="762"/>
    </row>
    <row r="94">
      <c r="A94" s="757">
        <v>3.3</v>
      </c>
      <c r="F94" s="762"/>
      <c r="K94" s="762"/>
      <c r="P94" s="762"/>
      <c r="U94" s="762"/>
      <c r="Z94" s="762"/>
      <c r="AE94" s="762"/>
      <c r="AF94" s="762"/>
      <c r="AG94" s="762"/>
      <c r="AH94" s="762"/>
    </row>
    <row r="95">
      <c r="F95" s="762"/>
      <c r="K95" s="762"/>
      <c r="P95" s="762"/>
      <c r="U95" s="762"/>
      <c r="Z95" s="762"/>
      <c r="AE95" s="762"/>
      <c r="AF95" s="762"/>
      <c r="AG95" s="762"/>
      <c r="AH95" s="762"/>
    </row>
    <row r="96">
      <c r="F96" s="762"/>
      <c r="K96" s="762"/>
      <c r="P96" s="762"/>
      <c r="U96" s="762"/>
      <c r="Z96" s="762"/>
      <c r="AE96" s="762"/>
      <c r="AF96" s="762"/>
      <c r="AG96" s="762"/>
      <c r="AH96" s="762"/>
    </row>
    <row r="97">
      <c r="F97" s="762"/>
      <c r="K97" s="762"/>
      <c r="P97" s="762"/>
      <c r="U97" s="762"/>
      <c r="Z97" s="762"/>
      <c r="AE97" s="762"/>
      <c r="AF97" s="762"/>
      <c r="AG97" s="762"/>
      <c r="AH97" s="762"/>
    </row>
    <row r="98">
      <c r="F98" s="762"/>
      <c r="K98" s="762"/>
      <c r="P98" s="762"/>
      <c r="U98" s="762"/>
      <c r="Z98" s="762"/>
      <c r="AE98" s="762"/>
      <c r="AF98" s="762"/>
      <c r="AG98" s="762"/>
      <c r="AH98" s="762"/>
    </row>
    <row r="99">
      <c r="F99" s="762"/>
      <c r="K99" s="762"/>
      <c r="P99" s="762"/>
      <c r="U99" s="762"/>
      <c r="Z99" s="762"/>
      <c r="AE99" s="762"/>
      <c r="AF99" s="762"/>
      <c r="AG99" s="762"/>
      <c r="AH99" s="762"/>
    </row>
    <row r="100">
      <c r="F100" s="762"/>
      <c r="K100" s="762"/>
      <c r="P100" s="762"/>
      <c r="U100" s="762"/>
      <c r="Z100" s="762"/>
      <c r="AE100" s="768"/>
      <c r="AF100" s="768"/>
      <c r="AG100" s="768"/>
      <c r="AH100" s="768"/>
    </row>
    <row r="101">
      <c r="F101" s="762"/>
      <c r="K101" s="762"/>
      <c r="P101" s="762"/>
      <c r="U101" s="768"/>
      <c r="Z101" s="768"/>
      <c r="AE101" s="768"/>
      <c r="AF101" s="768"/>
      <c r="AG101" s="768"/>
      <c r="AH101" s="768"/>
    </row>
    <row r="102">
      <c r="F102" s="768"/>
      <c r="K102" s="768"/>
      <c r="P102" s="768"/>
      <c r="U102" s="768"/>
      <c r="Z102" s="768"/>
      <c r="AE102" s="763"/>
      <c r="AF102" s="763"/>
      <c r="AG102" s="763"/>
      <c r="AH102" s="763"/>
    </row>
    <row r="103">
      <c r="F103" s="768"/>
      <c r="K103" s="768"/>
      <c r="P103" s="768"/>
      <c r="U103" s="763"/>
      <c r="Z103" s="763"/>
      <c r="AE103" s="763"/>
      <c r="AF103" s="763"/>
      <c r="AG103" s="763"/>
      <c r="AH103" s="763"/>
    </row>
    <row r="104">
      <c r="F104" s="763"/>
      <c r="K104" s="763"/>
      <c r="P104" s="763"/>
      <c r="U104" s="763"/>
      <c r="Z104" s="763"/>
      <c r="AE104" s="763"/>
      <c r="AF104" s="763"/>
      <c r="AG104" s="763"/>
      <c r="AH104" s="763"/>
    </row>
    <row r="105">
      <c r="F105" s="763"/>
      <c r="K105" s="763"/>
      <c r="P105" s="763"/>
      <c r="U105" s="763"/>
      <c r="Z105" s="763"/>
      <c r="AE105" s="762"/>
      <c r="AF105" s="762"/>
      <c r="AG105" s="762"/>
      <c r="AH105" s="762"/>
    </row>
    <row r="106">
      <c r="F106" s="763"/>
      <c r="K106" s="763"/>
      <c r="P106" s="763"/>
      <c r="U106" s="762"/>
      <c r="Z106" s="762"/>
      <c r="AE106" s="762"/>
      <c r="AF106" s="762"/>
      <c r="AG106" s="762"/>
      <c r="AH106" s="762"/>
    </row>
    <row r="112">
      <c r="A112" s="770">
        <v>4.1</v>
      </c>
      <c r="F112" s="770"/>
      <c r="K112" s="770"/>
      <c r="P112" s="770"/>
      <c r="U112" s="770"/>
      <c r="Z112" s="770"/>
      <c r="AE112" s="770"/>
      <c r="AF112" s="770"/>
      <c r="AG112" s="770"/>
      <c r="AH112" s="770"/>
    </row>
    <row r="130">
      <c r="A130" s="770">
        <v>4.2</v>
      </c>
      <c r="F130" s="770"/>
      <c r="K130" s="770"/>
      <c r="P130" s="770"/>
      <c r="U130" s="770"/>
      <c r="Z130" s="770"/>
      <c r="AE130" s="770"/>
      <c r="AF130" s="770"/>
      <c r="AG130" s="770"/>
      <c r="AH130" s="770"/>
    </row>
    <row r="148">
      <c r="A148" s="770">
        <v>4.3</v>
      </c>
      <c r="F148" s="770"/>
      <c r="K148" s="770"/>
      <c r="P148" s="770"/>
      <c r="U148" s="770"/>
      <c r="Z148" s="770"/>
      <c r="AE148" s="770"/>
      <c r="AF148" s="770"/>
      <c r="AG148" s="770"/>
      <c r="AH148" s="770"/>
    </row>
    <row r="166">
      <c r="A166" s="770">
        <v>4.4</v>
      </c>
      <c r="F166" s="770"/>
      <c r="K166" s="770"/>
      <c r="P166" s="770"/>
      <c r="U166" s="770"/>
      <c r="Z166" s="770"/>
      <c r="AE166" s="770"/>
      <c r="AF166" s="770"/>
      <c r="AG166" s="770"/>
      <c r="AH166" s="770"/>
    </row>
    <row r="184">
      <c r="A184" s="770">
        <v>4.5</v>
      </c>
      <c r="F184" s="770"/>
      <c r="K184" s="770"/>
      <c r="P184" s="770"/>
      <c r="U184" s="770"/>
      <c r="Z184" s="770"/>
      <c r="AE184" s="770"/>
      <c r="AF184" s="770"/>
      <c r="AG184" s="770"/>
      <c r="AH184" s="770"/>
    </row>
    <row r="202">
      <c r="A202" s="770">
        <v>4.6</v>
      </c>
      <c r="F202" s="770"/>
      <c r="K202" s="770"/>
      <c r="P202" s="770"/>
      <c r="U202" s="770"/>
      <c r="Z202" s="770"/>
      <c r="AE202" s="770"/>
      <c r="AF202" s="770"/>
      <c r="AG202" s="770"/>
      <c r="AH202" s="770"/>
    </row>
    <row r="204">
      <c r="S204" s="444"/>
    </row>
    <row r="220">
      <c r="A220" s="771">
        <v>4.7</v>
      </c>
      <c r="B220" s="772"/>
      <c r="C220" s="772"/>
      <c r="D220" s="772"/>
      <c r="E220" s="772"/>
      <c r="F220" s="773"/>
      <c r="G220" s="772"/>
      <c r="H220" s="772"/>
      <c r="I220" s="772"/>
      <c r="J220" s="772"/>
      <c r="K220" s="773"/>
      <c r="L220" s="772"/>
      <c r="M220" s="772"/>
      <c r="N220" s="772"/>
      <c r="O220" s="772"/>
      <c r="P220" s="773"/>
      <c r="Q220" s="772"/>
      <c r="R220" s="772"/>
      <c r="S220" s="772"/>
      <c r="T220" s="772"/>
      <c r="U220" s="773"/>
      <c r="V220" s="772"/>
      <c r="W220" s="772"/>
      <c r="X220" s="772"/>
      <c r="Y220" s="772"/>
      <c r="Z220" s="773"/>
      <c r="AA220" s="772"/>
      <c r="AB220" s="772"/>
      <c r="AC220" s="772"/>
      <c r="AD220" s="772"/>
      <c r="AE220" s="773"/>
      <c r="AF220" s="773"/>
      <c r="AG220" s="773"/>
      <c r="AH220" s="773"/>
    </row>
    <row r="221">
      <c r="B221" s="772"/>
      <c r="C221" s="772"/>
      <c r="D221" s="772"/>
      <c r="E221" s="772"/>
      <c r="G221" s="772"/>
      <c r="H221" s="772"/>
      <c r="I221" s="772"/>
      <c r="J221" s="772"/>
      <c r="L221" s="772"/>
      <c r="M221" s="772"/>
      <c r="N221" s="772"/>
      <c r="O221" s="772"/>
      <c r="Q221" s="772"/>
      <c r="R221" s="772"/>
      <c r="S221" s="772"/>
      <c r="T221" s="772"/>
      <c r="V221" s="772"/>
      <c r="W221" s="772"/>
      <c r="X221" s="772"/>
      <c r="Y221" s="772"/>
      <c r="AA221" s="772"/>
      <c r="AB221" s="772"/>
      <c r="AC221" s="772"/>
      <c r="AD221" s="772"/>
    </row>
    <row r="222">
      <c r="B222" s="772"/>
      <c r="C222" s="772"/>
      <c r="D222" s="772"/>
      <c r="E222" s="772"/>
      <c r="G222" s="772"/>
      <c r="H222" s="772"/>
      <c r="I222" s="772"/>
      <c r="J222" s="772"/>
      <c r="L222" s="772"/>
      <c r="M222" s="772"/>
      <c r="N222" s="772"/>
      <c r="O222" s="772"/>
      <c r="Q222" s="772"/>
      <c r="R222" s="772"/>
      <c r="S222" s="772"/>
      <c r="T222" s="772"/>
      <c r="V222" s="772"/>
      <c r="W222" s="772"/>
      <c r="X222" s="772"/>
      <c r="Y222" s="772"/>
      <c r="AA222" s="772"/>
      <c r="AB222" s="772"/>
      <c r="AC222" s="772"/>
      <c r="AD222" s="772"/>
    </row>
    <row r="223">
      <c r="B223" s="772"/>
      <c r="C223" s="772"/>
      <c r="D223" s="772"/>
      <c r="E223" s="772"/>
      <c r="G223" s="772"/>
      <c r="H223" s="772"/>
      <c r="I223" s="772"/>
      <c r="J223" s="772"/>
      <c r="L223" s="772"/>
      <c r="M223" s="772"/>
      <c r="N223" s="772"/>
      <c r="O223" s="772"/>
      <c r="Q223" s="772"/>
      <c r="R223" s="772"/>
      <c r="S223" s="772"/>
      <c r="T223" s="772"/>
      <c r="V223" s="772"/>
      <c r="W223" s="772"/>
      <c r="X223" s="772"/>
      <c r="Y223" s="772"/>
      <c r="AA223" s="772"/>
      <c r="AB223" s="772"/>
      <c r="AC223" s="772"/>
      <c r="AD223" s="772"/>
    </row>
    <row r="224">
      <c r="B224" s="772"/>
      <c r="C224" s="772"/>
      <c r="D224" s="772"/>
      <c r="E224" s="772"/>
      <c r="G224" s="772"/>
      <c r="H224" s="772"/>
      <c r="I224" s="772"/>
      <c r="J224" s="772"/>
      <c r="L224" s="772"/>
      <c r="M224" s="772"/>
      <c r="N224" s="772"/>
      <c r="O224" s="772"/>
      <c r="Q224" s="772"/>
      <c r="R224" s="772"/>
      <c r="S224" s="772"/>
      <c r="T224" s="772"/>
      <c r="V224" s="772"/>
      <c r="W224" s="772"/>
      <c r="X224" s="772"/>
      <c r="Y224" s="772"/>
      <c r="AA224" s="772"/>
      <c r="AB224" s="772"/>
      <c r="AC224" s="772"/>
      <c r="AD224" s="772"/>
    </row>
    <row r="225">
      <c r="B225" s="772"/>
      <c r="C225" s="772"/>
      <c r="D225" s="772"/>
      <c r="E225" s="772"/>
      <c r="G225" s="772"/>
      <c r="H225" s="772"/>
      <c r="I225" s="772"/>
      <c r="J225" s="772"/>
      <c r="L225" s="772"/>
      <c r="M225" s="772"/>
      <c r="N225" s="772"/>
      <c r="O225" s="772"/>
      <c r="Q225" s="772"/>
      <c r="R225" s="772"/>
      <c r="S225" s="772"/>
      <c r="T225" s="772"/>
      <c r="V225" s="772"/>
      <c r="W225" s="772"/>
      <c r="X225" s="772"/>
      <c r="Y225" s="772"/>
      <c r="AA225" s="772"/>
      <c r="AB225" s="772"/>
      <c r="AC225" s="772"/>
      <c r="AD225" s="772"/>
    </row>
    <row r="226">
      <c r="B226" s="772"/>
      <c r="C226" s="772"/>
      <c r="D226" s="772"/>
      <c r="E226" s="772"/>
      <c r="G226" s="772"/>
      <c r="H226" s="772"/>
      <c r="I226" s="772"/>
      <c r="J226" s="772"/>
      <c r="L226" s="772"/>
      <c r="M226" s="772"/>
      <c r="N226" s="772"/>
      <c r="O226" s="772"/>
      <c r="Q226" s="772"/>
      <c r="R226" s="772"/>
      <c r="S226" s="772"/>
      <c r="T226" s="772"/>
      <c r="V226" s="772"/>
      <c r="W226" s="772"/>
      <c r="X226" s="772"/>
      <c r="Y226" s="772"/>
      <c r="AA226" s="772"/>
      <c r="AB226" s="772"/>
      <c r="AC226" s="772"/>
      <c r="AD226" s="772"/>
    </row>
    <row r="227">
      <c r="B227" s="772"/>
      <c r="C227" s="772"/>
      <c r="D227" s="772"/>
      <c r="E227" s="772"/>
      <c r="G227" s="772"/>
      <c r="H227" s="772"/>
      <c r="I227" s="772"/>
      <c r="J227" s="772"/>
      <c r="L227" s="772"/>
      <c r="M227" s="772"/>
      <c r="N227" s="772"/>
      <c r="O227" s="772"/>
      <c r="Q227" s="772"/>
      <c r="R227" s="772"/>
      <c r="S227" s="772"/>
      <c r="T227" s="772"/>
      <c r="V227" s="772"/>
      <c r="W227" s="772"/>
      <c r="X227" s="772"/>
      <c r="Y227" s="772"/>
      <c r="AA227" s="772"/>
      <c r="AB227" s="772"/>
      <c r="AC227" s="772"/>
      <c r="AD227" s="772"/>
    </row>
    <row r="228">
      <c r="B228" s="772"/>
      <c r="C228" s="772"/>
      <c r="D228" s="772"/>
      <c r="E228" s="772"/>
      <c r="G228" s="772"/>
      <c r="H228" s="772"/>
      <c r="I228" s="772"/>
      <c r="J228" s="772"/>
      <c r="L228" s="772"/>
      <c r="M228" s="772"/>
      <c r="N228" s="772"/>
      <c r="O228" s="772"/>
      <c r="Q228" s="772"/>
      <c r="R228" s="772"/>
      <c r="S228" s="772"/>
      <c r="T228" s="772"/>
      <c r="V228" s="772"/>
      <c r="W228" s="772"/>
      <c r="X228" s="772"/>
      <c r="Y228" s="772"/>
      <c r="AA228" s="772"/>
      <c r="AB228" s="772"/>
      <c r="AC228" s="772"/>
      <c r="AD228" s="772"/>
    </row>
    <row r="229">
      <c r="B229" s="772"/>
      <c r="C229" s="772"/>
      <c r="D229" s="772"/>
      <c r="E229" s="772"/>
      <c r="G229" s="772"/>
      <c r="H229" s="772"/>
      <c r="I229" s="772"/>
      <c r="J229" s="772"/>
      <c r="L229" s="772"/>
      <c r="M229" s="772"/>
      <c r="N229" s="772"/>
      <c r="O229" s="772"/>
      <c r="Q229" s="772"/>
      <c r="R229" s="772"/>
      <c r="S229" s="772"/>
      <c r="T229" s="772"/>
      <c r="V229" s="772"/>
      <c r="W229" s="772"/>
      <c r="X229" s="772"/>
      <c r="Y229" s="772"/>
      <c r="AA229" s="772"/>
      <c r="AB229" s="772"/>
      <c r="AC229" s="772"/>
      <c r="AD229" s="772"/>
    </row>
    <row r="230">
      <c r="B230" s="772"/>
      <c r="C230" s="772"/>
      <c r="D230" s="772"/>
      <c r="E230" s="772"/>
      <c r="G230" s="772"/>
      <c r="H230" s="772"/>
      <c r="I230" s="772"/>
      <c r="J230" s="772"/>
      <c r="L230" s="772"/>
      <c r="M230" s="772"/>
      <c r="N230" s="772"/>
      <c r="O230" s="772"/>
      <c r="Q230" s="772"/>
      <c r="R230" s="772"/>
      <c r="S230" s="772"/>
      <c r="T230" s="772"/>
      <c r="V230" s="772"/>
      <c r="W230" s="772"/>
      <c r="X230" s="772"/>
      <c r="Y230" s="772"/>
      <c r="AA230" s="772"/>
      <c r="AB230" s="772"/>
      <c r="AC230" s="772"/>
      <c r="AD230" s="772"/>
    </row>
    <row r="231">
      <c r="B231" s="772"/>
      <c r="C231" s="772"/>
      <c r="D231" s="772"/>
      <c r="E231" s="772"/>
      <c r="G231" s="772"/>
      <c r="H231" s="772"/>
      <c r="I231" s="772"/>
      <c r="J231" s="772"/>
      <c r="L231" s="772"/>
      <c r="M231" s="772"/>
      <c r="N231" s="772"/>
      <c r="O231" s="772"/>
      <c r="Q231" s="772"/>
      <c r="R231" s="772"/>
      <c r="S231" s="772"/>
      <c r="T231" s="772"/>
      <c r="V231" s="772"/>
      <c r="W231" s="772"/>
      <c r="X231" s="772"/>
      <c r="Y231" s="772"/>
      <c r="AA231" s="772"/>
      <c r="AB231" s="772"/>
      <c r="AC231" s="772"/>
      <c r="AD231" s="772"/>
    </row>
    <row r="232">
      <c r="B232" s="772"/>
      <c r="C232" s="772"/>
      <c r="D232" s="772"/>
      <c r="E232" s="772"/>
      <c r="G232" s="772"/>
      <c r="H232" s="772"/>
      <c r="I232" s="772"/>
      <c r="J232" s="772"/>
      <c r="L232" s="772"/>
      <c r="M232" s="772"/>
      <c r="N232" s="772"/>
      <c r="O232" s="772"/>
      <c r="Q232" s="772"/>
      <c r="R232" s="772"/>
      <c r="S232" s="772"/>
      <c r="T232" s="772"/>
      <c r="V232" s="772"/>
      <c r="W232" s="772"/>
      <c r="X232" s="772"/>
      <c r="Y232" s="772"/>
      <c r="AA232" s="772"/>
      <c r="AB232" s="772"/>
      <c r="AC232" s="772"/>
      <c r="AD232" s="772"/>
    </row>
    <row r="238">
      <c r="A238" s="774">
        <v>5.1</v>
      </c>
      <c r="F238" s="774"/>
      <c r="K238" s="774"/>
      <c r="P238" s="774"/>
      <c r="U238" s="774"/>
      <c r="Z238" s="774"/>
      <c r="AE238" s="774"/>
    </row>
    <row r="256">
      <c r="A256" s="774">
        <v>5.2</v>
      </c>
      <c r="F256" s="774"/>
      <c r="K256" s="774"/>
      <c r="P256" s="774"/>
      <c r="U256" s="774"/>
      <c r="Z256" s="774"/>
      <c r="AE256" s="774"/>
    </row>
    <row r="274">
      <c r="A274" s="774">
        <v>5.3</v>
      </c>
      <c r="F274" s="774"/>
      <c r="K274" s="774"/>
      <c r="P274" s="774"/>
      <c r="U274" s="774"/>
      <c r="Z274" s="774"/>
      <c r="AE274" s="774"/>
    </row>
    <row r="292">
      <c r="A292" s="774">
        <v>5.4</v>
      </c>
      <c r="F292" s="774"/>
      <c r="K292" s="774"/>
      <c r="P292" s="774"/>
      <c r="U292" s="774"/>
      <c r="Z292" s="774"/>
      <c r="AE292" s="774"/>
    </row>
    <row r="307">
      <c r="A307" s="775">
        <v>6.1</v>
      </c>
      <c r="F307" s="775"/>
      <c r="K307" s="775"/>
      <c r="P307" s="775"/>
      <c r="U307" s="775"/>
      <c r="Z307" s="775"/>
      <c r="AE307" s="775"/>
    </row>
    <row r="323">
      <c r="A323" s="775">
        <v>6.2</v>
      </c>
      <c r="F323" s="775"/>
      <c r="K323" s="775"/>
      <c r="P323" s="775"/>
      <c r="U323" s="775"/>
      <c r="Z323" s="775"/>
      <c r="AE323" s="775"/>
    </row>
    <row r="339">
      <c r="A339" s="775">
        <v>6.3</v>
      </c>
      <c r="F339" s="775"/>
      <c r="K339" s="775"/>
      <c r="P339" s="775"/>
      <c r="U339" s="775"/>
      <c r="Z339" s="775"/>
      <c r="AE339" s="775"/>
    </row>
    <row r="355">
      <c r="A355" s="775">
        <v>6.4</v>
      </c>
      <c r="F355" s="775"/>
      <c r="K355" s="775"/>
      <c r="P355" s="775"/>
      <c r="U355" s="775"/>
      <c r="Z355" s="775"/>
      <c r="AE355" s="775"/>
    </row>
  </sheetData>
  <mergeCells count="141">
    <mergeCell ref="C3:C8"/>
    <mergeCell ref="C24:C29"/>
    <mergeCell ref="B45:B51"/>
    <mergeCell ref="C45:C51"/>
    <mergeCell ref="A58:A70"/>
    <mergeCell ref="B68:C68"/>
    <mergeCell ref="A76:A88"/>
    <mergeCell ref="F238:F250"/>
    <mergeCell ref="F256:F268"/>
    <mergeCell ref="F274:F286"/>
    <mergeCell ref="F292:F304"/>
    <mergeCell ref="F307:F319"/>
    <mergeCell ref="F323:F335"/>
    <mergeCell ref="F339:F351"/>
    <mergeCell ref="F355:F367"/>
    <mergeCell ref="A166:A178"/>
    <mergeCell ref="F166:F178"/>
    <mergeCell ref="A184:A196"/>
    <mergeCell ref="F184:F196"/>
    <mergeCell ref="A202:A214"/>
    <mergeCell ref="F202:F214"/>
    <mergeCell ref="F220:F232"/>
    <mergeCell ref="A339:A351"/>
    <mergeCell ref="A355:A367"/>
    <mergeCell ref="A220:A232"/>
    <mergeCell ref="A238:A250"/>
    <mergeCell ref="A256:A268"/>
    <mergeCell ref="A274:A286"/>
    <mergeCell ref="A292:A304"/>
    <mergeCell ref="A307:A319"/>
    <mergeCell ref="A323:A335"/>
    <mergeCell ref="B1:C1"/>
    <mergeCell ref="G1:H1"/>
    <mergeCell ref="L1:M1"/>
    <mergeCell ref="Q1:R1"/>
    <mergeCell ref="V1:W1"/>
    <mergeCell ref="AA1:AB1"/>
    <mergeCell ref="B3:B8"/>
    <mergeCell ref="AE112:AE124"/>
    <mergeCell ref="AF112:AF124"/>
    <mergeCell ref="AG112:AG124"/>
    <mergeCell ref="AH112:AH124"/>
    <mergeCell ref="A94:A106"/>
    <mergeCell ref="A112:A124"/>
    <mergeCell ref="F112:F124"/>
    <mergeCell ref="K112:K124"/>
    <mergeCell ref="P112:P124"/>
    <mergeCell ref="U112:U124"/>
    <mergeCell ref="Z112:Z124"/>
    <mergeCell ref="AF130:AF142"/>
    <mergeCell ref="AG130:AG142"/>
    <mergeCell ref="AH130:AH142"/>
    <mergeCell ref="A130:A142"/>
    <mergeCell ref="F130:F142"/>
    <mergeCell ref="K130:K142"/>
    <mergeCell ref="P130:P142"/>
    <mergeCell ref="U130:U142"/>
    <mergeCell ref="Z130:Z142"/>
    <mergeCell ref="AE130:AE142"/>
    <mergeCell ref="AF148:AF160"/>
    <mergeCell ref="AG148:AG160"/>
    <mergeCell ref="AH148:AH160"/>
    <mergeCell ref="AF166:AF178"/>
    <mergeCell ref="AG166:AG178"/>
    <mergeCell ref="AH166:AH178"/>
    <mergeCell ref="P148:P160"/>
    <mergeCell ref="P166:P178"/>
    <mergeCell ref="K166:K178"/>
    <mergeCell ref="K184:K196"/>
    <mergeCell ref="P184:P196"/>
    <mergeCell ref="U184:U196"/>
    <mergeCell ref="K202:K214"/>
    <mergeCell ref="U202:U214"/>
    <mergeCell ref="U220:U232"/>
    <mergeCell ref="P274:P286"/>
    <mergeCell ref="P292:P304"/>
    <mergeCell ref="P307:P319"/>
    <mergeCell ref="P323:P335"/>
    <mergeCell ref="P339:P351"/>
    <mergeCell ref="P355:P367"/>
    <mergeCell ref="K292:K304"/>
    <mergeCell ref="K307:K319"/>
    <mergeCell ref="K323:K335"/>
    <mergeCell ref="K339:K351"/>
    <mergeCell ref="K355:K367"/>
    <mergeCell ref="U307:U319"/>
    <mergeCell ref="U323:U335"/>
    <mergeCell ref="U339:U351"/>
    <mergeCell ref="U355:U367"/>
    <mergeCell ref="P202:P214"/>
    <mergeCell ref="P220:P232"/>
    <mergeCell ref="P238:P250"/>
    <mergeCell ref="P256:P268"/>
    <mergeCell ref="K274:K286"/>
    <mergeCell ref="U274:U286"/>
    <mergeCell ref="U292:U304"/>
    <mergeCell ref="Z323:Z335"/>
    <mergeCell ref="Z339:Z351"/>
    <mergeCell ref="Z355:Z367"/>
    <mergeCell ref="AE339:AE351"/>
    <mergeCell ref="AE355:AE367"/>
    <mergeCell ref="Z274:Z286"/>
    <mergeCell ref="AE274:AE286"/>
    <mergeCell ref="Z292:Z304"/>
    <mergeCell ref="AE292:AE304"/>
    <mergeCell ref="Z307:Z319"/>
    <mergeCell ref="AE307:AE319"/>
    <mergeCell ref="AE323:AE335"/>
    <mergeCell ref="A148:A160"/>
    <mergeCell ref="F148:F160"/>
    <mergeCell ref="K148:K160"/>
    <mergeCell ref="U148:U160"/>
    <mergeCell ref="AE148:AE160"/>
    <mergeCell ref="U166:U178"/>
    <mergeCell ref="AE166:AE178"/>
    <mergeCell ref="AE184:AE196"/>
    <mergeCell ref="AE202:AE214"/>
    <mergeCell ref="AE220:AE232"/>
    <mergeCell ref="AE238:AE250"/>
    <mergeCell ref="AE256:AE268"/>
    <mergeCell ref="AF202:AF214"/>
    <mergeCell ref="AG202:AG214"/>
    <mergeCell ref="AF220:AF232"/>
    <mergeCell ref="AG220:AG232"/>
    <mergeCell ref="AH220:AH232"/>
    <mergeCell ref="Z202:Z214"/>
    <mergeCell ref="Z220:Z232"/>
    <mergeCell ref="Z238:Z250"/>
    <mergeCell ref="Z256:Z268"/>
    <mergeCell ref="Z148:Z160"/>
    <mergeCell ref="Z166:Z178"/>
    <mergeCell ref="Z184:Z196"/>
    <mergeCell ref="AF184:AF196"/>
    <mergeCell ref="AG184:AG196"/>
    <mergeCell ref="AH184:AH196"/>
    <mergeCell ref="AH202:AH214"/>
    <mergeCell ref="K220:K232"/>
    <mergeCell ref="K238:K250"/>
    <mergeCell ref="K256:K268"/>
    <mergeCell ref="U238:U250"/>
    <mergeCell ref="U256:U26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0"/>
  <sheetData>
    <row r="1">
      <c r="A1" s="776"/>
      <c r="B1" s="776"/>
      <c r="C1" s="776"/>
      <c r="D1" s="776"/>
      <c r="E1" s="258"/>
      <c r="F1" s="258"/>
      <c r="G1" s="258"/>
      <c r="H1" s="258"/>
      <c r="I1" s="258"/>
      <c r="J1" s="258"/>
      <c r="K1" s="258"/>
      <c r="L1" s="258"/>
      <c r="M1" s="258"/>
      <c r="N1" s="258"/>
      <c r="O1" s="258"/>
      <c r="P1" s="258"/>
      <c r="Q1" s="258"/>
      <c r="R1" s="258"/>
      <c r="S1" s="258"/>
      <c r="T1" s="258"/>
      <c r="U1" s="258"/>
      <c r="V1" s="258"/>
      <c r="W1" s="258"/>
      <c r="X1" s="258"/>
      <c r="Y1" s="258"/>
      <c r="Z1" s="258"/>
    </row>
    <row r="2">
      <c r="A2" s="777"/>
      <c r="B2" s="777"/>
      <c r="C2" s="776"/>
      <c r="D2" s="776"/>
      <c r="E2" s="258"/>
      <c r="F2" s="258"/>
      <c r="G2" s="258"/>
      <c r="H2" s="258"/>
      <c r="I2" s="258"/>
      <c r="J2" s="258"/>
      <c r="K2" s="258"/>
      <c r="L2" s="258"/>
      <c r="M2" s="258"/>
      <c r="N2" s="258"/>
      <c r="O2" s="258"/>
      <c r="P2" s="258"/>
      <c r="Q2" s="258"/>
      <c r="R2" s="258"/>
      <c r="S2" s="258"/>
      <c r="T2" s="258"/>
      <c r="U2" s="258"/>
      <c r="V2" s="258"/>
      <c r="W2" s="258"/>
      <c r="X2" s="258"/>
      <c r="Y2" s="258"/>
      <c r="Z2" s="258"/>
    </row>
    <row r="3">
      <c r="A3" s="778" t="s">
        <v>295</v>
      </c>
      <c r="B3" s="737"/>
      <c r="C3" s="776"/>
      <c r="D3" s="776"/>
      <c r="E3" s="258"/>
      <c r="F3" s="258"/>
      <c r="G3" s="777"/>
      <c r="H3" s="778" t="s">
        <v>296</v>
      </c>
      <c r="I3" s="737"/>
      <c r="J3" s="258"/>
      <c r="K3" s="258"/>
      <c r="L3" s="258"/>
      <c r="M3" s="258"/>
      <c r="N3" s="258"/>
      <c r="O3" s="258"/>
      <c r="P3" s="258"/>
      <c r="Q3" s="258"/>
      <c r="R3" s="258"/>
      <c r="S3" s="258"/>
      <c r="T3" s="258"/>
      <c r="U3" s="258"/>
      <c r="V3" s="258"/>
      <c r="W3" s="258"/>
      <c r="X3" s="258"/>
      <c r="Y3" s="258"/>
      <c r="Z3" s="258"/>
    </row>
    <row r="4">
      <c r="A4" s="779"/>
      <c r="B4" s="779"/>
      <c r="C4" s="779"/>
      <c r="D4" s="779"/>
      <c r="E4" s="258"/>
      <c r="F4" s="258"/>
      <c r="G4" s="258"/>
      <c r="H4" s="258"/>
      <c r="I4" s="258"/>
      <c r="J4" s="258"/>
      <c r="K4" s="258"/>
      <c r="L4" s="258"/>
      <c r="M4" s="258"/>
      <c r="N4" s="258"/>
      <c r="O4" s="258"/>
      <c r="P4" s="258"/>
      <c r="Q4" s="258"/>
      <c r="R4" s="258"/>
      <c r="S4" s="258"/>
      <c r="T4" s="258"/>
      <c r="U4" s="258"/>
      <c r="V4" s="258"/>
      <c r="W4" s="258"/>
      <c r="X4" s="258"/>
      <c r="Y4" s="258"/>
      <c r="Z4" s="258"/>
    </row>
    <row r="5">
      <c r="A5" s="779"/>
      <c r="B5" s="779"/>
      <c r="C5" s="779"/>
      <c r="D5" s="779"/>
      <c r="E5" s="258"/>
      <c r="F5" s="258"/>
      <c r="G5" s="258"/>
      <c r="H5" s="258"/>
      <c r="I5" s="258"/>
      <c r="J5" s="258"/>
      <c r="K5" s="258"/>
      <c r="L5" s="258"/>
      <c r="M5" s="258"/>
      <c r="N5" s="258"/>
      <c r="O5" s="258"/>
      <c r="P5" s="258"/>
      <c r="Q5" s="258"/>
      <c r="R5" s="258"/>
      <c r="S5" s="258"/>
      <c r="T5" s="258"/>
      <c r="U5" s="258"/>
      <c r="V5" s="258"/>
      <c r="W5" s="258"/>
      <c r="X5" s="258"/>
      <c r="Y5" s="258"/>
      <c r="Z5" s="258"/>
    </row>
    <row r="6">
      <c r="A6" s="779"/>
      <c r="B6" s="779"/>
      <c r="C6" s="779"/>
      <c r="D6" s="779"/>
      <c r="E6" s="258"/>
      <c r="F6" s="258"/>
      <c r="G6" s="258"/>
      <c r="H6" s="258"/>
      <c r="I6" s="258"/>
      <c r="J6" s="258"/>
      <c r="K6" s="258"/>
      <c r="L6" s="258"/>
      <c r="M6" s="258"/>
      <c r="N6" s="258"/>
      <c r="O6" s="258"/>
      <c r="P6" s="258"/>
      <c r="Q6" s="258"/>
      <c r="R6" s="258"/>
      <c r="S6" s="258"/>
      <c r="T6" s="258"/>
      <c r="U6" s="258"/>
      <c r="V6" s="258"/>
      <c r="W6" s="258"/>
      <c r="X6" s="258"/>
      <c r="Y6" s="258"/>
      <c r="Z6" s="258"/>
    </row>
    <row r="7">
      <c r="A7" s="779"/>
      <c r="B7" s="779"/>
      <c r="C7" s="779"/>
      <c r="D7" s="779"/>
      <c r="E7" s="258"/>
      <c r="F7" s="258"/>
      <c r="G7" s="258"/>
      <c r="H7" s="258"/>
      <c r="I7" s="258"/>
      <c r="J7" s="258"/>
      <c r="K7" s="258"/>
      <c r="L7" s="258"/>
      <c r="M7" s="258"/>
      <c r="N7" s="258"/>
      <c r="O7" s="258"/>
      <c r="P7" s="258"/>
      <c r="Q7" s="258"/>
      <c r="R7" s="258"/>
      <c r="S7" s="258"/>
      <c r="T7" s="258"/>
      <c r="U7" s="258"/>
      <c r="V7" s="258"/>
      <c r="W7" s="258"/>
      <c r="X7" s="258"/>
      <c r="Y7" s="258"/>
      <c r="Z7" s="258"/>
    </row>
    <row r="8">
      <c r="A8" s="779"/>
      <c r="B8" s="779"/>
      <c r="C8" s="779"/>
      <c r="D8" s="779"/>
      <c r="E8" s="258"/>
      <c r="F8" s="258"/>
      <c r="G8" s="258"/>
      <c r="H8" s="258"/>
      <c r="I8" s="258"/>
      <c r="J8" s="258"/>
      <c r="K8" s="258"/>
      <c r="L8" s="258"/>
      <c r="M8" s="258"/>
      <c r="N8" s="258"/>
      <c r="O8" s="258"/>
      <c r="P8" s="258"/>
      <c r="Q8" s="258"/>
      <c r="R8" s="258"/>
      <c r="S8" s="258"/>
      <c r="T8" s="258"/>
      <c r="U8" s="258"/>
      <c r="V8" s="258"/>
      <c r="W8" s="258"/>
      <c r="X8" s="258"/>
      <c r="Y8" s="258"/>
      <c r="Z8" s="258"/>
    </row>
    <row r="9">
      <c r="A9" s="779"/>
      <c r="B9" s="779"/>
      <c r="C9" s="779"/>
      <c r="D9" s="779"/>
      <c r="E9" s="258"/>
      <c r="F9" s="258"/>
      <c r="G9" s="258"/>
      <c r="H9" s="258"/>
      <c r="I9" s="258"/>
      <c r="J9" s="258"/>
      <c r="K9" s="258"/>
      <c r="L9" s="258"/>
      <c r="M9" s="258"/>
      <c r="N9" s="258"/>
      <c r="O9" s="258"/>
      <c r="P9" s="258"/>
      <c r="Q9" s="258"/>
      <c r="R9" s="258"/>
      <c r="S9" s="258"/>
      <c r="T9" s="258"/>
      <c r="U9" s="258"/>
      <c r="V9" s="258"/>
      <c r="W9" s="258"/>
      <c r="X9" s="258"/>
      <c r="Y9" s="258"/>
      <c r="Z9" s="258"/>
    </row>
    <row r="10">
      <c r="A10" s="779"/>
      <c r="B10" s="779"/>
      <c r="C10" s="779"/>
      <c r="D10" s="779"/>
      <c r="E10" s="258"/>
      <c r="F10" s="258"/>
      <c r="G10" s="258"/>
      <c r="H10" s="258"/>
      <c r="I10" s="258"/>
      <c r="J10" s="258"/>
      <c r="K10" s="258"/>
      <c r="L10" s="258"/>
      <c r="M10" s="258"/>
      <c r="N10" s="258"/>
      <c r="O10" s="258"/>
      <c r="P10" s="258"/>
      <c r="Q10" s="258"/>
      <c r="R10" s="258"/>
      <c r="S10" s="258"/>
      <c r="T10" s="258"/>
      <c r="U10" s="258"/>
      <c r="V10" s="258"/>
      <c r="W10" s="258"/>
      <c r="X10" s="258"/>
      <c r="Y10" s="258"/>
      <c r="Z10" s="258"/>
    </row>
    <row r="11">
      <c r="A11" s="779"/>
      <c r="B11" s="779"/>
      <c r="C11" s="779"/>
      <c r="D11" s="780"/>
      <c r="E11" s="258"/>
      <c r="F11" s="258"/>
      <c r="G11" s="258"/>
      <c r="H11" s="258"/>
      <c r="I11" s="258"/>
      <c r="J11" s="258"/>
      <c r="K11" s="258"/>
      <c r="L11" s="258"/>
      <c r="M11" s="258"/>
      <c r="N11" s="258"/>
      <c r="O11" s="258"/>
      <c r="P11" s="258"/>
      <c r="Q11" s="258"/>
      <c r="R11" s="258"/>
      <c r="S11" s="258"/>
      <c r="T11" s="258"/>
      <c r="U11" s="258"/>
      <c r="V11" s="258"/>
      <c r="W11" s="258"/>
      <c r="X11" s="258"/>
      <c r="Y11" s="258"/>
      <c r="Z11" s="258"/>
    </row>
    <row r="12">
      <c r="A12" s="779"/>
      <c r="B12" s="779"/>
      <c r="C12" s="779"/>
      <c r="D12" s="779"/>
      <c r="E12" s="258"/>
      <c r="F12" s="258"/>
      <c r="G12" s="258"/>
      <c r="H12" s="258"/>
      <c r="I12" s="258"/>
      <c r="J12" s="258"/>
      <c r="K12" s="258"/>
      <c r="L12" s="258"/>
      <c r="M12" s="258"/>
      <c r="N12" s="258"/>
      <c r="O12" s="258"/>
      <c r="P12" s="258"/>
      <c r="Q12" s="258"/>
      <c r="R12" s="258"/>
      <c r="S12" s="258"/>
      <c r="T12" s="258"/>
      <c r="U12" s="258"/>
      <c r="V12" s="258"/>
      <c r="W12" s="258"/>
      <c r="X12" s="258"/>
      <c r="Y12" s="258"/>
      <c r="Z12" s="258"/>
    </row>
    <row r="13">
      <c r="A13" s="258"/>
      <c r="B13" s="258"/>
      <c r="C13" s="258"/>
      <c r="D13" s="258"/>
      <c r="E13" s="258"/>
      <c r="F13" s="258"/>
      <c r="G13" s="258"/>
      <c r="H13" s="258"/>
      <c r="I13" s="258"/>
      <c r="J13" s="258"/>
      <c r="K13" s="258"/>
      <c r="L13" s="258"/>
      <c r="M13" s="258"/>
      <c r="N13" s="258"/>
      <c r="O13" s="258"/>
      <c r="P13" s="258"/>
      <c r="Q13" s="258"/>
      <c r="R13" s="258"/>
      <c r="S13" s="258"/>
      <c r="T13" s="258"/>
      <c r="U13" s="258"/>
      <c r="V13" s="258"/>
      <c r="W13" s="258"/>
      <c r="X13" s="258"/>
      <c r="Y13" s="258"/>
      <c r="Z13" s="258"/>
    </row>
    <row r="14">
      <c r="A14" s="258"/>
      <c r="B14" s="258"/>
      <c r="C14" s="258"/>
      <c r="D14" s="258"/>
      <c r="E14" s="258"/>
      <c r="F14" s="258"/>
      <c r="G14" s="258"/>
      <c r="H14" s="258"/>
      <c r="I14" s="258"/>
      <c r="J14" s="258"/>
      <c r="K14" s="258"/>
      <c r="L14" s="258"/>
      <c r="M14" s="258"/>
      <c r="N14" s="258"/>
      <c r="O14" s="258"/>
      <c r="P14" s="258"/>
      <c r="Q14" s="258"/>
      <c r="R14" s="258"/>
      <c r="S14" s="258"/>
      <c r="T14" s="258"/>
      <c r="U14" s="258"/>
      <c r="V14" s="258"/>
      <c r="W14" s="258"/>
      <c r="X14" s="258"/>
      <c r="Y14" s="258"/>
      <c r="Z14" s="258"/>
    </row>
    <row r="15">
      <c r="A15" s="258"/>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258"/>
    </row>
    <row r="16">
      <c r="A16" s="258"/>
      <c r="B16" s="258"/>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row>
    <row r="17">
      <c r="A17" s="258"/>
      <c r="B17" s="258"/>
      <c r="C17" s="258"/>
      <c r="D17" s="258"/>
      <c r="E17" s="258"/>
      <c r="F17" s="258"/>
      <c r="G17" s="258"/>
      <c r="H17" s="258"/>
      <c r="I17" s="258"/>
      <c r="J17" s="258"/>
      <c r="K17" s="258"/>
      <c r="L17" s="258"/>
      <c r="M17" s="258"/>
      <c r="N17" s="258"/>
      <c r="O17" s="258"/>
      <c r="P17" s="258"/>
      <c r="Q17" s="258"/>
      <c r="R17" s="258"/>
      <c r="S17" s="258"/>
      <c r="T17" s="258"/>
      <c r="U17" s="258"/>
      <c r="V17" s="258"/>
      <c r="W17" s="258"/>
      <c r="X17" s="258"/>
      <c r="Y17" s="258"/>
      <c r="Z17" s="258"/>
    </row>
    <row r="18">
      <c r="A18" s="258"/>
      <c r="B18" s="258"/>
      <c r="C18" s="258"/>
      <c r="D18" s="258"/>
      <c r="E18" s="258"/>
      <c r="F18" s="258"/>
      <c r="G18" s="258"/>
      <c r="H18" s="258"/>
      <c r="I18" s="258"/>
      <c r="J18" s="258"/>
      <c r="K18" s="258"/>
      <c r="L18" s="258"/>
      <c r="M18" s="258"/>
      <c r="N18" s="258"/>
      <c r="O18" s="258"/>
      <c r="P18" s="258"/>
      <c r="Q18" s="258"/>
      <c r="R18" s="258"/>
      <c r="S18" s="258"/>
      <c r="T18" s="258"/>
      <c r="U18" s="258"/>
      <c r="V18" s="258"/>
      <c r="W18" s="258"/>
      <c r="X18" s="258"/>
      <c r="Y18" s="258"/>
      <c r="Z18" s="258"/>
    </row>
    <row r="19">
      <c r="A19" s="258"/>
      <c r="B19" s="258"/>
      <c r="C19" s="258"/>
      <c r="D19" s="258"/>
      <c r="E19" s="258"/>
      <c r="F19" s="258"/>
      <c r="G19" s="258"/>
      <c r="H19" s="258"/>
      <c r="I19" s="258"/>
      <c r="J19" s="258"/>
      <c r="K19" s="258"/>
      <c r="L19" s="258"/>
      <c r="M19" s="258"/>
      <c r="N19" s="258"/>
      <c r="O19" s="258"/>
      <c r="P19" s="258"/>
      <c r="Q19" s="258"/>
      <c r="R19" s="258"/>
      <c r="S19" s="258"/>
      <c r="T19" s="258"/>
      <c r="U19" s="258"/>
      <c r="V19" s="258"/>
      <c r="W19" s="258"/>
      <c r="X19" s="258"/>
      <c r="Y19" s="258"/>
      <c r="Z19" s="258"/>
    </row>
    <row r="20">
      <c r="A20" s="258"/>
      <c r="B20" s="258"/>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row>
    <row r="21">
      <c r="A21" s="258"/>
      <c r="B21" s="258"/>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row>
    <row r="22">
      <c r="A22" s="258"/>
      <c r="B22" s="258"/>
      <c r="C22" s="258"/>
      <c r="D22" s="258"/>
      <c r="E22" s="258"/>
      <c r="F22" s="258"/>
      <c r="G22" s="258"/>
      <c r="H22" s="258"/>
      <c r="I22" s="258"/>
      <c r="J22" s="258"/>
      <c r="K22" s="258"/>
      <c r="L22" s="258"/>
      <c r="M22" s="258"/>
      <c r="N22" s="258"/>
      <c r="O22" s="258"/>
      <c r="P22" s="258"/>
      <c r="Q22" s="258"/>
      <c r="R22" s="258"/>
      <c r="S22" s="258"/>
      <c r="T22" s="258"/>
      <c r="U22" s="258"/>
      <c r="V22" s="258"/>
      <c r="W22" s="258"/>
      <c r="X22" s="258"/>
      <c r="Y22" s="258"/>
      <c r="Z22" s="258"/>
    </row>
    <row r="23">
      <c r="A23" s="778" t="s">
        <v>297</v>
      </c>
      <c r="B23" s="737"/>
      <c r="C23" s="258"/>
      <c r="D23" s="258"/>
      <c r="E23" s="258"/>
      <c r="F23" s="258"/>
      <c r="G23" s="258"/>
      <c r="H23" s="778" t="s">
        <v>298</v>
      </c>
      <c r="I23" s="737"/>
      <c r="J23" s="258"/>
      <c r="K23" s="258"/>
      <c r="L23" s="258"/>
      <c r="M23" s="258"/>
      <c r="N23" s="258"/>
      <c r="O23" s="258"/>
      <c r="P23" s="258"/>
      <c r="Q23" s="258"/>
      <c r="R23" s="258"/>
      <c r="S23" s="258"/>
      <c r="T23" s="258"/>
      <c r="U23" s="258"/>
      <c r="V23" s="258"/>
      <c r="W23" s="258"/>
      <c r="X23" s="258"/>
      <c r="Y23" s="258"/>
      <c r="Z23" s="258"/>
    </row>
    <row r="24">
      <c r="A24" s="781" t="s">
        <v>92</v>
      </c>
      <c r="B24" s="781" t="s">
        <v>299</v>
      </c>
      <c r="C24" s="781" t="s">
        <v>300</v>
      </c>
      <c r="D24" s="258"/>
      <c r="E24" s="258"/>
      <c r="F24" s="258"/>
      <c r="G24" s="258"/>
      <c r="H24" s="781" t="s">
        <v>92</v>
      </c>
      <c r="I24" s="781" t="s">
        <v>301</v>
      </c>
      <c r="J24" s="782"/>
      <c r="K24" s="258"/>
      <c r="L24" s="258"/>
      <c r="M24" s="258"/>
      <c r="N24" s="258"/>
      <c r="O24" s="258"/>
      <c r="P24" s="258"/>
      <c r="Q24" s="258"/>
      <c r="R24" s="258"/>
      <c r="S24" s="258"/>
      <c r="T24" s="258"/>
      <c r="U24" s="258"/>
      <c r="V24" s="258"/>
      <c r="W24" s="258"/>
      <c r="X24" s="258"/>
      <c r="Y24" s="258"/>
      <c r="Z24" s="258"/>
    </row>
    <row r="25">
      <c r="A25" s="781">
        <v>1.1</v>
      </c>
      <c r="B25" s="783">
        <f>Sprints!I11</f>
        <v>5.5</v>
      </c>
      <c r="C25" s="783">
        <f>Sprints!I12</f>
        <v>5.16</v>
      </c>
      <c r="D25" s="776"/>
      <c r="E25" s="258"/>
      <c r="F25" s="258"/>
      <c r="G25" s="258"/>
      <c r="H25" s="781">
        <v>1.1</v>
      </c>
      <c r="I25" s="783">
        <f t="shared" ref="I25:I46" si="1">((C25-B25)/B25) *100</f>
        <v>-6.181818182</v>
      </c>
      <c r="J25" s="784"/>
      <c r="K25" s="258"/>
      <c r="L25" s="258"/>
      <c r="M25" s="258"/>
      <c r="N25" s="258"/>
      <c r="O25" s="258"/>
      <c r="P25" s="258"/>
      <c r="Q25" s="258"/>
      <c r="R25" s="258"/>
      <c r="S25" s="258"/>
      <c r="T25" s="258"/>
      <c r="U25" s="258"/>
      <c r="V25" s="258"/>
      <c r="W25" s="258"/>
      <c r="X25" s="258"/>
      <c r="Y25" s="258"/>
      <c r="Z25" s="258"/>
    </row>
    <row r="26">
      <c r="A26" s="781">
        <v>1.2</v>
      </c>
      <c r="B26" s="785">
        <f>Sprints!I22</f>
        <v>8</v>
      </c>
      <c r="C26" s="783">
        <f>Sprints!I23</f>
        <v>8.66</v>
      </c>
      <c r="D26" s="779"/>
      <c r="E26" s="258"/>
      <c r="F26" s="258"/>
      <c r="G26" s="258"/>
      <c r="H26" s="781">
        <v>1.2</v>
      </c>
      <c r="I26" s="783">
        <f t="shared" si="1"/>
        <v>8.25</v>
      </c>
      <c r="J26" s="784"/>
      <c r="K26" s="258"/>
      <c r="L26" s="258"/>
      <c r="M26" s="258"/>
      <c r="N26" s="258"/>
      <c r="O26" s="258"/>
      <c r="P26" s="258"/>
      <c r="Q26" s="258"/>
      <c r="R26" s="258"/>
      <c r="S26" s="258"/>
      <c r="T26" s="258"/>
      <c r="U26" s="258"/>
      <c r="V26" s="258"/>
      <c r="W26" s="258"/>
      <c r="X26" s="258"/>
      <c r="Y26" s="258"/>
      <c r="Z26" s="258"/>
    </row>
    <row r="27">
      <c r="A27" s="781">
        <v>1.3</v>
      </c>
      <c r="B27" s="785">
        <f>Sprints!I34</f>
        <v>6</v>
      </c>
      <c r="C27" s="783">
        <f>Sprints!I35</f>
        <v>5.16</v>
      </c>
      <c r="D27" s="779"/>
      <c r="E27" s="258"/>
      <c r="F27" s="258"/>
      <c r="G27" s="258"/>
      <c r="H27" s="781">
        <v>1.3</v>
      </c>
      <c r="I27" s="783">
        <f t="shared" si="1"/>
        <v>-14</v>
      </c>
      <c r="J27" s="784"/>
      <c r="K27" s="258"/>
      <c r="L27" s="258"/>
      <c r="M27" s="258"/>
      <c r="N27" s="258"/>
      <c r="O27" s="258"/>
      <c r="P27" s="258"/>
      <c r="Q27" s="258"/>
      <c r="R27" s="258"/>
      <c r="S27" s="258"/>
      <c r="T27" s="258"/>
      <c r="U27" s="258"/>
      <c r="V27" s="258"/>
      <c r="W27" s="258"/>
      <c r="X27" s="258"/>
      <c r="Y27" s="258"/>
      <c r="Z27" s="258"/>
    </row>
    <row r="28">
      <c r="A28" s="781">
        <v>2.1</v>
      </c>
      <c r="B28" s="786">
        <f>Sprints!I54</f>
        <v>86</v>
      </c>
      <c r="C28" s="783">
        <f>Sprints!I55</f>
        <v>98.5</v>
      </c>
      <c r="D28" s="779"/>
      <c r="E28" s="258"/>
      <c r="F28" s="258"/>
      <c r="G28" s="258"/>
      <c r="H28" s="781">
        <v>2.1</v>
      </c>
      <c r="I28" s="783">
        <f t="shared" si="1"/>
        <v>14.53488372</v>
      </c>
      <c r="J28" s="784"/>
      <c r="K28" s="258"/>
      <c r="L28" s="258"/>
      <c r="M28" s="258"/>
      <c r="N28" s="258"/>
      <c r="O28" s="258"/>
      <c r="P28" s="258"/>
      <c r="Q28" s="258"/>
      <c r="R28" s="258"/>
      <c r="S28" s="258"/>
      <c r="T28" s="258"/>
      <c r="U28" s="258"/>
      <c r="V28" s="258"/>
      <c r="W28" s="258"/>
      <c r="X28" s="258"/>
      <c r="Y28" s="258"/>
      <c r="Z28" s="258"/>
    </row>
    <row r="29">
      <c r="A29" s="787">
        <v>3.1</v>
      </c>
      <c r="B29" s="785">
        <v>19.5</v>
      </c>
      <c r="C29" s="788">
        <f>Sprints!Y65</f>
        <v>22.25</v>
      </c>
      <c r="D29" s="779"/>
      <c r="E29" s="258"/>
      <c r="F29" s="258"/>
      <c r="G29" s="258"/>
      <c r="H29" s="781">
        <v>3.1</v>
      </c>
      <c r="I29" s="783">
        <f t="shared" si="1"/>
        <v>14.1025641</v>
      </c>
      <c r="J29" s="258"/>
      <c r="K29" s="258"/>
      <c r="L29" s="258"/>
      <c r="M29" s="258"/>
      <c r="N29" s="258"/>
      <c r="O29" s="258"/>
      <c r="P29" s="258"/>
      <c r="Q29" s="258"/>
      <c r="R29" s="258"/>
      <c r="S29" s="258"/>
      <c r="T29" s="258"/>
      <c r="U29" s="258"/>
      <c r="V29" s="258"/>
      <c r="W29" s="258"/>
      <c r="X29" s="258"/>
      <c r="Y29" s="258"/>
      <c r="Z29" s="258"/>
    </row>
    <row r="30">
      <c r="A30" s="781">
        <v>3.2</v>
      </c>
      <c r="B30" s="789">
        <f>Sprints!J83</f>
        <v>29.5</v>
      </c>
      <c r="C30" s="783">
        <f>Sprints!Y83</f>
        <v>32.75</v>
      </c>
      <c r="D30" s="779"/>
      <c r="E30" s="258"/>
      <c r="F30" s="258"/>
      <c r="G30" s="258"/>
      <c r="H30" s="781">
        <v>3.2</v>
      </c>
      <c r="I30" s="783">
        <f t="shared" si="1"/>
        <v>11.01694915</v>
      </c>
      <c r="J30" s="258"/>
      <c r="K30" s="258"/>
      <c r="L30" s="258"/>
      <c r="M30" s="258"/>
      <c r="N30" s="258"/>
      <c r="O30" s="258"/>
      <c r="P30" s="258"/>
      <c r="Q30" s="258"/>
      <c r="R30" s="258"/>
      <c r="S30" s="258"/>
      <c r="T30" s="258"/>
      <c r="U30" s="258"/>
      <c r="V30" s="258"/>
      <c r="W30" s="258"/>
      <c r="X30" s="258"/>
      <c r="Y30" s="258"/>
      <c r="Z30" s="258"/>
    </row>
    <row r="31">
      <c r="A31" s="781">
        <v>3.3</v>
      </c>
      <c r="B31" s="785">
        <f>Sprints!J96</f>
        <v>28.5</v>
      </c>
      <c r="C31" s="783">
        <f>Sprints!Y96</f>
        <v>29.25</v>
      </c>
      <c r="D31" s="258"/>
      <c r="E31" s="258"/>
      <c r="F31" s="258"/>
      <c r="G31" s="258"/>
      <c r="H31" s="781">
        <v>3.3</v>
      </c>
      <c r="I31" s="783">
        <f t="shared" si="1"/>
        <v>2.631578947</v>
      </c>
      <c r="J31" s="258"/>
      <c r="K31" s="258"/>
      <c r="L31" s="258"/>
      <c r="M31" s="258"/>
      <c r="N31" s="258"/>
      <c r="O31" s="258"/>
      <c r="P31" s="258"/>
      <c r="Q31" s="258"/>
      <c r="R31" s="258"/>
      <c r="S31" s="258"/>
      <c r="T31" s="258"/>
      <c r="U31" s="258"/>
      <c r="V31" s="258"/>
      <c r="W31" s="258"/>
      <c r="X31" s="258"/>
      <c r="Y31" s="258"/>
      <c r="Z31" s="258"/>
    </row>
    <row r="32">
      <c r="A32" s="790">
        <v>4.1</v>
      </c>
      <c r="B32" s="791">
        <f>Sprints!J109</f>
        <v>30.5</v>
      </c>
      <c r="C32" s="791">
        <f>Sprints!Y109</f>
        <v>27.9</v>
      </c>
      <c r="D32" s="513"/>
      <c r="E32" s="258"/>
      <c r="F32" s="258"/>
      <c r="G32" s="258"/>
      <c r="H32" s="790">
        <v>4.1</v>
      </c>
      <c r="I32" s="791">
        <f t="shared" si="1"/>
        <v>-8.524590164</v>
      </c>
      <c r="J32" s="258"/>
      <c r="K32" s="258"/>
      <c r="L32" s="258"/>
      <c r="M32" s="258"/>
      <c r="N32" s="258"/>
      <c r="O32" s="258"/>
      <c r="P32" s="258"/>
      <c r="Q32" s="258"/>
      <c r="R32" s="258"/>
      <c r="S32" s="258"/>
      <c r="T32" s="258"/>
      <c r="U32" s="258"/>
      <c r="V32" s="258"/>
      <c r="W32" s="258"/>
      <c r="X32" s="258"/>
      <c r="Y32" s="258"/>
      <c r="Z32" s="258"/>
    </row>
    <row r="33">
      <c r="A33" s="790">
        <v>4.2</v>
      </c>
      <c r="B33" s="791">
        <f>Sprints!J123</f>
        <v>31</v>
      </c>
      <c r="C33" s="791">
        <f>Sprints!Y123</f>
        <v>29</v>
      </c>
      <c r="D33" s="258"/>
      <c r="E33" s="258"/>
      <c r="F33" s="258"/>
      <c r="G33" s="258"/>
      <c r="H33" s="790">
        <v>4.2</v>
      </c>
      <c r="I33" s="792">
        <f t="shared" si="1"/>
        <v>-6.451612903</v>
      </c>
      <c r="J33" s="258"/>
      <c r="K33" s="258"/>
      <c r="L33" s="258"/>
      <c r="M33" s="258"/>
      <c r="N33" s="258"/>
      <c r="O33" s="258"/>
      <c r="P33" s="258"/>
      <c r="Q33" s="258"/>
      <c r="R33" s="258"/>
      <c r="S33" s="258"/>
      <c r="T33" s="258"/>
      <c r="U33" s="258"/>
      <c r="V33" s="258"/>
      <c r="W33" s="258"/>
      <c r="X33" s="258"/>
      <c r="Y33" s="258"/>
      <c r="Z33" s="258"/>
    </row>
    <row r="34">
      <c r="A34" s="790">
        <v>4.3</v>
      </c>
      <c r="B34" s="791">
        <f>Sprints!J137</f>
        <v>33.5</v>
      </c>
      <c r="C34" s="791">
        <f>Sprints!Y137</f>
        <v>35</v>
      </c>
      <c r="D34" s="258"/>
      <c r="E34" s="258"/>
      <c r="F34" s="258"/>
      <c r="G34" s="258"/>
      <c r="H34" s="790">
        <v>4.3</v>
      </c>
      <c r="I34" s="792">
        <f t="shared" si="1"/>
        <v>4.47761194</v>
      </c>
      <c r="J34" s="258"/>
      <c r="K34" s="258"/>
      <c r="L34" s="258"/>
      <c r="M34" s="258"/>
      <c r="N34" s="258"/>
      <c r="O34" s="258"/>
      <c r="P34" s="258"/>
      <c r="Q34" s="258"/>
      <c r="R34" s="258"/>
      <c r="S34" s="258"/>
      <c r="T34" s="258"/>
      <c r="U34" s="258"/>
      <c r="V34" s="258"/>
      <c r="W34" s="258"/>
      <c r="X34" s="258"/>
      <c r="Y34" s="258"/>
      <c r="Z34" s="258"/>
    </row>
    <row r="35">
      <c r="A35" s="790">
        <v>4.4</v>
      </c>
      <c r="B35" s="791">
        <f>Sprints!J148</f>
        <v>29</v>
      </c>
      <c r="C35" s="791">
        <f>Sprints!Y148</f>
        <v>30.5</v>
      </c>
      <c r="D35" s="513"/>
      <c r="E35" s="258"/>
      <c r="F35" s="258"/>
      <c r="G35" s="258"/>
      <c r="H35" s="790">
        <v>4.4</v>
      </c>
      <c r="I35" s="792">
        <f t="shared" si="1"/>
        <v>5.172413793</v>
      </c>
      <c r="J35" s="258"/>
      <c r="K35" s="258"/>
      <c r="L35" s="258"/>
      <c r="M35" s="258"/>
      <c r="N35" s="258"/>
      <c r="O35" s="258"/>
      <c r="P35" s="258"/>
      <c r="Q35" s="258"/>
      <c r="R35" s="258"/>
      <c r="S35" s="258"/>
      <c r="T35" s="258"/>
      <c r="U35" s="258"/>
      <c r="V35" s="258"/>
      <c r="W35" s="258"/>
      <c r="X35" s="258"/>
      <c r="Y35" s="258"/>
      <c r="Z35" s="258"/>
    </row>
    <row r="36">
      <c r="A36" s="790">
        <v>4.5</v>
      </c>
      <c r="B36" s="791">
        <f>Sprints!J159</f>
        <v>20.5</v>
      </c>
      <c r="C36" s="791">
        <f>Sprints!Y159</f>
        <v>21</v>
      </c>
      <c r="D36" s="258"/>
      <c r="E36" s="258"/>
      <c r="F36" s="258"/>
      <c r="G36" s="258"/>
      <c r="H36" s="790">
        <v>4.5</v>
      </c>
      <c r="I36" s="792">
        <f t="shared" si="1"/>
        <v>2.43902439</v>
      </c>
      <c r="J36" s="258"/>
      <c r="K36" s="258"/>
      <c r="L36" s="258"/>
      <c r="M36" s="258"/>
      <c r="N36" s="258"/>
      <c r="O36" s="258"/>
      <c r="P36" s="258"/>
      <c r="Q36" s="258"/>
      <c r="R36" s="258"/>
      <c r="S36" s="258"/>
      <c r="T36" s="258"/>
      <c r="U36" s="258"/>
      <c r="V36" s="258"/>
      <c r="W36" s="258"/>
      <c r="X36" s="258"/>
      <c r="Y36" s="258"/>
      <c r="Z36" s="258"/>
    </row>
    <row r="37">
      <c r="A37" s="790">
        <v>4.6</v>
      </c>
      <c r="B37" s="791">
        <f>Sprints!J177</f>
        <v>36</v>
      </c>
      <c r="C37" s="791">
        <f>Sprints!Y177</f>
        <v>35.5</v>
      </c>
      <c r="D37" s="513"/>
      <c r="E37" s="258"/>
      <c r="F37" s="258"/>
      <c r="G37" s="258"/>
      <c r="H37" s="790">
        <v>4.6</v>
      </c>
      <c r="I37" s="792">
        <f t="shared" si="1"/>
        <v>-1.388888889</v>
      </c>
      <c r="J37" s="258"/>
      <c r="K37" s="258"/>
      <c r="L37" s="258"/>
      <c r="M37" s="258"/>
      <c r="N37" s="258"/>
      <c r="O37" s="258"/>
      <c r="P37" s="258"/>
      <c r="Q37" s="258"/>
      <c r="R37" s="258"/>
      <c r="S37" s="258"/>
      <c r="T37" s="258"/>
      <c r="U37" s="258"/>
      <c r="V37" s="258"/>
      <c r="W37" s="258"/>
      <c r="X37" s="258"/>
      <c r="Y37" s="258"/>
      <c r="Z37" s="258"/>
    </row>
    <row r="38">
      <c r="A38" s="790">
        <v>4.7</v>
      </c>
      <c r="B38" s="791">
        <f>Sprints!J192</f>
        <v>135</v>
      </c>
      <c r="C38" s="791">
        <f>Sprints!Y192</f>
        <v>151.5</v>
      </c>
      <c r="D38" s="513"/>
      <c r="E38" s="258"/>
      <c r="F38" s="258"/>
      <c r="G38" s="258"/>
      <c r="H38" s="790">
        <v>4.7</v>
      </c>
      <c r="I38" s="792">
        <f t="shared" si="1"/>
        <v>12.22222222</v>
      </c>
      <c r="J38" s="258"/>
      <c r="K38" s="258"/>
      <c r="L38" s="258"/>
      <c r="M38" s="258"/>
      <c r="N38" s="258"/>
      <c r="O38" s="258"/>
      <c r="P38" s="258"/>
      <c r="Q38" s="258"/>
      <c r="R38" s="258"/>
      <c r="S38" s="258"/>
      <c r="T38" s="258"/>
      <c r="U38" s="258"/>
      <c r="V38" s="258"/>
      <c r="W38" s="258"/>
      <c r="X38" s="258"/>
      <c r="Y38" s="258"/>
      <c r="Z38" s="258"/>
    </row>
    <row r="39">
      <c r="A39" s="790">
        <v>5.1</v>
      </c>
      <c r="B39" s="791">
        <f>Sprints!J208</f>
        <v>150</v>
      </c>
      <c r="C39" s="791">
        <f>Sprints!AO208</f>
        <v>155</v>
      </c>
      <c r="D39" s="513"/>
      <c r="E39" s="258"/>
      <c r="F39" s="258"/>
      <c r="G39" s="258"/>
      <c r="H39" s="790">
        <v>5.1</v>
      </c>
      <c r="I39" s="792">
        <f t="shared" si="1"/>
        <v>3.333333333</v>
      </c>
      <c r="J39" s="258"/>
      <c r="K39" s="258"/>
      <c r="L39" s="258"/>
      <c r="M39" s="258"/>
      <c r="N39" s="258"/>
      <c r="O39" s="258"/>
      <c r="P39" s="258"/>
      <c r="Q39" s="258"/>
      <c r="R39" s="258"/>
      <c r="S39" s="258"/>
      <c r="T39" s="258"/>
      <c r="U39" s="258"/>
      <c r="V39" s="258"/>
      <c r="W39" s="258"/>
      <c r="X39" s="258"/>
      <c r="Y39" s="258"/>
      <c r="Z39" s="258"/>
    </row>
    <row r="40">
      <c r="A40" s="790">
        <v>5.2</v>
      </c>
      <c r="B40" s="791">
        <f>Sprints!J224</f>
        <v>82</v>
      </c>
      <c r="C40" s="791">
        <f>Sprints!AO224</f>
        <v>120</v>
      </c>
      <c r="D40" s="258"/>
      <c r="E40" s="258"/>
      <c r="F40" s="258"/>
      <c r="G40" s="258"/>
      <c r="H40" s="790">
        <v>5.2</v>
      </c>
      <c r="I40" s="792">
        <f t="shared" si="1"/>
        <v>46.34146341</v>
      </c>
      <c r="J40" s="258"/>
      <c r="K40" s="258"/>
      <c r="L40" s="258"/>
      <c r="M40" s="258"/>
      <c r="N40" s="258"/>
      <c r="O40" s="258"/>
      <c r="P40" s="258"/>
      <c r="Q40" s="258"/>
      <c r="R40" s="258"/>
      <c r="S40" s="258"/>
      <c r="T40" s="258"/>
      <c r="U40" s="258"/>
      <c r="V40" s="258"/>
      <c r="W40" s="258"/>
      <c r="X40" s="258"/>
      <c r="Y40" s="258"/>
      <c r="Z40" s="258"/>
    </row>
    <row r="41">
      <c r="A41" s="790">
        <v>5.3</v>
      </c>
      <c r="B41" s="791">
        <f>Sprints!J240</f>
        <v>100</v>
      </c>
      <c r="C41" s="791">
        <f>Sprints!AO240</f>
        <v>94</v>
      </c>
      <c r="D41" s="258"/>
      <c r="E41" s="258"/>
      <c r="F41" s="258"/>
      <c r="G41" s="258"/>
      <c r="H41" s="790">
        <v>5.3</v>
      </c>
      <c r="I41" s="792">
        <f t="shared" si="1"/>
        <v>-6</v>
      </c>
      <c r="J41" s="258"/>
      <c r="K41" s="258"/>
      <c r="L41" s="258"/>
      <c r="M41" s="258"/>
      <c r="N41" s="258"/>
      <c r="O41" s="258"/>
      <c r="P41" s="258"/>
      <c r="Q41" s="258"/>
      <c r="R41" s="258"/>
      <c r="S41" s="258"/>
      <c r="T41" s="258"/>
      <c r="U41" s="258"/>
      <c r="V41" s="258"/>
      <c r="W41" s="258"/>
      <c r="X41" s="258"/>
      <c r="Y41" s="258"/>
      <c r="Z41" s="258"/>
    </row>
    <row r="42">
      <c r="A42" s="790">
        <v>5.4</v>
      </c>
      <c r="B42" s="791">
        <f>Sprints!J256</f>
        <v>78</v>
      </c>
      <c r="C42" s="791">
        <f>Sprints!AO256</f>
        <v>81</v>
      </c>
      <c r="D42" s="258"/>
      <c r="E42" s="258"/>
      <c r="F42" s="258"/>
      <c r="G42" s="258"/>
      <c r="H42" s="790">
        <v>5.4</v>
      </c>
      <c r="I42" s="792">
        <f t="shared" si="1"/>
        <v>3.846153846</v>
      </c>
      <c r="J42" s="258"/>
      <c r="K42" s="258"/>
      <c r="L42" s="258"/>
      <c r="M42" s="258"/>
      <c r="N42" s="258"/>
      <c r="O42" s="258"/>
      <c r="P42" s="258"/>
      <c r="Q42" s="258"/>
      <c r="R42" s="258"/>
      <c r="S42" s="258"/>
      <c r="T42" s="258"/>
      <c r="U42" s="258"/>
      <c r="V42" s="258"/>
      <c r="W42" s="258"/>
      <c r="X42" s="258"/>
      <c r="Y42" s="258"/>
      <c r="Z42" s="258"/>
    </row>
    <row r="43">
      <c r="A43" s="790">
        <v>6.1</v>
      </c>
      <c r="B43" s="793">
        <f>Sprints!J272</f>
        <v>150</v>
      </c>
      <c r="C43" s="791">
        <f>Sprints!AO272</f>
        <v>100</v>
      </c>
      <c r="D43" s="258"/>
      <c r="E43" s="258"/>
      <c r="F43" s="258"/>
      <c r="G43" s="258"/>
      <c r="H43" s="790">
        <v>6.1</v>
      </c>
      <c r="I43" s="792">
        <f t="shared" si="1"/>
        <v>-33.33333333</v>
      </c>
      <c r="J43" s="258"/>
      <c r="K43" s="258"/>
      <c r="L43" s="258"/>
      <c r="M43" s="258"/>
      <c r="N43" s="258"/>
      <c r="O43" s="258"/>
      <c r="P43" s="258"/>
      <c r="Q43" s="258"/>
      <c r="R43" s="258"/>
      <c r="S43" s="258"/>
      <c r="T43" s="258"/>
      <c r="U43" s="258"/>
      <c r="V43" s="258"/>
      <c r="W43" s="258"/>
      <c r="X43" s="258"/>
      <c r="Y43" s="258"/>
      <c r="Z43" s="258"/>
    </row>
    <row r="44">
      <c r="A44" s="790">
        <v>6.2</v>
      </c>
      <c r="B44" s="791">
        <f>Sprints!J289</f>
        <v>78</v>
      </c>
      <c r="C44" s="791">
        <f>Sprints!AO289</f>
        <v>66.5</v>
      </c>
      <c r="D44" s="258"/>
      <c r="E44" s="258"/>
      <c r="F44" s="258"/>
      <c r="G44" s="258"/>
      <c r="H44" s="790">
        <v>6.2</v>
      </c>
      <c r="I44" s="792">
        <f t="shared" si="1"/>
        <v>-14.74358974</v>
      </c>
      <c r="J44" s="258"/>
      <c r="K44" s="258"/>
      <c r="L44" s="258"/>
      <c r="M44" s="258"/>
      <c r="N44" s="258"/>
      <c r="O44" s="258"/>
      <c r="P44" s="258"/>
      <c r="Q44" s="258"/>
      <c r="R44" s="258"/>
      <c r="S44" s="258"/>
      <c r="T44" s="258"/>
      <c r="U44" s="258"/>
      <c r="V44" s="258"/>
      <c r="W44" s="258"/>
      <c r="X44" s="258"/>
      <c r="Y44" s="258"/>
      <c r="Z44" s="258"/>
    </row>
    <row r="45">
      <c r="A45" s="790">
        <v>6.3</v>
      </c>
      <c r="B45" s="791">
        <f>Sprints!J306</f>
        <v>52</v>
      </c>
      <c r="C45" s="791">
        <f>Sprints!AO306</f>
        <v>53.5</v>
      </c>
      <c r="D45" s="258"/>
      <c r="E45" s="258"/>
      <c r="F45" s="258"/>
      <c r="G45" s="258"/>
      <c r="H45" s="790">
        <v>6.3</v>
      </c>
      <c r="I45" s="792">
        <f t="shared" si="1"/>
        <v>2.884615385</v>
      </c>
      <c r="J45" s="258"/>
      <c r="K45" s="258"/>
      <c r="L45" s="258"/>
      <c r="M45" s="258"/>
      <c r="N45" s="258"/>
      <c r="O45" s="258"/>
      <c r="P45" s="258"/>
      <c r="Q45" s="258"/>
      <c r="R45" s="258"/>
      <c r="S45" s="258"/>
      <c r="T45" s="258"/>
      <c r="U45" s="258"/>
      <c r="V45" s="258"/>
      <c r="W45" s="258"/>
      <c r="X45" s="258"/>
      <c r="Y45" s="258"/>
      <c r="Z45" s="258"/>
    </row>
    <row r="46">
      <c r="A46" s="790">
        <v>6.4</v>
      </c>
      <c r="B46" s="791">
        <f>Sprints!J327</f>
        <v>94</v>
      </c>
      <c r="C46" s="791">
        <f>Sprints!AG327</f>
        <v>83.75</v>
      </c>
      <c r="D46" s="258"/>
      <c r="E46" s="258"/>
      <c r="F46" s="258"/>
      <c r="G46" s="258"/>
      <c r="H46" s="790">
        <v>6.4</v>
      </c>
      <c r="I46" s="792">
        <f t="shared" si="1"/>
        <v>-10.90425532</v>
      </c>
      <c r="J46" s="258"/>
      <c r="K46" s="258"/>
      <c r="L46" s="258"/>
      <c r="M46" s="258"/>
      <c r="N46" s="258"/>
      <c r="O46" s="258"/>
      <c r="P46" s="258"/>
      <c r="Q46" s="258"/>
      <c r="R46" s="258"/>
      <c r="S46" s="258"/>
      <c r="T46" s="258"/>
      <c r="U46" s="258"/>
      <c r="V46" s="258"/>
      <c r="W46" s="258"/>
      <c r="X46" s="258"/>
      <c r="Y46" s="258"/>
      <c r="Z46" s="258"/>
    </row>
    <row r="47">
      <c r="A47" s="258"/>
      <c r="B47" s="258"/>
      <c r="C47" s="258"/>
      <c r="D47" s="258"/>
      <c r="E47" s="258"/>
      <c r="F47" s="258"/>
      <c r="G47" s="258"/>
      <c r="H47" s="258"/>
      <c r="I47" s="258"/>
      <c r="J47" s="258"/>
      <c r="K47" s="258"/>
      <c r="L47" s="258"/>
      <c r="M47" s="258"/>
      <c r="N47" s="258"/>
      <c r="O47" s="258"/>
      <c r="P47" s="258"/>
      <c r="Q47" s="258"/>
      <c r="R47" s="258"/>
      <c r="S47" s="258"/>
      <c r="T47" s="258"/>
      <c r="U47" s="258"/>
      <c r="V47" s="258"/>
      <c r="W47" s="258"/>
      <c r="X47" s="258"/>
      <c r="Y47" s="258"/>
      <c r="Z47" s="258"/>
    </row>
    <row r="48">
      <c r="A48" s="258"/>
      <c r="B48" s="258"/>
      <c r="C48" s="258"/>
      <c r="D48" s="258"/>
      <c r="E48" s="258"/>
      <c r="F48" s="258"/>
      <c r="G48" s="258"/>
      <c r="H48" s="258"/>
      <c r="I48" s="258"/>
      <c r="J48" s="258"/>
      <c r="K48" s="258"/>
      <c r="L48" s="258"/>
      <c r="M48" s="258"/>
      <c r="N48" s="258"/>
      <c r="O48" s="258"/>
      <c r="P48" s="258"/>
      <c r="Q48" s="258"/>
      <c r="R48" s="258"/>
      <c r="S48" s="258"/>
      <c r="T48" s="258"/>
      <c r="U48" s="258"/>
      <c r="V48" s="258"/>
      <c r="W48" s="258"/>
      <c r="X48" s="258"/>
      <c r="Y48" s="258"/>
      <c r="Z48" s="258"/>
    </row>
    <row r="49">
      <c r="A49" s="258"/>
      <c r="B49" s="258"/>
      <c r="C49" s="258"/>
      <c r="D49" s="258"/>
      <c r="E49" s="258"/>
      <c r="F49" s="258"/>
      <c r="G49" s="258"/>
      <c r="H49" s="258"/>
      <c r="I49" s="258"/>
      <c r="J49" s="258"/>
      <c r="K49" s="258"/>
      <c r="L49" s="258"/>
      <c r="M49" s="258"/>
      <c r="N49" s="258"/>
      <c r="O49" s="258"/>
      <c r="P49" s="258"/>
      <c r="Q49" s="258"/>
      <c r="R49" s="258"/>
      <c r="S49" s="258"/>
      <c r="T49" s="258"/>
      <c r="U49" s="258"/>
      <c r="V49" s="258"/>
      <c r="W49" s="258"/>
      <c r="X49" s="258"/>
      <c r="Y49" s="258"/>
      <c r="Z49" s="258"/>
    </row>
    <row r="50">
      <c r="A50" s="258"/>
      <c r="B50" s="258"/>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row>
    <row r="51">
      <c r="A51" s="258"/>
      <c r="B51" s="258"/>
      <c r="C51" s="258"/>
      <c r="D51" s="258"/>
      <c r="E51" s="258"/>
      <c r="F51" s="258"/>
      <c r="G51" s="258"/>
      <c r="H51" s="258"/>
      <c r="I51" s="258"/>
      <c r="J51" s="258"/>
      <c r="K51" s="258"/>
      <c r="L51" s="258"/>
      <c r="M51" s="258"/>
      <c r="N51" s="258"/>
      <c r="O51" s="258"/>
      <c r="P51" s="258"/>
      <c r="Q51" s="258"/>
      <c r="R51" s="258"/>
      <c r="S51" s="258"/>
      <c r="T51" s="258"/>
      <c r="U51" s="258"/>
      <c r="V51" s="258"/>
      <c r="W51" s="258"/>
      <c r="X51" s="258"/>
      <c r="Y51" s="258"/>
      <c r="Z51" s="258"/>
    </row>
    <row r="52">
      <c r="A52" s="258"/>
      <c r="B52" s="258"/>
      <c r="C52" s="258"/>
      <c r="D52" s="258"/>
      <c r="E52" s="258"/>
      <c r="F52" s="258"/>
      <c r="G52" s="258"/>
      <c r="H52" s="258"/>
      <c r="I52" s="258"/>
      <c r="J52" s="258"/>
      <c r="K52" s="258"/>
      <c r="L52" s="258"/>
      <c r="M52" s="258"/>
      <c r="N52" s="258"/>
      <c r="O52" s="258"/>
      <c r="P52" s="258"/>
      <c r="Q52" s="258"/>
      <c r="R52" s="258"/>
      <c r="S52" s="258"/>
      <c r="T52" s="258"/>
      <c r="U52" s="258"/>
      <c r="V52" s="258"/>
      <c r="W52" s="258"/>
      <c r="X52" s="258"/>
      <c r="Y52" s="258"/>
      <c r="Z52" s="258"/>
    </row>
    <row r="53">
      <c r="A53" s="258"/>
      <c r="B53" s="258"/>
      <c r="C53" s="258"/>
      <c r="D53" s="258"/>
      <c r="E53" s="258"/>
      <c r="F53" s="258"/>
      <c r="G53" s="258"/>
      <c r="H53" s="258"/>
      <c r="I53" s="258"/>
      <c r="J53" s="258"/>
      <c r="K53" s="258"/>
      <c r="L53" s="258"/>
      <c r="M53" s="258"/>
      <c r="N53" s="258"/>
      <c r="O53" s="258"/>
      <c r="P53" s="258"/>
      <c r="Q53" s="258"/>
      <c r="R53" s="258"/>
      <c r="S53" s="258"/>
      <c r="T53" s="258"/>
      <c r="U53" s="258"/>
      <c r="V53" s="258"/>
      <c r="W53" s="258"/>
      <c r="X53" s="258"/>
      <c r="Y53" s="258"/>
      <c r="Z53" s="258"/>
    </row>
    <row r="54">
      <c r="A54" s="258"/>
      <c r="B54" s="258"/>
      <c r="C54" s="258"/>
      <c r="D54" s="258"/>
      <c r="E54" s="258"/>
      <c r="F54" s="258"/>
      <c r="G54" s="258"/>
      <c r="H54" s="258"/>
      <c r="I54" s="258"/>
      <c r="J54" s="258"/>
      <c r="K54" s="258"/>
      <c r="L54" s="258"/>
      <c r="M54" s="258"/>
      <c r="N54" s="258"/>
      <c r="O54" s="258"/>
      <c r="P54" s="258"/>
      <c r="Q54" s="258"/>
      <c r="R54" s="258"/>
      <c r="S54" s="258"/>
      <c r="T54" s="258"/>
      <c r="U54" s="258"/>
      <c r="V54" s="258"/>
      <c r="W54" s="258"/>
      <c r="X54" s="258"/>
      <c r="Y54" s="258"/>
      <c r="Z54" s="258"/>
    </row>
    <row r="55">
      <c r="A55" s="258"/>
      <c r="B55" s="258"/>
      <c r="C55" s="258"/>
      <c r="D55" s="258"/>
      <c r="E55" s="258"/>
      <c r="F55" s="258"/>
      <c r="G55" s="258"/>
      <c r="H55" s="258"/>
      <c r="I55" s="258"/>
      <c r="J55" s="258"/>
      <c r="K55" s="258"/>
      <c r="L55" s="258"/>
      <c r="M55" s="258"/>
      <c r="N55" s="258"/>
      <c r="O55" s="258"/>
      <c r="P55" s="258"/>
      <c r="Q55" s="258"/>
      <c r="R55" s="258"/>
      <c r="S55" s="258"/>
      <c r="T55" s="258"/>
      <c r="U55" s="258"/>
      <c r="V55" s="258"/>
      <c r="W55" s="258"/>
      <c r="X55" s="258"/>
      <c r="Y55" s="258"/>
      <c r="Z55" s="258"/>
    </row>
    <row r="56">
      <c r="A56" s="258"/>
      <c r="B56" s="258"/>
      <c r="C56" s="258"/>
      <c r="D56" s="258"/>
      <c r="E56" s="258"/>
      <c r="F56" s="258"/>
      <c r="G56" s="258"/>
      <c r="H56" s="258"/>
      <c r="I56" s="258"/>
      <c r="J56" s="258"/>
      <c r="K56" s="258"/>
      <c r="L56" s="258"/>
      <c r="M56" s="258"/>
      <c r="N56" s="258"/>
      <c r="O56" s="258"/>
      <c r="P56" s="258"/>
      <c r="Q56" s="258"/>
      <c r="R56" s="258"/>
      <c r="S56" s="258"/>
      <c r="T56" s="258"/>
      <c r="U56" s="258"/>
      <c r="V56" s="258"/>
      <c r="W56" s="258"/>
      <c r="X56" s="258"/>
      <c r="Y56" s="258"/>
      <c r="Z56" s="258"/>
    </row>
    <row r="57">
      <c r="A57" s="258"/>
      <c r="B57" s="258"/>
      <c r="C57" s="258"/>
      <c r="D57" s="258"/>
      <c r="E57" s="258"/>
      <c r="F57" s="258"/>
      <c r="G57" s="258"/>
      <c r="H57" s="258"/>
      <c r="I57" s="258"/>
      <c r="J57" s="258"/>
      <c r="K57" s="258"/>
      <c r="L57" s="258"/>
      <c r="M57" s="258"/>
      <c r="N57" s="258"/>
      <c r="O57" s="258"/>
      <c r="P57" s="258"/>
      <c r="Q57" s="258"/>
      <c r="R57" s="258"/>
      <c r="S57" s="258"/>
      <c r="T57" s="258"/>
      <c r="U57" s="258"/>
      <c r="V57" s="258"/>
      <c r="W57" s="258"/>
      <c r="X57" s="258"/>
      <c r="Y57" s="258"/>
      <c r="Z57" s="258"/>
    </row>
    <row r="58">
      <c r="A58" s="258"/>
      <c r="B58" s="258"/>
      <c r="C58" s="258"/>
      <c r="D58" s="258"/>
      <c r="E58" s="258"/>
      <c r="F58" s="258"/>
      <c r="G58" s="258"/>
      <c r="H58" s="258"/>
      <c r="I58" s="258"/>
      <c r="J58" s="258"/>
      <c r="K58" s="258"/>
      <c r="L58" s="258"/>
      <c r="M58" s="258"/>
      <c r="N58" s="258"/>
      <c r="O58" s="258"/>
      <c r="P58" s="258"/>
      <c r="Q58" s="258"/>
      <c r="R58" s="258"/>
      <c r="S58" s="258"/>
      <c r="T58" s="258"/>
      <c r="U58" s="258"/>
      <c r="V58" s="258"/>
      <c r="W58" s="258"/>
      <c r="X58" s="258"/>
      <c r="Y58" s="258"/>
      <c r="Z58" s="258"/>
    </row>
    <row r="59">
      <c r="A59" s="258"/>
      <c r="B59" s="258"/>
      <c r="C59" s="258"/>
      <c r="D59" s="258"/>
      <c r="E59" s="258"/>
      <c r="F59" s="258"/>
      <c r="G59" s="258"/>
      <c r="H59" s="258"/>
      <c r="I59" s="258"/>
      <c r="J59" s="258"/>
      <c r="K59" s="258"/>
      <c r="L59" s="258"/>
      <c r="M59" s="258"/>
      <c r="N59" s="258"/>
      <c r="O59" s="258"/>
      <c r="P59" s="258"/>
      <c r="Q59" s="258"/>
      <c r="R59" s="258"/>
      <c r="S59" s="258"/>
      <c r="T59" s="258"/>
      <c r="U59" s="258"/>
      <c r="V59" s="258"/>
      <c r="W59" s="258"/>
      <c r="X59" s="258"/>
      <c r="Y59" s="258"/>
      <c r="Z59" s="258"/>
    </row>
    <row r="60">
      <c r="A60" s="258"/>
      <c r="B60" s="258"/>
      <c r="C60" s="258"/>
      <c r="D60" s="258"/>
      <c r="E60" s="258"/>
      <c r="F60" s="258"/>
      <c r="G60" s="258"/>
      <c r="H60" s="258"/>
      <c r="I60" s="258"/>
      <c r="J60" s="258"/>
      <c r="K60" s="258"/>
      <c r="L60" s="258"/>
      <c r="M60" s="258"/>
      <c r="N60" s="258"/>
      <c r="O60" s="258"/>
      <c r="P60" s="258"/>
      <c r="Q60" s="258"/>
      <c r="R60" s="258"/>
      <c r="S60" s="258"/>
      <c r="T60" s="258"/>
      <c r="U60" s="258"/>
      <c r="V60" s="258"/>
      <c r="W60" s="258"/>
      <c r="X60" s="258"/>
      <c r="Y60" s="258"/>
      <c r="Z60" s="258"/>
    </row>
    <row r="61">
      <c r="A61" s="258"/>
      <c r="B61" s="258"/>
      <c r="C61" s="258"/>
      <c r="D61" s="258"/>
      <c r="E61" s="258"/>
      <c r="F61" s="258"/>
      <c r="G61" s="258"/>
      <c r="H61" s="258"/>
      <c r="I61" s="258"/>
      <c r="J61" s="258"/>
      <c r="K61" s="258"/>
      <c r="L61" s="258"/>
      <c r="M61" s="258"/>
      <c r="N61" s="258"/>
      <c r="O61" s="258"/>
      <c r="P61" s="258"/>
      <c r="Q61" s="258"/>
      <c r="R61" s="258"/>
      <c r="S61" s="258"/>
      <c r="T61" s="258"/>
      <c r="U61" s="258"/>
      <c r="V61" s="258"/>
      <c r="W61" s="258"/>
      <c r="X61" s="258"/>
      <c r="Y61" s="258"/>
      <c r="Z61" s="258"/>
    </row>
    <row r="62">
      <c r="A62" s="258"/>
      <c r="B62" s="258"/>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row>
    <row r="63">
      <c r="A63" s="258"/>
      <c r="B63" s="258"/>
      <c r="C63" s="258"/>
      <c r="D63" s="258"/>
      <c r="E63" s="258"/>
      <c r="F63" s="258"/>
      <c r="G63" s="258"/>
      <c r="H63" s="258"/>
      <c r="I63" s="258"/>
      <c r="J63" s="258"/>
      <c r="K63" s="258"/>
      <c r="L63" s="258"/>
      <c r="M63" s="258"/>
      <c r="N63" s="258"/>
      <c r="O63" s="258"/>
      <c r="P63" s="258"/>
      <c r="Q63" s="258"/>
      <c r="R63" s="258"/>
      <c r="S63" s="258"/>
      <c r="T63" s="258"/>
      <c r="U63" s="258"/>
      <c r="V63" s="258"/>
      <c r="W63" s="258"/>
      <c r="X63" s="258"/>
      <c r="Y63" s="258"/>
      <c r="Z63" s="258"/>
    </row>
    <row r="64">
      <c r="A64" s="258"/>
      <c r="B64" s="258"/>
      <c r="C64" s="258"/>
      <c r="D64" s="258"/>
      <c r="E64" s="258"/>
      <c r="F64" s="258"/>
      <c r="G64" s="258"/>
      <c r="H64" s="258"/>
      <c r="I64" s="258"/>
      <c r="J64" s="258"/>
      <c r="K64" s="258"/>
      <c r="L64" s="258"/>
      <c r="M64" s="258"/>
      <c r="N64" s="258"/>
      <c r="O64" s="258"/>
      <c r="P64" s="258"/>
      <c r="Q64" s="258"/>
      <c r="R64" s="258"/>
      <c r="S64" s="258"/>
      <c r="T64" s="258"/>
      <c r="U64" s="258"/>
      <c r="V64" s="258"/>
      <c r="W64" s="258"/>
      <c r="X64" s="258"/>
      <c r="Y64" s="258"/>
      <c r="Z64" s="258"/>
    </row>
    <row r="65">
      <c r="A65" s="258"/>
      <c r="B65" s="258"/>
      <c r="C65" s="258"/>
      <c r="D65" s="258"/>
      <c r="E65" s="258"/>
      <c r="F65" s="258"/>
      <c r="G65" s="258"/>
      <c r="H65" s="258"/>
      <c r="I65" s="258"/>
      <c r="J65" s="258"/>
      <c r="K65" s="258"/>
      <c r="L65" s="258"/>
      <c r="M65" s="258"/>
      <c r="N65" s="258"/>
      <c r="O65" s="258"/>
      <c r="P65" s="258"/>
      <c r="Q65" s="258"/>
      <c r="R65" s="258"/>
      <c r="S65" s="258"/>
      <c r="T65" s="258"/>
      <c r="U65" s="258"/>
      <c r="V65" s="258"/>
      <c r="W65" s="258"/>
      <c r="X65" s="258"/>
      <c r="Y65" s="258"/>
      <c r="Z65" s="258"/>
    </row>
    <row r="66">
      <c r="A66" s="258"/>
      <c r="B66" s="258"/>
      <c r="C66" s="258"/>
      <c r="D66" s="258"/>
      <c r="E66" s="258"/>
      <c r="F66" s="258"/>
      <c r="G66" s="258"/>
      <c r="H66" s="258"/>
      <c r="I66" s="258"/>
      <c r="J66" s="258"/>
      <c r="K66" s="258"/>
      <c r="L66" s="258"/>
      <c r="M66" s="258"/>
      <c r="N66" s="258"/>
      <c r="O66" s="258"/>
      <c r="P66" s="258"/>
      <c r="Q66" s="258"/>
      <c r="R66" s="258"/>
      <c r="S66" s="258"/>
      <c r="T66" s="258"/>
      <c r="U66" s="258"/>
      <c r="V66" s="258"/>
      <c r="W66" s="258"/>
      <c r="X66" s="258"/>
      <c r="Y66" s="258"/>
      <c r="Z66" s="258"/>
    </row>
    <row r="67">
      <c r="A67" s="258"/>
      <c r="B67" s="258"/>
      <c r="C67" s="258"/>
      <c r="D67" s="258"/>
      <c r="E67" s="258"/>
      <c r="F67" s="258"/>
      <c r="G67" s="258"/>
      <c r="H67" s="258"/>
      <c r="I67" s="258"/>
      <c r="J67" s="258"/>
      <c r="K67" s="258"/>
      <c r="L67" s="258"/>
      <c r="M67" s="258"/>
      <c r="N67" s="258"/>
      <c r="O67" s="258"/>
      <c r="P67" s="258"/>
      <c r="Q67" s="258"/>
      <c r="R67" s="258"/>
      <c r="S67" s="258"/>
      <c r="T67" s="258"/>
      <c r="U67" s="258"/>
      <c r="V67" s="258"/>
      <c r="W67" s="258"/>
      <c r="X67" s="258"/>
      <c r="Y67" s="258"/>
      <c r="Z67" s="258"/>
    </row>
    <row r="68">
      <c r="A68" s="258"/>
      <c r="B68" s="258"/>
      <c r="C68" s="258"/>
      <c r="D68" s="258"/>
      <c r="E68" s="258"/>
      <c r="F68" s="258"/>
      <c r="G68" s="258"/>
      <c r="H68" s="258"/>
      <c r="I68" s="258"/>
      <c r="J68" s="258"/>
      <c r="K68" s="258"/>
      <c r="L68" s="258"/>
      <c r="M68" s="258"/>
      <c r="N68" s="258"/>
      <c r="O68" s="258"/>
      <c r="P68" s="258"/>
      <c r="Q68" s="258"/>
      <c r="R68" s="258"/>
      <c r="S68" s="258"/>
      <c r="T68" s="258"/>
      <c r="U68" s="258"/>
      <c r="V68" s="258"/>
      <c r="W68" s="258"/>
      <c r="X68" s="258"/>
      <c r="Y68" s="258"/>
      <c r="Z68" s="258"/>
    </row>
    <row r="69">
      <c r="A69" s="258"/>
      <c r="B69" s="258"/>
      <c r="C69" s="258"/>
      <c r="D69" s="258"/>
      <c r="E69" s="258"/>
      <c r="F69" s="258"/>
      <c r="G69" s="258"/>
      <c r="H69" s="258"/>
      <c r="I69" s="258"/>
      <c r="J69" s="258"/>
      <c r="K69" s="258"/>
      <c r="L69" s="258"/>
      <c r="M69" s="258"/>
      <c r="N69" s="258"/>
      <c r="O69" s="258"/>
      <c r="P69" s="258"/>
      <c r="Q69" s="258"/>
      <c r="R69" s="258"/>
      <c r="S69" s="258"/>
      <c r="T69" s="258"/>
      <c r="U69" s="258"/>
      <c r="V69" s="258"/>
      <c r="W69" s="258"/>
      <c r="X69" s="258"/>
      <c r="Y69" s="258"/>
      <c r="Z69" s="258"/>
    </row>
    <row r="70">
      <c r="A70" s="258"/>
      <c r="B70" s="258"/>
      <c r="C70" s="258"/>
      <c r="D70" s="258"/>
      <c r="E70" s="258"/>
      <c r="F70" s="258"/>
      <c r="G70" s="258"/>
      <c r="H70" s="258"/>
      <c r="I70" s="258"/>
      <c r="J70" s="258"/>
      <c r="K70" s="258"/>
      <c r="L70" s="258"/>
      <c r="M70" s="258"/>
      <c r="N70" s="258"/>
      <c r="O70" s="258"/>
      <c r="P70" s="258"/>
      <c r="Q70" s="258"/>
      <c r="R70" s="258"/>
      <c r="S70" s="258"/>
      <c r="T70" s="258"/>
      <c r="U70" s="258"/>
      <c r="V70" s="258"/>
      <c r="W70" s="258"/>
      <c r="X70" s="258"/>
      <c r="Y70" s="258"/>
      <c r="Z70" s="258"/>
    </row>
    <row r="71">
      <c r="A71" s="258"/>
      <c r="B71" s="258"/>
      <c r="C71" s="258"/>
      <c r="D71" s="258"/>
      <c r="E71" s="258"/>
      <c r="F71" s="258"/>
      <c r="G71" s="258"/>
      <c r="H71" s="258"/>
      <c r="I71" s="258"/>
      <c r="J71" s="258"/>
      <c r="K71" s="258"/>
      <c r="L71" s="258"/>
      <c r="M71" s="258"/>
      <c r="N71" s="258"/>
      <c r="O71" s="258"/>
      <c r="P71" s="258"/>
      <c r="Q71" s="258"/>
      <c r="R71" s="258"/>
      <c r="S71" s="258"/>
      <c r="T71" s="258"/>
      <c r="U71" s="258"/>
      <c r="V71" s="258"/>
      <c r="W71" s="258"/>
      <c r="X71" s="258"/>
      <c r="Y71" s="258"/>
      <c r="Z71" s="258"/>
    </row>
    <row r="72">
      <c r="A72" s="258"/>
      <c r="B72" s="258"/>
      <c r="C72" s="258"/>
      <c r="D72" s="258"/>
      <c r="E72" s="258"/>
      <c r="F72" s="258"/>
      <c r="G72" s="258"/>
      <c r="H72" s="258"/>
      <c r="I72" s="258"/>
      <c r="J72" s="258"/>
      <c r="K72" s="258"/>
      <c r="L72" s="258"/>
      <c r="M72" s="258"/>
      <c r="N72" s="258"/>
      <c r="O72" s="258"/>
      <c r="P72" s="258"/>
      <c r="Q72" s="258"/>
      <c r="R72" s="258"/>
      <c r="S72" s="258"/>
      <c r="T72" s="258"/>
      <c r="U72" s="258"/>
      <c r="V72" s="258"/>
      <c r="W72" s="258"/>
      <c r="X72" s="258"/>
      <c r="Y72" s="258"/>
      <c r="Z72" s="258"/>
    </row>
    <row r="73">
      <c r="A73" s="258"/>
      <c r="B73" s="258"/>
      <c r="C73" s="258"/>
      <c r="D73" s="258"/>
      <c r="E73" s="258"/>
      <c r="F73" s="258"/>
      <c r="G73" s="258"/>
      <c r="H73" s="258"/>
      <c r="I73" s="258"/>
      <c r="J73" s="258"/>
      <c r="K73" s="258"/>
      <c r="L73" s="258"/>
      <c r="M73" s="258"/>
      <c r="N73" s="258"/>
      <c r="O73" s="258"/>
      <c r="P73" s="258"/>
      <c r="Q73" s="258"/>
      <c r="R73" s="258"/>
      <c r="S73" s="258"/>
      <c r="T73" s="258"/>
      <c r="U73" s="258"/>
      <c r="V73" s="258"/>
      <c r="W73" s="258"/>
      <c r="X73" s="258"/>
      <c r="Y73" s="258"/>
      <c r="Z73" s="258"/>
    </row>
    <row r="74">
      <c r="A74" s="258"/>
      <c r="B74" s="258"/>
      <c r="C74" s="258"/>
      <c r="D74" s="258"/>
      <c r="E74" s="258"/>
      <c r="F74" s="258"/>
      <c r="G74" s="258"/>
      <c r="H74" s="258"/>
      <c r="I74" s="258"/>
      <c r="J74" s="258"/>
      <c r="K74" s="258"/>
      <c r="L74" s="258"/>
      <c r="M74" s="258"/>
      <c r="N74" s="258"/>
      <c r="O74" s="258"/>
      <c r="P74" s="258"/>
      <c r="Q74" s="258"/>
      <c r="R74" s="258"/>
      <c r="S74" s="258"/>
      <c r="T74" s="258"/>
      <c r="U74" s="258"/>
      <c r="V74" s="258"/>
      <c r="W74" s="258"/>
      <c r="X74" s="258"/>
      <c r="Y74" s="258"/>
      <c r="Z74" s="258"/>
    </row>
    <row r="75">
      <c r="A75" s="258"/>
      <c r="B75" s="258"/>
      <c r="C75" s="258"/>
      <c r="D75" s="258"/>
      <c r="E75" s="258"/>
      <c r="F75" s="258"/>
      <c r="G75" s="258"/>
      <c r="H75" s="258"/>
      <c r="I75" s="258"/>
      <c r="J75" s="258"/>
      <c r="K75" s="258"/>
      <c r="L75" s="258"/>
      <c r="M75" s="258"/>
      <c r="N75" s="258"/>
      <c r="O75" s="258"/>
      <c r="P75" s="258"/>
      <c r="Q75" s="258"/>
      <c r="R75" s="258"/>
      <c r="S75" s="258"/>
      <c r="T75" s="258"/>
      <c r="U75" s="258"/>
      <c r="V75" s="258"/>
      <c r="W75" s="258"/>
      <c r="X75" s="258"/>
      <c r="Y75" s="258"/>
      <c r="Z75" s="258"/>
    </row>
    <row r="76">
      <c r="A76" s="258"/>
      <c r="B76" s="258"/>
      <c r="C76" s="258"/>
      <c r="D76" s="258"/>
      <c r="E76" s="258"/>
      <c r="F76" s="258"/>
      <c r="G76" s="258"/>
      <c r="H76" s="258"/>
      <c r="I76" s="258"/>
      <c r="J76" s="258"/>
      <c r="K76" s="258"/>
      <c r="L76" s="258"/>
      <c r="M76" s="258"/>
      <c r="N76" s="258"/>
      <c r="O76" s="258"/>
      <c r="P76" s="258"/>
      <c r="Q76" s="258"/>
      <c r="R76" s="258"/>
      <c r="S76" s="258"/>
      <c r="T76" s="258"/>
      <c r="U76" s="258"/>
      <c r="V76" s="258"/>
      <c r="W76" s="258"/>
      <c r="X76" s="258"/>
      <c r="Y76" s="258"/>
      <c r="Z76" s="258"/>
    </row>
    <row r="77">
      <c r="A77" s="258"/>
      <c r="B77" s="258"/>
      <c r="C77" s="258"/>
      <c r="D77" s="258"/>
      <c r="E77" s="258"/>
      <c r="F77" s="258"/>
      <c r="G77" s="258"/>
      <c r="H77" s="258"/>
      <c r="I77" s="258"/>
      <c r="J77" s="258"/>
      <c r="K77" s="258"/>
      <c r="L77" s="258"/>
      <c r="M77" s="258"/>
      <c r="N77" s="258"/>
      <c r="O77" s="258"/>
      <c r="P77" s="258"/>
      <c r="Q77" s="258"/>
      <c r="R77" s="258"/>
      <c r="S77" s="258"/>
      <c r="T77" s="258"/>
      <c r="U77" s="258"/>
      <c r="V77" s="258"/>
      <c r="W77" s="258"/>
      <c r="X77" s="258"/>
      <c r="Y77" s="258"/>
      <c r="Z77" s="258"/>
    </row>
    <row r="78">
      <c r="A78" s="258"/>
      <c r="B78" s="258"/>
      <c r="C78" s="258"/>
      <c r="D78" s="258"/>
      <c r="E78" s="258"/>
      <c r="F78" s="258"/>
      <c r="G78" s="258"/>
      <c r="H78" s="258"/>
      <c r="I78" s="258"/>
      <c r="J78" s="258"/>
      <c r="K78" s="258"/>
      <c r="L78" s="258"/>
      <c r="M78" s="258"/>
      <c r="N78" s="258"/>
      <c r="O78" s="258"/>
      <c r="P78" s="258"/>
      <c r="Q78" s="258"/>
      <c r="R78" s="258"/>
      <c r="S78" s="258"/>
      <c r="T78" s="258"/>
      <c r="U78" s="258"/>
      <c r="V78" s="258"/>
      <c r="W78" s="258"/>
      <c r="X78" s="258"/>
      <c r="Y78" s="258"/>
      <c r="Z78" s="258"/>
    </row>
    <row r="79">
      <c r="A79" s="258"/>
      <c r="B79" s="258"/>
      <c r="C79" s="258"/>
      <c r="D79" s="258"/>
      <c r="E79" s="258"/>
      <c r="F79" s="258"/>
      <c r="G79" s="258"/>
      <c r="H79" s="258"/>
      <c r="I79" s="258"/>
      <c r="J79" s="258"/>
      <c r="K79" s="258"/>
      <c r="L79" s="258"/>
      <c r="M79" s="258"/>
      <c r="N79" s="258"/>
      <c r="O79" s="258"/>
      <c r="P79" s="258"/>
      <c r="Q79" s="258"/>
      <c r="R79" s="258"/>
      <c r="S79" s="258"/>
      <c r="T79" s="258"/>
      <c r="U79" s="258"/>
      <c r="V79" s="258"/>
      <c r="W79" s="258"/>
      <c r="X79" s="258"/>
      <c r="Y79" s="258"/>
      <c r="Z79" s="258"/>
    </row>
    <row r="80">
      <c r="A80" s="258"/>
      <c r="B80" s="258"/>
      <c r="C80" s="258"/>
      <c r="D80" s="258"/>
      <c r="E80" s="258"/>
      <c r="F80" s="258"/>
      <c r="G80" s="258"/>
      <c r="H80" s="258"/>
      <c r="I80" s="258"/>
      <c r="J80" s="258"/>
      <c r="K80" s="258"/>
      <c r="L80" s="258"/>
      <c r="M80" s="258"/>
      <c r="N80" s="258"/>
      <c r="O80" s="258"/>
      <c r="P80" s="258"/>
      <c r="Q80" s="258"/>
      <c r="R80" s="258"/>
      <c r="S80" s="258"/>
      <c r="T80" s="258"/>
      <c r="U80" s="258"/>
      <c r="V80" s="258"/>
      <c r="W80" s="258"/>
      <c r="X80" s="258"/>
      <c r="Y80" s="258"/>
      <c r="Z80" s="258"/>
    </row>
    <row r="81">
      <c r="A81" s="258"/>
      <c r="B81" s="258"/>
      <c r="C81" s="258"/>
      <c r="D81" s="258"/>
      <c r="E81" s="258"/>
      <c r="F81" s="258"/>
      <c r="G81" s="258"/>
      <c r="H81" s="258"/>
      <c r="I81" s="258"/>
      <c r="J81" s="258"/>
      <c r="K81" s="258"/>
      <c r="L81" s="258"/>
      <c r="M81" s="258"/>
      <c r="N81" s="258"/>
      <c r="O81" s="258"/>
      <c r="P81" s="258"/>
      <c r="Q81" s="258"/>
      <c r="R81" s="258"/>
      <c r="S81" s="258"/>
      <c r="T81" s="258"/>
      <c r="U81" s="258"/>
      <c r="V81" s="258"/>
      <c r="W81" s="258"/>
      <c r="X81" s="258"/>
      <c r="Y81" s="258"/>
      <c r="Z81" s="258"/>
    </row>
    <row r="82">
      <c r="A82" s="258"/>
      <c r="B82" s="258"/>
      <c r="C82" s="258"/>
      <c r="D82" s="258"/>
      <c r="E82" s="258"/>
      <c r="F82" s="258"/>
      <c r="G82" s="258"/>
      <c r="H82" s="258"/>
      <c r="I82" s="258"/>
      <c r="J82" s="258"/>
      <c r="K82" s="258"/>
      <c r="L82" s="258"/>
      <c r="M82" s="258"/>
      <c r="N82" s="258"/>
      <c r="O82" s="258"/>
      <c r="P82" s="258"/>
      <c r="Q82" s="258"/>
      <c r="R82" s="258"/>
      <c r="S82" s="258"/>
      <c r="T82" s="258"/>
      <c r="U82" s="258"/>
      <c r="V82" s="258"/>
      <c r="W82" s="258"/>
      <c r="X82" s="258"/>
      <c r="Y82" s="258"/>
      <c r="Z82" s="258"/>
    </row>
    <row r="83">
      <c r="A83" s="258"/>
      <c r="B83" s="258"/>
      <c r="C83" s="258"/>
      <c r="D83" s="258"/>
      <c r="E83" s="258"/>
      <c r="F83" s="258"/>
      <c r="G83" s="258"/>
      <c r="H83" s="258"/>
      <c r="I83" s="258"/>
      <c r="J83" s="258"/>
      <c r="K83" s="258"/>
      <c r="L83" s="258"/>
      <c r="M83" s="258"/>
      <c r="N83" s="258"/>
      <c r="O83" s="258"/>
      <c r="P83" s="258"/>
      <c r="Q83" s="258"/>
      <c r="R83" s="258"/>
      <c r="S83" s="258"/>
      <c r="T83" s="258"/>
      <c r="U83" s="258"/>
      <c r="V83" s="258"/>
      <c r="W83" s="258"/>
      <c r="X83" s="258"/>
      <c r="Y83" s="258"/>
      <c r="Z83" s="258"/>
    </row>
    <row r="84">
      <c r="A84" s="258"/>
      <c r="B84" s="258"/>
      <c r="C84" s="258"/>
      <c r="D84" s="258"/>
      <c r="E84" s="258"/>
      <c r="F84" s="258"/>
      <c r="G84" s="258"/>
      <c r="H84" s="258"/>
      <c r="I84" s="258"/>
      <c r="J84" s="258"/>
      <c r="K84" s="258"/>
      <c r="L84" s="258"/>
      <c r="M84" s="258"/>
      <c r="N84" s="258"/>
      <c r="O84" s="258"/>
      <c r="P84" s="258"/>
      <c r="Q84" s="258"/>
      <c r="R84" s="258"/>
      <c r="S84" s="258"/>
      <c r="T84" s="258"/>
      <c r="U84" s="258"/>
      <c r="V84" s="258"/>
      <c r="W84" s="258"/>
      <c r="X84" s="258"/>
      <c r="Y84" s="258"/>
      <c r="Z84" s="258"/>
    </row>
    <row r="85">
      <c r="A85" s="258"/>
      <c r="B85" s="258"/>
      <c r="C85" s="258"/>
      <c r="D85" s="258"/>
      <c r="E85" s="258"/>
      <c r="F85" s="258"/>
      <c r="G85" s="258"/>
      <c r="H85" s="258"/>
      <c r="I85" s="258"/>
      <c r="J85" s="258"/>
      <c r="K85" s="258"/>
      <c r="L85" s="258"/>
      <c r="M85" s="258"/>
      <c r="N85" s="258"/>
      <c r="O85" s="258"/>
      <c r="P85" s="258"/>
      <c r="Q85" s="258"/>
      <c r="R85" s="258"/>
      <c r="S85" s="258"/>
      <c r="T85" s="258"/>
      <c r="U85" s="258"/>
      <c r="V85" s="258"/>
      <c r="W85" s="258"/>
      <c r="X85" s="258"/>
      <c r="Y85" s="258"/>
      <c r="Z85" s="258"/>
    </row>
    <row r="86">
      <c r="A86" s="258"/>
      <c r="B86" s="258"/>
      <c r="C86" s="258"/>
      <c r="D86" s="258"/>
      <c r="E86" s="258"/>
      <c r="F86" s="258"/>
      <c r="G86" s="258"/>
      <c r="H86" s="258"/>
      <c r="I86" s="258"/>
      <c r="J86" s="258"/>
      <c r="K86" s="258"/>
      <c r="L86" s="258"/>
      <c r="M86" s="258"/>
      <c r="N86" s="258"/>
      <c r="O86" s="258"/>
      <c r="P86" s="258"/>
      <c r="Q86" s="258"/>
      <c r="R86" s="258"/>
      <c r="S86" s="258"/>
      <c r="T86" s="258"/>
      <c r="U86" s="258"/>
      <c r="V86" s="258"/>
      <c r="W86" s="258"/>
      <c r="X86" s="258"/>
      <c r="Y86" s="258"/>
      <c r="Z86" s="258"/>
    </row>
    <row r="87">
      <c r="A87" s="258"/>
      <c r="B87" s="258"/>
      <c r="C87" s="258"/>
      <c r="D87" s="258"/>
      <c r="E87" s="258"/>
      <c r="F87" s="258"/>
      <c r="G87" s="258"/>
      <c r="H87" s="258"/>
      <c r="I87" s="258"/>
      <c r="J87" s="258"/>
      <c r="K87" s="258"/>
      <c r="L87" s="258"/>
      <c r="M87" s="258"/>
      <c r="N87" s="258"/>
      <c r="O87" s="258"/>
      <c r="P87" s="258"/>
      <c r="Q87" s="258"/>
      <c r="R87" s="258"/>
      <c r="S87" s="258"/>
      <c r="T87" s="258"/>
      <c r="U87" s="258"/>
      <c r="V87" s="258"/>
      <c r="W87" s="258"/>
      <c r="X87" s="258"/>
      <c r="Y87" s="258"/>
      <c r="Z87" s="258"/>
    </row>
    <row r="88">
      <c r="A88" s="258"/>
      <c r="B88" s="258"/>
      <c r="C88" s="258"/>
      <c r="D88" s="258"/>
      <c r="E88" s="258"/>
      <c r="F88" s="258"/>
      <c r="G88" s="258"/>
      <c r="H88" s="258"/>
      <c r="I88" s="258"/>
      <c r="J88" s="258"/>
      <c r="K88" s="258"/>
      <c r="L88" s="258"/>
      <c r="M88" s="258"/>
      <c r="N88" s="258"/>
      <c r="O88" s="258"/>
      <c r="P88" s="258"/>
      <c r="Q88" s="258"/>
      <c r="R88" s="258"/>
      <c r="S88" s="258"/>
      <c r="T88" s="258"/>
      <c r="U88" s="258"/>
      <c r="V88" s="258"/>
      <c r="W88" s="258"/>
      <c r="X88" s="258"/>
      <c r="Y88" s="258"/>
      <c r="Z88" s="258"/>
    </row>
    <row r="89">
      <c r="A89" s="258"/>
      <c r="B89" s="258"/>
      <c r="C89" s="258"/>
      <c r="D89" s="258"/>
      <c r="E89" s="258"/>
      <c r="F89" s="258"/>
      <c r="G89" s="258"/>
      <c r="H89" s="258"/>
      <c r="I89" s="258"/>
      <c r="J89" s="258"/>
      <c r="K89" s="258"/>
      <c r="L89" s="258"/>
      <c r="M89" s="258"/>
      <c r="N89" s="258"/>
      <c r="O89" s="258"/>
      <c r="P89" s="258"/>
      <c r="Q89" s="258"/>
      <c r="R89" s="258"/>
      <c r="S89" s="258"/>
      <c r="T89" s="258"/>
      <c r="U89" s="258"/>
      <c r="V89" s="258"/>
      <c r="W89" s="258"/>
      <c r="X89" s="258"/>
      <c r="Y89" s="258"/>
      <c r="Z89" s="258"/>
    </row>
    <row r="90">
      <c r="A90" s="258"/>
      <c r="B90" s="258"/>
      <c r="C90" s="258"/>
      <c r="D90" s="258"/>
      <c r="E90" s="258"/>
      <c r="F90" s="258"/>
      <c r="G90" s="258"/>
      <c r="H90" s="258"/>
      <c r="I90" s="258"/>
      <c r="J90" s="258"/>
      <c r="K90" s="258"/>
      <c r="L90" s="258"/>
      <c r="M90" s="258"/>
      <c r="N90" s="258"/>
      <c r="O90" s="258"/>
      <c r="P90" s="258"/>
      <c r="Q90" s="258"/>
      <c r="R90" s="258"/>
      <c r="S90" s="258"/>
      <c r="T90" s="258"/>
      <c r="U90" s="258"/>
      <c r="V90" s="258"/>
      <c r="W90" s="258"/>
      <c r="X90" s="258"/>
      <c r="Y90" s="258"/>
      <c r="Z90" s="258"/>
    </row>
    <row r="91">
      <c r="A91" s="258"/>
      <c r="B91" s="258"/>
      <c r="C91" s="258"/>
      <c r="D91" s="258"/>
      <c r="E91" s="258"/>
      <c r="F91" s="258"/>
      <c r="G91" s="258"/>
      <c r="H91" s="258"/>
      <c r="I91" s="258"/>
      <c r="J91" s="258"/>
      <c r="K91" s="258"/>
      <c r="L91" s="258"/>
      <c r="M91" s="258"/>
      <c r="N91" s="258"/>
      <c r="O91" s="258"/>
      <c r="P91" s="258"/>
      <c r="Q91" s="258"/>
      <c r="R91" s="258"/>
      <c r="S91" s="258"/>
      <c r="T91" s="258"/>
      <c r="U91" s="258"/>
      <c r="V91" s="258"/>
      <c r="W91" s="258"/>
      <c r="X91" s="258"/>
      <c r="Y91" s="258"/>
      <c r="Z91" s="258"/>
    </row>
    <row r="92">
      <c r="A92" s="258"/>
      <c r="B92" s="258"/>
      <c r="C92" s="258"/>
      <c r="D92" s="258"/>
      <c r="E92" s="258"/>
      <c r="F92" s="258"/>
      <c r="G92" s="258"/>
      <c r="H92" s="258"/>
      <c r="I92" s="258"/>
      <c r="J92" s="258"/>
      <c r="K92" s="258"/>
      <c r="L92" s="258"/>
      <c r="M92" s="258"/>
      <c r="N92" s="258"/>
      <c r="O92" s="258"/>
      <c r="P92" s="258"/>
      <c r="Q92" s="258"/>
      <c r="R92" s="258"/>
      <c r="S92" s="258"/>
      <c r="T92" s="258"/>
      <c r="U92" s="258"/>
      <c r="V92" s="258"/>
      <c r="W92" s="258"/>
      <c r="X92" s="258"/>
      <c r="Y92" s="258"/>
      <c r="Z92" s="258"/>
    </row>
    <row r="93">
      <c r="A93" s="258"/>
      <c r="B93" s="258"/>
      <c r="C93" s="258"/>
      <c r="D93" s="258"/>
      <c r="E93" s="258"/>
      <c r="F93" s="258"/>
      <c r="G93" s="258"/>
      <c r="H93" s="258"/>
      <c r="I93" s="258"/>
      <c r="J93" s="258"/>
      <c r="K93" s="258"/>
      <c r="L93" s="258"/>
      <c r="M93" s="258"/>
      <c r="N93" s="258"/>
      <c r="O93" s="258"/>
      <c r="P93" s="258"/>
      <c r="Q93" s="258"/>
      <c r="R93" s="258"/>
      <c r="S93" s="258"/>
      <c r="T93" s="258"/>
      <c r="U93" s="258"/>
      <c r="V93" s="258"/>
      <c r="W93" s="258"/>
      <c r="X93" s="258"/>
      <c r="Y93" s="258"/>
      <c r="Z93" s="258"/>
    </row>
    <row r="94">
      <c r="A94" s="258"/>
      <c r="B94" s="258"/>
      <c r="C94" s="258"/>
      <c r="D94" s="258"/>
      <c r="E94" s="258"/>
      <c r="F94" s="258"/>
      <c r="G94" s="258"/>
      <c r="H94" s="258"/>
      <c r="I94" s="258"/>
      <c r="J94" s="258"/>
      <c r="K94" s="258"/>
      <c r="L94" s="258"/>
      <c r="M94" s="258"/>
      <c r="N94" s="258"/>
      <c r="O94" s="258"/>
      <c r="P94" s="258"/>
      <c r="Q94" s="258"/>
      <c r="R94" s="258"/>
      <c r="S94" s="258"/>
      <c r="T94" s="258"/>
      <c r="U94" s="258"/>
      <c r="V94" s="258"/>
      <c r="W94" s="258"/>
      <c r="X94" s="258"/>
      <c r="Y94" s="258"/>
      <c r="Z94" s="258"/>
    </row>
    <row r="95">
      <c r="A95" s="258"/>
      <c r="B95" s="258"/>
      <c r="C95" s="258"/>
      <c r="D95" s="258"/>
      <c r="E95" s="258"/>
      <c r="F95" s="258"/>
      <c r="G95" s="258"/>
      <c r="H95" s="258"/>
      <c r="I95" s="258"/>
      <c r="J95" s="258"/>
      <c r="K95" s="258"/>
      <c r="L95" s="258"/>
      <c r="M95" s="258"/>
      <c r="N95" s="258"/>
      <c r="O95" s="258"/>
      <c r="P95" s="258"/>
      <c r="Q95" s="258"/>
      <c r="R95" s="258"/>
      <c r="S95" s="258"/>
      <c r="T95" s="258"/>
      <c r="U95" s="258"/>
      <c r="V95" s="258"/>
      <c r="W95" s="258"/>
      <c r="X95" s="258"/>
      <c r="Y95" s="258"/>
      <c r="Z95" s="258"/>
    </row>
    <row r="96">
      <c r="A96" s="258"/>
      <c r="B96" s="258"/>
      <c r="C96" s="258"/>
      <c r="D96" s="258"/>
      <c r="E96" s="258"/>
      <c r="F96" s="258"/>
      <c r="G96" s="258"/>
      <c r="H96" s="258"/>
      <c r="I96" s="258"/>
      <c r="J96" s="258"/>
      <c r="K96" s="258"/>
      <c r="L96" s="258"/>
      <c r="M96" s="258"/>
      <c r="N96" s="258"/>
      <c r="O96" s="258"/>
      <c r="P96" s="258"/>
      <c r="Q96" s="258"/>
      <c r="R96" s="258"/>
      <c r="S96" s="258"/>
      <c r="T96" s="258"/>
      <c r="U96" s="258"/>
      <c r="V96" s="258"/>
      <c r="W96" s="258"/>
      <c r="X96" s="258"/>
      <c r="Y96" s="258"/>
      <c r="Z96" s="258"/>
    </row>
    <row r="97">
      <c r="A97" s="258"/>
      <c r="B97" s="258"/>
      <c r="C97" s="258"/>
      <c r="D97" s="258"/>
      <c r="E97" s="258"/>
      <c r="F97" s="258"/>
      <c r="G97" s="258"/>
      <c r="H97" s="258"/>
      <c r="I97" s="258"/>
      <c r="J97" s="258"/>
      <c r="K97" s="258"/>
      <c r="L97" s="258"/>
      <c r="M97" s="258"/>
      <c r="N97" s="258"/>
      <c r="O97" s="258"/>
      <c r="P97" s="258"/>
      <c r="Q97" s="258"/>
      <c r="R97" s="258"/>
      <c r="S97" s="258"/>
      <c r="T97" s="258"/>
      <c r="U97" s="258"/>
      <c r="V97" s="258"/>
      <c r="W97" s="258"/>
      <c r="X97" s="258"/>
      <c r="Y97" s="258"/>
      <c r="Z97" s="258"/>
    </row>
    <row r="98">
      <c r="A98" s="258"/>
      <c r="B98" s="258"/>
      <c r="C98" s="258"/>
      <c r="D98" s="258"/>
      <c r="E98" s="258"/>
      <c r="F98" s="258"/>
      <c r="G98" s="258"/>
      <c r="H98" s="258"/>
      <c r="I98" s="258"/>
      <c r="J98" s="258"/>
      <c r="K98" s="258"/>
      <c r="L98" s="258"/>
      <c r="M98" s="258"/>
      <c r="N98" s="258"/>
      <c r="O98" s="258"/>
      <c r="P98" s="258"/>
      <c r="Q98" s="258"/>
      <c r="R98" s="258"/>
      <c r="S98" s="258"/>
      <c r="T98" s="258"/>
      <c r="U98" s="258"/>
      <c r="V98" s="258"/>
      <c r="W98" s="258"/>
      <c r="X98" s="258"/>
      <c r="Y98" s="258"/>
      <c r="Z98" s="258"/>
    </row>
    <row r="99">
      <c r="A99" s="258"/>
      <c r="B99" s="258"/>
      <c r="C99" s="258"/>
      <c r="D99" s="258"/>
      <c r="E99" s="258"/>
      <c r="F99" s="258"/>
      <c r="G99" s="258"/>
      <c r="H99" s="258"/>
      <c r="I99" s="258"/>
      <c r="J99" s="258"/>
      <c r="K99" s="258"/>
      <c r="L99" s="258"/>
      <c r="M99" s="258"/>
      <c r="N99" s="258"/>
      <c r="O99" s="258"/>
      <c r="P99" s="258"/>
      <c r="Q99" s="258"/>
      <c r="R99" s="258"/>
      <c r="S99" s="258"/>
      <c r="T99" s="258"/>
      <c r="U99" s="258"/>
      <c r="V99" s="258"/>
      <c r="W99" s="258"/>
      <c r="X99" s="258"/>
      <c r="Y99" s="258"/>
      <c r="Z99" s="258"/>
    </row>
    <row r="100">
      <c r="A100" s="258"/>
      <c r="B100" s="258"/>
      <c r="C100" s="258"/>
      <c r="D100" s="258"/>
      <c r="E100" s="258"/>
      <c r="F100" s="258"/>
      <c r="G100" s="258"/>
      <c r="H100" s="258"/>
      <c r="I100" s="258"/>
      <c r="J100" s="258"/>
      <c r="K100" s="258"/>
      <c r="L100" s="258"/>
      <c r="M100" s="258"/>
      <c r="N100" s="258"/>
      <c r="O100" s="258"/>
      <c r="P100" s="258"/>
      <c r="Q100" s="258"/>
      <c r="R100" s="258"/>
      <c r="S100" s="258"/>
      <c r="T100" s="258"/>
      <c r="U100" s="258"/>
      <c r="V100" s="258"/>
      <c r="W100" s="258"/>
      <c r="X100" s="258"/>
      <c r="Y100" s="258"/>
      <c r="Z100" s="258"/>
    </row>
    <row r="101">
      <c r="A101" s="258"/>
      <c r="B101" s="258"/>
      <c r="C101" s="258"/>
      <c r="D101" s="258"/>
      <c r="E101" s="258"/>
      <c r="F101" s="258"/>
      <c r="G101" s="258"/>
      <c r="H101" s="258"/>
      <c r="I101" s="258"/>
      <c r="J101" s="258"/>
      <c r="K101" s="258"/>
      <c r="L101" s="258"/>
      <c r="M101" s="258"/>
      <c r="N101" s="258"/>
      <c r="O101" s="258"/>
      <c r="P101" s="258"/>
      <c r="Q101" s="258"/>
      <c r="R101" s="258"/>
      <c r="S101" s="258"/>
      <c r="T101" s="258"/>
      <c r="U101" s="258"/>
      <c r="V101" s="258"/>
      <c r="W101" s="258"/>
      <c r="X101" s="258"/>
      <c r="Y101" s="258"/>
      <c r="Z101" s="258"/>
    </row>
    <row r="102">
      <c r="A102" s="258"/>
      <c r="B102" s="258"/>
      <c r="C102" s="258"/>
      <c r="D102" s="258"/>
      <c r="E102" s="258"/>
      <c r="F102" s="258"/>
      <c r="G102" s="258"/>
      <c r="H102" s="258"/>
      <c r="I102" s="258"/>
      <c r="J102" s="258"/>
      <c r="K102" s="258"/>
      <c r="L102" s="258"/>
      <c r="M102" s="258"/>
      <c r="N102" s="258"/>
      <c r="O102" s="258"/>
      <c r="P102" s="258"/>
      <c r="Q102" s="258"/>
      <c r="R102" s="258"/>
      <c r="S102" s="258"/>
      <c r="T102" s="258"/>
      <c r="U102" s="258"/>
      <c r="V102" s="258"/>
      <c r="W102" s="258"/>
      <c r="X102" s="258"/>
      <c r="Y102" s="258"/>
      <c r="Z102" s="258"/>
    </row>
    <row r="103">
      <c r="A103" s="258"/>
      <c r="B103" s="258"/>
      <c r="C103" s="258"/>
      <c r="D103" s="258"/>
      <c r="E103" s="258"/>
      <c r="F103" s="258"/>
      <c r="G103" s="258"/>
      <c r="H103" s="258"/>
      <c r="I103" s="258"/>
      <c r="J103" s="258"/>
      <c r="K103" s="258"/>
      <c r="L103" s="258"/>
      <c r="M103" s="258"/>
      <c r="N103" s="258"/>
      <c r="O103" s="258"/>
      <c r="P103" s="258"/>
      <c r="Q103" s="258"/>
      <c r="R103" s="258"/>
      <c r="S103" s="258"/>
      <c r="T103" s="258"/>
      <c r="U103" s="258"/>
      <c r="V103" s="258"/>
      <c r="W103" s="258"/>
      <c r="X103" s="258"/>
      <c r="Y103" s="258"/>
      <c r="Z103" s="258"/>
    </row>
    <row r="104">
      <c r="A104" s="258"/>
      <c r="B104" s="258"/>
      <c r="C104" s="258"/>
      <c r="D104" s="258"/>
      <c r="E104" s="258"/>
      <c r="F104" s="258"/>
      <c r="G104" s="258"/>
      <c r="H104" s="258"/>
      <c r="I104" s="258"/>
      <c r="J104" s="258"/>
      <c r="K104" s="258"/>
      <c r="L104" s="258"/>
      <c r="M104" s="258"/>
      <c r="N104" s="258"/>
      <c r="O104" s="258"/>
      <c r="P104" s="258"/>
      <c r="Q104" s="258"/>
      <c r="R104" s="258"/>
      <c r="S104" s="258"/>
      <c r="T104" s="258"/>
      <c r="U104" s="258"/>
      <c r="V104" s="258"/>
      <c r="W104" s="258"/>
      <c r="X104" s="258"/>
      <c r="Y104" s="258"/>
      <c r="Z104" s="258"/>
    </row>
    <row r="105">
      <c r="A105" s="258"/>
      <c r="B105" s="258"/>
      <c r="C105" s="258"/>
      <c r="D105" s="258"/>
      <c r="E105" s="258"/>
      <c r="F105" s="258"/>
      <c r="G105" s="258"/>
      <c r="H105" s="258"/>
      <c r="I105" s="258"/>
      <c r="J105" s="258"/>
      <c r="K105" s="258"/>
      <c r="L105" s="258"/>
      <c r="M105" s="258"/>
      <c r="N105" s="258"/>
      <c r="O105" s="258"/>
      <c r="P105" s="258"/>
      <c r="Q105" s="258"/>
      <c r="R105" s="258"/>
      <c r="S105" s="258"/>
      <c r="T105" s="258"/>
      <c r="U105" s="258"/>
      <c r="V105" s="258"/>
      <c r="W105" s="258"/>
      <c r="X105" s="258"/>
      <c r="Y105" s="258"/>
      <c r="Z105" s="258"/>
    </row>
    <row r="106">
      <c r="A106" s="258"/>
      <c r="B106" s="258"/>
      <c r="C106" s="258"/>
      <c r="D106" s="258"/>
      <c r="E106" s="258"/>
      <c r="F106" s="258"/>
      <c r="G106" s="258"/>
      <c r="H106" s="258"/>
      <c r="I106" s="258"/>
      <c r="J106" s="258"/>
      <c r="K106" s="258"/>
      <c r="L106" s="258"/>
      <c r="M106" s="258"/>
      <c r="N106" s="258"/>
      <c r="O106" s="258"/>
      <c r="P106" s="258"/>
      <c r="Q106" s="258"/>
      <c r="R106" s="258"/>
      <c r="S106" s="258"/>
      <c r="T106" s="258"/>
      <c r="U106" s="258"/>
      <c r="V106" s="258"/>
      <c r="W106" s="258"/>
      <c r="X106" s="258"/>
      <c r="Y106" s="258"/>
      <c r="Z106" s="258"/>
    </row>
    <row r="107">
      <c r="A107" s="258"/>
      <c r="B107" s="258"/>
      <c r="C107" s="258"/>
      <c r="D107" s="258"/>
      <c r="E107" s="258"/>
      <c r="F107" s="258"/>
      <c r="G107" s="258"/>
      <c r="H107" s="258"/>
      <c r="I107" s="258"/>
      <c r="J107" s="258"/>
      <c r="K107" s="258"/>
      <c r="L107" s="258"/>
      <c r="M107" s="258"/>
      <c r="N107" s="258"/>
      <c r="O107" s="258"/>
      <c r="P107" s="258"/>
      <c r="Q107" s="258"/>
      <c r="R107" s="258"/>
      <c r="S107" s="258"/>
      <c r="T107" s="258"/>
      <c r="U107" s="258"/>
      <c r="V107" s="258"/>
      <c r="W107" s="258"/>
      <c r="X107" s="258"/>
      <c r="Y107" s="258"/>
      <c r="Z107" s="258"/>
    </row>
    <row r="108">
      <c r="A108" s="258"/>
      <c r="B108" s="258"/>
      <c r="C108" s="258"/>
      <c r="D108" s="258"/>
      <c r="E108" s="258"/>
      <c r="F108" s="258"/>
      <c r="G108" s="258"/>
      <c r="H108" s="258"/>
      <c r="I108" s="258"/>
      <c r="J108" s="258"/>
      <c r="K108" s="258"/>
      <c r="L108" s="258"/>
      <c r="M108" s="258"/>
      <c r="N108" s="258"/>
      <c r="O108" s="258"/>
      <c r="P108" s="258"/>
      <c r="Q108" s="258"/>
      <c r="R108" s="258"/>
      <c r="S108" s="258"/>
      <c r="T108" s="258"/>
      <c r="U108" s="258"/>
      <c r="V108" s="258"/>
      <c r="W108" s="258"/>
      <c r="X108" s="258"/>
      <c r="Y108" s="258"/>
      <c r="Z108" s="258"/>
    </row>
    <row r="109">
      <c r="A109" s="258"/>
      <c r="B109" s="258"/>
      <c r="C109" s="258"/>
      <c r="D109" s="258"/>
      <c r="E109" s="258"/>
      <c r="F109" s="258"/>
      <c r="G109" s="258"/>
      <c r="H109" s="258"/>
      <c r="I109" s="258"/>
      <c r="J109" s="258"/>
      <c r="K109" s="258"/>
      <c r="L109" s="258"/>
      <c r="M109" s="258"/>
      <c r="N109" s="258"/>
      <c r="O109" s="258"/>
      <c r="P109" s="258"/>
      <c r="Q109" s="258"/>
      <c r="R109" s="258"/>
      <c r="S109" s="258"/>
      <c r="T109" s="258"/>
      <c r="U109" s="258"/>
      <c r="V109" s="258"/>
      <c r="W109" s="258"/>
      <c r="X109" s="258"/>
      <c r="Y109" s="258"/>
      <c r="Z109" s="258"/>
    </row>
    <row r="110">
      <c r="A110" s="258"/>
      <c r="B110" s="258"/>
      <c r="C110" s="258"/>
      <c r="D110" s="258"/>
      <c r="E110" s="258"/>
      <c r="F110" s="258"/>
      <c r="G110" s="258"/>
      <c r="H110" s="258"/>
      <c r="I110" s="258"/>
      <c r="J110" s="258"/>
      <c r="K110" s="258"/>
      <c r="L110" s="258"/>
      <c r="M110" s="258"/>
      <c r="N110" s="258"/>
      <c r="O110" s="258"/>
      <c r="P110" s="258"/>
      <c r="Q110" s="258"/>
      <c r="R110" s="258"/>
      <c r="S110" s="258"/>
      <c r="T110" s="258"/>
      <c r="U110" s="258"/>
      <c r="V110" s="258"/>
      <c r="W110" s="258"/>
      <c r="X110" s="258"/>
      <c r="Y110" s="258"/>
      <c r="Z110" s="258"/>
    </row>
    <row r="111">
      <c r="A111" s="258"/>
      <c r="B111" s="258"/>
      <c r="C111" s="258"/>
      <c r="D111" s="258"/>
      <c r="E111" s="258"/>
      <c r="F111" s="258"/>
      <c r="G111" s="258"/>
      <c r="H111" s="258"/>
      <c r="I111" s="258"/>
      <c r="J111" s="258"/>
      <c r="K111" s="258"/>
      <c r="L111" s="258"/>
      <c r="M111" s="258"/>
      <c r="N111" s="258"/>
      <c r="O111" s="258"/>
      <c r="P111" s="258"/>
      <c r="Q111" s="258"/>
      <c r="R111" s="258"/>
      <c r="S111" s="258"/>
      <c r="T111" s="258"/>
      <c r="U111" s="258"/>
      <c r="V111" s="258"/>
      <c r="W111" s="258"/>
      <c r="X111" s="258"/>
      <c r="Y111" s="258"/>
      <c r="Z111" s="258"/>
    </row>
    <row r="112">
      <c r="A112" s="258"/>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row>
    <row r="113">
      <c r="A113" s="258"/>
      <c r="B113" s="258"/>
      <c r="C113" s="258"/>
      <c r="D113" s="258"/>
      <c r="E113" s="258"/>
      <c r="F113" s="258"/>
      <c r="G113" s="258"/>
      <c r="H113" s="258"/>
      <c r="I113" s="258"/>
      <c r="J113" s="258"/>
      <c r="K113" s="258"/>
      <c r="L113" s="258"/>
      <c r="M113" s="258"/>
      <c r="N113" s="258"/>
      <c r="O113" s="258"/>
      <c r="P113" s="258"/>
      <c r="Q113" s="258"/>
      <c r="R113" s="258"/>
      <c r="S113" s="258"/>
      <c r="T113" s="258"/>
      <c r="U113" s="258"/>
      <c r="V113" s="258"/>
      <c r="W113" s="258"/>
      <c r="X113" s="258"/>
      <c r="Y113" s="258"/>
      <c r="Z113" s="258"/>
    </row>
    <row r="114">
      <c r="A114" s="258"/>
      <c r="B114" s="258"/>
      <c r="C114" s="258"/>
      <c r="D114" s="258"/>
      <c r="E114" s="258"/>
      <c r="F114" s="258"/>
      <c r="G114" s="258"/>
      <c r="H114" s="258"/>
      <c r="I114" s="258"/>
      <c r="J114" s="258"/>
      <c r="K114" s="258"/>
      <c r="L114" s="258"/>
      <c r="M114" s="258"/>
      <c r="N114" s="258"/>
      <c r="O114" s="258"/>
      <c r="P114" s="258"/>
      <c r="Q114" s="258"/>
      <c r="R114" s="258"/>
      <c r="S114" s="258"/>
      <c r="T114" s="258"/>
      <c r="U114" s="258"/>
      <c r="V114" s="258"/>
      <c r="W114" s="258"/>
      <c r="X114" s="258"/>
      <c r="Y114" s="258"/>
      <c r="Z114" s="258"/>
    </row>
    <row r="115">
      <c r="A115" s="258"/>
      <c r="B115" s="258"/>
      <c r="C115" s="258"/>
      <c r="D115" s="258"/>
      <c r="E115" s="258"/>
      <c r="F115" s="258"/>
      <c r="G115" s="258"/>
      <c r="H115" s="258"/>
      <c r="I115" s="258"/>
      <c r="J115" s="258"/>
      <c r="K115" s="258"/>
      <c r="L115" s="258"/>
      <c r="M115" s="258"/>
      <c r="N115" s="258"/>
      <c r="O115" s="258"/>
      <c r="P115" s="258"/>
      <c r="Q115" s="258"/>
      <c r="R115" s="258"/>
      <c r="S115" s="258"/>
      <c r="T115" s="258"/>
      <c r="U115" s="258"/>
      <c r="V115" s="258"/>
      <c r="W115" s="258"/>
      <c r="X115" s="258"/>
      <c r="Y115" s="258"/>
      <c r="Z115" s="258"/>
    </row>
    <row r="116">
      <c r="A116" s="258"/>
      <c r="B116" s="258"/>
      <c r="C116" s="258"/>
      <c r="D116" s="258"/>
      <c r="E116" s="258"/>
      <c r="F116" s="258"/>
      <c r="G116" s="258"/>
      <c r="H116" s="258"/>
      <c r="I116" s="258"/>
      <c r="J116" s="258"/>
      <c r="K116" s="258"/>
      <c r="L116" s="258"/>
      <c r="M116" s="258"/>
      <c r="N116" s="258"/>
      <c r="O116" s="258"/>
      <c r="P116" s="258"/>
      <c r="Q116" s="258"/>
      <c r="R116" s="258"/>
      <c r="S116" s="258"/>
      <c r="T116" s="258"/>
      <c r="U116" s="258"/>
      <c r="V116" s="258"/>
      <c r="W116" s="258"/>
      <c r="X116" s="258"/>
      <c r="Y116" s="258"/>
      <c r="Z116" s="258"/>
    </row>
    <row r="117">
      <c r="A117" s="258"/>
      <c r="B117" s="258"/>
      <c r="C117" s="258"/>
      <c r="D117" s="258"/>
      <c r="E117" s="258"/>
      <c r="F117" s="258"/>
      <c r="G117" s="258"/>
      <c r="H117" s="258"/>
      <c r="I117" s="258"/>
      <c r="J117" s="258"/>
      <c r="K117" s="258"/>
      <c r="L117" s="258"/>
      <c r="M117" s="258"/>
      <c r="N117" s="258"/>
      <c r="O117" s="258"/>
      <c r="P117" s="258"/>
      <c r="Q117" s="258"/>
      <c r="R117" s="258"/>
      <c r="S117" s="258"/>
      <c r="T117" s="258"/>
      <c r="U117" s="258"/>
      <c r="V117" s="258"/>
      <c r="W117" s="258"/>
      <c r="X117" s="258"/>
      <c r="Y117" s="258"/>
      <c r="Z117" s="258"/>
    </row>
    <row r="118">
      <c r="A118" s="258"/>
      <c r="B118" s="258"/>
      <c r="C118" s="258"/>
      <c r="D118" s="258"/>
      <c r="E118" s="258"/>
      <c r="F118" s="258"/>
      <c r="G118" s="258"/>
      <c r="H118" s="258"/>
      <c r="I118" s="258"/>
      <c r="J118" s="258"/>
      <c r="K118" s="258"/>
      <c r="L118" s="258"/>
      <c r="M118" s="258"/>
      <c r="N118" s="258"/>
      <c r="O118" s="258"/>
      <c r="P118" s="258"/>
      <c r="Q118" s="258"/>
      <c r="R118" s="258"/>
      <c r="S118" s="258"/>
      <c r="T118" s="258"/>
      <c r="U118" s="258"/>
      <c r="V118" s="258"/>
      <c r="W118" s="258"/>
      <c r="X118" s="258"/>
      <c r="Y118" s="258"/>
      <c r="Z118" s="258"/>
    </row>
    <row r="119">
      <c r="A119" s="258"/>
      <c r="B119" s="258"/>
      <c r="C119" s="258"/>
      <c r="D119" s="258"/>
      <c r="E119" s="258"/>
      <c r="F119" s="258"/>
      <c r="G119" s="258"/>
      <c r="H119" s="258"/>
      <c r="I119" s="258"/>
      <c r="J119" s="258"/>
      <c r="K119" s="258"/>
      <c r="L119" s="258"/>
      <c r="M119" s="258"/>
      <c r="N119" s="258"/>
      <c r="O119" s="258"/>
      <c r="P119" s="258"/>
      <c r="Q119" s="258"/>
      <c r="R119" s="258"/>
      <c r="S119" s="258"/>
      <c r="T119" s="258"/>
      <c r="U119" s="258"/>
      <c r="V119" s="258"/>
      <c r="W119" s="258"/>
      <c r="X119" s="258"/>
      <c r="Y119" s="258"/>
      <c r="Z119" s="258"/>
    </row>
    <row r="120">
      <c r="A120" s="258"/>
      <c r="B120" s="258"/>
      <c r="C120" s="258"/>
      <c r="D120" s="258"/>
      <c r="E120" s="258"/>
      <c r="F120" s="258"/>
      <c r="G120" s="258"/>
      <c r="H120" s="258"/>
      <c r="I120" s="258"/>
      <c r="J120" s="258"/>
      <c r="K120" s="258"/>
      <c r="L120" s="258"/>
      <c r="M120" s="258"/>
      <c r="N120" s="258"/>
      <c r="O120" s="258"/>
      <c r="P120" s="258"/>
      <c r="Q120" s="258"/>
      <c r="R120" s="258"/>
      <c r="S120" s="258"/>
      <c r="T120" s="258"/>
      <c r="U120" s="258"/>
      <c r="V120" s="258"/>
      <c r="W120" s="258"/>
      <c r="X120" s="258"/>
      <c r="Y120" s="258"/>
      <c r="Z120" s="258"/>
    </row>
    <row r="121">
      <c r="A121" s="258"/>
      <c r="B121" s="258"/>
      <c r="C121" s="258"/>
      <c r="D121" s="258"/>
      <c r="E121" s="258"/>
      <c r="F121" s="258"/>
      <c r="G121" s="258"/>
      <c r="H121" s="258"/>
      <c r="I121" s="258"/>
      <c r="J121" s="258"/>
      <c r="K121" s="258"/>
      <c r="L121" s="258"/>
      <c r="M121" s="258"/>
      <c r="N121" s="258"/>
      <c r="O121" s="258"/>
      <c r="P121" s="258"/>
      <c r="Q121" s="258"/>
      <c r="R121" s="258"/>
      <c r="S121" s="258"/>
      <c r="T121" s="258"/>
      <c r="U121" s="258"/>
      <c r="V121" s="258"/>
      <c r="W121" s="258"/>
      <c r="X121" s="258"/>
      <c r="Y121" s="258"/>
      <c r="Z121" s="258"/>
    </row>
    <row r="122">
      <c r="A122" s="258"/>
      <c r="B122" s="258"/>
      <c r="C122" s="258"/>
      <c r="D122" s="258"/>
      <c r="E122" s="258"/>
      <c r="F122" s="258"/>
      <c r="G122" s="258"/>
      <c r="H122" s="258"/>
      <c r="I122" s="258"/>
      <c r="J122" s="258"/>
      <c r="K122" s="258"/>
      <c r="L122" s="258"/>
      <c r="M122" s="258"/>
      <c r="N122" s="258"/>
      <c r="O122" s="258"/>
      <c r="P122" s="258"/>
      <c r="Q122" s="258"/>
      <c r="R122" s="258"/>
      <c r="S122" s="258"/>
      <c r="T122" s="258"/>
      <c r="U122" s="258"/>
      <c r="V122" s="258"/>
      <c r="W122" s="258"/>
      <c r="X122" s="258"/>
      <c r="Y122" s="258"/>
      <c r="Z122" s="258"/>
    </row>
    <row r="123">
      <c r="A123" s="258"/>
      <c r="B123" s="258"/>
      <c r="C123" s="258"/>
      <c r="D123" s="258"/>
      <c r="E123" s="258"/>
      <c r="F123" s="258"/>
      <c r="G123" s="258"/>
      <c r="H123" s="258"/>
      <c r="I123" s="258"/>
      <c r="J123" s="258"/>
      <c r="K123" s="258"/>
      <c r="L123" s="258"/>
      <c r="M123" s="258"/>
      <c r="N123" s="258"/>
      <c r="O123" s="258"/>
      <c r="P123" s="258"/>
      <c r="Q123" s="258"/>
      <c r="R123" s="258"/>
      <c r="S123" s="258"/>
      <c r="T123" s="258"/>
      <c r="U123" s="258"/>
      <c r="V123" s="258"/>
      <c r="W123" s="258"/>
      <c r="X123" s="258"/>
      <c r="Y123" s="258"/>
      <c r="Z123" s="258"/>
    </row>
    <row r="124">
      <c r="A124" s="258"/>
      <c r="B124" s="258"/>
      <c r="C124" s="258"/>
      <c r="D124" s="258"/>
      <c r="E124" s="258"/>
      <c r="F124" s="258"/>
      <c r="G124" s="258"/>
      <c r="H124" s="258"/>
      <c r="I124" s="258"/>
      <c r="J124" s="258"/>
      <c r="K124" s="258"/>
      <c r="L124" s="258"/>
      <c r="M124" s="258"/>
      <c r="N124" s="258"/>
      <c r="O124" s="258"/>
      <c r="P124" s="258"/>
      <c r="Q124" s="258"/>
      <c r="R124" s="258"/>
      <c r="S124" s="258"/>
      <c r="T124" s="258"/>
      <c r="U124" s="258"/>
      <c r="V124" s="258"/>
      <c r="W124" s="258"/>
      <c r="X124" s="258"/>
      <c r="Y124" s="258"/>
      <c r="Z124" s="258"/>
    </row>
    <row r="125">
      <c r="A125" s="258"/>
      <c r="B125" s="258"/>
      <c r="C125" s="258"/>
      <c r="D125" s="258"/>
      <c r="E125" s="258"/>
      <c r="F125" s="258"/>
      <c r="G125" s="258"/>
      <c r="H125" s="258"/>
      <c r="I125" s="258"/>
      <c r="J125" s="258"/>
      <c r="K125" s="258"/>
      <c r="L125" s="258"/>
      <c r="M125" s="258"/>
      <c r="N125" s="258"/>
      <c r="O125" s="258"/>
      <c r="P125" s="258"/>
      <c r="Q125" s="258"/>
      <c r="R125" s="258"/>
      <c r="S125" s="258"/>
      <c r="T125" s="258"/>
      <c r="U125" s="258"/>
      <c r="V125" s="258"/>
      <c r="W125" s="258"/>
      <c r="X125" s="258"/>
      <c r="Y125" s="258"/>
      <c r="Z125" s="258"/>
    </row>
    <row r="126">
      <c r="A126" s="258"/>
      <c r="B126" s="258"/>
      <c r="C126" s="258"/>
      <c r="D126" s="258"/>
      <c r="E126" s="258"/>
      <c r="F126" s="258"/>
      <c r="G126" s="258"/>
      <c r="H126" s="258"/>
      <c r="I126" s="258"/>
      <c r="J126" s="258"/>
      <c r="K126" s="258"/>
      <c r="L126" s="258"/>
      <c r="M126" s="258"/>
      <c r="N126" s="258"/>
      <c r="O126" s="258"/>
      <c r="P126" s="258"/>
      <c r="Q126" s="258"/>
      <c r="R126" s="258"/>
      <c r="S126" s="258"/>
      <c r="T126" s="258"/>
      <c r="U126" s="258"/>
      <c r="V126" s="258"/>
      <c r="W126" s="258"/>
      <c r="X126" s="258"/>
      <c r="Y126" s="258"/>
      <c r="Z126" s="258"/>
    </row>
    <row r="127">
      <c r="A127" s="258"/>
      <c r="B127" s="258"/>
      <c r="C127" s="258"/>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row>
    <row r="128">
      <c r="A128" s="258"/>
      <c r="B128" s="258"/>
      <c r="C128" s="258"/>
      <c r="D128" s="258"/>
      <c r="E128" s="258"/>
      <c r="F128" s="258"/>
      <c r="G128" s="258"/>
      <c r="H128" s="258"/>
      <c r="I128" s="258"/>
      <c r="J128" s="258"/>
      <c r="K128" s="258"/>
      <c r="L128" s="258"/>
      <c r="M128" s="258"/>
      <c r="N128" s="258"/>
      <c r="O128" s="258"/>
      <c r="P128" s="258"/>
      <c r="Q128" s="258"/>
      <c r="R128" s="258"/>
      <c r="S128" s="258"/>
      <c r="T128" s="258"/>
      <c r="U128" s="258"/>
      <c r="V128" s="258"/>
      <c r="W128" s="258"/>
      <c r="X128" s="258"/>
      <c r="Y128" s="258"/>
      <c r="Z128" s="258"/>
    </row>
    <row r="129">
      <c r="A129" s="258"/>
      <c r="B129" s="258"/>
      <c r="C129" s="258"/>
      <c r="D129" s="258"/>
      <c r="E129" s="258"/>
      <c r="F129" s="258"/>
      <c r="G129" s="258"/>
      <c r="H129" s="258"/>
      <c r="I129" s="258"/>
      <c r="J129" s="258"/>
      <c r="K129" s="258"/>
      <c r="L129" s="258"/>
      <c r="M129" s="258"/>
      <c r="N129" s="258"/>
      <c r="O129" s="258"/>
      <c r="P129" s="258"/>
      <c r="Q129" s="258"/>
      <c r="R129" s="258"/>
      <c r="S129" s="258"/>
      <c r="T129" s="258"/>
      <c r="U129" s="258"/>
      <c r="V129" s="258"/>
      <c r="W129" s="258"/>
      <c r="X129" s="258"/>
      <c r="Y129" s="258"/>
      <c r="Z129" s="258"/>
    </row>
    <row r="130">
      <c r="A130" s="258"/>
      <c r="B130" s="258"/>
      <c r="C130" s="258"/>
      <c r="D130" s="258"/>
      <c r="E130" s="258"/>
      <c r="F130" s="258"/>
      <c r="G130" s="258"/>
      <c r="H130" s="258"/>
      <c r="I130" s="258"/>
      <c r="J130" s="258"/>
      <c r="K130" s="258"/>
      <c r="L130" s="258"/>
      <c r="M130" s="258"/>
      <c r="N130" s="258"/>
      <c r="O130" s="258"/>
      <c r="P130" s="258"/>
      <c r="Q130" s="258"/>
      <c r="R130" s="258"/>
      <c r="S130" s="258"/>
      <c r="T130" s="258"/>
      <c r="U130" s="258"/>
      <c r="V130" s="258"/>
      <c r="W130" s="258"/>
      <c r="X130" s="258"/>
      <c r="Y130" s="258"/>
      <c r="Z130" s="258"/>
    </row>
    <row r="131">
      <c r="A131" s="258"/>
      <c r="B131" s="258"/>
      <c r="C131" s="258"/>
      <c r="D131" s="258"/>
      <c r="E131" s="258"/>
      <c r="F131" s="258"/>
      <c r="G131" s="258"/>
      <c r="H131" s="258"/>
      <c r="I131" s="258"/>
      <c r="J131" s="258"/>
      <c r="K131" s="258"/>
      <c r="L131" s="258"/>
      <c r="M131" s="258"/>
      <c r="N131" s="258"/>
      <c r="O131" s="258"/>
      <c r="P131" s="258"/>
      <c r="Q131" s="258"/>
      <c r="R131" s="258"/>
      <c r="S131" s="258"/>
      <c r="T131" s="258"/>
      <c r="U131" s="258"/>
      <c r="V131" s="258"/>
      <c r="W131" s="258"/>
      <c r="X131" s="258"/>
      <c r="Y131" s="258"/>
      <c r="Z131" s="258"/>
    </row>
    <row r="132">
      <c r="A132" s="258"/>
      <c r="B132" s="258"/>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row>
    <row r="133">
      <c r="A133" s="258"/>
      <c r="B133" s="258"/>
      <c r="C133" s="258"/>
      <c r="D133" s="258"/>
      <c r="E133" s="258"/>
      <c r="F133" s="258"/>
      <c r="G133" s="258"/>
      <c r="H133" s="258"/>
      <c r="I133" s="258"/>
      <c r="J133" s="258"/>
      <c r="K133" s="258"/>
      <c r="L133" s="258"/>
      <c r="M133" s="258"/>
      <c r="N133" s="258"/>
      <c r="O133" s="258"/>
      <c r="P133" s="258"/>
      <c r="Q133" s="258"/>
      <c r="R133" s="258"/>
      <c r="S133" s="258"/>
      <c r="T133" s="258"/>
      <c r="U133" s="258"/>
      <c r="V133" s="258"/>
      <c r="W133" s="258"/>
      <c r="X133" s="258"/>
      <c r="Y133" s="258"/>
      <c r="Z133" s="258"/>
    </row>
    <row r="134">
      <c r="A134" s="258"/>
      <c r="B134" s="258"/>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row>
    <row r="135">
      <c r="A135" s="258"/>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row>
    <row r="136">
      <c r="A136" s="258"/>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row>
    <row r="137">
      <c r="A137" s="258"/>
      <c r="B137" s="258"/>
      <c r="C137" s="258"/>
      <c r="D137" s="258"/>
      <c r="E137" s="258"/>
      <c r="F137" s="258"/>
      <c r="G137" s="258"/>
      <c r="H137" s="258"/>
      <c r="I137" s="258"/>
      <c r="J137" s="258"/>
      <c r="K137" s="258"/>
      <c r="L137" s="258"/>
      <c r="M137" s="258"/>
      <c r="N137" s="258"/>
      <c r="O137" s="258"/>
      <c r="P137" s="258"/>
      <c r="Q137" s="258"/>
      <c r="R137" s="258"/>
      <c r="S137" s="258"/>
      <c r="T137" s="258"/>
      <c r="U137" s="258"/>
      <c r="V137" s="258"/>
      <c r="W137" s="258"/>
      <c r="X137" s="258"/>
      <c r="Y137" s="258"/>
      <c r="Z137" s="258"/>
    </row>
    <row r="138">
      <c r="A138" s="258"/>
      <c r="B138" s="258"/>
      <c r="C138" s="258"/>
      <c r="D138" s="258"/>
      <c r="E138" s="258"/>
      <c r="F138" s="258"/>
      <c r="G138" s="258"/>
      <c r="H138" s="258"/>
      <c r="I138" s="258"/>
      <c r="J138" s="258"/>
      <c r="K138" s="258"/>
      <c r="L138" s="258"/>
      <c r="M138" s="258"/>
      <c r="N138" s="258"/>
      <c r="O138" s="258"/>
      <c r="P138" s="258"/>
      <c r="Q138" s="258"/>
      <c r="R138" s="258"/>
      <c r="S138" s="258"/>
      <c r="T138" s="258"/>
      <c r="U138" s="258"/>
      <c r="V138" s="258"/>
      <c r="W138" s="258"/>
      <c r="X138" s="258"/>
      <c r="Y138" s="258"/>
      <c r="Z138" s="258"/>
    </row>
    <row r="139">
      <c r="A139" s="258"/>
      <c r="B139" s="258"/>
      <c r="C139" s="258"/>
      <c r="D139" s="258"/>
      <c r="E139" s="258"/>
      <c r="F139" s="258"/>
      <c r="G139" s="258"/>
      <c r="H139" s="258"/>
      <c r="I139" s="258"/>
      <c r="J139" s="258"/>
      <c r="K139" s="258"/>
      <c r="L139" s="258"/>
      <c r="M139" s="258"/>
      <c r="N139" s="258"/>
      <c r="O139" s="258"/>
      <c r="P139" s="258"/>
      <c r="Q139" s="258"/>
      <c r="R139" s="258"/>
      <c r="S139" s="258"/>
      <c r="T139" s="258"/>
      <c r="U139" s="258"/>
      <c r="V139" s="258"/>
      <c r="W139" s="258"/>
      <c r="X139" s="258"/>
      <c r="Y139" s="258"/>
      <c r="Z139" s="258"/>
    </row>
    <row r="140">
      <c r="A140" s="258"/>
      <c r="B140" s="258"/>
      <c r="C140" s="258"/>
      <c r="D140" s="258"/>
      <c r="E140" s="258"/>
      <c r="F140" s="258"/>
      <c r="G140" s="258"/>
      <c r="H140" s="258"/>
      <c r="I140" s="258"/>
      <c r="J140" s="258"/>
      <c r="K140" s="258"/>
      <c r="L140" s="258"/>
      <c r="M140" s="258"/>
      <c r="N140" s="258"/>
      <c r="O140" s="258"/>
      <c r="P140" s="258"/>
      <c r="Q140" s="258"/>
      <c r="R140" s="258"/>
      <c r="S140" s="258"/>
      <c r="T140" s="258"/>
      <c r="U140" s="258"/>
      <c r="V140" s="258"/>
      <c r="W140" s="258"/>
      <c r="X140" s="258"/>
      <c r="Y140" s="258"/>
      <c r="Z140" s="258"/>
    </row>
    <row r="141">
      <c r="A141" s="258"/>
      <c r="B141" s="258"/>
      <c r="C141" s="258"/>
      <c r="D141" s="258"/>
      <c r="E141" s="258"/>
      <c r="F141" s="258"/>
      <c r="G141" s="258"/>
      <c r="H141" s="258"/>
      <c r="I141" s="258"/>
      <c r="J141" s="258"/>
      <c r="K141" s="258"/>
      <c r="L141" s="258"/>
      <c r="M141" s="258"/>
      <c r="N141" s="258"/>
      <c r="O141" s="258"/>
      <c r="P141" s="258"/>
      <c r="Q141" s="258"/>
      <c r="R141" s="258"/>
      <c r="S141" s="258"/>
      <c r="T141" s="258"/>
      <c r="U141" s="258"/>
      <c r="V141" s="258"/>
      <c r="W141" s="258"/>
      <c r="X141" s="258"/>
      <c r="Y141" s="258"/>
      <c r="Z141" s="258"/>
    </row>
    <row r="142">
      <c r="A142" s="258"/>
      <c r="B142" s="258"/>
      <c r="C142" s="258"/>
      <c r="D142" s="258"/>
      <c r="E142" s="258"/>
      <c r="F142" s="258"/>
      <c r="G142" s="258"/>
      <c r="H142" s="258"/>
      <c r="I142" s="258"/>
      <c r="J142" s="258"/>
      <c r="K142" s="258"/>
      <c r="L142" s="258"/>
      <c r="M142" s="258"/>
      <c r="N142" s="258"/>
      <c r="O142" s="258"/>
      <c r="P142" s="258"/>
      <c r="Q142" s="258"/>
      <c r="R142" s="258"/>
      <c r="S142" s="258"/>
      <c r="T142" s="258"/>
      <c r="U142" s="258"/>
      <c r="V142" s="258"/>
      <c r="W142" s="258"/>
      <c r="X142" s="258"/>
      <c r="Y142" s="258"/>
      <c r="Z142" s="258"/>
    </row>
    <row r="143">
      <c r="A143" s="258"/>
      <c r="B143" s="258"/>
      <c r="C143" s="258"/>
      <c r="D143" s="258"/>
      <c r="E143" s="258"/>
      <c r="F143" s="258"/>
      <c r="G143" s="258"/>
      <c r="H143" s="258"/>
      <c r="I143" s="258"/>
      <c r="J143" s="258"/>
      <c r="K143" s="258"/>
      <c r="L143" s="258"/>
      <c r="M143" s="258"/>
      <c r="N143" s="258"/>
      <c r="O143" s="258"/>
      <c r="P143" s="258"/>
      <c r="Q143" s="258"/>
      <c r="R143" s="258"/>
      <c r="S143" s="258"/>
      <c r="T143" s="258"/>
      <c r="U143" s="258"/>
      <c r="V143" s="258"/>
      <c r="W143" s="258"/>
      <c r="X143" s="258"/>
      <c r="Y143" s="258"/>
      <c r="Z143" s="258"/>
    </row>
    <row r="144">
      <c r="A144" s="258"/>
      <c r="B144" s="258"/>
      <c r="C144" s="258"/>
      <c r="D144" s="258"/>
      <c r="E144" s="258"/>
      <c r="F144" s="258"/>
      <c r="G144" s="258"/>
      <c r="H144" s="258"/>
      <c r="I144" s="258"/>
      <c r="J144" s="258"/>
      <c r="K144" s="258"/>
      <c r="L144" s="258"/>
      <c r="M144" s="258"/>
      <c r="N144" s="258"/>
      <c r="O144" s="258"/>
      <c r="P144" s="258"/>
      <c r="Q144" s="258"/>
      <c r="R144" s="258"/>
      <c r="S144" s="258"/>
      <c r="T144" s="258"/>
      <c r="U144" s="258"/>
      <c r="V144" s="258"/>
      <c r="W144" s="258"/>
      <c r="X144" s="258"/>
      <c r="Y144" s="258"/>
      <c r="Z144" s="258"/>
    </row>
    <row r="145">
      <c r="A145" s="258"/>
      <c r="B145" s="258"/>
      <c r="C145" s="258"/>
      <c r="D145" s="258"/>
      <c r="E145" s="258"/>
      <c r="F145" s="258"/>
      <c r="G145" s="258"/>
      <c r="H145" s="258"/>
      <c r="I145" s="258"/>
      <c r="J145" s="258"/>
      <c r="K145" s="258"/>
      <c r="L145" s="258"/>
      <c r="M145" s="258"/>
      <c r="N145" s="258"/>
      <c r="O145" s="258"/>
      <c r="P145" s="258"/>
      <c r="Q145" s="258"/>
      <c r="R145" s="258"/>
      <c r="S145" s="258"/>
      <c r="T145" s="258"/>
      <c r="U145" s="258"/>
      <c r="V145" s="258"/>
      <c r="W145" s="258"/>
      <c r="X145" s="258"/>
      <c r="Y145" s="258"/>
      <c r="Z145" s="258"/>
    </row>
    <row r="146">
      <c r="A146" s="258"/>
      <c r="B146" s="258"/>
      <c r="C146" s="258"/>
      <c r="D146" s="258"/>
      <c r="E146" s="258"/>
      <c r="F146" s="258"/>
      <c r="G146" s="258"/>
      <c r="H146" s="258"/>
      <c r="I146" s="258"/>
      <c r="J146" s="258"/>
      <c r="K146" s="258"/>
      <c r="L146" s="258"/>
      <c r="M146" s="258"/>
      <c r="N146" s="258"/>
      <c r="O146" s="258"/>
      <c r="P146" s="258"/>
      <c r="Q146" s="258"/>
      <c r="R146" s="258"/>
      <c r="S146" s="258"/>
      <c r="T146" s="258"/>
      <c r="U146" s="258"/>
      <c r="V146" s="258"/>
      <c r="W146" s="258"/>
      <c r="X146" s="258"/>
      <c r="Y146" s="258"/>
      <c r="Z146" s="258"/>
    </row>
    <row r="147">
      <c r="A147" s="258"/>
      <c r="B147" s="258"/>
      <c r="C147" s="258"/>
      <c r="D147" s="258"/>
      <c r="E147" s="258"/>
      <c r="F147" s="258"/>
      <c r="G147" s="258"/>
      <c r="H147" s="258"/>
      <c r="I147" s="258"/>
      <c r="J147" s="258"/>
      <c r="K147" s="258"/>
      <c r="L147" s="258"/>
      <c r="M147" s="258"/>
      <c r="N147" s="258"/>
      <c r="O147" s="258"/>
      <c r="P147" s="258"/>
      <c r="Q147" s="258"/>
      <c r="R147" s="258"/>
      <c r="S147" s="258"/>
      <c r="T147" s="258"/>
      <c r="U147" s="258"/>
      <c r="V147" s="258"/>
      <c r="W147" s="258"/>
      <c r="X147" s="258"/>
      <c r="Y147" s="258"/>
      <c r="Z147" s="258"/>
    </row>
    <row r="148">
      <c r="A148" s="258"/>
      <c r="B148" s="258"/>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row>
    <row r="149">
      <c r="A149" s="258"/>
      <c r="B149" s="258"/>
      <c r="C149" s="258"/>
      <c r="D149" s="258"/>
      <c r="E149" s="258"/>
      <c r="F149" s="258"/>
      <c r="G149" s="258"/>
      <c r="H149" s="258"/>
      <c r="I149" s="258"/>
      <c r="J149" s="258"/>
      <c r="K149" s="258"/>
      <c r="L149" s="258"/>
      <c r="M149" s="258"/>
      <c r="N149" s="258"/>
      <c r="O149" s="258"/>
      <c r="P149" s="258"/>
      <c r="Q149" s="258"/>
      <c r="R149" s="258"/>
      <c r="S149" s="258"/>
      <c r="T149" s="258"/>
      <c r="U149" s="258"/>
      <c r="V149" s="258"/>
      <c r="W149" s="258"/>
      <c r="X149" s="258"/>
      <c r="Y149" s="258"/>
      <c r="Z149" s="258"/>
    </row>
    <row r="150">
      <c r="A150" s="258"/>
      <c r="B150" s="258"/>
      <c r="C150" s="258"/>
      <c r="D150" s="258"/>
      <c r="E150" s="258"/>
      <c r="F150" s="258"/>
      <c r="G150" s="258"/>
      <c r="H150" s="258"/>
      <c r="I150" s="258"/>
      <c r="J150" s="258"/>
      <c r="K150" s="258"/>
      <c r="L150" s="258"/>
      <c r="M150" s="258"/>
      <c r="N150" s="258"/>
      <c r="O150" s="258"/>
      <c r="P150" s="258"/>
      <c r="Q150" s="258"/>
      <c r="R150" s="258"/>
      <c r="S150" s="258"/>
      <c r="T150" s="258"/>
      <c r="U150" s="258"/>
      <c r="V150" s="258"/>
      <c r="W150" s="258"/>
      <c r="X150" s="258"/>
      <c r="Y150" s="258"/>
      <c r="Z150" s="258"/>
    </row>
    <row r="151">
      <c r="A151" s="258"/>
      <c r="B151" s="258"/>
      <c r="C151" s="258"/>
      <c r="D151" s="258"/>
      <c r="E151" s="258"/>
      <c r="F151" s="258"/>
      <c r="G151" s="258"/>
      <c r="H151" s="258"/>
      <c r="I151" s="258"/>
      <c r="J151" s="258"/>
      <c r="K151" s="258"/>
      <c r="L151" s="258"/>
      <c r="M151" s="258"/>
      <c r="N151" s="258"/>
      <c r="O151" s="258"/>
      <c r="P151" s="258"/>
      <c r="Q151" s="258"/>
      <c r="R151" s="258"/>
      <c r="S151" s="258"/>
      <c r="T151" s="258"/>
      <c r="U151" s="258"/>
      <c r="V151" s="258"/>
      <c r="W151" s="258"/>
      <c r="X151" s="258"/>
      <c r="Y151" s="258"/>
      <c r="Z151" s="258"/>
    </row>
    <row r="152">
      <c r="A152" s="258"/>
      <c r="B152" s="258"/>
      <c r="C152" s="258"/>
      <c r="D152" s="258"/>
      <c r="E152" s="258"/>
      <c r="F152" s="258"/>
      <c r="G152" s="258"/>
      <c r="H152" s="258"/>
      <c r="I152" s="258"/>
      <c r="J152" s="258"/>
      <c r="K152" s="258"/>
      <c r="L152" s="258"/>
      <c r="M152" s="258"/>
      <c r="N152" s="258"/>
      <c r="O152" s="258"/>
      <c r="P152" s="258"/>
      <c r="Q152" s="258"/>
      <c r="R152" s="258"/>
      <c r="S152" s="258"/>
      <c r="T152" s="258"/>
      <c r="U152" s="258"/>
      <c r="V152" s="258"/>
      <c r="W152" s="258"/>
      <c r="X152" s="258"/>
      <c r="Y152" s="258"/>
      <c r="Z152" s="258"/>
    </row>
    <row r="153">
      <c r="A153" s="258"/>
      <c r="B153" s="258"/>
      <c r="C153" s="258"/>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row>
    <row r="154">
      <c r="A154" s="258"/>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row>
    <row r="155">
      <c r="A155" s="258"/>
      <c r="B155" s="258"/>
      <c r="C155" s="258"/>
      <c r="D155" s="258"/>
      <c r="E155" s="258"/>
      <c r="F155" s="258"/>
      <c r="G155" s="258"/>
      <c r="H155" s="258"/>
      <c r="I155" s="258"/>
      <c r="J155" s="258"/>
      <c r="K155" s="258"/>
      <c r="L155" s="258"/>
      <c r="M155" s="258"/>
      <c r="N155" s="258"/>
      <c r="O155" s="258"/>
      <c r="P155" s="258"/>
      <c r="Q155" s="258"/>
      <c r="R155" s="258"/>
      <c r="S155" s="258"/>
      <c r="T155" s="258"/>
      <c r="U155" s="258"/>
      <c r="V155" s="258"/>
      <c r="W155" s="258"/>
      <c r="X155" s="258"/>
      <c r="Y155" s="258"/>
      <c r="Z155" s="258"/>
    </row>
    <row r="156">
      <c r="A156" s="258"/>
      <c r="B156" s="258"/>
      <c r="C156" s="258"/>
      <c r="D156" s="258"/>
      <c r="E156" s="258"/>
      <c r="F156" s="258"/>
      <c r="G156" s="258"/>
      <c r="H156" s="258"/>
      <c r="I156" s="258"/>
      <c r="J156" s="258"/>
      <c r="K156" s="258"/>
      <c r="L156" s="258"/>
      <c r="M156" s="258"/>
      <c r="N156" s="258"/>
      <c r="O156" s="258"/>
      <c r="P156" s="258"/>
      <c r="Q156" s="258"/>
      <c r="R156" s="258"/>
      <c r="S156" s="258"/>
      <c r="T156" s="258"/>
      <c r="U156" s="258"/>
      <c r="V156" s="258"/>
      <c r="W156" s="258"/>
      <c r="X156" s="258"/>
      <c r="Y156" s="258"/>
      <c r="Z156" s="258"/>
    </row>
    <row r="157">
      <c r="A157" s="258"/>
      <c r="B157" s="258"/>
      <c r="C157" s="258"/>
      <c r="D157" s="258"/>
      <c r="E157" s="258"/>
      <c r="F157" s="258"/>
      <c r="G157" s="258"/>
      <c r="H157" s="258"/>
      <c r="I157" s="258"/>
      <c r="J157" s="258"/>
      <c r="K157" s="258"/>
      <c r="L157" s="258"/>
      <c r="M157" s="258"/>
      <c r="N157" s="258"/>
      <c r="O157" s="258"/>
      <c r="P157" s="258"/>
      <c r="Q157" s="258"/>
      <c r="R157" s="258"/>
      <c r="S157" s="258"/>
      <c r="T157" s="258"/>
      <c r="U157" s="258"/>
      <c r="V157" s="258"/>
      <c r="W157" s="258"/>
      <c r="X157" s="258"/>
      <c r="Y157" s="258"/>
      <c r="Z157" s="258"/>
    </row>
    <row r="158">
      <c r="A158" s="258"/>
      <c r="B158" s="258"/>
      <c r="C158" s="258"/>
      <c r="D158" s="258"/>
      <c r="E158" s="258"/>
      <c r="F158" s="258"/>
      <c r="G158" s="258"/>
      <c r="H158" s="258"/>
      <c r="I158" s="258"/>
      <c r="J158" s="258"/>
      <c r="K158" s="258"/>
      <c r="L158" s="258"/>
      <c r="M158" s="258"/>
      <c r="N158" s="258"/>
      <c r="O158" s="258"/>
      <c r="P158" s="258"/>
      <c r="Q158" s="258"/>
      <c r="R158" s="258"/>
      <c r="S158" s="258"/>
      <c r="T158" s="258"/>
      <c r="U158" s="258"/>
      <c r="V158" s="258"/>
      <c r="W158" s="258"/>
      <c r="X158" s="258"/>
      <c r="Y158" s="258"/>
      <c r="Z158" s="258"/>
    </row>
    <row r="159">
      <c r="A159" s="258"/>
      <c r="B159" s="258"/>
      <c r="C159" s="258"/>
      <c r="D159" s="258"/>
      <c r="E159" s="258"/>
      <c r="F159" s="258"/>
      <c r="G159" s="258"/>
      <c r="H159" s="258"/>
      <c r="I159" s="258"/>
      <c r="J159" s="258"/>
      <c r="K159" s="258"/>
      <c r="L159" s="258"/>
      <c r="M159" s="258"/>
      <c r="N159" s="258"/>
      <c r="O159" s="258"/>
      <c r="P159" s="258"/>
      <c r="Q159" s="258"/>
      <c r="R159" s="258"/>
      <c r="S159" s="258"/>
      <c r="T159" s="258"/>
      <c r="U159" s="258"/>
      <c r="V159" s="258"/>
      <c r="W159" s="258"/>
      <c r="X159" s="258"/>
      <c r="Y159" s="258"/>
      <c r="Z159" s="258"/>
    </row>
    <row r="160">
      <c r="A160" s="258"/>
      <c r="B160" s="258"/>
      <c r="C160" s="258"/>
      <c r="D160" s="258"/>
      <c r="E160" s="258"/>
      <c r="F160" s="258"/>
      <c r="G160" s="258"/>
      <c r="H160" s="258"/>
      <c r="I160" s="258"/>
      <c r="J160" s="258"/>
      <c r="K160" s="258"/>
      <c r="L160" s="258"/>
      <c r="M160" s="258"/>
      <c r="N160" s="258"/>
      <c r="O160" s="258"/>
      <c r="P160" s="258"/>
      <c r="Q160" s="258"/>
      <c r="R160" s="258"/>
      <c r="S160" s="258"/>
      <c r="T160" s="258"/>
      <c r="U160" s="258"/>
      <c r="V160" s="258"/>
      <c r="W160" s="258"/>
      <c r="X160" s="258"/>
      <c r="Y160" s="258"/>
      <c r="Z160" s="258"/>
    </row>
    <row r="161">
      <c r="A161" s="258"/>
      <c r="B161" s="258"/>
      <c r="C161" s="258"/>
      <c r="D161" s="258"/>
      <c r="E161" s="258"/>
      <c r="F161" s="258"/>
      <c r="G161" s="258"/>
      <c r="H161" s="258"/>
      <c r="I161" s="258"/>
      <c r="J161" s="258"/>
      <c r="K161" s="258"/>
      <c r="L161" s="258"/>
      <c r="M161" s="258"/>
      <c r="N161" s="258"/>
      <c r="O161" s="258"/>
      <c r="P161" s="258"/>
      <c r="Q161" s="258"/>
      <c r="R161" s="258"/>
      <c r="S161" s="258"/>
      <c r="T161" s="258"/>
      <c r="U161" s="258"/>
      <c r="V161" s="258"/>
      <c r="W161" s="258"/>
      <c r="X161" s="258"/>
      <c r="Y161" s="258"/>
      <c r="Z161" s="258"/>
    </row>
    <row r="162">
      <c r="A162" s="258"/>
      <c r="B162" s="258"/>
      <c r="C162" s="258"/>
      <c r="D162" s="258"/>
      <c r="E162" s="258"/>
      <c r="F162" s="258"/>
      <c r="G162" s="258"/>
      <c r="H162" s="258"/>
      <c r="I162" s="258"/>
      <c r="J162" s="258"/>
      <c r="K162" s="258"/>
      <c r="L162" s="258"/>
      <c r="M162" s="258"/>
      <c r="N162" s="258"/>
      <c r="O162" s="258"/>
      <c r="P162" s="258"/>
      <c r="Q162" s="258"/>
      <c r="R162" s="258"/>
      <c r="S162" s="258"/>
      <c r="T162" s="258"/>
      <c r="U162" s="258"/>
      <c r="V162" s="258"/>
      <c r="W162" s="258"/>
      <c r="X162" s="258"/>
      <c r="Y162" s="258"/>
      <c r="Z162" s="258"/>
    </row>
    <row r="163">
      <c r="A163" s="258"/>
      <c r="B163" s="258"/>
      <c r="C163" s="258"/>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row>
    <row r="164">
      <c r="A164" s="258"/>
      <c r="B164" s="258"/>
      <c r="C164" s="258"/>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row>
    <row r="165">
      <c r="A165" s="258"/>
      <c r="B165" s="258"/>
      <c r="C165" s="258"/>
      <c r="D165" s="258"/>
      <c r="E165" s="258"/>
      <c r="F165" s="258"/>
      <c r="G165" s="258"/>
      <c r="H165" s="258"/>
      <c r="I165" s="258"/>
      <c r="J165" s="258"/>
      <c r="K165" s="258"/>
      <c r="L165" s="258"/>
      <c r="M165" s="258"/>
      <c r="N165" s="258"/>
      <c r="O165" s="258"/>
      <c r="P165" s="258"/>
      <c r="Q165" s="258"/>
      <c r="R165" s="258"/>
      <c r="S165" s="258"/>
      <c r="T165" s="258"/>
      <c r="U165" s="258"/>
      <c r="V165" s="258"/>
      <c r="W165" s="258"/>
      <c r="X165" s="258"/>
      <c r="Y165" s="258"/>
      <c r="Z165" s="258"/>
    </row>
    <row r="166">
      <c r="A166" s="258"/>
      <c r="B166" s="258"/>
      <c r="C166" s="258"/>
      <c r="D166" s="258"/>
      <c r="E166" s="258"/>
      <c r="F166" s="258"/>
      <c r="G166" s="258"/>
      <c r="H166" s="258"/>
      <c r="I166" s="258"/>
      <c r="J166" s="258"/>
      <c r="K166" s="258"/>
      <c r="L166" s="258"/>
      <c r="M166" s="258"/>
      <c r="N166" s="258"/>
      <c r="O166" s="258"/>
      <c r="P166" s="258"/>
      <c r="Q166" s="258"/>
      <c r="R166" s="258"/>
      <c r="S166" s="258"/>
      <c r="T166" s="258"/>
      <c r="U166" s="258"/>
      <c r="V166" s="258"/>
      <c r="W166" s="258"/>
      <c r="X166" s="258"/>
      <c r="Y166" s="258"/>
      <c r="Z166" s="258"/>
    </row>
    <row r="167">
      <c r="A167" s="258"/>
      <c r="B167" s="258"/>
      <c r="C167" s="258"/>
      <c r="D167" s="258"/>
      <c r="E167" s="258"/>
      <c r="F167" s="258"/>
      <c r="G167" s="258"/>
      <c r="H167" s="258"/>
      <c r="I167" s="258"/>
      <c r="J167" s="258"/>
      <c r="K167" s="258"/>
      <c r="L167" s="258"/>
      <c r="M167" s="258"/>
      <c r="N167" s="258"/>
      <c r="O167" s="258"/>
      <c r="P167" s="258"/>
      <c r="Q167" s="258"/>
      <c r="R167" s="258"/>
      <c r="S167" s="258"/>
      <c r="T167" s="258"/>
      <c r="U167" s="258"/>
      <c r="V167" s="258"/>
      <c r="W167" s="258"/>
      <c r="X167" s="258"/>
      <c r="Y167" s="258"/>
      <c r="Z167" s="258"/>
    </row>
    <row r="168">
      <c r="A168" s="258"/>
      <c r="B168" s="258"/>
      <c r="C168" s="258"/>
      <c r="D168" s="258"/>
      <c r="E168" s="258"/>
      <c r="F168" s="258"/>
      <c r="G168" s="258"/>
      <c r="H168" s="258"/>
      <c r="I168" s="258"/>
      <c r="J168" s="258"/>
      <c r="K168" s="258"/>
      <c r="L168" s="258"/>
      <c r="M168" s="258"/>
      <c r="N168" s="258"/>
      <c r="O168" s="258"/>
      <c r="P168" s="258"/>
      <c r="Q168" s="258"/>
      <c r="R168" s="258"/>
      <c r="S168" s="258"/>
      <c r="T168" s="258"/>
      <c r="U168" s="258"/>
      <c r="V168" s="258"/>
      <c r="W168" s="258"/>
      <c r="X168" s="258"/>
      <c r="Y168" s="258"/>
      <c r="Z168" s="258"/>
    </row>
    <row r="169">
      <c r="A169" s="258"/>
      <c r="B169" s="258"/>
      <c r="C169" s="258"/>
      <c r="D169" s="258"/>
      <c r="E169" s="258"/>
      <c r="F169" s="258"/>
      <c r="G169" s="258"/>
      <c r="H169" s="258"/>
      <c r="I169" s="258"/>
      <c r="J169" s="258"/>
      <c r="K169" s="258"/>
      <c r="L169" s="258"/>
      <c r="M169" s="258"/>
      <c r="N169" s="258"/>
      <c r="O169" s="258"/>
      <c r="P169" s="258"/>
      <c r="Q169" s="258"/>
      <c r="R169" s="258"/>
      <c r="S169" s="258"/>
      <c r="T169" s="258"/>
      <c r="U169" s="258"/>
      <c r="V169" s="258"/>
      <c r="W169" s="258"/>
      <c r="X169" s="258"/>
      <c r="Y169" s="258"/>
      <c r="Z169" s="258"/>
    </row>
    <row r="170">
      <c r="A170" s="258"/>
      <c r="B170" s="258"/>
      <c r="C170" s="258"/>
      <c r="D170" s="258"/>
      <c r="E170" s="258"/>
      <c r="F170" s="258"/>
      <c r="G170" s="258"/>
      <c r="H170" s="258"/>
      <c r="I170" s="258"/>
      <c r="J170" s="258"/>
      <c r="K170" s="258"/>
      <c r="L170" s="258"/>
      <c r="M170" s="258"/>
      <c r="N170" s="258"/>
      <c r="O170" s="258"/>
      <c r="P170" s="258"/>
      <c r="Q170" s="258"/>
      <c r="R170" s="258"/>
      <c r="S170" s="258"/>
      <c r="T170" s="258"/>
      <c r="U170" s="258"/>
      <c r="V170" s="258"/>
      <c r="W170" s="258"/>
      <c r="X170" s="258"/>
      <c r="Y170" s="258"/>
      <c r="Z170" s="258"/>
    </row>
    <row r="171">
      <c r="A171" s="258"/>
      <c r="B171" s="258"/>
      <c r="C171" s="258"/>
      <c r="D171" s="258"/>
      <c r="E171" s="258"/>
      <c r="F171" s="258"/>
      <c r="G171" s="258"/>
      <c r="H171" s="258"/>
      <c r="I171" s="258"/>
      <c r="J171" s="258"/>
      <c r="K171" s="258"/>
      <c r="L171" s="258"/>
      <c r="M171" s="258"/>
      <c r="N171" s="258"/>
      <c r="O171" s="258"/>
      <c r="P171" s="258"/>
      <c r="Q171" s="258"/>
      <c r="R171" s="258"/>
      <c r="S171" s="258"/>
      <c r="T171" s="258"/>
      <c r="U171" s="258"/>
      <c r="V171" s="258"/>
      <c r="W171" s="258"/>
      <c r="X171" s="258"/>
      <c r="Y171" s="258"/>
      <c r="Z171" s="258"/>
    </row>
    <row r="172">
      <c r="A172" s="258"/>
      <c r="B172" s="258"/>
      <c r="C172" s="258"/>
      <c r="D172" s="258"/>
      <c r="E172" s="258"/>
      <c r="F172" s="258"/>
      <c r="G172" s="258"/>
      <c r="H172" s="258"/>
      <c r="I172" s="258"/>
      <c r="J172" s="258"/>
      <c r="K172" s="258"/>
      <c r="L172" s="258"/>
      <c r="M172" s="258"/>
      <c r="N172" s="258"/>
      <c r="O172" s="258"/>
      <c r="P172" s="258"/>
      <c r="Q172" s="258"/>
      <c r="R172" s="258"/>
      <c r="S172" s="258"/>
      <c r="T172" s="258"/>
      <c r="U172" s="258"/>
      <c r="V172" s="258"/>
      <c r="W172" s="258"/>
      <c r="X172" s="258"/>
      <c r="Y172" s="258"/>
      <c r="Z172" s="258"/>
    </row>
    <row r="173">
      <c r="A173" s="258"/>
      <c r="B173" s="258"/>
      <c r="C173" s="258"/>
      <c r="D173" s="258"/>
      <c r="E173" s="258"/>
      <c r="F173" s="258"/>
      <c r="G173" s="258"/>
      <c r="H173" s="258"/>
      <c r="I173" s="258"/>
      <c r="J173" s="258"/>
      <c r="K173" s="258"/>
      <c r="L173" s="258"/>
      <c r="M173" s="258"/>
      <c r="N173" s="258"/>
      <c r="O173" s="258"/>
      <c r="P173" s="258"/>
      <c r="Q173" s="258"/>
      <c r="R173" s="258"/>
      <c r="S173" s="258"/>
      <c r="T173" s="258"/>
      <c r="U173" s="258"/>
      <c r="V173" s="258"/>
      <c r="W173" s="258"/>
      <c r="X173" s="258"/>
      <c r="Y173" s="258"/>
      <c r="Z173" s="258"/>
    </row>
    <row r="174">
      <c r="A174" s="258"/>
      <c r="B174" s="258"/>
      <c r="C174" s="258"/>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row>
    <row r="175">
      <c r="A175" s="258"/>
      <c r="B175" s="258"/>
      <c r="C175" s="258"/>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row>
    <row r="176">
      <c r="A176" s="258"/>
      <c r="B176" s="258"/>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row>
    <row r="177">
      <c r="A177" s="258"/>
      <c r="B177" s="258"/>
      <c r="C177" s="258"/>
      <c r="D177" s="258"/>
      <c r="E177" s="258"/>
      <c r="F177" s="258"/>
      <c r="G177" s="258"/>
      <c r="H177" s="258"/>
      <c r="I177" s="258"/>
      <c r="J177" s="258"/>
      <c r="K177" s="258"/>
      <c r="L177" s="258"/>
      <c r="M177" s="258"/>
      <c r="N177" s="258"/>
      <c r="O177" s="258"/>
      <c r="P177" s="258"/>
      <c r="Q177" s="258"/>
      <c r="R177" s="258"/>
      <c r="S177" s="258"/>
      <c r="T177" s="258"/>
      <c r="U177" s="258"/>
      <c r="V177" s="258"/>
      <c r="W177" s="258"/>
      <c r="X177" s="258"/>
      <c r="Y177" s="258"/>
      <c r="Z177" s="258"/>
    </row>
    <row r="178">
      <c r="A178" s="258"/>
      <c r="B178" s="258"/>
      <c r="C178" s="258"/>
      <c r="D178" s="258"/>
      <c r="E178" s="258"/>
      <c r="F178" s="258"/>
      <c r="G178" s="258"/>
      <c r="H178" s="258"/>
      <c r="I178" s="258"/>
      <c r="J178" s="258"/>
      <c r="K178" s="258"/>
      <c r="L178" s="258"/>
      <c r="M178" s="258"/>
      <c r="N178" s="258"/>
      <c r="O178" s="258"/>
      <c r="P178" s="258"/>
      <c r="Q178" s="258"/>
      <c r="R178" s="258"/>
      <c r="S178" s="258"/>
      <c r="T178" s="258"/>
      <c r="U178" s="258"/>
      <c r="V178" s="258"/>
      <c r="W178" s="258"/>
      <c r="X178" s="258"/>
      <c r="Y178" s="258"/>
      <c r="Z178" s="258"/>
    </row>
    <row r="179">
      <c r="A179" s="258"/>
      <c r="B179" s="258"/>
      <c r="C179" s="258"/>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row>
    <row r="180">
      <c r="A180" s="258"/>
      <c r="B180" s="258"/>
      <c r="C180" s="258"/>
      <c r="D180" s="258"/>
      <c r="E180" s="258"/>
      <c r="F180" s="258"/>
      <c r="G180" s="258"/>
      <c r="H180" s="258"/>
      <c r="I180" s="258"/>
      <c r="J180" s="258"/>
      <c r="K180" s="258"/>
      <c r="L180" s="258"/>
      <c r="M180" s="258"/>
      <c r="N180" s="258"/>
      <c r="O180" s="258"/>
      <c r="P180" s="258"/>
      <c r="Q180" s="258"/>
      <c r="R180" s="258"/>
      <c r="S180" s="258"/>
      <c r="T180" s="258"/>
      <c r="U180" s="258"/>
      <c r="V180" s="258"/>
      <c r="W180" s="258"/>
      <c r="X180" s="258"/>
      <c r="Y180" s="258"/>
      <c r="Z180" s="258"/>
    </row>
    <row r="181">
      <c r="A181" s="258"/>
      <c r="B181" s="258"/>
      <c r="C181" s="258"/>
      <c r="D181" s="258"/>
      <c r="E181" s="258"/>
      <c r="F181" s="258"/>
      <c r="G181" s="258"/>
      <c r="H181" s="258"/>
      <c r="I181" s="258"/>
      <c r="J181" s="258"/>
      <c r="K181" s="258"/>
      <c r="L181" s="258"/>
      <c r="M181" s="258"/>
      <c r="N181" s="258"/>
      <c r="O181" s="258"/>
      <c r="P181" s="258"/>
      <c r="Q181" s="258"/>
      <c r="R181" s="258"/>
      <c r="S181" s="258"/>
      <c r="T181" s="258"/>
      <c r="U181" s="258"/>
      <c r="V181" s="258"/>
      <c r="W181" s="258"/>
      <c r="X181" s="258"/>
      <c r="Y181" s="258"/>
      <c r="Z181" s="258"/>
    </row>
    <row r="182">
      <c r="A182" s="258"/>
      <c r="B182" s="258"/>
      <c r="C182" s="258"/>
      <c r="D182" s="258"/>
      <c r="E182" s="258"/>
      <c r="F182" s="258"/>
      <c r="G182" s="258"/>
      <c r="H182" s="258"/>
      <c r="I182" s="258"/>
      <c r="J182" s="258"/>
      <c r="K182" s="258"/>
      <c r="L182" s="258"/>
      <c r="M182" s="258"/>
      <c r="N182" s="258"/>
      <c r="O182" s="258"/>
      <c r="P182" s="258"/>
      <c r="Q182" s="258"/>
      <c r="R182" s="258"/>
      <c r="S182" s="258"/>
      <c r="T182" s="258"/>
      <c r="U182" s="258"/>
      <c r="V182" s="258"/>
      <c r="W182" s="258"/>
      <c r="X182" s="258"/>
      <c r="Y182" s="258"/>
      <c r="Z182" s="258"/>
    </row>
    <row r="183">
      <c r="A183" s="258"/>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row>
    <row r="184">
      <c r="A184" s="258"/>
      <c r="B184" s="258"/>
      <c r="C184" s="258"/>
      <c r="D184" s="258"/>
      <c r="E184" s="258"/>
      <c r="F184" s="258"/>
      <c r="G184" s="258"/>
      <c r="H184" s="258"/>
      <c r="I184" s="258"/>
      <c r="J184" s="258"/>
      <c r="K184" s="258"/>
      <c r="L184" s="258"/>
      <c r="M184" s="258"/>
      <c r="N184" s="258"/>
      <c r="O184" s="258"/>
      <c r="P184" s="258"/>
      <c r="Q184" s="258"/>
      <c r="R184" s="258"/>
      <c r="S184" s="258"/>
      <c r="T184" s="258"/>
      <c r="U184" s="258"/>
      <c r="V184" s="258"/>
      <c r="W184" s="258"/>
      <c r="X184" s="258"/>
      <c r="Y184" s="258"/>
      <c r="Z184" s="258"/>
    </row>
    <row r="185">
      <c r="A185" s="258"/>
      <c r="B185" s="258"/>
      <c r="C185" s="258"/>
      <c r="D185" s="258"/>
      <c r="E185" s="258"/>
      <c r="F185" s="258"/>
      <c r="G185" s="258"/>
      <c r="H185" s="258"/>
      <c r="I185" s="258"/>
      <c r="J185" s="258"/>
      <c r="K185" s="258"/>
      <c r="L185" s="258"/>
      <c r="M185" s="258"/>
      <c r="N185" s="258"/>
      <c r="O185" s="258"/>
      <c r="P185" s="258"/>
      <c r="Q185" s="258"/>
      <c r="R185" s="258"/>
      <c r="S185" s="258"/>
      <c r="T185" s="258"/>
      <c r="U185" s="258"/>
      <c r="V185" s="258"/>
      <c r="W185" s="258"/>
      <c r="X185" s="258"/>
      <c r="Y185" s="258"/>
      <c r="Z185" s="258"/>
    </row>
    <row r="186">
      <c r="A186" s="258"/>
      <c r="B186" s="258"/>
      <c r="C186" s="258"/>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row>
    <row r="187">
      <c r="A187" s="258"/>
      <c r="B187" s="258"/>
      <c r="C187" s="258"/>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row>
    <row r="188">
      <c r="A188" s="258"/>
      <c r="B188" s="25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row>
    <row r="189">
      <c r="A189" s="258"/>
      <c r="B189" s="258"/>
      <c r="C189" s="258"/>
      <c r="D189" s="258"/>
      <c r="E189" s="258"/>
      <c r="F189" s="258"/>
      <c r="G189" s="258"/>
      <c r="H189" s="258"/>
      <c r="I189" s="258"/>
      <c r="J189" s="258"/>
      <c r="K189" s="258"/>
      <c r="L189" s="258"/>
      <c r="M189" s="258"/>
      <c r="N189" s="258"/>
      <c r="O189" s="258"/>
      <c r="P189" s="258"/>
      <c r="Q189" s="258"/>
      <c r="R189" s="258"/>
      <c r="S189" s="258"/>
      <c r="T189" s="258"/>
      <c r="U189" s="258"/>
      <c r="V189" s="258"/>
      <c r="W189" s="258"/>
      <c r="X189" s="258"/>
      <c r="Y189" s="258"/>
      <c r="Z189" s="258"/>
    </row>
    <row r="190">
      <c r="A190" s="258"/>
      <c r="B190" s="258"/>
      <c r="C190" s="258"/>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row>
    <row r="191">
      <c r="A191" s="258"/>
      <c r="B191" s="25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row>
    <row r="192">
      <c r="A192" s="258"/>
      <c r="B192" s="258"/>
      <c r="C192" s="258"/>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row>
    <row r="193">
      <c r="A193" s="258"/>
      <c r="B193" s="258"/>
      <c r="C193" s="258"/>
      <c r="D193" s="258"/>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row>
    <row r="194">
      <c r="A194" s="258"/>
      <c r="B194" s="258"/>
      <c r="C194" s="258"/>
      <c r="D194" s="258"/>
      <c r="E194" s="258"/>
      <c r="F194" s="258"/>
      <c r="G194" s="258"/>
      <c r="H194" s="258"/>
      <c r="I194" s="258"/>
      <c r="J194" s="258"/>
      <c r="K194" s="258"/>
      <c r="L194" s="258"/>
      <c r="M194" s="258"/>
      <c r="N194" s="258"/>
      <c r="O194" s="258"/>
      <c r="P194" s="258"/>
      <c r="Q194" s="258"/>
      <c r="R194" s="258"/>
      <c r="S194" s="258"/>
      <c r="T194" s="258"/>
      <c r="U194" s="258"/>
      <c r="V194" s="258"/>
      <c r="W194" s="258"/>
      <c r="X194" s="258"/>
      <c r="Y194" s="258"/>
      <c r="Z194" s="258"/>
    </row>
    <row r="195">
      <c r="A195" s="258"/>
      <c r="B195" s="258"/>
      <c r="C195" s="258"/>
      <c r="D195" s="258"/>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row>
    <row r="196">
      <c r="A196" s="258"/>
      <c r="B196" s="258"/>
      <c r="C196" s="258"/>
      <c r="D196" s="258"/>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row>
    <row r="197">
      <c r="A197" s="258"/>
      <c r="B197" s="258"/>
      <c r="C197" s="258"/>
      <c r="D197" s="258"/>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row>
    <row r="198">
      <c r="A198" s="258"/>
      <c r="B198" s="258"/>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row>
    <row r="199">
      <c r="A199" s="258"/>
      <c r="B199" s="258"/>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row>
    <row r="200">
      <c r="A200" s="258"/>
      <c r="B200" s="258"/>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row>
    <row r="201">
      <c r="A201" s="258"/>
      <c r="B201" s="258"/>
      <c r="C201" s="258"/>
      <c r="D201" s="258"/>
      <c r="E201" s="258"/>
      <c r="F201" s="258"/>
      <c r="G201" s="258"/>
      <c r="H201" s="258"/>
      <c r="I201" s="258"/>
      <c r="J201" s="258"/>
      <c r="K201" s="258"/>
      <c r="L201" s="258"/>
      <c r="M201" s="258"/>
      <c r="N201" s="258"/>
      <c r="O201" s="258"/>
      <c r="P201" s="258"/>
      <c r="Q201" s="258"/>
      <c r="R201" s="258"/>
      <c r="S201" s="258"/>
      <c r="T201" s="258"/>
      <c r="U201" s="258"/>
      <c r="V201" s="258"/>
      <c r="W201" s="258"/>
      <c r="X201" s="258"/>
      <c r="Y201" s="258"/>
      <c r="Z201" s="258"/>
    </row>
    <row r="202">
      <c r="A202" s="258"/>
      <c r="B202" s="258"/>
      <c r="C202" s="258"/>
      <c r="D202" s="258"/>
      <c r="E202" s="258"/>
      <c r="F202" s="258"/>
      <c r="G202" s="258"/>
      <c r="H202" s="258"/>
      <c r="I202" s="258"/>
      <c r="J202" s="258"/>
      <c r="K202" s="258"/>
      <c r="L202" s="258"/>
      <c r="M202" s="258"/>
      <c r="N202" s="258"/>
      <c r="O202" s="258"/>
      <c r="P202" s="258"/>
      <c r="Q202" s="258"/>
      <c r="R202" s="258"/>
      <c r="S202" s="258"/>
      <c r="T202" s="258"/>
      <c r="U202" s="258"/>
      <c r="V202" s="258"/>
      <c r="W202" s="258"/>
      <c r="X202" s="258"/>
      <c r="Y202" s="258"/>
      <c r="Z202" s="258"/>
    </row>
    <row r="203">
      <c r="A203" s="258"/>
      <c r="B203" s="258"/>
      <c r="C203" s="258"/>
      <c r="D203" s="258"/>
      <c r="E203" s="258"/>
      <c r="F203" s="258"/>
      <c r="G203" s="258"/>
      <c r="H203" s="258"/>
      <c r="I203" s="258"/>
      <c r="J203" s="258"/>
      <c r="K203" s="258"/>
      <c r="L203" s="258"/>
      <c r="M203" s="258"/>
      <c r="N203" s="258"/>
      <c r="O203" s="258"/>
      <c r="P203" s="258"/>
      <c r="Q203" s="258"/>
      <c r="R203" s="258"/>
      <c r="S203" s="258"/>
      <c r="T203" s="258"/>
      <c r="U203" s="258"/>
      <c r="V203" s="258"/>
      <c r="W203" s="258"/>
      <c r="X203" s="258"/>
      <c r="Y203" s="258"/>
      <c r="Z203" s="258"/>
    </row>
    <row r="204">
      <c r="A204" s="258"/>
      <c r="B204" s="258"/>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row>
    <row r="205">
      <c r="A205" s="258"/>
      <c r="B205" s="258"/>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row>
    <row r="206">
      <c r="A206" s="258"/>
      <c r="B206" s="258"/>
      <c r="C206" s="258"/>
      <c r="D206" s="258"/>
      <c r="E206" s="258"/>
      <c r="F206" s="258"/>
      <c r="G206" s="258"/>
      <c r="H206" s="258"/>
      <c r="I206" s="258"/>
      <c r="J206" s="258"/>
      <c r="K206" s="258"/>
      <c r="L206" s="258"/>
      <c r="M206" s="258"/>
      <c r="N206" s="258"/>
      <c r="O206" s="258"/>
      <c r="P206" s="258"/>
      <c r="Q206" s="258"/>
      <c r="R206" s="258"/>
      <c r="S206" s="258"/>
      <c r="T206" s="258"/>
      <c r="U206" s="258"/>
      <c r="V206" s="258"/>
      <c r="W206" s="258"/>
      <c r="X206" s="258"/>
      <c r="Y206" s="258"/>
      <c r="Z206" s="258"/>
    </row>
    <row r="207">
      <c r="A207" s="258"/>
      <c r="B207" s="258"/>
      <c r="C207" s="258"/>
      <c r="D207" s="258"/>
      <c r="E207" s="258"/>
      <c r="F207" s="258"/>
      <c r="G207" s="258"/>
      <c r="H207" s="258"/>
      <c r="I207" s="258"/>
      <c r="J207" s="258"/>
      <c r="K207" s="258"/>
      <c r="L207" s="258"/>
      <c r="M207" s="258"/>
      <c r="N207" s="258"/>
      <c r="O207" s="258"/>
      <c r="P207" s="258"/>
      <c r="Q207" s="258"/>
      <c r="R207" s="258"/>
      <c r="S207" s="258"/>
      <c r="T207" s="258"/>
      <c r="U207" s="258"/>
      <c r="V207" s="258"/>
      <c r="W207" s="258"/>
      <c r="X207" s="258"/>
      <c r="Y207" s="258"/>
      <c r="Z207" s="258"/>
    </row>
    <row r="208">
      <c r="A208" s="258"/>
      <c r="B208" s="258"/>
      <c r="C208" s="258"/>
      <c r="D208" s="258"/>
      <c r="E208" s="258"/>
      <c r="F208" s="258"/>
      <c r="G208" s="258"/>
      <c r="H208" s="258"/>
      <c r="I208" s="258"/>
      <c r="J208" s="258"/>
      <c r="K208" s="258"/>
      <c r="L208" s="258"/>
      <c r="M208" s="258"/>
      <c r="N208" s="258"/>
      <c r="O208" s="258"/>
      <c r="P208" s="258"/>
      <c r="Q208" s="258"/>
      <c r="R208" s="258"/>
      <c r="S208" s="258"/>
      <c r="T208" s="258"/>
      <c r="U208" s="258"/>
      <c r="V208" s="258"/>
      <c r="W208" s="258"/>
      <c r="X208" s="258"/>
      <c r="Y208" s="258"/>
      <c r="Z208" s="258"/>
    </row>
    <row r="209">
      <c r="A209" s="258"/>
      <c r="B209" s="258"/>
      <c r="C209" s="258"/>
      <c r="D209" s="258"/>
      <c r="E209" s="258"/>
      <c r="F209" s="258"/>
      <c r="G209" s="258"/>
      <c r="H209" s="258"/>
      <c r="I209" s="258"/>
      <c r="J209" s="258"/>
      <c r="K209" s="258"/>
      <c r="L209" s="258"/>
      <c r="M209" s="258"/>
      <c r="N209" s="258"/>
      <c r="O209" s="258"/>
      <c r="P209" s="258"/>
      <c r="Q209" s="258"/>
      <c r="R209" s="258"/>
      <c r="S209" s="258"/>
      <c r="T209" s="258"/>
      <c r="U209" s="258"/>
      <c r="V209" s="258"/>
      <c r="W209" s="258"/>
      <c r="X209" s="258"/>
      <c r="Y209" s="258"/>
      <c r="Z209" s="258"/>
    </row>
    <row r="210">
      <c r="A210" s="258"/>
      <c r="B210" s="258"/>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row>
    <row r="211">
      <c r="A211" s="258"/>
      <c r="B211" s="258"/>
      <c r="C211" s="258"/>
      <c r="D211" s="258"/>
      <c r="E211" s="258"/>
      <c r="F211" s="258"/>
      <c r="G211" s="258"/>
      <c r="H211" s="258"/>
      <c r="I211" s="258"/>
      <c r="J211" s="258"/>
      <c r="K211" s="258"/>
      <c r="L211" s="258"/>
      <c r="M211" s="258"/>
      <c r="N211" s="258"/>
      <c r="O211" s="258"/>
      <c r="P211" s="258"/>
      <c r="Q211" s="258"/>
      <c r="R211" s="258"/>
      <c r="S211" s="258"/>
      <c r="T211" s="258"/>
      <c r="U211" s="258"/>
      <c r="V211" s="258"/>
      <c r="W211" s="258"/>
      <c r="X211" s="258"/>
      <c r="Y211" s="258"/>
      <c r="Z211" s="258"/>
    </row>
    <row r="212">
      <c r="A212" s="258"/>
      <c r="B212" s="258"/>
      <c r="C212" s="258"/>
      <c r="D212" s="258"/>
      <c r="E212" s="258"/>
      <c r="F212" s="258"/>
      <c r="G212" s="258"/>
      <c r="H212" s="258"/>
      <c r="I212" s="258"/>
      <c r="J212" s="258"/>
      <c r="K212" s="258"/>
      <c r="L212" s="258"/>
      <c r="M212" s="258"/>
      <c r="N212" s="258"/>
      <c r="O212" s="258"/>
      <c r="P212" s="258"/>
      <c r="Q212" s="258"/>
      <c r="R212" s="258"/>
      <c r="S212" s="258"/>
      <c r="T212" s="258"/>
      <c r="U212" s="258"/>
      <c r="V212" s="258"/>
      <c r="W212" s="258"/>
      <c r="X212" s="258"/>
      <c r="Y212" s="258"/>
      <c r="Z212" s="258"/>
    </row>
    <row r="213">
      <c r="A213" s="258"/>
      <c r="B213" s="258"/>
      <c r="C213" s="258"/>
      <c r="D213" s="258"/>
      <c r="E213" s="258"/>
      <c r="F213" s="258"/>
      <c r="G213" s="258"/>
      <c r="H213" s="258"/>
      <c r="I213" s="258"/>
      <c r="J213" s="258"/>
      <c r="K213" s="258"/>
      <c r="L213" s="258"/>
      <c r="M213" s="258"/>
      <c r="N213" s="258"/>
      <c r="O213" s="258"/>
      <c r="P213" s="258"/>
      <c r="Q213" s="258"/>
      <c r="R213" s="258"/>
      <c r="S213" s="258"/>
      <c r="T213" s="258"/>
      <c r="U213" s="258"/>
      <c r="V213" s="258"/>
      <c r="W213" s="258"/>
      <c r="X213" s="258"/>
      <c r="Y213" s="258"/>
      <c r="Z213" s="258"/>
    </row>
    <row r="214">
      <c r="A214" s="258"/>
      <c r="B214" s="258"/>
      <c r="C214" s="258"/>
      <c r="D214" s="258"/>
      <c r="E214" s="258"/>
      <c r="F214" s="258"/>
      <c r="G214" s="258"/>
      <c r="H214" s="258"/>
      <c r="I214" s="258"/>
      <c r="J214" s="258"/>
      <c r="K214" s="258"/>
      <c r="L214" s="258"/>
      <c r="M214" s="258"/>
      <c r="N214" s="258"/>
      <c r="O214" s="258"/>
      <c r="P214" s="258"/>
      <c r="Q214" s="258"/>
      <c r="R214" s="258"/>
      <c r="S214" s="258"/>
      <c r="T214" s="258"/>
      <c r="U214" s="258"/>
      <c r="V214" s="258"/>
      <c r="W214" s="258"/>
      <c r="X214" s="258"/>
      <c r="Y214" s="258"/>
      <c r="Z214" s="258"/>
    </row>
    <row r="215">
      <c r="A215" s="258"/>
      <c r="B215" s="258"/>
      <c r="C215" s="258"/>
      <c r="D215" s="258"/>
      <c r="E215" s="258"/>
      <c r="F215" s="258"/>
      <c r="G215" s="258"/>
      <c r="H215" s="258"/>
      <c r="I215" s="258"/>
      <c r="J215" s="258"/>
      <c r="K215" s="258"/>
      <c r="L215" s="258"/>
      <c r="M215" s="258"/>
      <c r="N215" s="258"/>
      <c r="O215" s="258"/>
      <c r="P215" s="258"/>
      <c r="Q215" s="258"/>
      <c r="R215" s="258"/>
      <c r="S215" s="258"/>
      <c r="T215" s="258"/>
      <c r="U215" s="258"/>
      <c r="V215" s="258"/>
      <c r="W215" s="258"/>
      <c r="X215" s="258"/>
      <c r="Y215" s="258"/>
      <c r="Z215" s="258"/>
    </row>
    <row r="216">
      <c r="A216" s="258"/>
      <c r="B216" s="258"/>
      <c r="C216" s="258"/>
      <c r="D216" s="258"/>
      <c r="E216" s="258"/>
      <c r="F216" s="258"/>
      <c r="G216" s="258"/>
      <c r="H216" s="258"/>
      <c r="I216" s="258"/>
      <c r="J216" s="258"/>
      <c r="K216" s="258"/>
      <c r="L216" s="258"/>
      <c r="M216" s="258"/>
      <c r="N216" s="258"/>
      <c r="O216" s="258"/>
      <c r="P216" s="258"/>
      <c r="Q216" s="258"/>
      <c r="R216" s="258"/>
      <c r="S216" s="258"/>
      <c r="T216" s="258"/>
      <c r="U216" s="258"/>
      <c r="V216" s="258"/>
      <c r="W216" s="258"/>
      <c r="X216" s="258"/>
      <c r="Y216" s="258"/>
      <c r="Z216" s="258"/>
    </row>
    <row r="217">
      <c r="A217" s="258"/>
      <c r="B217" s="258"/>
      <c r="C217" s="258"/>
      <c r="D217" s="258"/>
      <c r="E217" s="258"/>
      <c r="F217" s="258"/>
      <c r="G217" s="258"/>
      <c r="H217" s="258"/>
      <c r="I217" s="258"/>
      <c r="J217" s="258"/>
      <c r="K217" s="258"/>
      <c r="L217" s="258"/>
      <c r="M217" s="258"/>
      <c r="N217" s="258"/>
      <c r="O217" s="258"/>
      <c r="P217" s="258"/>
      <c r="Q217" s="258"/>
      <c r="R217" s="258"/>
      <c r="S217" s="258"/>
      <c r="T217" s="258"/>
      <c r="U217" s="258"/>
      <c r="V217" s="258"/>
      <c r="W217" s="258"/>
      <c r="X217" s="258"/>
      <c r="Y217" s="258"/>
      <c r="Z217" s="258"/>
    </row>
    <row r="218">
      <c r="A218" s="258"/>
      <c r="B218" s="258"/>
      <c r="C218" s="258"/>
      <c r="D218" s="258"/>
      <c r="E218" s="258"/>
      <c r="F218" s="258"/>
      <c r="G218" s="258"/>
      <c r="H218" s="258"/>
      <c r="I218" s="258"/>
      <c r="J218" s="258"/>
      <c r="K218" s="258"/>
      <c r="L218" s="258"/>
      <c r="M218" s="258"/>
      <c r="N218" s="258"/>
      <c r="O218" s="258"/>
      <c r="P218" s="258"/>
      <c r="Q218" s="258"/>
      <c r="R218" s="258"/>
      <c r="S218" s="258"/>
      <c r="T218" s="258"/>
      <c r="U218" s="258"/>
      <c r="V218" s="258"/>
      <c r="W218" s="258"/>
      <c r="X218" s="258"/>
      <c r="Y218" s="258"/>
      <c r="Z218" s="258"/>
    </row>
    <row r="219">
      <c r="A219" s="258"/>
      <c r="B219" s="258"/>
      <c r="C219" s="258"/>
      <c r="D219" s="258"/>
      <c r="E219" s="258"/>
      <c r="F219" s="258"/>
      <c r="G219" s="258"/>
      <c r="H219" s="258"/>
      <c r="I219" s="258"/>
      <c r="J219" s="258"/>
      <c r="K219" s="258"/>
      <c r="L219" s="258"/>
      <c r="M219" s="258"/>
      <c r="N219" s="258"/>
      <c r="O219" s="258"/>
      <c r="P219" s="258"/>
      <c r="Q219" s="258"/>
      <c r="R219" s="258"/>
      <c r="S219" s="258"/>
      <c r="T219" s="258"/>
      <c r="U219" s="258"/>
      <c r="V219" s="258"/>
      <c r="W219" s="258"/>
      <c r="X219" s="258"/>
      <c r="Y219" s="258"/>
      <c r="Z219" s="258"/>
    </row>
    <row r="220">
      <c r="A220" s="258"/>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row>
    <row r="221">
      <c r="A221" s="258"/>
      <c r="B221" s="258"/>
      <c r="C221" s="258"/>
      <c r="D221" s="258"/>
      <c r="E221" s="258"/>
      <c r="F221" s="258"/>
      <c r="G221" s="258"/>
      <c r="H221" s="258"/>
      <c r="I221" s="258"/>
      <c r="J221" s="258"/>
      <c r="K221" s="258"/>
      <c r="L221" s="258"/>
      <c r="M221" s="258"/>
      <c r="N221" s="258"/>
      <c r="O221" s="258"/>
      <c r="P221" s="258"/>
      <c r="Q221" s="258"/>
      <c r="R221" s="258"/>
      <c r="S221" s="258"/>
      <c r="T221" s="258"/>
      <c r="U221" s="258"/>
      <c r="V221" s="258"/>
      <c r="W221" s="258"/>
      <c r="X221" s="258"/>
      <c r="Y221" s="258"/>
      <c r="Z221" s="258"/>
    </row>
    <row r="222">
      <c r="A222" s="258"/>
      <c r="B222" s="258"/>
      <c r="C222" s="258"/>
      <c r="D222" s="258"/>
      <c r="E222" s="258"/>
      <c r="F222" s="258"/>
      <c r="G222" s="258"/>
      <c r="H222" s="258"/>
      <c r="I222" s="258"/>
      <c r="J222" s="258"/>
      <c r="K222" s="258"/>
      <c r="L222" s="258"/>
      <c r="M222" s="258"/>
      <c r="N222" s="258"/>
      <c r="O222" s="258"/>
      <c r="P222" s="258"/>
      <c r="Q222" s="258"/>
      <c r="R222" s="258"/>
      <c r="S222" s="258"/>
      <c r="T222" s="258"/>
      <c r="U222" s="258"/>
      <c r="V222" s="258"/>
      <c r="W222" s="258"/>
      <c r="X222" s="258"/>
      <c r="Y222" s="258"/>
      <c r="Z222" s="258"/>
    </row>
    <row r="223">
      <c r="A223" s="258"/>
      <c r="B223" s="258"/>
      <c r="C223" s="258"/>
      <c r="D223" s="258"/>
      <c r="E223" s="258"/>
      <c r="F223" s="258"/>
      <c r="G223" s="258"/>
      <c r="H223" s="258"/>
      <c r="I223" s="258"/>
      <c r="J223" s="258"/>
      <c r="K223" s="258"/>
      <c r="L223" s="258"/>
      <c r="M223" s="258"/>
      <c r="N223" s="258"/>
      <c r="O223" s="258"/>
      <c r="P223" s="258"/>
      <c r="Q223" s="258"/>
      <c r="R223" s="258"/>
      <c r="S223" s="258"/>
      <c r="T223" s="258"/>
      <c r="U223" s="258"/>
      <c r="V223" s="258"/>
      <c r="W223" s="258"/>
      <c r="X223" s="258"/>
      <c r="Y223" s="258"/>
      <c r="Z223" s="258"/>
    </row>
    <row r="224">
      <c r="A224" s="258"/>
      <c r="B224" s="258"/>
      <c r="C224" s="258"/>
      <c r="D224" s="258"/>
      <c r="E224" s="258"/>
      <c r="F224" s="258"/>
      <c r="G224" s="258"/>
      <c r="H224" s="258"/>
      <c r="I224" s="258"/>
      <c r="J224" s="258"/>
      <c r="K224" s="258"/>
      <c r="L224" s="258"/>
      <c r="M224" s="258"/>
      <c r="N224" s="258"/>
      <c r="O224" s="258"/>
      <c r="P224" s="258"/>
      <c r="Q224" s="258"/>
      <c r="R224" s="258"/>
      <c r="S224" s="258"/>
      <c r="T224" s="258"/>
      <c r="U224" s="258"/>
      <c r="V224" s="258"/>
      <c r="W224" s="258"/>
      <c r="X224" s="258"/>
      <c r="Y224" s="258"/>
      <c r="Z224" s="258"/>
    </row>
    <row r="225">
      <c r="A225" s="258"/>
      <c r="B225" s="258"/>
      <c r="C225" s="258"/>
      <c r="D225" s="258"/>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row>
    <row r="226">
      <c r="A226" s="258"/>
      <c r="B226" s="258"/>
      <c r="C226" s="258"/>
      <c r="D226" s="258"/>
      <c r="E226" s="258"/>
      <c r="F226" s="258"/>
      <c r="G226" s="258"/>
      <c r="H226" s="258"/>
      <c r="I226" s="258"/>
      <c r="J226" s="258"/>
      <c r="K226" s="258"/>
      <c r="L226" s="258"/>
      <c r="M226" s="258"/>
      <c r="N226" s="258"/>
      <c r="O226" s="258"/>
      <c r="P226" s="258"/>
      <c r="Q226" s="258"/>
      <c r="R226" s="258"/>
      <c r="S226" s="258"/>
      <c r="T226" s="258"/>
      <c r="U226" s="258"/>
      <c r="V226" s="258"/>
      <c r="W226" s="258"/>
      <c r="X226" s="258"/>
      <c r="Y226" s="258"/>
      <c r="Z226" s="258"/>
    </row>
    <row r="227">
      <c r="A227" s="258"/>
      <c r="B227" s="258"/>
      <c r="C227" s="258"/>
      <c r="D227" s="258"/>
      <c r="E227" s="258"/>
      <c r="F227" s="258"/>
      <c r="G227" s="258"/>
      <c r="H227" s="258"/>
      <c r="I227" s="258"/>
      <c r="J227" s="258"/>
      <c r="K227" s="258"/>
      <c r="L227" s="258"/>
      <c r="M227" s="258"/>
      <c r="N227" s="258"/>
      <c r="O227" s="258"/>
      <c r="P227" s="258"/>
      <c r="Q227" s="258"/>
      <c r="R227" s="258"/>
      <c r="S227" s="258"/>
      <c r="T227" s="258"/>
      <c r="U227" s="258"/>
      <c r="V227" s="258"/>
      <c r="W227" s="258"/>
      <c r="X227" s="258"/>
      <c r="Y227" s="258"/>
      <c r="Z227" s="258"/>
    </row>
    <row r="228">
      <c r="A228" s="258"/>
      <c r="B228" s="258"/>
      <c r="C228" s="258"/>
      <c r="D228" s="258"/>
      <c r="E228" s="258"/>
      <c r="F228" s="258"/>
      <c r="G228" s="258"/>
      <c r="H228" s="258"/>
      <c r="I228" s="258"/>
      <c r="J228" s="258"/>
      <c r="K228" s="258"/>
      <c r="L228" s="258"/>
      <c r="M228" s="258"/>
      <c r="N228" s="258"/>
      <c r="O228" s="258"/>
      <c r="P228" s="258"/>
      <c r="Q228" s="258"/>
      <c r="R228" s="258"/>
      <c r="S228" s="258"/>
      <c r="T228" s="258"/>
      <c r="U228" s="258"/>
      <c r="V228" s="258"/>
      <c r="W228" s="258"/>
      <c r="X228" s="258"/>
      <c r="Y228" s="258"/>
      <c r="Z228" s="258"/>
    </row>
    <row r="229">
      <c r="A229" s="258"/>
      <c r="B229" s="258"/>
      <c r="C229" s="258"/>
      <c r="D229" s="258"/>
      <c r="E229" s="258"/>
      <c r="F229" s="258"/>
      <c r="G229" s="258"/>
      <c r="H229" s="258"/>
      <c r="I229" s="258"/>
      <c r="J229" s="258"/>
      <c r="K229" s="258"/>
      <c r="L229" s="258"/>
      <c r="M229" s="258"/>
      <c r="N229" s="258"/>
      <c r="O229" s="258"/>
      <c r="P229" s="258"/>
      <c r="Q229" s="258"/>
      <c r="R229" s="258"/>
      <c r="S229" s="258"/>
      <c r="T229" s="258"/>
      <c r="U229" s="258"/>
      <c r="V229" s="258"/>
      <c r="W229" s="258"/>
      <c r="X229" s="258"/>
      <c r="Y229" s="258"/>
      <c r="Z229" s="258"/>
    </row>
    <row r="230">
      <c r="A230" s="258"/>
      <c r="B230" s="258"/>
      <c r="C230" s="258"/>
      <c r="D230" s="258"/>
      <c r="E230" s="258"/>
      <c r="F230" s="258"/>
      <c r="G230" s="258"/>
      <c r="H230" s="258"/>
      <c r="I230" s="258"/>
      <c r="J230" s="258"/>
      <c r="K230" s="258"/>
      <c r="L230" s="258"/>
      <c r="M230" s="258"/>
      <c r="N230" s="258"/>
      <c r="O230" s="258"/>
      <c r="P230" s="258"/>
      <c r="Q230" s="258"/>
      <c r="R230" s="258"/>
      <c r="S230" s="258"/>
      <c r="T230" s="258"/>
      <c r="U230" s="258"/>
      <c r="V230" s="258"/>
      <c r="W230" s="258"/>
      <c r="X230" s="258"/>
      <c r="Y230" s="258"/>
      <c r="Z230" s="258"/>
    </row>
    <row r="231">
      <c r="A231" s="258"/>
      <c r="B231" s="258"/>
      <c r="C231" s="258"/>
      <c r="D231" s="258"/>
      <c r="E231" s="258"/>
      <c r="F231" s="258"/>
      <c r="G231" s="258"/>
      <c r="H231" s="258"/>
      <c r="I231" s="258"/>
      <c r="J231" s="258"/>
      <c r="K231" s="258"/>
      <c r="L231" s="258"/>
      <c r="M231" s="258"/>
      <c r="N231" s="258"/>
      <c r="O231" s="258"/>
      <c r="P231" s="258"/>
      <c r="Q231" s="258"/>
      <c r="R231" s="258"/>
      <c r="S231" s="258"/>
      <c r="T231" s="258"/>
      <c r="U231" s="258"/>
      <c r="V231" s="258"/>
      <c r="W231" s="258"/>
      <c r="X231" s="258"/>
      <c r="Y231" s="258"/>
      <c r="Z231" s="258"/>
    </row>
    <row r="232">
      <c r="A232" s="258"/>
      <c r="B232" s="258"/>
      <c r="C232" s="258"/>
      <c r="D232" s="258"/>
      <c r="E232" s="258"/>
      <c r="F232" s="258"/>
      <c r="G232" s="258"/>
      <c r="H232" s="258"/>
      <c r="I232" s="258"/>
      <c r="J232" s="258"/>
      <c r="K232" s="258"/>
      <c r="L232" s="258"/>
      <c r="M232" s="258"/>
      <c r="N232" s="258"/>
      <c r="O232" s="258"/>
      <c r="P232" s="258"/>
      <c r="Q232" s="258"/>
      <c r="R232" s="258"/>
      <c r="S232" s="258"/>
      <c r="T232" s="258"/>
      <c r="U232" s="258"/>
      <c r="V232" s="258"/>
      <c r="W232" s="258"/>
      <c r="X232" s="258"/>
      <c r="Y232" s="258"/>
      <c r="Z232" s="258"/>
    </row>
    <row r="233">
      <c r="A233" s="258"/>
      <c r="B233" s="258"/>
      <c r="C233" s="258"/>
      <c r="D233" s="258"/>
      <c r="E233" s="258"/>
      <c r="F233" s="258"/>
      <c r="G233" s="258"/>
      <c r="H233" s="258"/>
      <c r="I233" s="258"/>
      <c r="J233" s="258"/>
      <c r="K233" s="258"/>
      <c r="L233" s="258"/>
      <c r="M233" s="258"/>
      <c r="N233" s="258"/>
      <c r="O233" s="258"/>
      <c r="P233" s="258"/>
      <c r="Q233" s="258"/>
      <c r="R233" s="258"/>
      <c r="S233" s="258"/>
      <c r="T233" s="258"/>
      <c r="U233" s="258"/>
      <c r="V233" s="258"/>
      <c r="W233" s="258"/>
      <c r="X233" s="258"/>
      <c r="Y233" s="258"/>
      <c r="Z233" s="258"/>
    </row>
    <row r="234">
      <c r="A234" s="258"/>
      <c r="B234" s="258"/>
      <c r="C234" s="258"/>
      <c r="D234" s="258"/>
      <c r="E234" s="258"/>
      <c r="F234" s="258"/>
      <c r="G234" s="258"/>
      <c r="H234" s="258"/>
      <c r="I234" s="258"/>
      <c r="J234" s="258"/>
      <c r="K234" s="258"/>
      <c r="L234" s="258"/>
      <c r="M234" s="258"/>
      <c r="N234" s="258"/>
      <c r="O234" s="258"/>
      <c r="P234" s="258"/>
      <c r="Q234" s="258"/>
      <c r="R234" s="258"/>
      <c r="S234" s="258"/>
      <c r="T234" s="258"/>
      <c r="U234" s="258"/>
      <c r="V234" s="258"/>
      <c r="W234" s="258"/>
      <c r="X234" s="258"/>
      <c r="Y234" s="258"/>
      <c r="Z234" s="258"/>
    </row>
    <row r="235">
      <c r="A235" s="258"/>
      <c r="B235" s="258"/>
      <c r="C235" s="258"/>
      <c r="D235" s="258"/>
      <c r="E235" s="258"/>
      <c r="F235" s="258"/>
      <c r="G235" s="258"/>
      <c r="H235" s="258"/>
      <c r="I235" s="258"/>
      <c r="J235" s="258"/>
      <c r="K235" s="258"/>
      <c r="L235" s="258"/>
      <c r="M235" s="258"/>
      <c r="N235" s="258"/>
      <c r="O235" s="258"/>
      <c r="P235" s="258"/>
      <c r="Q235" s="258"/>
      <c r="R235" s="258"/>
      <c r="S235" s="258"/>
      <c r="T235" s="258"/>
      <c r="U235" s="258"/>
      <c r="V235" s="258"/>
      <c r="W235" s="258"/>
      <c r="X235" s="258"/>
      <c r="Y235" s="258"/>
      <c r="Z235" s="258"/>
    </row>
    <row r="236">
      <c r="A236" s="258"/>
      <c r="B236" s="258"/>
      <c r="C236" s="258"/>
      <c r="D236" s="258"/>
      <c r="E236" s="258"/>
      <c r="F236" s="258"/>
      <c r="G236" s="258"/>
      <c r="H236" s="258"/>
      <c r="I236" s="258"/>
      <c r="J236" s="258"/>
      <c r="K236" s="258"/>
      <c r="L236" s="258"/>
      <c r="M236" s="258"/>
      <c r="N236" s="258"/>
      <c r="O236" s="258"/>
      <c r="P236" s="258"/>
      <c r="Q236" s="258"/>
      <c r="R236" s="258"/>
      <c r="S236" s="258"/>
      <c r="T236" s="258"/>
      <c r="U236" s="258"/>
      <c r="V236" s="258"/>
      <c r="W236" s="258"/>
      <c r="X236" s="258"/>
      <c r="Y236" s="258"/>
      <c r="Z236" s="258"/>
    </row>
    <row r="237">
      <c r="A237" s="258"/>
      <c r="B237" s="258"/>
      <c r="C237" s="258"/>
      <c r="D237" s="258"/>
      <c r="E237" s="258"/>
      <c r="F237" s="258"/>
      <c r="G237" s="258"/>
      <c r="H237" s="258"/>
      <c r="I237" s="258"/>
      <c r="J237" s="258"/>
      <c r="K237" s="258"/>
      <c r="L237" s="258"/>
      <c r="M237" s="258"/>
      <c r="N237" s="258"/>
      <c r="O237" s="258"/>
      <c r="P237" s="258"/>
      <c r="Q237" s="258"/>
      <c r="R237" s="258"/>
      <c r="S237" s="258"/>
      <c r="T237" s="258"/>
      <c r="U237" s="258"/>
      <c r="V237" s="258"/>
      <c r="W237" s="258"/>
      <c r="X237" s="258"/>
      <c r="Y237" s="258"/>
      <c r="Z237" s="258"/>
    </row>
    <row r="238">
      <c r="A238" s="258"/>
      <c r="B238" s="258"/>
      <c r="C238" s="258"/>
      <c r="D238" s="258"/>
      <c r="E238" s="258"/>
      <c r="F238" s="258"/>
      <c r="G238" s="258"/>
      <c r="H238" s="258"/>
      <c r="I238" s="258"/>
      <c r="J238" s="258"/>
      <c r="K238" s="258"/>
      <c r="L238" s="258"/>
      <c r="M238" s="258"/>
      <c r="N238" s="258"/>
      <c r="O238" s="258"/>
      <c r="P238" s="258"/>
      <c r="Q238" s="258"/>
      <c r="R238" s="258"/>
      <c r="S238" s="258"/>
      <c r="T238" s="258"/>
      <c r="U238" s="258"/>
      <c r="V238" s="258"/>
      <c r="W238" s="258"/>
      <c r="X238" s="258"/>
      <c r="Y238" s="258"/>
      <c r="Z238" s="258"/>
    </row>
    <row r="239">
      <c r="A239" s="258"/>
      <c r="B239" s="258"/>
      <c r="C239" s="258"/>
      <c r="D239" s="258"/>
      <c r="E239" s="258"/>
      <c r="F239" s="258"/>
      <c r="G239" s="258"/>
      <c r="H239" s="258"/>
      <c r="I239" s="258"/>
      <c r="J239" s="258"/>
      <c r="K239" s="258"/>
      <c r="L239" s="258"/>
      <c r="M239" s="258"/>
      <c r="N239" s="258"/>
      <c r="O239" s="258"/>
      <c r="P239" s="258"/>
      <c r="Q239" s="258"/>
      <c r="R239" s="258"/>
      <c r="S239" s="258"/>
      <c r="T239" s="258"/>
      <c r="U239" s="258"/>
      <c r="V239" s="258"/>
      <c r="W239" s="258"/>
      <c r="X239" s="258"/>
      <c r="Y239" s="258"/>
      <c r="Z239" s="258"/>
    </row>
    <row r="240">
      <c r="A240" s="258"/>
      <c r="B240" s="258"/>
      <c r="C240" s="258"/>
      <c r="D240" s="258"/>
      <c r="E240" s="258"/>
      <c r="F240" s="258"/>
      <c r="G240" s="258"/>
      <c r="H240" s="258"/>
      <c r="I240" s="258"/>
      <c r="J240" s="258"/>
      <c r="K240" s="258"/>
      <c r="L240" s="258"/>
      <c r="M240" s="258"/>
      <c r="N240" s="258"/>
      <c r="O240" s="258"/>
      <c r="P240" s="258"/>
      <c r="Q240" s="258"/>
      <c r="R240" s="258"/>
      <c r="S240" s="258"/>
      <c r="T240" s="258"/>
      <c r="U240" s="258"/>
      <c r="V240" s="258"/>
      <c r="W240" s="258"/>
      <c r="X240" s="258"/>
      <c r="Y240" s="258"/>
      <c r="Z240" s="258"/>
    </row>
    <row r="241">
      <c r="A241" s="258"/>
      <c r="B241" s="258"/>
      <c r="C241" s="258"/>
      <c r="D241" s="258"/>
      <c r="E241" s="258"/>
      <c r="F241" s="258"/>
      <c r="G241" s="258"/>
      <c r="H241" s="258"/>
      <c r="I241" s="258"/>
      <c r="J241" s="258"/>
      <c r="K241" s="258"/>
      <c r="L241" s="258"/>
      <c r="M241" s="258"/>
      <c r="N241" s="258"/>
      <c r="O241" s="258"/>
      <c r="P241" s="258"/>
      <c r="Q241" s="258"/>
      <c r="R241" s="258"/>
      <c r="S241" s="258"/>
      <c r="T241" s="258"/>
      <c r="U241" s="258"/>
      <c r="V241" s="258"/>
      <c r="W241" s="258"/>
      <c r="X241" s="258"/>
      <c r="Y241" s="258"/>
      <c r="Z241" s="258"/>
    </row>
    <row r="242">
      <c r="A242" s="258"/>
      <c r="B242" s="258"/>
      <c r="C242" s="258"/>
      <c r="D242" s="258"/>
      <c r="E242" s="258"/>
      <c r="F242" s="258"/>
      <c r="G242" s="258"/>
      <c r="H242" s="258"/>
      <c r="I242" s="258"/>
      <c r="J242" s="258"/>
      <c r="K242" s="258"/>
      <c r="L242" s="258"/>
      <c r="M242" s="258"/>
      <c r="N242" s="258"/>
      <c r="O242" s="258"/>
      <c r="P242" s="258"/>
      <c r="Q242" s="258"/>
      <c r="R242" s="258"/>
      <c r="S242" s="258"/>
      <c r="T242" s="258"/>
      <c r="U242" s="258"/>
      <c r="V242" s="258"/>
      <c r="W242" s="258"/>
      <c r="X242" s="258"/>
      <c r="Y242" s="258"/>
      <c r="Z242" s="258"/>
    </row>
    <row r="243">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row>
    <row r="244">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row>
    <row r="245">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row>
    <row r="246">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row>
    <row r="247">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row>
    <row r="248">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row>
    <row r="249">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row>
    <row r="250">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row>
    <row r="251">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row>
    <row r="252">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row>
    <row r="253">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row>
    <row r="254">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row>
    <row r="255">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row>
    <row r="256">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row>
    <row r="257">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row>
    <row r="258">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row>
    <row r="259">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row>
    <row r="260">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row>
    <row r="261">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row>
    <row r="262">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row>
    <row r="263">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row>
    <row r="264">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row>
    <row r="265">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row>
    <row r="266">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row>
    <row r="267">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row>
    <row r="268">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row>
    <row r="269">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row>
    <row r="270">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row>
    <row r="271">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row>
    <row r="272">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row>
    <row r="273">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row>
    <row r="274">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row>
    <row r="275">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row>
    <row r="276">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row>
    <row r="277">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row>
    <row r="278">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row>
    <row r="279">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row>
    <row r="280">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row>
    <row r="281">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row>
    <row r="282">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row>
    <row r="283">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row>
    <row r="284">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row>
    <row r="285">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row>
    <row r="286">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row>
    <row r="287">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row>
    <row r="288">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row>
    <row r="289">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row>
    <row r="290">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row>
    <row r="291">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row>
    <row r="292">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row>
    <row r="293">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row>
    <row r="294">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row>
    <row r="295">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row>
    <row r="296">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row>
    <row r="297">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row>
    <row r="298">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row>
    <row r="299">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row>
    <row r="300">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row>
    <row r="301">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row>
    <row r="302">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row>
    <row r="303">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row>
    <row r="304">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row>
    <row r="305">
      <c r="A305" s="258"/>
      <c r="B305" s="258"/>
      <c r="C305" s="258"/>
      <c r="D305" s="258"/>
      <c r="E305" s="258"/>
      <c r="F305" s="258"/>
      <c r="G305" s="258"/>
      <c r="H305" s="258"/>
      <c r="I305" s="258"/>
      <c r="J305" s="258"/>
      <c r="K305" s="258"/>
      <c r="L305" s="258"/>
      <c r="M305" s="258"/>
      <c r="N305" s="258"/>
      <c r="O305" s="258"/>
      <c r="P305" s="258"/>
      <c r="Q305" s="258"/>
      <c r="R305" s="258"/>
      <c r="S305" s="258"/>
      <c r="T305" s="258"/>
      <c r="U305" s="258"/>
      <c r="V305" s="258"/>
      <c r="W305" s="258"/>
      <c r="X305" s="258"/>
      <c r="Y305" s="258"/>
      <c r="Z305" s="258"/>
    </row>
    <row r="306">
      <c r="A306" s="258"/>
      <c r="B306" s="258"/>
      <c r="C306" s="258"/>
      <c r="D306" s="258"/>
      <c r="E306" s="258"/>
      <c r="F306" s="258"/>
      <c r="G306" s="258"/>
      <c r="H306" s="258"/>
      <c r="I306" s="258"/>
      <c r="J306" s="258"/>
      <c r="K306" s="258"/>
      <c r="L306" s="258"/>
      <c r="M306" s="258"/>
      <c r="N306" s="258"/>
      <c r="O306" s="258"/>
      <c r="P306" s="258"/>
      <c r="Q306" s="258"/>
      <c r="R306" s="258"/>
      <c r="S306" s="258"/>
      <c r="T306" s="258"/>
      <c r="U306" s="258"/>
      <c r="V306" s="258"/>
      <c r="W306" s="258"/>
      <c r="X306" s="258"/>
      <c r="Y306" s="258"/>
      <c r="Z306" s="258"/>
    </row>
    <row r="307">
      <c r="A307" s="258"/>
      <c r="B307" s="258"/>
      <c r="C307" s="258"/>
      <c r="D307" s="258"/>
      <c r="E307" s="258"/>
      <c r="F307" s="258"/>
      <c r="G307" s="258"/>
      <c r="H307" s="258"/>
      <c r="I307" s="258"/>
      <c r="J307" s="258"/>
      <c r="K307" s="258"/>
      <c r="L307" s="258"/>
      <c r="M307" s="258"/>
      <c r="N307" s="258"/>
      <c r="O307" s="258"/>
      <c r="P307" s="258"/>
      <c r="Q307" s="258"/>
      <c r="R307" s="258"/>
      <c r="S307" s="258"/>
      <c r="T307" s="258"/>
      <c r="U307" s="258"/>
      <c r="V307" s="258"/>
      <c r="W307" s="258"/>
      <c r="X307" s="258"/>
      <c r="Y307" s="258"/>
      <c r="Z307" s="258"/>
    </row>
    <row r="308">
      <c r="A308" s="258"/>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row>
    <row r="309">
      <c r="A309" s="258"/>
      <c r="B309" s="258"/>
      <c r="C309" s="258"/>
      <c r="D309" s="25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row>
    <row r="310">
      <c r="A310" s="258"/>
      <c r="B310" s="258"/>
      <c r="C310" s="258"/>
      <c r="D310" s="25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row>
    <row r="311">
      <c r="A311" s="258"/>
      <c r="B311" s="258"/>
      <c r="C311" s="258"/>
      <c r="D311" s="25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row>
    <row r="312">
      <c r="A312" s="258"/>
      <c r="B312" s="258"/>
      <c r="C312" s="258"/>
      <c r="D312" s="258"/>
      <c r="E312" s="258"/>
      <c r="F312" s="258"/>
      <c r="G312" s="258"/>
      <c r="H312" s="258"/>
      <c r="I312" s="258"/>
      <c r="J312" s="258"/>
      <c r="K312" s="258"/>
      <c r="L312" s="258"/>
      <c r="M312" s="258"/>
      <c r="N312" s="258"/>
      <c r="O312" s="258"/>
      <c r="P312" s="258"/>
      <c r="Q312" s="258"/>
      <c r="R312" s="258"/>
      <c r="S312" s="258"/>
      <c r="T312" s="258"/>
      <c r="U312" s="258"/>
      <c r="V312" s="258"/>
      <c r="W312" s="258"/>
      <c r="X312" s="258"/>
      <c r="Y312" s="258"/>
      <c r="Z312" s="258"/>
    </row>
    <row r="313">
      <c r="A313" s="258"/>
      <c r="B313" s="258"/>
      <c r="C313" s="258"/>
      <c r="D313" s="258"/>
      <c r="E313" s="258"/>
      <c r="F313" s="258"/>
      <c r="G313" s="258"/>
      <c r="H313" s="258"/>
      <c r="I313" s="258"/>
      <c r="J313" s="258"/>
      <c r="K313" s="258"/>
      <c r="L313" s="258"/>
      <c r="M313" s="258"/>
      <c r="N313" s="258"/>
      <c r="O313" s="258"/>
      <c r="P313" s="258"/>
      <c r="Q313" s="258"/>
      <c r="R313" s="258"/>
      <c r="S313" s="258"/>
      <c r="T313" s="258"/>
      <c r="U313" s="258"/>
      <c r="V313" s="258"/>
      <c r="W313" s="258"/>
      <c r="X313" s="258"/>
      <c r="Y313" s="258"/>
      <c r="Z313" s="258"/>
    </row>
    <row r="314">
      <c r="A314" s="258"/>
      <c r="B314" s="258"/>
      <c r="C314" s="258"/>
      <c r="D314" s="258"/>
      <c r="E314" s="258"/>
      <c r="F314" s="258"/>
      <c r="G314" s="258"/>
      <c r="H314" s="258"/>
      <c r="I314" s="258"/>
      <c r="J314" s="258"/>
      <c r="K314" s="258"/>
      <c r="L314" s="258"/>
      <c r="M314" s="258"/>
      <c r="N314" s="258"/>
      <c r="O314" s="258"/>
      <c r="P314" s="258"/>
      <c r="Q314" s="258"/>
      <c r="R314" s="258"/>
      <c r="S314" s="258"/>
      <c r="T314" s="258"/>
      <c r="U314" s="258"/>
      <c r="V314" s="258"/>
      <c r="W314" s="258"/>
      <c r="X314" s="258"/>
      <c r="Y314" s="258"/>
      <c r="Z314" s="258"/>
    </row>
    <row r="315">
      <c r="A315" s="258"/>
      <c r="B315" s="258"/>
      <c r="C315" s="258"/>
      <c r="D315" s="258"/>
      <c r="E315" s="258"/>
      <c r="F315" s="258"/>
      <c r="G315" s="258"/>
      <c r="H315" s="258"/>
      <c r="I315" s="258"/>
      <c r="J315" s="258"/>
      <c r="K315" s="258"/>
      <c r="L315" s="258"/>
      <c r="M315" s="258"/>
      <c r="N315" s="258"/>
      <c r="O315" s="258"/>
      <c r="P315" s="258"/>
      <c r="Q315" s="258"/>
      <c r="R315" s="258"/>
      <c r="S315" s="258"/>
      <c r="T315" s="258"/>
      <c r="U315" s="258"/>
      <c r="V315" s="258"/>
      <c r="W315" s="258"/>
      <c r="X315" s="258"/>
      <c r="Y315" s="258"/>
      <c r="Z315" s="258"/>
    </row>
    <row r="316">
      <c r="A316" s="258"/>
      <c r="B316" s="258"/>
      <c r="C316" s="258"/>
      <c r="D316" s="258"/>
      <c r="E316" s="258"/>
      <c r="F316" s="258"/>
      <c r="G316" s="258"/>
      <c r="H316" s="258"/>
      <c r="I316" s="258"/>
      <c r="J316" s="258"/>
      <c r="K316" s="258"/>
      <c r="L316" s="258"/>
      <c r="M316" s="258"/>
      <c r="N316" s="258"/>
      <c r="O316" s="258"/>
      <c r="P316" s="258"/>
      <c r="Q316" s="258"/>
      <c r="R316" s="258"/>
      <c r="S316" s="258"/>
      <c r="T316" s="258"/>
      <c r="U316" s="258"/>
      <c r="V316" s="258"/>
      <c r="W316" s="258"/>
      <c r="X316" s="258"/>
      <c r="Y316" s="258"/>
      <c r="Z316" s="258"/>
    </row>
    <row r="317">
      <c r="A317" s="258"/>
      <c r="B317" s="258"/>
      <c r="C317" s="258"/>
      <c r="D317" s="258"/>
      <c r="E317" s="258"/>
      <c r="F317" s="258"/>
      <c r="G317" s="258"/>
      <c r="H317" s="258"/>
      <c r="I317" s="258"/>
      <c r="J317" s="258"/>
      <c r="K317" s="258"/>
      <c r="L317" s="258"/>
      <c r="M317" s="258"/>
      <c r="N317" s="258"/>
      <c r="O317" s="258"/>
      <c r="P317" s="258"/>
      <c r="Q317" s="258"/>
      <c r="R317" s="258"/>
      <c r="S317" s="258"/>
      <c r="T317" s="258"/>
      <c r="U317" s="258"/>
      <c r="V317" s="258"/>
      <c r="W317" s="258"/>
      <c r="X317" s="258"/>
      <c r="Y317" s="258"/>
      <c r="Z317" s="258"/>
    </row>
    <row r="318">
      <c r="A318" s="258"/>
      <c r="B318" s="258"/>
      <c r="C318" s="258"/>
      <c r="D318" s="258"/>
      <c r="E318" s="258"/>
      <c r="F318" s="258"/>
      <c r="G318" s="258"/>
      <c r="H318" s="258"/>
      <c r="I318" s="258"/>
      <c r="J318" s="258"/>
      <c r="K318" s="258"/>
      <c r="L318" s="258"/>
      <c r="M318" s="258"/>
      <c r="N318" s="258"/>
      <c r="O318" s="258"/>
      <c r="P318" s="258"/>
      <c r="Q318" s="258"/>
      <c r="R318" s="258"/>
      <c r="S318" s="258"/>
      <c r="T318" s="258"/>
      <c r="U318" s="258"/>
      <c r="V318" s="258"/>
      <c r="W318" s="258"/>
      <c r="X318" s="258"/>
      <c r="Y318" s="258"/>
      <c r="Z318" s="258"/>
    </row>
    <row r="319">
      <c r="A319" s="258"/>
      <c r="B319" s="258"/>
      <c r="C319" s="258"/>
      <c r="D319" s="258"/>
      <c r="E319" s="258"/>
      <c r="F319" s="258"/>
      <c r="G319" s="258"/>
      <c r="H319" s="258"/>
      <c r="I319" s="258"/>
      <c r="J319" s="258"/>
      <c r="K319" s="258"/>
      <c r="L319" s="258"/>
      <c r="M319" s="258"/>
      <c r="N319" s="258"/>
      <c r="O319" s="258"/>
      <c r="P319" s="258"/>
      <c r="Q319" s="258"/>
      <c r="R319" s="258"/>
      <c r="S319" s="258"/>
      <c r="T319" s="258"/>
      <c r="U319" s="258"/>
      <c r="V319" s="258"/>
      <c r="W319" s="258"/>
      <c r="X319" s="258"/>
      <c r="Y319" s="258"/>
      <c r="Z319" s="258"/>
    </row>
    <row r="320">
      <c r="A320" s="258"/>
      <c r="B320" s="258"/>
      <c r="C320" s="258"/>
      <c r="D320" s="258"/>
      <c r="E320" s="258"/>
      <c r="F320" s="258"/>
      <c r="G320" s="258"/>
      <c r="H320" s="258"/>
      <c r="I320" s="258"/>
      <c r="J320" s="258"/>
      <c r="K320" s="258"/>
      <c r="L320" s="258"/>
      <c r="M320" s="258"/>
      <c r="N320" s="258"/>
      <c r="O320" s="258"/>
      <c r="P320" s="258"/>
      <c r="Q320" s="258"/>
      <c r="R320" s="258"/>
      <c r="S320" s="258"/>
      <c r="T320" s="258"/>
      <c r="U320" s="258"/>
      <c r="V320" s="258"/>
      <c r="W320" s="258"/>
      <c r="X320" s="258"/>
      <c r="Y320" s="258"/>
      <c r="Z320" s="258"/>
    </row>
    <row r="321">
      <c r="A321" s="258"/>
      <c r="B321" s="258"/>
      <c r="C321" s="258"/>
      <c r="D321" s="258"/>
      <c r="E321" s="258"/>
      <c r="F321" s="258"/>
      <c r="G321" s="258"/>
      <c r="H321" s="258"/>
      <c r="I321" s="258"/>
      <c r="J321" s="258"/>
      <c r="K321" s="258"/>
      <c r="L321" s="258"/>
      <c r="M321" s="258"/>
      <c r="N321" s="258"/>
      <c r="O321" s="258"/>
      <c r="P321" s="258"/>
      <c r="Q321" s="258"/>
      <c r="R321" s="258"/>
      <c r="S321" s="258"/>
      <c r="T321" s="258"/>
      <c r="U321" s="258"/>
      <c r="V321" s="258"/>
      <c r="W321" s="258"/>
      <c r="X321" s="258"/>
      <c r="Y321" s="258"/>
      <c r="Z321" s="258"/>
    </row>
    <row r="322">
      <c r="A322" s="258"/>
      <c r="B322" s="258"/>
      <c r="C322" s="258"/>
      <c r="D322" s="258"/>
      <c r="E322" s="258"/>
      <c r="F322" s="258"/>
      <c r="G322" s="258"/>
      <c r="H322" s="258"/>
      <c r="I322" s="258"/>
      <c r="J322" s="258"/>
      <c r="K322" s="258"/>
      <c r="L322" s="258"/>
      <c r="M322" s="258"/>
      <c r="N322" s="258"/>
      <c r="O322" s="258"/>
      <c r="P322" s="258"/>
      <c r="Q322" s="258"/>
      <c r="R322" s="258"/>
      <c r="S322" s="258"/>
      <c r="T322" s="258"/>
      <c r="U322" s="258"/>
      <c r="V322" s="258"/>
      <c r="W322" s="258"/>
      <c r="X322" s="258"/>
      <c r="Y322" s="258"/>
      <c r="Z322" s="258"/>
    </row>
    <row r="323">
      <c r="A323" s="258"/>
      <c r="B323" s="258"/>
      <c r="C323" s="258"/>
      <c r="D323" s="258"/>
      <c r="E323" s="258"/>
      <c r="F323" s="258"/>
      <c r="G323" s="258"/>
      <c r="H323" s="258"/>
      <c r="I323" s="258"/>
      <c r="J323" s="258"/>
      <c r="K323" s="258"/>
      <c r="L323" s="258"/>
      <c r="M323" s="258"/>
      <c r="N323" s="258"/>
      <c r="O323" s="258"/>
      <c r="P323" s="258"/>
      <c r="Q323" s="258"/>
      <c r="R323" s="258"/>
      <c r="S323" s="258"/>
      <c r="T323" s="258"/>
      <c r="U323" s="258"/>
      <c r="V323" s="258"/>
      <c r="W323" s="258"/>
      <c r="X323" s="258"/>
      <c r="Y323" s="258"/>
      <c r="Z323" s="258"/>
    </row>
    <row r="324">
      <c r="A324" s="258"/>
      <c r="B324" s="258"/>
      <c r="C324" s="258"/>
      <c r="D324" s="258"/>
      <c r="E324" s="258"/>
      <c r="F324" s="258"/>
      <c r="G324" s="258"/>
      <c r="H324" s="258"/>
      <c r="I324" s="258"/>
      <c r="J324" s="258"/>
      <c r="K324" s="258"/>
      <c r="L324" s="258"/>
      <c r="M324" s="258"/>
      <c r="N324" s="258"/>
      <c r="O324" s="258"/>
      <c r="P324" s="258"/>
      <c r="Q324" s="258"/>
      <c r="R324" s="258"/>
      <c r="S324" s="258"/>
      <c r="T324" s="258"/>
      <c r="U324" s="258"/>
      <c r="V324" s="258"/>
      <c r="W324" s="258"/>
      <c r="X324" s="258"/>
      <c r="Y324" s="258"/>
      <c r="Z324" s="258"/>
    </row>
    <row r="325">
      <c r="A325" s="258"/>
      <c r="B325" s="258"/>
      <c r="C325" s="258"/>
      <c r="D325" s="258"/>
      <c r="E325" s="258"/>
      <c r="F325" s="258"/>
      <c r="G325" s="258"/>
      <c r="H325" s="258"/>
      <c r="I325" s="258"/>
      <c r="J325" s="258"/>
      <c r="K325" s="258"/>
      <c r="L325" s="258"/>
      <c r="M325" s="258"/>
      <c r="N325" s="258"/>
      <c r="O325" s="258"/>
      <c r="P325" s="258"/>
      <c r="Q325" s="258"/>
      <c r="R325" s="258"/>
      <c r="S325" s="258"/>
      <c r="T325" s="258"/>
      <c r="U325" s="258"/>
      <c r="V325" s="258"/>
      <c r="W325" s="258"/>
      <c r="X325" s="258"/>
      <c r="Y325" s="258"/>
      <c r="Z325" s="258"/>
    </row>
    <row r="326">
      <c r="A326" s="258"/>
      <c r="B326" s="258"/>
      <c r="C326" s="258"/>
      <c r="D326" s="258"/>
      <c r="E326" s="258"/>
      <c r="F326" s="258"/>
      <c r="G326" s="258"/>
      <c r="H326" s="258"/>
      <c r="I326" s="258"/>
      <c r="J326" s="258"/>
      <c r="K326" s="258"/>
      <c r="L326" s="258"/>
      <c r="M326" s="258"/>
      <c r="N326" s="258"/>
      <c r="O326" s="258"/>
      <c r="P326" s="258"/>
      <c r="Q326" s="258"/>
      <c r="R326" s="258"/>
      <c r="S326" s="258"/>
      <c r="T326" s="258"/>
      <c r="U326" s="258"/>
      <c r="V326" s="258"/>
      <c r="W326" s="258"/>
      <c r="X326" s="258"/>
      <c r="Y326" s="258"/>
      <c r="Z326" s="258"/>
    </row>
    <row r="327">
      <c r="A327" s="258"/>
      <c r="B327" s="258"/>
      <c r="C327" s="258"/>
      <c r="D327" s="258"/>
      <c r="E327" s="258"/>
      <c r="F327" s="258"/>
      <c r="G327" s="258"/>
      <c r="H327" s="258"/>
      <c r="I327" s="258"/>
      <c r="J327" s="258"/>
      <c r="K327" s="258"/>
      <c r="L327" s="258"/>
      <c r="M327" s="258"/>
      <c r="N327" s="258"/>
      <c r="O327" s="258"/>
      <c r="P327" s="258"/>
      <c r="Q327" s="258"/>
      <c r="R327" s="258"/>
      <c r="S327" s="258"/>
      <c r="T327" s="258"/>
      <c r="U327" s="258"/>
      <c r="V327" s="258"/>
      <c r="W327" s="258"/>
      <c r="X327" s="258"/>
      <c r="Y327" s="258"/>
      <c r="Z327" s="258"/>
    </row>
    <row r="328">
      <c r="A328" s="258"/>
      <c r="B328" s="258"/>
      <c r="C328" s="258"/>
      <c r="D328" s="258"/>
      <c r="E328" s="258"/>
      <c r="F328" s="258"/>
      <c r="G328" s="258"/>
      <c r="H328" s="258"/>
      <c r="I328" s="258"/>
      <c r="J328" s="258"/>
      <c r="K328" s="258"/>
      <c r="L328" s="258"/>
      <c r="M328" s="258"/>
      <c r="N328" s="258"/>
      <c r="O328" s="258"/>
      <c r="P328" s="258"/>
      <c r="Q328" s="258"/>
      <c r="R328" s="258"/>
      <c r="S328" s="258"/>
      <c r="T328" s="258"/>
      <c r="U328" s="258"/>
      <c r="V328" s="258"/>
      <c r="W328" s="258"/>
      <c r="X328" s="258"/>
      <c r="Y328" s="258"/>
      <c r="Z328" s="258"/>
    </row>
    <row r="329">
      <c r="A329" s="258"/>
      <c r="B329" s="258"/>
      <c r="C329" s="258"/>
      <c r="D329" s="258"/>
      <c r="E329" s="258"/>
      <c r="F329" s="258"/>
      <c r="G329" s="258"/>
      <c r="H329" s="258"/>
      <c r="I329" s="258"/>
      <c r="J329" s="258"/>
      <c r="K329" s="258"/>
      <c r="L329" s="258"/>
      <c r="M329" s="258"/>
      <c r="N329" s="258"/>
      <c r="O329" s="258"/>
      <c r="P329" s="258"/>
      <c r="Q329" s="258"/>
      <c r="R329" s="258"/>
      <c r="S329" s="258"/>
      <c r="T329" s="258"/>
      <c r="U329" s="258"/>
      <c r="V329" s="258"/>
      <c r="W329" s="258"/>
      <c r="X329" s="258"/>
      <c r="Y329" s="258"/>
      <c r="Z329" s="258"/>
    </row>
    <row r="330">
      <c r="A330" s="258"/>
      <c r="B330" s="258"/>
      <c r="C330" s="258"/>
      <c r="D330" s="258"/>
      <c r="E330" s="258"/>
      <c r="F330" s="258"/>
      <c r="G330" s="258"/>
      <c r="H330" s="258"/>
      <c r="I330" s="258"/>
      <c r="J330" s="258"/>
      <c r="K330" s="258"/>
      <c r="L330" s="258"/>
      <c r="M330" s="258"/>
      <c r="N330" s="258"/>
      <c r="O330" s="258"/>
      <c r="P330" s="258"/>
      <c r="Q330" s="258"/>
      <c r="R330" s="258"/>
      <c r="S330" s="258"/>
      <c r="T330" s="258"/>
      <c r="U330" s="258"/>
      <c r="V330" s="258"/>
      <c r="W330" s="258"/>
      <c r="X330" s="258"/>
      <c r="Y330" s="258"/>
      <c r="Z330" s="258"/>
    </row>
    <row r="331">
      <c r="A331" s="258"/>
      <c r="B331" s="258"/>
      <c r="C331" s="258"/>
      <c r="D331" s="258"/>
      <c r="E331" s="258"/>
      <c r="F331" s="258"/>
      <c r="G331" s="258"/>
      <c r="H331" s="258"/>
      <c r="I331" s="258"/>
      <c r="J331" s="258"/>
      <c r="K331" s="258"/>
      <c r="L331" s="258"/>
      <c r="M331" s="258"/>
      <c r="N331" s="258"/>
      <c r="O331" s="258"/>
      <c r="P331" s="258"/>
      <c r="Q331" s="258"/>
      <c r="R331" s="258"/>
      <c r="S331" s="258"/>
      <c r="T331" s="258"/>
      <c r="U331" s="258"/>
      <c r="V331" s="258"/>
      <c r="W331" s="258"/>
      <c r="X331" s="258"/>
      <c r="Y331" s="258"/>
      <c r="Z331" s="258"/>
    </row>
    <row r="332">
      <c r="A332" s="258"/>
      <c r="B332" s="258"/>
      <c r="C332" s="258"/>
      <c r="D332" s="258"/>
      <c r="E332" s="258"/>
      <c r="F332" s="258"/>
      <c r="G332" s="258"/>
      <c r="H332" s="258"/>
      <c r="I332" s="258"/>
      <c r="J332" s="258"/>
      <c r="K332" s="258"/>
      <c r="L332" s="258"/>
      <c r="M332" s="258"/>
      <c r="N332" s="258"/>
      <c r="O332" s="258"/>
      <c r="P332" s="258"/>
      <c r="Q332" s="258"/>
      <c r="R332" s="258"/>
      <c r="S332" s="258"/>
      <c r="T332" s="258"/>
      <c r="U332" s="258"/>
      <c r="V332" s="258"/>
      <c r="W332" s="258"/>
      <c r="X332" s="258"/>
      <c r="Y332" s="258"/>
      <c r="Z332" s="258"/>
    </row>
    <row r="333">
      <c r="A333" s="258"/>
      <c r="B333" s="258"/>
      <c r="C333" s="258"/>
      <c r="D333" s="258"/>
      <c r="E333" s="258"/>
      <c r="F333" s="258"/>
      <c r="G333" s="258"/>
      <c r="H333" s="258"/>
      <c r="I333" s="258"/>
      <c r="J333" s="258"/>
      <c r="K333" s="258"/>
      <c r="L333" s="258"/>
      <c r="M333" s="258"/>
      <c r="N333" s="258"/>
      <c r="O333" s="258"/>
      <c r="P333" s="258"/>
      <c r="Q333" s="258"/>
      <c r="R333" s="258"/>
      <c r="S333" s="258"/>
      <c r="T333" s="258"/>
      <c r="U333" s="258"/>
      <c r="V333" s="258"/>
      <c r="W333" s="258"/>
      <c r="X333" s="258"/>
      <c r="Y333" s="258"/>
      <c r="Z333" s="258"/>
    </row>
    <row r="334">
      <c r="A334" s="258"/>
      <c r="B334" s="258"/>
      <c r="C334" s="258"/>
      <c r="D334" s="258"/>
      <c r="E334" s="258"/>
      <c r="F334" s="258"/>
      <c r="G334" s="258"/>
      <c r="H334" s="258"/>
      <c r="I334" s="258"/>
      <c r="J334" s="258"/>
      <c r="K334" s="258"/>
      <c r="L334" s="258"/>
      <c r="M334" s="258"/>
      <c r="N334" s="258"/>
      <c r="O334" s="258"/>
      <c r="P334" s="258"/>
      <c r="Q334" s="258"/>
      <c r="R334" s="258"/>
      <c r="S334" s="258"/>
      <c r="T334" s="258"/>
      <c r="U334" s="258"/>
      <c r="V334" s="258"/>
      <c r="W334" s="258"/>
      <c r="X334" s="258"/>
      <c r="Y334" s="258"/>
      <c r="Z334" s="258"/>
    </row>
    <row r="335">
      <c r="A335" s="258"/>
      <c r="B335" s="258"/>
      <c r="C335" s="258"/>
      <c r="D335" s="258"/>
      <c r="E335" s="258"/>
      <c r="F335" s="258"/>
      <c r="G335" s="258"/>
      <c r="H335" s="258"/>
      <c r="I335" s="258"/>
      <c r="J335" s="258"/>
      <c r="K335" s="258"/>
      <c r="L335" s="258"/>
      <c r="M335" s="258"/>
      <c r="N335" s="258"/>
      <c r="O335" s="258"/>
      <c r="P335" s="258"/>
      <c r="Q335" s="258"/>
      <c r="R335" s="258"/>
      <c r="S335" s="258"/>
      <c r="T335" s="258"/>
      <c r="U335" s="258"/>
      <c r="V335" s="258"/>
      <c r="W335" s="258"/>
      <c r="X335" s="258"/>
      <c r="Y335" s="258"/>
      <c r="Z335" s="258"/>
    </row>
    <row r="336">
      <c r="A336" s="258"/>
      <c r="B336" s="258"/>
      <c r="C336" s="258"/>
      <c r="D336" s="258"/>
      <c r="E336" s="258"/>
      <c r="F336" s="258"/>
      <c r="G336" s="258"/>
      <c r="H336" s="258"/>
      <c r="I336" s="258"/>
      <c r="J336" s="258"/>
      <c r="K336" s="258"/>
      <c r="L336" s="258"/>
      <c r="M336" s="258"/>
      <c r="N336" s="258"/>
      <c r="O336" s="258"/>
      <c r="P336" s="258"/>
      <c r="Q336" s="258"/>
      <c r="R336" s="258"/>
      <c r="S336" s="258"/>
      <c r="T336" s="258"/>
      <c r="U336" s="258"/>
      <c r="V336" s="258"/>
      <c r="W336" s="258"/>
      <c r="X336" s="258"/>
      <c r="Y336" s="258"/>
      <c r="Z336" s="258"/>
    </row>
    <row r="337">
      <c r="A337" s="258"/>
      <c r="B337" s="258"/>
      <c r="C337" s="258"/>
      <c r="D337" s="258"/>
      <c r="E337" s="258"/>
      <c r="F337" s="258"/>
      <c r="G337" s="258"/>
      <c r="H337" s="258"/>
      <c r="I337" s="258"/>
      <c r="J337" s="258"/>
      <c r="K337" s="258"/>
      <c r="L337" s="258"/>
      <c r="M337" s="258"/>
      <c r="N337" s="258"/>
      <c r="O337" s="258"/>
      <c r="P337" s="258"/>
      <c r="Q337" s="258"/>
      <c r="R337" s="258"/>
      <c r="S337" s="258"/>
      <c r="T337" s="258"/>
      <c r="U337" s="258"/>
      <c r="V337" s="258"/>
      <c r="W337" s="258"/>
      <c r="X337" s="258"/>
      <c r="Y337" s="258"/>
      <c r="Z337" s="258"/>
    </row>
    <row r="338">
      <c r="A338" s="258"/>
      <c r="B338" s="258"/>
      <c r="C338" s="258"/>
      <c r="D338" s="258"/>
      <c r="E338" s="258"/>
      <c r="F338" s="258"/>
      <c r="G338" s="258"/>
      <c r="H338" s="258"/>
      <c r="I338" s="258"/>
      <c r="J338" s="258"/>
      <c r="K338" s="258"/>
      <c r="L338" s="258"/>
      <c r="M338" s="258"/>
      <c r="N338" s="258"/>
      <c r="O338" s="258"/>
      <c r="P338" s="258"/>
      <c r="Q338" s="258"/>
      <c r="R338" s="258"/>
      <c r="S338" s="258"/>
      <c r="T338" s="258"/>
      <c r="U338" s="258"/>
      <c r="V338" s="258"/>
      <c r="W338" s="258"/>
      <c r="X338" s="258"/>
      <c r="Y338" s="258"/>
      <c r="Z338" s="258"/>
    </row>
    <row r="339">
      <c r="A339" s="258"/>
      <c r="B339" s="258"/>
      <c r="C339" s="258"/>
      <c r="D339" s="258"/>
      <c r="E339" s="258"/>
      <c r="F339" s="258"/>
      <c r="G339" s="258"/>
      <c r="H339" s="258"/>
      <c r="I339" s="258"/>
      <c r="J339" s="258"/>
      <c r="K339" s="258"/>
      <c r="L339" s="258"/>
      <c r="M339" s="258"/>
      <c r="N339" s="258"/>
      <c r="O339" s="258"/>
      <c r="P339" s="258"/>
      <c r="Q339" s="258"/>
      <c r="R339" s="258"/>
      <c r="S339" s="258"/>
      <c r="T339" s="258"/>
      <c r="U339" s="258"/>
      <c r="V339" s="258"/>
      <c r="W339" s="258"/>
      <c r="X339" s="258"/>
      <c r="Y339" s="258"/>
      <c r="Z339" s="258"/>
    </row>
    <row r="340">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row>
    <row r="341">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row>
    <row r="342">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row>
    <row r="343">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row>
    <row r="344">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row>
    <row r="345">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row>
    <row r="346">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row>
    <row r="347">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row>
    <row r="348">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row>
    <row r="349">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row>
    <row r="350">
      <c r="A350" s="258"/>
      <c r="B350" s="258"/>
      <c r="C350" s="258"/>
      <c r="D350" s="258"/>
      <c r="E350" s="258"/>
      <c r="F350" s="258"/>
      <c r="G350" s="258"/>
      <c r="H350" s="258"/>
      <c r="I350" s="258"/>
      <c r="J350" s="258"/>
      <c r="K350" s="258"/>
      <c r="L350" s="258"/>
      <c r="M350" s="258"/>
      <c r="N350" s="258"/>
      <c r="O350" s="258"/>
      <c r="P350" s="258"/>
      <c r="Q350" s="258"/>
      <c r="R350" s="258"/>
      <c r="S350" s="258"/>
      <c r="T350" s="258"/>
      <c r="U350" s="258"/>
      <c r="V350" s="258"/>
      <c r="W350" s="258"/>
      <c r="X350" s="258"/>
      <c r="Y350" s="258"/>
      <c r="Z350" s="258"/>
    </row>
    <row r="351">
      <c r="A351" s="258"/>
      <c r="B351" s="258"/>
      <c r="C351" s="258"/>
      <c r="D351" s="258"/>
      <c r="E351" s="258"/>
      <c r="F351" s="258"/>
      <c r="G351" s="258"/>
      <c r="H351" s="258"/>
      <c r="I351" s="258"/>
      <c r="J351" s="258"/>
      <c r="K351" s="258"/>
      <c r="L351" s="258"/>
      <c r="M351" s="258"/>
      <c r="N351" s="258"/>
      <c r="O351" s="258"/>
      <c r="P351" s="258"/>
      <c r="Q351" s="258"/>
      <c r="R351" s="258"/>
      <c r="S351" s="258"/>
      <c r="T351" s="258"/>
      <c r="U351" s="258"/>
      <c r="V351" s="258"/>
      <c r="W351" s="258"/>
      <c r="X351" s="258"/>
      <c r="Y351" s="258"/>
      <c r="Z351" s="258"/>
    </row>
    <row r="352">
      <c r="A352" s="258"/>
      <c r="B352" s="258"/>
      <c r="C352" s="258"/>
      <c r="D352" s="258"/>
      <c r="E352" s="258"/>
      <c r="F352" s="258"/>
      <c r="G352" s="258"/>
      <c r="H352" s="258"/>
      <c r="I352" s="258"/>
      <c r="J352" s="258"/>
      <c r="K352" s="258"/>
      <c r="L352" s="258"/>
      <c r="M352" s="258"/>
      <c r="N352" s="258"/>
      <c r="O352" s="258"/>
      <c r="P352" s="258"/>
      <c r="Q352" s="258"/>
      <c r="R352" s="258"/>
      <c r="S352" s="258"/>
      <c r="T352" s="258"/>
      <c r="U352" s="258"/>
      <c r="V352" s="258"/>
      <c r="W352" s="258"/>
      <c r="X352" s="258"/>
      <c r="Y352" s="258"/>
      <c r="Z352" s="258"/>
    </row>
    <row r="353">
      <c r="A353" s="258"/>
      <c r="B353" s="258"/>
      <c r="C353" s="258"/>
      <c r="D353" s="258"/>
      <c r="E353" s="258"/>
      <c r="F353" s="258"/>
      <c r="G353" s="258"/>
      <c r="H353" s="258"/>
      <c r="I353" s="258"/>
      <c r="J353" s="258"/>
      <c r="K353" s="258"/>
      <c r="L353" s="258"/>
      <c r="M353" s="258"/>
      <c r="N353" s="258"/>
      <c r="O353" s="258"/>
      <c r="P353" s="258"/>
      <c r="Q353" s="258"/>
      <c r="R353" s="258"/>
      <c r="S353" s="258"/>
      <c r="T353" s="258"/>
      <c r="U353" s="258"/>
      <c r="V353" s="258"/>
      <c r="W353" s="258"/>
      <c r="X353" s="258"/>
      <c r="Y353" s="258"/>
      <c r="Z353" s="258"/>
    </row>
    <row r="354">
      <c r="A354" s="258"/>
      <c r="B354" s="258"/>
      <c r="C354" s="258"/>
      <c r="D354" s="258"/>
      <c r="E354" s="258"/>
      <c r="F354" s="258"/>
      <c r="G354" s="258"/>
      <c r="H354" s="258"/>
      <c r="I354" s="258"/>
      <c r="J354" s="258"/>
      <c r="K354" s="258"/>
      <c r="L354" s="258"/>
      <c r="M354" s="258"/>
      <c r="N354" s="258"/>
      <c r="O354" s="258"/>
      <c r="P354" s="258"/>
      <c r="Q354" s="258"/>
      <c r="R354" s="258"/>
      <c r="S354" s="258"/>
      <c r="T354" s="258"/>
      <c r="U354" s="258"/>
      <c r="V354" s="258"/>
      <c r="W354" s="258"/>
      <c r="X354" s="258"/>
      <c r="Y354" s="258"/>
      <c r="Z354" s="258"/>
    </row>
    <row r="355">
      <c r="A355" s="258"/>
      <c r="B355" s="258"/>
      <c r="C355" s="258"/>
      <c r="D355" s="258"/>
      <c r="E355" s="258"/>
      <c r="F355" s="258"/>
      <c r="G355" s="258"/>
      <c r="H355" s="258"/>
      <c r="I355" s="258"/>
      <c r="J355" s="258"/>
      <c r="K355" s="258"/>
      <c r="L355" s="258"/>
      <c r="M355" s="258"/>
      <c r="N355" s="258"/>
      <c r="O355" s="258"/>
      <c r="P355" s="258"/>
      <c r="Q355" s="258"/>
      <c r="R355" s="258"/>
      <c r="S355" s="258"/>
      <c r="T355" s="258"/>
      <c r="U355" s="258"/>
      <c r="V355" s="258"/>
      <c r="W355" s="258"/>
      <c r="X355" s="258"/>
      <c r="Y355" s="258"/>
      <c r="Z355" s="258"/>
    </row>
    <row r="356">
      <c r="A356" s="258"/>
      <c r="B356" s="258"/>
      <c r="C356" s="258"/>
      <c r="D356" s="258"/>
      <c r="E356" s="258"/>
      <c r="F356" s="258"/>
      <c r="G356" s="258"/>
      <c r="H356" s="258"/>
      <c r="I356" s="258"/>
      <c r="J356" s="258"/>
      <c r="K356" s="258"/>
      <c r="L356" s="258"/>
      <c r="M356" s="258"/>
      <c r="N356" s="258"/>
      <c r="O356" s="258"/>
      <c r="P356" s="258"/>
      <c r="Q356" s="258"/>
      <c r="R356" s="258"/>
      <c r="S356" s="258"/>
      <c r="T356" s="258"/>
      <c r="U356" s="258"/>
      <c r="V356" s="258"/>
      <c r="W356" s="258"/>
      <c r="X356" s="258"/>
      <c r="Y356" s="258"/>
      <c r="Z356" s="258"/>
    </row>
    <row r="357">
      <c r="A357" s="258"/>
      <c r="B357" s="258"/>
      <c r="C357" s="258"/>
      <c r="D357" s="258"/>
      <c r="E357" s="258"/>
      <c r="F357" s="258"/>
      <c r="G357" s="258"/>
      <c r="H357" s="258"/>
      <c r="I357" s="258"/>
      <c r="J357" s="258"/>
      <c r="K357" s="258"/>
      <c r="L357" s="258"/>
      <c r="M357" s="258"/>
      <c r="N357" s="258"/>
      <c r="O357" s="258"/>
      <c r="P357" s="258"/>
      <c r="Q357" s="258"/>
      <c r="R357" s="258"/>
      <c r="S357" s="258"/>
      <c r="T357" s="258"/>
      <c r="U357" s="258"/>
      <c r="V357" s="258"/>
      <c r="W357" s="258"/>
      <c r="X357" s="258"/>
      <c r="Y357" s="258"/>
      <c r="Z357" s="258"/>
    </row>
    <row r="358">
      <c r="A358" s="258"/>
      <c r="B358" s="258"/>
      <c r="C358" s="258"/>
      <c r="D358" s="258"/>
      <c r="E358" s="258"/>
      <c r="F358" s="258"/>
      <c r="G358" s="258"/>
      <c r="H358" s="258"/>
      <c r="I358" s="258"/>
      <c r="J358" s="258"/>
      <c r="K358" s="258"/>
      <c r="L358" s="258"/>
      <c r="M358" s="258"/>
      <c r="N358" s="258"/>
      <c r="O358" s="258"/>
      <c r="P358" s="258"/>
      <c r="Q358" s="258"/>
      <c r="R358" s="258"/>
      <c r="S358" s="258"/>
      <c r="T358" s="258"/>
      <c r="U358" s="258"/>
      <c r="V358" s="258"/>
      <c r="W358" s="258"/>
      <c r="X358" s="258"/>
      <c r="Y358" s="258"/>
      <c r="Z358" s="258"/>
    </row>
    <row r="359">
      <c r="A359" s="258"/>
      <c r="B359" s="258"/>
      <c r="C359" s="258"/>
      <c r="D359" s="258"/>
      <c r="E359" s="258"/>
      <c r="F359" s="258"/>
      <c r="G359" s="258"/>
      <c r="H359" s="258"/>
      <c r="I359" s="258"/>
      <c r="J359" s="258"/>
      <c r="K359" s="258"/>
      <c r="L359" s="258"/>
      <c r="M359" s="258"/>
      <c r="N359" s="258"/>
      <c r="O359" s="258"/>
      <c r="P359" s="258"/>
      <c r="Q359" s="258"/>
      <c r="R359" s="258"/>
      <c r="S359" s="258"/>
      <c r="T359" s="258"/>
      <c r="U359" s="258"/>
      <c r="V359" s="258"/>
      <c r="W359" s="258"/>
      <c r="X359" s="258"/>
      <c r="Y359" s="258"/>
      <c r="Z359" s="258"/>
    </row>
    <row r="360">
      <c r="A360" s="258"/>
      <c r="B360" s="258"/>
      <c r="C360" s="258"/>
      <c r="D360" s="258"/>
      <c r="E360" s="258"/>
      <c r="F360" s="258"/>
      <c r="G360" s="258"/>
      <c r="H360" s="258"/>
      <c r="I360" s="258"/>
      <c r="J360" s="258"/>
      <c r="K360" s="258"/>
      <c r="L360" s="258"/>
      <c r="M360" s="258"/>
      <c r="N360" s="258"/>
      <c r="O360" s="258"/>
      <c r="P360" s="258"/>
      <c r="Q360" s="258"/>
      <c r="R360" s="258"/>
      <c r="S360" s="258"/>
      <c r="T360" s="258"/>
      <c r="U360" s="258"/>
      <c r="V360" s="258"/>
      <c r="W360" s="258"/>
      <c r="X360" s="258"/>
      <c r="Y360" s="258"/>
      <c r="Z360" s="258"/>
    </row>
    <row r="361">
      <c r="A361" s="258"/>
      <c r="B361" s="258"/>
      <c r="C361" s="258"/>
      <c r="D361" s="258"/>
      <c r="E361" s="258"/>
      <c r="F361" s="258"/>
      <c r="G361" s="258"/>
      <c r="H361" s="258"/>
      <c r="I361" s="258"/>
      <c r="J361" s="258"/>
      <c r="K361" s="258"/>
      <c r="L361" s="258"/>
      <c r="M361" s="258"/>
      <c r="N361" s="258"/>
      <c r="O361" s="258"/>
      <c r="P361" s="258"/>
      <c r="Q361" s="258"/>
      <c r="R361" s="258"/>
      <c r="S361" s="258"/>
      <c r="T361" s="258"/>
      <c r="U361" s="258"/>
      <c r="V361" s="258"/>
      <c r="W361" s="258"/>
      <c r="X361" s="258"/>
      <c r="Y361" s="258"/>
      <c r="Z361" s="258"/>
    </row>
    <row r="362">
      <c r="A362" s="258"/>
      <c r="B362" s="258"/>
      <c r="C362" s="258"/>
      <c r="D362" s="258"/>
      <c r="E362" s="258"/>
      <c r="F362" s="258"/>
      <c r="G362" s="258"/>
      <c r="H362" s="258"/>
      <c r="I362" s="258"/>
      <c r="J362" s="258"/>
      <c r="K362" s="258"/>
      <c r="L362" s="258"/>
      <c r="M362" s="258"/>
      <c r="N362" s="258"/>
      <c r="O362" s="258"/>
      <c r="P362" s="258"/>
      <c r="Q362" s="258"/>
      <c r="R362" s="258"/>
      <c r="S362" s="258"/>
      <c r="T362" s="258"/>
      <c r="U362" s="258"/>
      <c r="V362" s="258"/>
      <c r="W362" s="258"/>
      <c r="X362" s="258"/>
      <c r="Y362" s="258"/>
      <c r="Z362" s="258"/>
    </row>
    <row r="363">
      <c r="A363" s="258"/>
      <c r="B363" s="258"/>
      <c r="C363" s="258"/>
      <c r="D363" s="258"/>
      <c r="E363" s="258"/>
      <c r="F363" s="258"/>
      <c r="G363" s="258"/>
      <c r="H363" s="258"/>
      <c r="I363" s="258"/>
      <c r="J363" s="258"/>
      <c r="K363" s="258"/>
      <c r="L363" s="258"/>
      <c r="M363" s="258"/>
      <c r="N363" s="258"/>
      <c r="O363" s="258"/>
      <c r="P363" s="258"/>
      <c r="Q363" s="258"/>
      <c r="R363" s="258"/>
      <c r="S363" s="258"/>
      <c r="T363" s="258"/>
      <c r="U363" s="258"/>
      <c r="V363" s="258"/>
      <c r="W363" s="258"/>
      <c r="X363" s="258"/>
      <c r="Y363" s="258"/>
      <c r="Z363" s="258"/>
    </row>
    <row r="364">
      <c r="A364" s="258"/>
      <c r="B364" s="258"/>
      <c r="C364" s="258"/>
      <c r="D364" s="258"/>
      <c r="E364" s="258"/>
      <c r="F364" s="258"/>
      <c r="G364" s="258"/>
      <c r="H364" s="258"/>
      <c r="I364" s="258"/>
      <c r="J364" s="258"/>
      <c r="K364" s="258"/>
      <c r="L364" s="258"/>
      <c r="M364" s="258"/>
      <c r="N364" s="258"/>
      <c r="O364" s="258"/>
      <c r="P364" s="258"/>
      <c r="Q364" s="258"/>
      <c r="R364" s="258"/>
      <c r="S364" s="258"/>
      <c r="T364" s="258"/>
      <c r="U364" s="258"/>
      <c r="V364" s="258"/>
      <c r="W364" s="258"/>
      <c r="X364" s="258"/>
      <c r="Y364" s="258"/>
      <c r="Z364" s="258"/>
    </row>
    <row r="365">
      <c r="A365" s="258"/>
      <c r="B365" s="258"/>
      <c r="C365" s="258"/>
      <c r="D365" s="258"/>
      <c r="E365" s="258"/>
      <c r="F365" s="258"/>
      <c r="G365" s="258"/>
      <c r="H365" s="258"/>
      <c r="I365" s="258"/>
      <c r="J365" s="258"/>
      <c r="K365" s="258"/>
      <c r="L365" s="258"/>
      <c r="M365" s="258"/>
      <c r="N365" s="258"/>
      <c r="O365" s="258"/>
      <c r="P365" s="258"/>
      <c r="Q365" s="258"/>
      <c r="R365" s="258"/>
      <c r="S365" s="258"/>
      <c r="T365" s="258"/>
      <c r="U365" s="258"/>
      <c r="V365" s="258"/>
      <c r="W365" s="258"/>
      <c r="X365" s="258"/>
      <c r="Y365" s="258"/>
      <c r="Z365" s="258"/>
    </row>
    <row r="366">
      <c r="A366" s="258"/>
      <c r="B366" s="258"/>
      <c r="C366" s="258"/>
      <c r="D366" s="258"/>
      <c r="E366" s="258"/>
      <c r="F366" s="258"/>
      <c r="G366" s="258"/>
      <c r="H366" s="258"/>
      <c r="I366" s="258"/>
      <c r="J366" s="258"/>
      <c r="K366" s="258"/>
      <c r="L366" s="258"/>
      <c r="M366" s="258"/>
      <c r="N366" s="258"/>
      <c r="O366" s="258"/>
      <c r="P366" s="258"/>
      <c r="Q366" s="258"/>
      <c r="R366" s="258"/>
      <c r="S366" s="258"/>
      <c r="T366" s="258"/>
      <c r="U366" s="258"/>
      <c r="V366" s="258"/>
      <c r="W366" s="258"/>
      <c r="X366" s="258"/>
      <c r="Y366" s="258"/>
      <c r="Z366" s="258"/>
    </row>
    <row r="367">
      <c r="A367" s="258"/>
      <c r="B367" s="258"/>
      <c r="C367" s="258"/>
      <c r="D367" s="258"/>
      <c r="E367" s="258"/>
      <c r="F367" s="258"/>
      <c r="G367" s="258"/>
      <c r="H367" s="258"/>
      <c r="I367" s="258"/>
      <c r="J367" s="258"/>
      <c r="K367" s="258"/>
      <c r="L367" s="258"/>
      <c r="M367" s="258"/>
      <c r="N367" s="258"/>
      <c r="O367" s="258"/>
      <c r="P367" s="258"/>
      <c r="Q367" s="258"/>
      <c r="R367" s="258"/>
      <c r="S367" s="258"/>
      <c r="T367" s="258"/>
      <c r="U367" s="258"/>
      <c r="V367" s="258"/>
      <c r="W367" s="258"/>
      <c r="X367" s="258"/>
      <c r="Y367" s="258"/>
      <c r="Z367" s="258"/>
    </row>
    <row r="368">
      <c r="A368" s="258"/>
      <c r="B368" s="258"/>
      <c r="C368" s="258"/>
      <c r="D368" s="258"/>
      <c r="E368" s="258"/>
      <c r="F368" s="258"/>
      <c r="G368" s="258"/>
      <c r="H368" s="258"/>
      <c r="I368" s="258"/>
      <c r="J368" s="258"/>
      <c r="K368" s="258"/>
      <c r="L368" s="258"/>
      <c r="M368" s="258"/>
      <c r="N368" s="258"/>
      <c r="O368" s="258"/>
      <c r="P368" s="258"/>
      <c r="Q368" s="258"/>
      <c r="R368" s="258"/>
      <c r="S368" s="258"/>
      <c r="T368" s="258"/>
      <c r="U368" s="258"/>
      <c r="V368" s="258"/>
      <c r="W368" s="258"/>
      <c r="X368" s="258"/>
      <c r="Y368" s="258"/>
      <c r="Z368" s="258"/>
    </row>
    <row r="369">
      <c r="A369" s="258"/>
      <c r="B369" s="258"/>
      <c r="C369" s="258"/>
      <c r="D369" s="258"/>
      <c r="E369" s="258"/>
      <c r="F369" s="258"/>
      <c r="G369" s="258"/>
      <c r="H369" s="258"/>
      <c r="I369" s="258"/>
      <c r="J369" s="258"/>
      <c r="K369" s="258"/>
      <c r="L369" s="258"/>
      <c r="M369" s="258"/>
      <c r="N369" s="258"/>
      <c r="O369" s="258"/>
      <c r="P369" s="258"/>
      <c r="Q369" s="258"/>
      <c r="R369" s="258"/>
      <c r="S369" s="258"/>
      <c r="T369" s="258"/>
      <c r="U369" s="258"/>
      <c r="V369" s="258"/>
      <c r="W369" s="258"/>
      <c r="X369" s="258"/>
      <c r="Y369" s="258"/>
      <c r="Z369" s="258"/>
    </row>
    <row r="370">
      <c r="A370" s="258"/>
      <c r="B370" s="258"/>
      <c r="C370" s="258"/>
      <c r="D370" s="258"/>
      <c r="E370" s="258"/>
      <c r="F370" s="258"/>
      <c r="G370" s="258"/>
      <c r="H370" s="258"/>
      <c r="I370" s="258"/>
      <c r="J370" s="258"/>
      <c r="K370" s="258"/>
      <c r="L370" s="258"/>
      <c r="M370" s="258"/>
      <c r="N370" s="258"/>
      <c r="O370" s="258"/>
      <c r="P370" s="258"/>
      <c r="Q370" s="258"/>
      <c r="R370" s="258"/>
      <c r="S370" s="258"/>
      <c r="T370" s="258"/>
      <c r="U370" s="258"/>
      <c r="V370" s="258"/>
      <c r="W370" s="258"/>
      <c r="X370" s="258"/>
      <c r="Y370" s="258"/>
      <c r="Z370" s="258"/>
    </row>
    <row r="371">
      <c r="A371" s="258"/>
      <c r="B371" s="258"/>
      <c r="C371" s="258"/>
      <c r="D371" s="258"/>
      <c r="E371" s="258"/>
      <c r="F371" s="258"/>
      <c r="G371" s="258"/>
      <c r="H371" s="258"/>
      <c r="I371" s="258"/>
      <c r="J371" s="258"/>
      <c r="K371" s="258"/>
      <c r="L371" s="258"/>
      <c r="M371" s="258"/>
      <c r="N371" s="258"/>
      <c r="O371" s="258"/>
      <c r="P371" s="258"/>
      <c r="Q371" s="258"/>
      <c r="R371" s="258"/>
      <c r="S371" s="258"/>
      <c r="T371" s="258"/>
      <c r="U371" s="258"/>
      <c r="V371" s="258"/>
      <c r="W371" s="258"/>
      <c r="X371" s="258"/>
      <c r="Y371" s="258"/>
      <c r="Z371" s="258"/>
    </row>
    <row r="372">
      <c r="A372" s="258"/>
      <c r="B372" s="258"/>
      <c r="C372" s="258"/>
      <c r="D372" s="258"/>
      <c r="E372" s="258"/>
      <c r="F372" s="258"/>
      <c r="G372" s="258"/>
      <c r="H372" s="258"/>
      <c r="I372" s="258"/>
      <c r="J372" s="258"/>
      <c r="K372" s="258"/>
      <c r="L372" s="258"/>
      <c r="M372" s="258"/>
      <c r="N372" s="258"/>
      <c r="O372" s="258"/>
      <c r="P372" s="258"/>
      <c r="Q372" s="258"/>
      <c r="R372" s="258"/>
      <c r="S372" s="258"/>
      <c r="T372" s="258"/>
      <c r="U372" s="258"/>
      <c r="V372" s="258"/>
      <c r="W372" s="258"/>
      <c r="X372" s="258"/>
      <c r="Y372" s="258"/>
      <c r="Z372" s="258"/>
    </row>
    <row r="373">
      <c r="A373" s="258"/>
      <c r="B373" s="258"/>
      <c r="C373" s="258"/>
      <c r="D373" s="258"/>
      <c r="E373" s="258"/>
      <c r="F373" s="258"/>
      <c r="G373" s="258"/>
      <c r="H373" s="258"/>
      <c r="I373" s="258"/>
      <c r="J373" s="258"/>
      <c r="K373" s="258"/>
      <c r="L373" s="258"/>
      <c r="M373" s="258"/>
      <c r="N373" s="258"/>
      <c r="O373" s="258"/>
      <c r="P373" s="258"/>
      <c r="Q373" s="258"/>
      <c r="R373" s="258"/>
      <c r="S373" s="258"/>
      <c r="T373" s="258"/>
      <c r="U373" s="258"/>
      <c r="V373" s="258"/>
      <c r="W373" s="258"/>
      <c r="X373" s="258"/>
      <c r="Y373" s="258"/>
      <c r="Z373" s="258"/>
    </row>
    <row r="374">
      <c r="A374" s="258"/>
      <c r="B374" s="258"/>
      <c r="C374" s="258"/>
      <c r="D374" s="258"/>
      <c r="E374" s="258"/>
      <c r="F374" s="258"/>
      <c r="G374" s="258"/>
      <c r="H374" s="258"/>
      <c r="I374" s="258"/>
      <c r="J374" s="258"/>
      <c r="K374" s="258"/>
      <c r="L374" s="258"/>
      <c r="M374" s="258"/>
      <c r="N374" s="258"/>
      <c r="O374" s="258"/>
      <c r="P374" s="258"/>
      <c r="Q374" s="258"/>
      <c r="R374" s="258"/>
      <c r="S374" s="258"/>
      <c r="T374" s="258"/>
      <c r="U374" s="258"/>
      <c r="V374" s="258"/>
      <c r="W374" s="258"/>
      <c r="X374" s="258"/>
      <c r="Y374" s="258"/>
      <c r="Z374" s="258"/>
    </row>
    <row r="375">
      <c r="A375" s="258"/>
      <c r="B375" s="258"/>
      <c r="C375" s="258"/>
      <c r="D375" s="258"/>
      <c r="E375" s="258"/>
      <c r="F375" s="258"/>
      <c r="G375" s="258"/>
      <c r="H375" s="258"/>
      <c r="I375" s="258"/>
      <c r="J375" s="258"/>
      <c r="K375" s="258"/>
      <c r="L375" s="258"/>
      <c r="M375" s="258"/>
      <c r="N375" s="258"/>
      <c r="O375" s="258"/>
      <c r="P375" s="258"/>
      <c r="Q375" s="258"/>
      <c r="R375" s="258"/>
      <c r="S375" s="258"/>
      <c r="T375" s="258"/>
      <c r="U375" s="258"/>
      <c r="V375" s="258"/>
      <c r="W375" s="258"/>
      <c r="X375" s="258"/>
      <c r="Y375" s="258"/>
      <c r="Z375" s="258"/>
    </row>
    <row r="376">
      <c r="A376" s="258"/>
      <c r="B376" s="258"/>
      <c r="C376" s="258"/>
      <c r="D376" s="258"/>
      <c r="E376" s="258"/>
      <c r="F376" s="258"/>
      <c r="G376" s="258"/>
      <c r="H376" s="258"/>
      <c r="I376" s="258"/>
      <c r="J376" s="258"/>
      <c r="K376" s="258"/>
      <c r="L376" s="258"/>
      <c r="M376" s="258"/>
      <c r="N376" s="258"/>
      <c r="O376" s="258"/>
      <c r="P376" s="258"/>
      <c r="Q376" s="258"/>
      <c r="R376" s="258"/>
      <c r="S376" s="258"/>
      <c r="T376" s="258"/>
      <c r="U376" s="258"/>
      <c r="V376" s="258"/>
      <c r="W376" s="258"/>
      <c r="X376" s="258"/>
      <c r="Y376" s="258"/>
      <c r="Z376" s="258"/>
    </row>
    <row r="377">
      <c r="A377" s="258"/>
      <c r="B377" s="258"/>
      <c r="C377" s="258"/>
      <c r="D377" s="258"/>
      <c r="E377" s="258"/>
      <c r="F377" s="258"/>
      <c r="G377" s="258"/>
      <c r="H377" s="258"/>
      <c r="I377" s="258"/>
      <c r="J377" s="258"/>
      <c r="K377" s="258"/>
      <c r="L377" s="258"/>
      <c r="M377" s="258"/>
      <c r="N377" s="258"/>
      <c r="O377" s="258"/>
      <c r="P377" s="258"/>
      <c r="Q377" s="258"/>
      <c r="R377" s="258"/>
      <c r="S377" s="258"/>
      <c r="T377" s="258"/>
      <c r="U377" s="258"/>
      <c r="V377" s="258"/>
      <c r="W377" s="258"/>
      <c r="X377" s="258"/>
      <c r="Y377" s="258"/>
      <c r="Z377" s="258"/>
    </row>
    <row r="378">
      <c r="A378" s="258"/>
      <c r="B378" s="258"/>
      <c r="C378" s="258"/>
      <c r="D378" s="258"/>
      <c r="E378" s="258"/>
      <c r="F378" s="258"/>
      <c r="G378" s="258"/>
      <c r="H378" s="258"/>
      <c r="I378" s="258"/>
      <c r="J378" s="258"/>
      <c r="K378" s="258"/>
      <c r="L378" s="258"/>
      <c r="M378" s="258"/>
      <c r="N378" s="258"/>
      <c r="O378" s="258"/>
      <c r="P378" s="258"/>
      <c r="Q378" s="258"/>
      <c r="R378" s="258"/>
      <c r="S378" s="258"/>
      <c r="T378" s="258"/>
      <c r="U378" s="258"/>
      <c r="V378" s="258"/>
      <c r="W378" s="258"/>
      <c r="X378" s="258"/>
      <c r="Y378" s="258"/>
      <c r="Z378" s="258"/>
    </row>
    <row r="379">
      <c r="A379" s="258"/>
      <c r="B379" s="258"/>
      <c r="C379" s="258"/>
      <c r="D379" s="258"/>
      <c r="E379" s="258"/>
      <c r="F379" s="258"/>
      <c r="G379" s="258"/>
      <c r="H379" s="258"/>
      <c r="I379" s="258"/>
      <c r="J379" s="258"/>
      <c r="K379" s="258"/>
      <c r="L379" s="258"/>
      <c r="M379" s="258"/>
      <c r="N379" s="258"/>
      <c r="O379" s="258"/>
      <c r="P379" s="258"/>
      <c r="Q379" s="258"/>
      <c r="R379" s="258"/>
      <c r="S379" s="258"/>
      <c r="T379" s="258"/>
      <c r="U379" s="258"/>
      <c r="V379" s="258"/>
      <c r="W379" s="258"/>
      <c r="X379" s="258"/>
      <c r="Y379" s="258"/>
      <c r="Z379" s="258"/>
    </row>
    <row r="380">
      <c r="A380" s="258"/>
      <c r="B380" s="258"/>
      <c r="C380" s="258"/>
      <c r="D380" s="258"/>
      <c r="E380" s="258"/>
      <c r="F380" s="258"/>
      <c r="G380" s="258"/>
      <c r="H380" s="258"/>
      <c r="I380" s="258"/>
      <c r="J380" s="258"/>
      <c r="K380" s="258"/>
      <c r="L380" s="258"/>
      <c r="M380" s="258"/>
      <c r="N380" s="258"/>
      <c r="O380" s="258"/>
      <c r="P380" s="258"/>
      <c r="Q380" s="258"/>
      <c r="R380" s="258"/>
      <c r="S380" s="258"/>
      <c r="T380" s="258"/>
      <c r="U380" s="258"/>
      <c r="V380" s="258"/>
      <c r="W380" s="258"/>
      <c r="X380" s="258"/>
      <c r="Y380" s="258"/>
      <c r="Z380" s="258"/>
    </row>
    <row r="381">
      <c r="A381" s="258"/>
      <c r="B381" s="258"/>
      <c r="C381" s="258"/>
      <c r="D381" s="258"/>
      <c r="E381" s="258"/>
      <c r="F381" s="258"/>
      <c r="G381" s="258"/>
      <c r="H381" s="258"/>
      <c r="I381" s="258"/>
      <c r="J381" s="258"/>
      <c r="K381" s="258"/>
      <c r="L381" s="258"/>
      <c r="M381" s="258"/>
      <c r="N381" s="258"/>
      <c r="O381" s="258"/>
      <c r="P381" s="258"/>
      <c r="Q381" s="258"/>
      <c r="R381" s="258"/>
      <c r="S381" s="258"/>
      <c r="T381" s="258"/>
      <c r="U381" s="258"/>
      <c r="V381" s="258"/>
      <c r="W381" s="258"/>
      <c r="X381" s="258"/>
      <c r="Y381" s="258"/>
      <c r="Z381" s="258"/>
    </row>
    <row r="382">
      <c r="A382" s="258"/>
      <c r="B382" s="258"/>
      <c r="C382" s="258"/>
      <c r="D382" s="258"/>
      <c r="E382" s="258"/>
      <c r="F382" s="258"/>
      <c r="G382" s="258"/>
      <c r="H382" s="258"/>
      <c r="I382" s="258"/>
      <c r="J382" s="258"/>
      <c r="K382" s="258"/>
      <c r="L382" s="258"/>
      <c r="M382" s="258"/>
      <c r="N382" s="258"/>
      <c r="O382" s="258"/>
      <c r="P382" s="258"/>
      <c r="Q382" s="258"/>
      <c r="R382" s="258"/>
      <c r="S382" s="258"/>
      <c r="T382" s="258"/>
      <c r="U382" s="258"/>
      <c r="V382" s="258"/>
      <c r="W382" s="258"/>
      <c r="X382" s="258"/>
      <c r="Y382" s="258"/>
      <c r="Z382" s="258"/>
    </row>
    <row r="383">
      <c r="A383" s="258"/>
      <c r="B383" s="258"/>
      <c r="C383" s="258"/>
      <c r="D383" s="258"/>
      <c r="E383" s="258"/>
      <c r="F383" s="258"/>
      <c r="G383" s="258"/>
      <c r="H383" s="258"/>
      <c r="I383" s="258"/>
      <c r="J383" s="258"/>
      <c r="K383" s="258"/>
      <c r="L383" s="258"/>
      <c r="M383" s="258"/>
      <c r="N383" s="258"/>
      <c r="O383" s="258"/>
      <c r="P383" s="258"/>
      <c r="Q383" s="258"/>
      <c r="R383" s="258"/>
      <c r="S383" s="258"/>
      <c r="T383" s="258"/>
      <c r="U383" s="258"/>
      <c r="V383" s="258"/>
      <c r="W383" s="258"/>
      <c r="X383" s="258"/>
      <c r="Y383" s="258"/>
      <c r="Z383" s="258"/>
    </row>
    <row r="384">
      <c r="A384" s="258"/>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row>
    <row r="385">
      <c r="A385" s="258"/>
      <c r="B385" s="258"/>
      <c r="C385" s="258"/>
      <c r="D385" s="258"/>
      <c r="E385" s="258"/>
      <c r="F385" s="258"/>
      <c r="G385" s="258"/>
      <c r="H385" s="258"/>
      <c r="I385" s="258"/>
      <c r="J385" s="258"/>
      <c r="K385" s="258"/>
      <c r="L385" s="258"/>
      <c r="M385" s="258"/>
      <c r="N385" s="258"/>
      <c r="O385" s="258"/>
      <c r="P385" s="258"/>
      <c r="Q385" s="258"/>
      <c r="R385" s="258"/>
      <c r="S385" s="258"/>
      <c r="T385" s="258"/>
      <c r="U385" s="258"/>
      <c r="V385" s="258"/>
      <c r="W385" s="258"/>
      <c r="X385" s="258"/>
      <c r="Y385" s="258"/>
      <c r="Z385" s="258"/>
    </row>
    <row r="386">
      <c r="A386" s="258"/>
      <c r="B386" s="258"/>
      <c r="C386" s="258"/>
      <c r="D386" s="258"/>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row>
    <row r="387">
      <c r="A387" s="258"/>
      <c r="B387" s="258"/>
      <c r="C387" s="258"/>
      <c r="D387" s="258"/>
      <c r="E387" s="258"/>
      <c r="F387" s="258"/>
      <c r="G387" s="258"/>
      <c r="H387" s="258"/>
      <c r="I387" s="258"/>
      <c r="J387" s="258"/>
      <c r="K387" s="258"/>
      <c r="L387" s="258"/>
      <c r="M387" s="258"/>
      <c r="N387" s="258"/>
      <c r="O387" s="258"/>
      <c r="P387" s="258"/>
      <c r="Q387" s="258"/>
      <c r="R387" s="258"/>
      <c r="S387" s="258"/>
      <c r="T387" s="258"/>
      <c r="U387" s="258"/>
      <c r="V387" s="258"/>
      <c r="W387" s="258"/>
      <c r="X387" s="258"/>
      <c r="Y387" s="258"/>
      <c r="Z387" s="258"/>
    </row>
    <row r="388">
      <c r="A388" s="258"/>
      <c r="B388" s="258"/>
      <c r="C388" s="258"/>
      <c r="D388" s="258"/>
      <c r="E388" s="258"/>
      <c r="F388" s="258"/>
      <c r="G388" s="258"/>
      <c r="H388" s="258"/>
      <c r="I388" s="258"/>
      <c r="J388" s="258"/>
      <c r="K388" s="258"/>
      <c r="L388" s="258"/>
      <c r="M388" s="258"/>
      <c r="N388" s="258"/>
      <c r="O388" s="258"/>
      <c r="P388" s="258"/>
      <c r="Q388" s="258"/>
      <c r="R388" s="258"/>
      <c r="S388" s="258"/>
      <c r="T388" s="258"/>
      <c r="U388" s="258"/>
      <c r="V388" s="258"/>
      <c r="W388" s="258"/>
      <c r="X388" s="258"/>
      <c r="Y388" s="258"/>
      <c r="Z388" s="258"/>
    </row>
    <row r="389">
      <c r="A389" s="258"/>
      <c r="B389" s="258"/>
      <c r="C389" s="258"/>
      <c r="D389" s="258"/>
      <c r="E389" s="258"/>
      <c r="F389" s="258"/>
      <c r="G389" s="258"/>
      <c r="H389" s="258"/>
      <c r="I389" s="258"/>
      <c r="J389" s="258"/>
      <c r="K389" s="258"/>
      <c r="L389" s="258"/>
      <c r="M389" s="258"/>
      <c r="N389" s="258"/>
      <c r="O389" s="258"/>
      <c r="P389" s="258"/>
      <c r="Q389" s="258"/>
      <c r="R389" s="258"/>
      <c r="S389" s="258"/>
      <c r="T389" s="258"/>
      <c r="U389" s="258"/>
      <c r="V389" s="258"/>
      <c r="W389" s="258"/>
      <c r="X389" s="258"/>
      <c r="Y389" s="258"/>
      <c r="Z389" s="258"/>
    </row>
    <row r="390">
      <c r="A390" s="258"/>
      <c r="B390" s="258"/>
      <c r="C390" s="258"/>
      <c r="D390" s="258"/>
      <c r="E390" s="258"/>
      <c r="F390" s="258"/>
      <c r="G390" s="258"/>
      <c r="H390" s="258"/>
      <c r="I390" s="258"/>
      <c r="J390" s="258"/>
      <c r="K390" s="258"/>
      <c r="L390" s="258"/>
      <c r="M390" s="258"/>
      <c r="N390" s="258"/>
      <c r="O390" s="258"/>
      <c r="P390" s="258"/>
      <c r="Q390" s="258"/>
      <c r="R390" s="258"/>
      <c r="S390" s="258"/>
      <c r="T390" s="258"/>
      <c r="U390" s="258"/>
      <c r="V390" s="258"/>
      <c r="W390" s="258"/>
      <c r="X390" s="258"/>
      <c r="Y390" s="258"/>
      <c r="Z390" s="258"/>
    </row>
    <row r="391">
      <c r="A391" s="258"/>
      <c r="B391" s="258"/>
      <c r="C391" s="258"/>
      <c r="D391" s="258"/>
      <c r="E391" s="258"/>
      <c r="F391" s="258"/>
      <c r="G391" s="258"/>
      <c r="H391" s="258"/>
      <c r="I391" s="258"/>
      <c r="J391" s="258"/>
      <c r="K391" s="258"/>
      <c r="L391" s="258"/>
      <c r="M391" s="258"/>
      <c r="N391" s="258"/>
      <c r="O391" s="258"/>
      <c r="P391" s="258"/>
      <c r="Q391" s="258"/>
      <c r="R391" s="258"/>
      <c r="S391" s="258"/>
      <c r="T391" s="258"/>
      <c r="U391" s="258"/>
      <c r="V391" s="258"/>
      <c r="W391" s="258"/>
      <c r="X391" s="258"/>
      <c r="Y391" s="258"/>
      <c r="Z391" s="258"/>
    </row>
    <row r="392">
      <c r="A392" s="258"/>
      <c r="B392" s="258"/>
      <c r="C392" s="258"/>
      <c r="D392" s="258"/>
      <c r="E392" s="258"/>
      <c r="F392" s="258"/>
      <c r="G392" s="258"/>
      <c r="H392" s="258"/>
      <c r="I392" s="258"/>
      <c r="J392" s="258"/>
      <c r="K392" s="258"/>
      <c r="L392" s="258"/>
      <c r="M392" s="258"/>
      <c r="N392" s="258"/>
      <c r="O392" s="258"/>
      <c r="P392" s="258"/>
      <c r="Q392" s="258"/>
      <c r="R392" s="258"/>
      <c r="S392" s="258"/>
      <c r="T392" s="258"/>
      <c r="U392" s="258"/>
      <c r="V392" s="258"/>
      <c r="W392" s="258"/>
      <c r="X392" s="258"/>
      <c r="Y392" s="258"/>
      <c r="Z392" s="258"/>
    </row>
    <row r="393">
      <c r="A393" s="258"/>
      <c r="B393" s="258"/>
      <c r="C393" s="258"/>
      <c r="D393" s="258"/>
      <c r="E393" s="258"/>
      <c r="F393" s="258"/>
      <c r="G393" s="258"/>
      <c r="H393" s="258"/>
      <c r="I393" s="258"/>
      <c r="J393" s="258"/>
      <c r="K393" s="258"/>
      <c r="L393" s="258"/>
      <c r="M393" s="258"/>
      <c r="N393" s="258"/>
      <c r="O393" s="258"/>
      <c r="P393" s="258"/>
      <c r="Q393" s="258"/>
      <c r="R393" s="258"/>
      <c r="S393" s="258"/>
      <c r="T393" s="258"/>
      <c r="U393" s="258"/>
      <c r="V393" s="258"/>
      <c r="W393" s="258"/>
      <c r="X393" s="258"/>
      <c r="Y393" s="258"/>
      <c r="Z393" s="258"/>
    </row>
    <row r="394">
      <c r="A394" s="258"/>
      <c r="B394" s="258"/>
      <c r="C394" s="258"/>
      <c r="D394" s="258"/>
      <c r="E394" s="258"/>
      <c r="F394" s="258"/>
      <c r="G394" s="258"/>
      <c r="H394" s="258"/>
      <c r="I394" s="258"/>
      <c r="J394" s="258"/>
      <c r="K394" s="258"/>
      <c r="L394" s="258"/>
      <c r="M394" s="258"/>
      <c r="N394" s="258"/>
      <c r="O394" s="258"/>
      <c r="P394" s="258"/>
      <c r="Q394" s="258"/>
      <c r="R394" s="258"/>
      <c r="S394" s="258"/>
      <c r="T394" s="258"/>
      <c r="U394" s="258"/>
      <c r="V394" s="258"/>
      <c r="W394" s="258"/>
      <c r="X394" s="258"/>
      <c r="Y394" s="258"/>
      <c r="Z394" s="258"/>
    </row>
    <row r="395">
      <c r="A395" s="258"/>
      <c r="B395" s="258"/>
      <c r="C395" s="258"/>
      <c r="D395" s="258"/>
      <c r="E395" s="258"/>
      <c r="F395" s="258"/>
      <c r="G395" s="258"/>
      <c r="H395" s="258"/>
      <c r="I395" s="258"/>
      <c r="J395" s="258"/>
      <c r="K395" s="258"/>
      <c r="L395" s="258"/>
      <c r="M395" s="258"/>
      <c r="N395" s="258"/>
      <c r="O395" s="258"/>
      <c r="P395" s="258"/>
      <c r="Q395" s="258"/>
      <c r="R395" s="258"/>
      <c r="S395" s="258"/>
      <c r="T395" s="258"/>
      <c r="U395" s="258"/>
      <c r="V395" s="258"/>
      <c r="W395" s="258"/>
      <c r="X395" s="258"/>
      <c r="Y395" s="258"/>
      <c r="Z395" s="258"/>
    </row>
    <row r="396">
      <c r="A396" s="258"/>
      <c r="B396" s="258"/>
      <c r="C396" s="258"/>
      <c r="D396" s="258"/>
      <c r="E396" s="258"/>
      <c r="F396" s="258"/>
      <c r="G396" s="258"/>
      <c r="H396" s="258"/>
      <c r="I396" s="258"/>
      <c r="J396" s="258"/>
      <c r="K396" s="258"/>
      <c r="L396" s="258"/>
      <c r="M396" s="258"/>
      <c r="N396" s="258"/>
      <c r="O396" s="258"/>
      <c r="P396" s="258"/>
      <c r="Q396" s="258"/>
      <c r="R396" s="258"/>
      <c r="S396" s="258"/>
      <c r="T396" s="258"/>
      <c r="U396" s="258"/>
      <c r="V396" s="258"/>
      <c r="W396" s="258"/>
      <c r="X396" s="258"/>
      <c r="Y396" s="258"/>
      <c r="Z396" s="258"/>
    </row>
    <row r="397">
      <c r="A397" s="258"/>
      <c r="B397" s="258"/>
      <c r="C397" s="258"/>
      <c r="D397" s="258"/>
      <c r="E397" s="258"/>
      <c r="F397" s="258"/>
      <c r="G397" s="258"/>
      <c r="H397" s="258"/>
      <c r="I397" s="258"/>
      <c r="J397" s="258"/>
      <c r="K397" s="258"/>
      <c r="L397" s="258"/>
      <c r="M397" s="258"/>
      <c r="N397" s="258"/>
      <c r="O397" s="258"/>
      <c r="P397" s="258"/>
      <c r="Q397" s="258"/>
      <c r="R397" s="258"/>
      <c r="S397" s="258"/>
      <c r="T397" s="258"/>
      <c r="U397" s="258"/>
      <c r="V397" s="258"/>
      <c r="W397" s="258"/>
      <c r="X397" s="258"/>
      <c r="Y397" s="258"/>
      <c r="Z397" s="258"/>
    </row>
    <row r="398">
      <c r="A398" s="258"/>
      <c r="B398" s="258"/>
      <c r="C398" s="258"/>
      <c r="D398" s="258"/>
      <c r="E398" s="258"/>
      <c r="F398" s="258"/>
      <c r="G398" s="258"/>
      <c r="H398" s="258"/>
      <c r="I398" s="258"/>
      <c r="J398" s="258"/>
      <c r="K398" s="258"/>
      <c r="L398" s="258"/>
      <c r="M398" s="258"/>
      <c r="N398" s="258"/>
      <c r="O398" s="258"/>
      <c r="P398" s="258"/>
      <c r="Q398" s="258"/>
      <c r="R398" s="258"/>
      <c r="S398" s="258"/>
      <c r="T398" s="258"/>
      <c r="U398" s="258"/>
      <c r="V398" s="258"/>
      <c r="W398" s="258"/>
      <c r="X398" s="258"/>
      <c r="Y398" s="258"/>
      <c r="Z398" s="258"/>
    </row>
    <row r="399">
      <c r="A399" s="258"/>
      <c r="B399" s="258"/>
      <c r="C399" s="258"/>
      <c r="D399" s="258"/>
      <c r="E399" s="258"/>
      <c r="F399" s="258"/>
      <c r="G399" s="258"/>
      <c r="H399" s="258"/>
      <c r="I399" s="258"/>
      <c r="J399" s="258"/>
      <c r="K399" s="258"/>
      <c r="L399" s="258"/>
      <c r="M399" s="258"/>
      <c r="N399" s="258"/>
      <c r="O399" s="258"/>
      <c r="P399" s="258"/>
      <c r="Q399" s="258"/>
      <c r="R399" s="258"/>
      <c r="S399" s="258"/>
      <c r="T399" s="258"/>
      <c r="U399" s="258"/>
      <c r="V399" s="258"/>
      <c r="W399" s="258"/>
      <c r="X399" s="258"/>
      <c r="Y399" s="258"/>
      <c r="Z399" s="258"/>
    </row>
    <row r="400">
      <c r="A400" s="258"/>
      <c r="B400" s="258"/>
      <c r="C400" s="258"/>
      <c r="D400" s="258"/>
      <c r="E400" s="258"/>
      <c r="F400" s="258"/>
      <c r="G400" s="258"/>
      <c r="H400" s="258"/>
      <c r="I400" s="258"/>
      <c r="J400" s="258"/>
      <c r="K400" s="258"/>
      <c r="L400" s="258"/>
      <c r="M400" s="258"/>
      <c r="N400" s="258"/>
      <c r="O400" s="258"/>
      <c r="P400" s="258"/>
      <c r="Q400" s="258"/>
      <c r="R400" s="258"/>
      <c r="S400" s="258"/>
      <c r="T400" s="258"/>
      <c r="U400" s="258"/>
      <c r="V400" s="258"/>
      <c r="W400" s="258"/>
      <c r="X400" s="258"/>
      <c r="Y400" s="258"/>
      <c r="Z400" s="258"/>
    </row>
    <row r="401">
      <c r="A401" s="258"/>
      <c r="B401" s="258"/>
      <c r="C401" s="258"/>
      <c r="D401" s="258"/>
      <c r="E401" s="258"/>
      <c r="F401" s="258"/>
      <c r="G401" s="258"/>
      <c r="H401" s="258"/>
      <c r="I401" s="258"/>
      <c r="J401" s="258"/>
      <c r="K401" s="258"/>
      <c r="L401" s="258"/>
      <c r="M401" s="258"/>
      <c r="N401" s="258"/>
      <c r="O401" s="258"/>
      <c r="P401" s="258"/>
      <c r="Q401" s="258"/>
      <c r="R401" s="258"/>
      <c r="S401" s="258"/>
      <c r="T401" s="258"/>
      <c r="U401" s="258"/>
      <c r="V401" s="258"/>
      <c r="W401" s="258"/>
      <c r="X401" s="258"/>
      <c r="Y401" s="258"/>
      <c r="Z401" s="258"/>
    </row>
    <row r="402">
      <c r="A402" s="258"/>
      <c r="B402" s="258"/>
      <c r="C402" s="258"/>
      <c r="D402" s="258"/>
      <c r="E402" s="258"/>
      <c r="F402" s="258"/>
      <c r="G402" s="258"/>
      <c r="H402" s="258"/>
      <c r="I402" s="258"/>
      <c r="J402" s="258"/>
      <c r="K402" s="258"/>
      <c r="L402" s="258"/>
      <c r="M402" s="258"/>
      <c r="N402" s="258"/>
      <c r="O402" s="258"/>
      <c r="P402" s="258"/>
      <c r="Q402" s="258"/>
      <c r="R402" s="258"/>
      <c r="S402" s="258"/>
      <c r="T402" s="258"/>
      <c r="U402" s="258"/>
      <c r="V402" s="258"/>
      <c r="W402" s="258"/>
      <c r="X402" s="258"/>
      <c r="Y402" s="258"/>
      <c r="Z402" s="258"/>
    </row>
    <row r="403">
      <c r="A403" s="258"/>
      <c r="B403" s="258"/>
      <c r="C403" s="258"/>
      <c r="D403" s="258"/>
      <c r="E403" s="258"/>
      <c r="F403" s="258"/>
      <c r="G403" s="258"/>
      <c r="H403" s="258"/>
      <c r="I403" s="258"/>
      <c r="J403" s="258"/>
      <c r="K403" s="258"/>
      <c r="L403" s="258"/>
      <c r="M403" s="258"/>
      <c r="N403" s="258"/>
      <c r="O403" s="258"/>
      <c r="P403" s="258"/>
      <c r="Q403" s="258"/>
      <c r="R403" s="258"/>
      <c r="S403" s="258"/>
      <c r="T403" s="258"/>
      <c r="U403" s="258"/>
      <c r="V403" s="258"/>
      <c r="W403" s="258"/>
      <c r="X403" s="258"/>
      <c r="Y403" s="258"/>
      <c r="Z403" s="258"/>
    </row>
    <row r="404">
      <c r="A404" s="258"/>
      <c r="B404" s="258"/>
      <c r="C404" s="258"/>
      <c r="D404" s="258"/>
      <c r="E404" s="258"/>
      <c r="F404" s="258"/>
      <c r="G404" s="258"/>
      <c r="H404" s="258"/>
      <c r="I404" s="258"/>
      <c r="J404" s="258"/>
      <c r="K404" s="258"/>
      <c r="L404" s="258"/>
      <c r="M404" s="258"/>
      <c r="N404" s="258"/>
      <c r="O404" s="258"/>
      <c r="P404" s="258"/>
      <c r="Q404" s="258"/>
      <c r="R404" s="258"/>
      <c r="S404" s="258"/>
      <c r="T404" s="258"/>
      <c r="U404" s="258"/>
      <c r="V404" s="258"/>
      <c r="W404" s="258"/>
      <c r="X404" s="258"/>
      <c r="Y404" s="258"/>
      <c r="Z404" s="258"/>
    </row>
    <row r="405">
      <c r="A405" s="258"/>
      <c r="B405" s="258"/>
      <c r="C405" s="258"/>
      <c r="D405" s="258"/>
      <c r="E405" s="258"/>
      <c r="F405" s="258"/>
      <c r="G405" s="258"/>
      <c r="H405" s="258"/>
      <c r="I405" s="258"/>
      <c r="J405" s="258"/>
      <c r="K405" s="258"/>
      <c r="L405" s="258"/>
      <c r="M405" s="258"/>
      <c r="N405" s="258"/>
      <c r="O405" s="258"/>
      <c r="P405" s="258"/>
      <c r="Q405" s="258"/>
      <c r="R405" s="258"/>
      <c r="S405" s="258"/>
      <c r="T405" s="258"/>
      <c r="U405" s="258"/>
      <c r="V405" s="258"/>
      <c r="W405" s="258"/>
      <c r="X405" s="258"/>
      <c r="Y405" s="258"/>
      <c r="Z405" s="258"/>
    </row>
    <row r="406">
      <c r="A406" s="258"/>
      <c r="B406" s="258"/>
      <c r="C406" s="258"/>
      <c r="D406" s="258"/>
      <c r="E406" s="258"/>
      <c r="F406" s="258"/>
      <c r="G406" s="258"/>
      <c r="H406" s="258"/>
      <c r="I406" s="258"/>
      <c r="J406" s="258"/>
      <c r="K406" s="258"/>
      <c r="L406" s="258"/>
      <c r="M406" s="258"/>
      <c r="N406" s="258"/>
      <c r="O406" s="258"/>
      <c r="P406" s="258"/>
      <c r="Q406" s="258"/>
      <c r="R406" s="258"/>
      <c r="S406" s="258"/>
      <c r="T406" s="258"/>
      <c r="U406" s="258"/>
      <c r="V406" s="258"/>
      <c r="W406" s="258"/>
      <c r="X406" s="258"/>
      <c r="Y406" s="258"/>
      <c r="Z406" s="258"/>
    </row>
    <row r="407">
      <c r="A407" s="258"/>
      <c r="B407" s="258"/>
      <c r="C407" s="258"/>
      <c r="D407" s="258"/>
      <c r="E407" s="258"/>
      <c r="F407" s="258"/>
      <c r="G407" s="258"/>
      <c r="H407" s="258"/>
      <c r="I407" s="258"/>
      <c r="J407" s="258"/>
      <c r="K407" s="258"/>
      <c r="L407" s="258"/>
      <c r="M407" s="258"/>
      <c r="N407" s="258"/>
      <c r="O407" s="258"/>
      <c r="P407" s="258"/>
      <c r="Q407" s="258"/>
      <c r="R407" s="258"/>
      <c r="S407" s="258"/>
      <c r="T407" s="258"/>
      <c r="U407" s="258"/>
      <c r="V407" s="258"/>
      <c r="W407" s="258"/>
      <c r="X407" s="258"/>
      <c r="Y407" s="258"/>
      <c r="Z407" s="258"/>
    </row>
    <row r="408">
      <c r="A408" s="258"/>
      <c r="B408" s="258"/>
      <c r="C408" s="258"/>
      <c r="D408" s="258"/>
      <c r="E408" s="258"/>
      <c r="F408" s="258"/>
      <c r="G408" s="258"/>
      <c r="H408" s="258"/>
      <c r="I408" s="258"/>
      <c r="J408" s="258"/>
      <c r="K408" s="258"/>
      <c r="L408" s="258"/>
      <c r="M408" s="258"/>
      <c r="N408" s="258"/>
      <c r="O408" s="258"/>
      <c r="P408" s="258"/>
      <c r="Q408" s="258"/>
      <c r="R408" s="258"/>
      <c r="S408" s="258"/>
      <c r="T408" s="258"/>
      <c r="U408" s="258"/>
      <c r="V408" s="258"/>
      <c r="W408" s="258"/>
      <c r="X408" s="258"/>
      <c r="Y408" s="258"/>
      <c r="Z408" s="258"/>
    </row>
    <row r="409">
      <c r="A409" s="258"/>
      <c r="B409" s="258"/>
      <c r="C409" s="258"/>
      <c r="D409" s="258"/>
      <c r="E409" s="258"/>
      <c r="F409" s="258"/>
      <c r="G409" s="258"/>
      <c r="H409" s="258"/>
      <c r="I409" s="258"/>
      <c r="J409" s="258"/>
      <c r="K409" s="258"/>
      <c r="L409" s="258"/>
      <c r="M409" s="258"/>
      <c r="N409" s="258"/>
      <c r="O409" s="258"/>
      <c r="P409" s="258"/>
      <c r="Q409" s="258"/>
      <c r="R409" s="258"/>
      <c r="S409" s="258"/>
      <c r="T409" s="258"/>
      <c r="U409" s="258"/>
      <c r="V409" s="258"/>
      <c r="W409" s="258"/>
      <c r="X409" s="258"/>
      <c r="Y409" s="258"/>
      <c r="Z409" s="258"/>
    </row>
    <row r="410">
      <c r="A410" s="258"/>
      <c r="B410" s="258"/>
      <c r="C410" s="258"/>
      <c r="D410" s="258"/>
      <c r="E410" s="258"/>
      <c r="F410" s="258"/>
      <c r="G410" s="258"/>
      <c r="H410" s="258"/>
      <c r="I410" s="258"/>
      <c r="J410" s="258"/>
      <c r="K410" s="258"/>
      <c r="L410" s="258"/>
      <c r="M410" s="258"/>
      <c r="N410" s="258"/>
      <c r="O410" s="258"/>
      <c r="P410" s="258"/>
      <c r="Q410" s="258"/>
      <c r="R410" s="258"/>
      <c r="S410" s="258"/>
      <c r="T410" s="258"/>
      <c r="U410" s="258"/>
      <c r="V410" s="258"/>
      <c r="W410" s="258"/>
      <c r="X410" s="258"/>
      <c r="Y410" s="258"/>
      <c r="Z410" s="258"/>
    </row>
    <row r="411">
      <c r="A411" s="258"/>
      <c r="B411" s="258"/>
      <c r="C411" s="258"/>
      <c r="D411" s="258"/>
      <c r="E411" s="258"/>
      <c r="F411" s="258"/>
      <c r="G411" s="258"/>
      <c r="H411" s="258"/>
      <c r="I411" s="258"/>
      <c r="J411" s="258"/>
      <c r="K411" s="258"/>
      <c r="L411" s="258"/>
      <c r="M411" s="258"/>
      <c r="N411" s="258"/>
      <c r="O411" s="258"/>
      <c r="P411" s="258"/>
      <c r="Q411" s="258"/>
      <c r="R411" s="258"/>
      <c r="S411" s="258"/>
      <c r="T411" s="258"/>
      <c r="U411" s="258"/>
      <c r="V411" s="258"/>
      <c r="W411" s="258"/>
      <c r="X411" s="258"/>
      <c r="Y411" s="258"/>
      <c r="Z411" s="258"/>
    </row>
    <row r="412">
      <c r="A412" s="258"/>
      <c r="B412" s="258"/>
      <c r="C412" s="258"/>
      <c r="D412" s="258"/>
      <c r="E412" s="258"/>
      <c r="F412" s="258"/>
      <c r="G412" s="258"/>
      <c r="H412" s="258"/>
      <c r="I412" s="258"/>
      <c r="J412" s="258"/>
      <c r="K412" s="258"/>
      <c r="L412" s="258"/>
      <c r="M412" s="258"/>
      <c r="N412" s="258"/>
      <c r="O412" s="258"/>
      <c r="P412" s="258"/>
      <c r="Q412" s="258"/>
      <c r="R412" s="258"/>
      <c r="S412" s="258"/>
      <c r="T412" s="258"/>
      <c r="U412" s="258"/>
      <c r="V412" s="258"/>
      <c r="W412" s="258"/>
      <c r="X412" s="258"/>
      <c r="Y412" s="258"/>
      <c r="Z412" s="258"/>
    </row>
    <row r="413">
      <c r="A413" s="258"/>
      <c r="B413" s="258"/>
      <c r="C413" s="258"/>
      <c r="D413" s="258"/>
      <c r="E413" s="258"/>
      <c r="F413" s="258"/>
      <c r="G413" s="258"/>
      <c r="H413" s="258"/>
      <c r="I413" s="258"/>
      <c r="J413" s="258"/>
      <c r="K413" s="258"/>
      <c r="L413" s="258"/>
      <c r="M413" s="258"/>
      <c r="N413" s="258"/>
      <c r="O413" s="258"/>
      <c r="P413" s="258"/>
      <c r="Q413" s="258"/>
      <c r="R413" s="258"/>
      <c r="S413" s="258"/>
      <c r="T413" s="258"/>
      <c r="U413" s="258"/>
      <c r="V413" s="258"/>
      <c r="W413" s="258"/>
      <c r="X413" s="258"/>
      <c r="Y413" s="258"/>
      <c r="Z413" s="258"/>
    </row>
    <row r="414">
      <c r="A414" s="258"/>
      <c r="B414" s="258"/>
      <c r="C414" s="258"/>
      <c r="D414" s="258"/>
      <c r="E414" s="258"/>
      <c r="F414" s="258"/>
      <c r="G414" s="258"/>
      <c r="H414" s="258"/>
      <c r="I414" s="258"/>
      <c r="J414" s="258"/>
      <c r="K414" s="258"/>
      <c r="L414" s="258"/>
      <c r="M414" s="258"/>
      <c r="N414" s="258"/>
      <c r="O414" s="258"/>
      <c r="P414" s="258"/>
      <c r="Q414" s="258"/>
      <c r="R414" s="258"/>
      <c r="S414" s="258"/>
      <c r="T414" s="258"/>
      <c r="U414" s="258"/>
      <c r="V414" s="258"/>
      <c r="W414" s="258"/>
      <c r="X414" s="258"/>
      <c r="Y414" s="258"/>
      <c r="Z414" s="258"/>
    </row>
    <row r="415">
      <c r="A415" s="258"/>
      <c r="B415" s="258"/>
      <c r="C415" s="258"/>
      <c r="D415" s="258"/>
      <c r="E415" s="258"/>
      <c r="F415" s="258"/>
      <c r="G415" s="258"/>
      <c r="H415" s="258"/>
      <c r="I415" s="258"/>
      <c r="J415" s="258"/>
      <c r="K415" s="258"/>
      <c r="L415" s="258"/>
      <c r="M415" s="258"/>
      <c r="N415" s="258"/>
      <c r="O415" s="258"/>
      <c r="P415" s="258"/>
      <c r="Q415" s="258"/>
      <c r="R415" s="258"/>
      <c r="S415" s="258"/>
      <c r="T415" s="258"/>
      <c r="U415" s="258"/>
      <c r="V415" s="258"/>
      <c r="W415" s="258"/>
      <c r="X415" s="258"/>
      <c r="Y415" s="258"/>
      <c r="Z415" s="258"/>
    </row>
    <row r="416">
      <c r="A416" s="258"/>
      <c r="B416" s="258"/>
      <c r="C416" s="258"/>
      <c r="D416" s="258"/>
      <c r="E416" s="258"/>
      <c r="F416" s="258"/>
      <c r="G416" s="258"/>
      <c r="H416" s="258"/>
      <c r="I416" s="258"/>
      <c r="J416" s="258"/>
      <c r="K416" s="258"/>
      <c r="L416" s="258"/>
      <c r="M416" s="258"/>
      <c r="N416" s="258"/>
      <c r="O416" s="258"/>
      <c r="P416" s="258"/>
      <c r="Q416" s="258"/>
      <c r="R416" s="258"/>
      <c r="S416" s="258"/>
      <c r="T416" s="258"/>
      <c r="U416" s="258"/>
      <c r="V416" s="258"/>
      <c r="W416" s="258"/>
      <c r="X416" s="258"/>
      <c r="Y416" s="258"/>
      <c r="Z416" s="258"/>
    </row>
    <row r="417">
      <c r="A417" s="258"/>
      <c r="B417" s="258"/>
      <c r="C417" s="258"/>
      <c r="D417" s="258"/>
      <c r="E417" s="258"/>
      <c r="F417" s="258"/>
      <c r="G417" s="258"/>
      <c r="H417" s="258"/>
      <c r="I417" s="258"/>
      <c r="J417" s="258"/>
      <c r="K417" s="258"/>
      <c r="L417" s="258"/>
      <c r="M417" s="258"/>
      <c r="N417" s="258"/>
      <c r="O417" s="258"/>
      <c r="P417" s="258"/>
      <c r="Q417" s="258"/>
      <c r="R417" s="258"/>
      <c r="S417" s="258"/>
      <c r="T417" s="258"/>
      <c r="U417" s="258"/>
      <c r="V417" s="258"/>
      <c r="W417" s="258"/>
      <c r="X417" s="258"/>
      <c r="Y417" s="258"/>
      <c r="Z417" s="258"/>
    </row>
    <row r="418">
      <c r="A418" s="258"/>
      <c r="B418" s="258"/>
      <c r="C418" s="258"/>
      <c r="D418" s="258"/>
      <c r="E418" s="258"/>
      <c r="F418" s="258"/>
      <c r="G418" s="258"/>
      <c r="H418" s="258"/>
      <c r="I418" s="258"/>
      <c r="J418" s="258"/>
      <c r="K418" s="258"/>
      <c r="L418" s="258"/>
      <c r="M418" s="258"/>
      <c r="N418" s="258"/>
      <c r="O418" s="258"/>
      <c r="P418" s="258"/>
      <c r="Q418" s="258"/>
      <c r="R418" s="258"/>
      <c r="S418" s="258"/>
      <c r="T418" s="258"/>
      <c r="U418" s="258"/>
      <c r="V418" s="258"/>
      <c r="W418" s="258"/>
      <c r="X418" s="258"/>
      <c r="Y418" s="258"/>
      <c r="Z418" s="258"/>
    </row>
    <row r="419">
      <c r="A419" s="258"/>
      <c r="B419" s="258"/>
      <c r="C419" s="258"/>
      <c r="D419" s="258"/>
      <c r="E419" s="258"/>
      <c r="F419" s="258"/>
      <c r="G419" s="258"/>
      <c r="H419" s="258"/>
      <c r="I419" s="258"/>
      <c r="J419" s="258"/>
      <c r="K419" s="258"/>
      <c r="L419" s="258"/>
      <c r="M419" s="258"/>
      <c r="N419" s="258"/>
      <c r="O419" s="258"/>
      <c r="P419" s="258"/>
      <c r="Q419" s="258"/>
      <c r="R419" s="258"/>
      <c r="S419" s="258"/>
      <c r="T419" s="258"/>
      <c r="U419" s="258"/>
      <c r="V419" s="258"/>
      <c r="W419" s="258"/>
      <c r="X419" s="258"/>
      <c r="Y419" s="258"/>
      <c r="Z419" s="258"/>
    </row>
    <row r="420">
      <c r="A420" s="258"/>
      <c r="B420" s="258"/>
      <c r="C420" s="258"/>
      <c r="D420" s="258"/>
      <c r="E420" s="258"/>
      <c r="F420" s="258"/>
      <c r="G420" s="258"/>
      <c r="H420" s="258"/>
      <c r="I420" s="258"/>
      <c r="J420" s="258"/>
      <c r="K420" s="258"/>
      <c r="L420" s="258"/>
      <c r="M420" s="258"/>
      <c r="N420" s="258"/>
      <c r="O420" s="258"/>
      <c r="P420" s="258"/>
      <c r="Q420" s="258"/>
      <c r="R420" s="258"/>
      <c r="S420" s="258"/>
      <c r="T420" s="258"/>
      <c r="U420" s="258"/>
      <c r="V420" s="258"/>
      <c r="W420" s="258"/>
      <c r="X420" s="258"/>
      <c r="Y420" s="258"/>
      <c r="Z420" s="258"/>
    </row>
    <row r="421">
      <c r="A421" s="258"/>
      <c r="B421" s="258"/>
      <c r="C421" s="258"/>
      <c r="D421" s="258"/>
      <c r="E421" s="258"/>
      <c r="F421" s="258"/>
      <c r="G421" s="258"/>
      <c r="H421" s="258"/>
      <c r="I421" s="258"/>
      <c r="J421" s="258"/>
      <c r="K421" s="258"/>
      <c r="L421" s="258"/>
      <c r="M421" s="258"/>
      <c r="N421" s="258"/>
      <c r="O421" s="258"/>
      <c r="P421" s="258"/>
      <c r="Q421" s="258"/>
      <c r="R421" s="258"/>
      <c r="S421" s="258"/>
      <c r="T421" s="258"/>
      <c r="U421" s="258"/>
      <c r="V421" s="258"/>
      <c r="W421" s="258"/>
      <c r="X421" s="258"/>
      <c r="Y421" s="258"/>
      <c r="Z421" s="258"/>
    </row>
    <row r="422">
      <c r="A422" s="258"/>
      <c r="B422" s="258"/>
      <c r="C422" s="258"/>
      <c r="D422" s="258"/>
      <c r="E422" s="258"/>
      <c r="F422" s="258"/>
      <c r="G422" s="258"/>
      <c r="H422" s="258"/>
      <c r="I422" s="258"/>
      <c r="J422" s="258"/>
      <c r="K422" s="258"/>
      <c r="L422" s="258"/>
      <c r="M422" s="258"/>
      <c r="N422" s="258"/>
      <c r="O422" s="258"/>
      <c r="P422" s="258"/>
      <c r="Q422" s="258"/>
      <c r="R422" s="258"/>
      <c r="S422" s="258"/>
      <c r="T422" s="258"/>
      <c r="U422" s="258"/>
      <c r="V422" s="258"/>
      <c r="W422" s="258"/>
      <c r="X422" s="258"/>
      <c r="Y422" s="258"/>
      <c r="Z422" s="258"/>
    </row>
    <row r="423">
      <c r="A423" s="258"/>
      <c r="B423" s="258"/>
      <c r="C423" s="258"/>
      <c r="D423" s="258"/>
      <c r="E423" s="258"/>
      <c r="F423" s="258"/>
      <c r="G423" s="258"/>
      <c r="H423" s="258"/>
      <c r="I423" s="258"/>
      <c r="J423" s="258"/>
      <c r="K423" s="258"/>
      <c r="L423" s="258"/>
      <c r="M423" s="258"/>
      <c r="N423" s="258"/>
      <c r="O423" s="258"/>
      <c r="P423" s="258"/>
      <c r="Q423" s="258"/>
      <c r="R423" s="258"/>
      <c r="S423" s="258"/>
      <c r="T423" s="258"/>
      <c r="U423" s="258"/>
      <c r="V423" s="258"/>
      <c r="W423" s="258"/>
      <c r="X423" s="258"/>
      <c r="Y423" s="258"/>
      <c r="Z423" s="258"/>
    </row>
    <row r="424">
      <c r="A424" s="258"/>
      <c r="B424" s="258"/>
      <c r="C424" s="258"/>
      <c r="D424" s="258"/>
      <c r="E424" s="258"/>
      <c r="F424" s="258"/>
      <c r="G424" s="258"/>
      <c r="H424" s="258"/>
      <c r="I424" s="258"/>
      <c r="J424" s="258"/>
      <c r="K424" s="258"/>
      <c r="L424" s="258"/>
      <c r="M424" s="258"/>
      <c r="N424" s="258"/>
      <c r="O424" s="258"/>
      <c r="P424" s="258"/>
      <c r="Q424" s="258"/>
      <c r="R424" s="258"/>
      <c r="S424" s="258"/>
      <c r="T424" s="258"/>
      <c r="U424" s="258"/>
      <c r="V424" s="258"/>
      <c r="W424" s="258"/>
      <c r="X424" s="258"/>
      <c r="Y424" s="258"/>
      <c r="Z424" s="258"/>
    </row>
    <row r="425">
      <c r="A425" s="258"/>
      <c r="B425" s="258"/>
      <c r="C425" s="258"/>
      <c r="D425" s="258"/>
      <c r="E425" s="258"/>
      <c r="F425" s="258"/>
      <c r="G425" s="258"/>
      <c r="H425" s="258"/>
      <c r="I425" s="258"/>
      <c r="J425" s="258"/>
      <c r="K425" s="258"/>
      <c r="L425" s="258"/>
      <c r="M425" s="258"/>
      <c r="N425" s="258"/>
      <c r="O425" s="258"/>
      <c r="P425" s="258"/>
      <c r="Q425" s="258"/>
      <c r="R425" s="258"/>
      <c r="S425" s="258"/>
      <c r="T425" s="258"/>
      <c r="U425" s="258"/>
      <c r="V425" s="258"/>
      <c r="W425" s="258"/>
      <c r="X425" s="258"/>
      <c r="Y425" s="258"/>
      <c r="Z425" s="258"/>
    </row>
    <row r="426">
      <c r="A426" s="258"/>
      <c r="B426" s="258"/>
      <c r="C426" s="258"/>
      <c r="D426" s="258"/>
      <c r="E426" s="258"/>
      <c r="F426" s="258"/>
      <c r="G426" s="258"/>
      <c r="H426" s="258"/>
      <c r="I426" s="258"/>
      <c r="J426" s="258"/>
      <c r="K426" s="258"/>
      <c r="L426" s="258"/>
      <c r="M426" s="258"/>
      <c r="N426" s="258"/>
      <c r="O426" s="258"/>
      <c r="P426" s="258"/>
      <c r="Q426" s="258"/>
      <c r="R426" s="258"/>
      <c r="S426" s="258"/>
      <c r="T426" s="258"/>
      <c r="U426" s="258"/>
      <c r="V426" s="258"/>
      <c r="W426" s="258"/>
      <c r="X426" s="258"/>
      <c r="Y426" s="258"/>
      <c r="Z426" s="258"/>
    </row>
    <row r="427">
      <c r="A427" s="258"/>
      <c r="B427" s="258"/>
      <c r="C427" s="258"/>
      <c r="D427" s="258"/>
      <c r="E427" s="258"/>
      <c r="F427" s="258"/>
      <c r="G427" s="258"/>
      <c r="H427" s="258"/>
      <c r="I427" s="258"/>
      <c r="J427" s="258"/>
      <c r="K427" s="258"/>
      <c r="L427" s="258"/>
      <c r="M427" s="258"/>
      <c r="N427" s="258"/>
      <c r="O427" s="258"/>
      <c r="P427" s="258"/>
      <c r="Q427" s="258"/>
      <c r="R427" s="258"/>
      <c r="S427" s="258"/>
      <c r="T427" s="258"/>
      <c r="U427" s="258"/>
      <c r="V427" s="258"/>
      <c r="W427" s="258"/>
      <c r="X427" s="258"/>
      <c r="Y427" s="258"/>
      <c r="Z427" s="258"/>
    </row>
    <row r="428">
      <c r="A428" s="258"/>
      <c r="B428" s="258"/>
      <c r="C428" s="258"/>
      <c r="D428" s="258"/>
      <c r="E428" s="258"/>
      <c r="F428" s="258"/>
      <c r="G428" s="258"/>
      <c r="H428" s="258"/>
      <c r="I428" s="258"/>
      <c r="J428" s="258"/>
      <c r="K428" s="258"/>
      <c r="L428" s="258"/>
      <c r="M428" s="258"/>
      <c r="N428" s="258"/>
      <c r="O428" s="258"/>
      <c r="P428" s="258"/>
      <c r="Q428" s="258"/>
      <c r="R428" s="258"/>
      <c r="S428" s="258"/>
      <c r="T428" s="258"/>
      <c r="U428" s="258"/>
      <c r="V428" s="258"/>
      <c r="W428" s="258"/>
      <c r="X428" s="258"/>
      <c r="Y428" s="258"/>
      <c r="Z428" s="258"/>
    </row>
    <row r="429">
      <c r="A429" s="258"/>
      <c r="B429" s="258"/>
      <c r="C429" s="258"/>
      <c r="D429" s="258"/>
      <c r="E429" s="258"/>
      <c r="F429" s="258"/>
      <c r="G429" s="258"/>
      <c r="H429" s="258"/>
      <c r="I429" s="258"/>
      <c r="J429" s="258"/>
      <c r="K429" s="258"/>
      <c r="L429" s="258"/>
      <c r="M429" s="258"/>
      <c r="N429" s="258"/>
      <c r="O429" s="258"/>
      <c r="P429" s="258"/>
      <c r="Q429" s="258"/>
      <c r="R429" s="258"/>
      <c r="S429" s="258"/>
      <c r="T429" s="258"/>
      <c r="U429" s="258"/>
      <c r="V429" s="258"/>
      <c r="W429" s="258"/>
      <c r="X429" s="258"/>
      <c r="Y429" s="258"/>
      <c r="Z429" s="258"/>
    </row>
    <row r="430">
      <c r="A430" s="258"/>
      <c r="B430" s="258"/>
      <c r="C430" s="258"/>
      <c r="D430" s="258"/>
      <c r="E430" s="258"/>
      <c r="F430" s="258"/>
      <c r="G430" s="258"/>
      <c r="H430" s="258"/>
      <c r="I430" s="258"/>
      <c r="J430" s="258"/>
      <c r="K430" s="258"/>
      <c r="L430" s="258"/>
      <c r="M430" s="258"/>
      <c r="N430" s="258"/>
      <c r="O430" s="258"/>
      <c r="P430" s="258"/>
      <c r="Q430" s="258"/>
      <c r="R430" s="258"/>
      <c r="S430" s="258"/>
      <c r="T430" s="258"/>
      <c r="U430" s="258"/>
      <c r="V430" s="258"/>
      <c r="W430" s="258"/>
      <c r="X430" s="258"/>
      <c r="Y430" s="258"/>
      <c r="Z430" s="258"/>
    </row>
    <row r="431">
      <c r="A431" s="258"/>
      <c r="B431" s="258"/>
      <c r="C431" s="258"/>
      <c r="D431" s="258"/>
      <c r="E431" s="258"/>
      <c r="F431" s="258"/>
      <c r="G431" s="258"/>
      <c r="H431" s="258"/>
      <c r="I431" s="258"/>
      <c r="J431" s="258"/>
      <c r="K431" s="258"/>
      <c r="L431" s="258"/>
      <c r="M431" s="258"/>
      <c r="N431" s="258"/>
      <c r="O431" s="258"/>
      <c r="P431" s="258"/>
      <c r="Q431" s="258"/>
      <c r="R431" s="258"/>
      <c r="S431" s="258"/>
      <c r="T431" s="258"/>
      <c r="U431" s="258"/>
      <c r="V431" s="258"/>
      <c r="W431" s="258"/>
      <c r="X431" s="258"/>
      <c r="Y431" s="258"/>
      <c r="Z431" s="258"/>
    </row>
    <row r="432">
      <c r="A432" s="258"/>
      <c r="B432" s="258"/>
      <c r="C432" s="258"/>
      <c r="D432" s="258"/>
      <c r="E432" s="258"/>
      <c r="F432" s="258"/>
      <c r="G432" s="258"/>
      <c r="H432" s="258"/>
      <c r="I432" s="258"/>
      <c r="J432" s="258"/>
      <c r="K432" s="258"/>
      <c r="L432" s="258"/>
      <c r="M432" s="258"/>
      <c r="N432" s="258"/>
      <c r="O432" s="258"/>
      <c r="P432" s="258"/>
      <c r="Q432" s="258"/>
      <c r="R432" s="258"/>
      <c r="S432" s="258"/>
      <c r="T432" s="258"/>
      <c r="U432" s="258"/>
      <c r="V432" s="258"/>
      <c r="W432" s="258"/>
      <c r="X432" s="258"/>
      <c r="Y432" s="258"/>
      <c r="Z432" s="258"/>
    </row>
    <row r="433">
      <c r="A433" s="258"/>
      <c r="B433" s="258"/>
      <c r="C433" s="258"/>
      <c r="D433" s="258"/>
      <c r="E433" s="258"/>
      <c r="F433" s="258"/>
      <c r="G433" s="258"/>
      <c r="H433" s="258"/>
      <c r="I433" s="258"/>
      <c r="J433" s="258"/>
      <c r="K433" s="258"/>
      <c r="L433" s="258"/>
      <c r="M433" s="258"/>
      <c r="N433" s="258"/>
      <c r="O433" s="258"/>
      <c r="P433" s="258"/>
      <c r="Q433" s="258"/>
      <c r="R433" s="258"/>
      <c r="S433" s="258"/>
      <c r="T433" s="258"/>
      <c r="U433" s="258"/>
      <c r="V433" s="258"/>
      <c r="W433" s="258"/>
      <c r="X433" s="258"/>
      <c r="Y433" s="258"/>
      <c r="Z433" s="258"/>
    </row>
    <row r="434">
      <c r="A434" s="258"/>
      <c r="B434" s="258"/>
      <c r="C434" s="258"/>
      <c r="D434" s="258"/>
      <c r="E434" s="258"/>
      <c r="F434" s="258"/>
      <c r="G434" s="258"/>
      <c r="H434" s="258"/>
      <c r="I434" s="258"/>
      <c r="J434" s="258"/>
      <c r="K434" s="258"/>
      <c r="L434" s="258"/>
      <c r="M434" s="258"/>
      <c r="N434" s="258"/>
      <c r="O434" s="258"/>
      <c r="P434" s="258"/>
      <c r="Q434" s="258"/>
      <c r="R434" s="258"/>
      <c r="S434" s="258"/>
      <c r="T434" s="258"/>
      <c r="U434" s="258"/>
      <c r="V434" s="258"/>
      <c r="W434" s="258"/>
      <c r="X434" s="258"/>
      <c r="Y434" s="258"/>
      <c r="Z434" s="258"/>
    </row>
    <row r="435">
      <c r="A435" s="258"/>
      <c r="B435" s="258"/>
      <c r="C435" s="258"/>
      <c r="D435" s="258"/>
      <c r="E435" s="258"/>
      <c r="F435" s="258"/>
      <c r="G435" s="258"/>
      <c r="H435" s="258"/>
      <c r="I435" s="258"/>
      <c r="J435" s="258"/>
      <c r="K435" s="258"/>
      <c r="L435" s="258"/>
      <c r="M435" s="258"/>
      <c r="N435" s="258"/>
      <c r="O435" s="258"/>
      <c r="P435" s="258"/>
      <c r="Q435" s="258"/>
      <c r="R435" s="258"/>
      <c r="S435" s="258"/>
      <c r="T435" s="258"/>
      <c r="U435" s="258"/>
      <c r="V435" s="258"/>
      <c r="W435" s="258"/>
      <c r="X435" s="258"/>
      <c r="Y435" s="258"/>
      <c r="Z435" s="258"/>
    </row>
    <row r="436">
      <c r="A436" s="258"/>
      <c r="B436" s="258"/>
      <c r="C436" s="258"/>
      <c r="D436" s="258"/>
      <c r="E436" s="258"/>
      <c r="F436" s="258"/>
      <c r="G436" s="258"/>
      <c r="H436" s="258"/>
      <c r="I436" s="258"/>
      <c r="J436" s="258"/>
      <c r="K436" s="258"/>
      <c r="L436" s="258"/>
      <c r="M436" s="258"/>
      <c r="N436" s="258"/>
      <c r="O436" s="258"/>
      <c r="P436" s="258"/>
      <c r="Q436" s="258"/>
      <c r="R436" s="258"/>
      <c r="S436" s="258"/>
      <c r="T436" s="258"/>
      <c r="U436" s="258"/>
      <c r="V436" s="258"/>
      <c r="W436" s="258"/>
      <c r="X436" s="258"/>
      <c r="Y436" s="258"/>
      <c r="Z436" s="258"/>
    </row>
    <row r="437">
      <c r="A437" s="258"/>
      <c r="B437" s="258"/>
      <c r="C437" s="258"/>
      <c r="D437" s="258"/>
      <c r="E437" s="258"/>
      <c r="F437" s="258"/>
      <c r="G437" s="258"/>
      <c r="H437" s="258"/>
      <c r="I437" s="258"/>
      <c r="J437" s="258"/>
      <c r="K437" s="258"/>
      <c r="L437" s="258"/>
      <c r="M437" s="258"/>
      <c r="N437" s="258"/>
      <c r="O437" s="258"/>
      <c r="P437" s="258"/>
      <c r="Q437" s="258"/>
      <c r="R437" s="258"/>
      <c r="S437" s="258"/>
      <c r="T437" s="258"/>
      <c r="U437" s="258"/>
      <c r="V437" s="258"/>
      <c r="W437" s="258"/>
      <c r="X437" s="258"/>
      <c r="Y437" s="258"/>
      <c r="Z437" s="258"/>
    </row>
    <row r="438">
      <c r="A438" s="258"/>
      <c r="B438" s="258"/>
      <c r="C438" s="258"/>
      <c r="D438" s="258"/>
      <c r="E438" s="258"/>
      <c r="F438" s="258"/>
      <c r="G438" s="258"/>
      <c r="H438" s="258"/>
      <c r="I438" s="258"/>
      <c r="J438" s="258"/>
      <c r="K438" s="258"/>
      <c r="L438" s="258"/>
      <c r="M438" s="258"/>
      <c r="N438" s="258"/>
      <c r="O438" s="258"/>
      <c r="P438" s="258"/>
      <c r="Q438" s="258"/>
      <c r="R438" s="258"/>
      <c r="S438" s="258"/>
      <c r="T438" s="258"/>
      <c r="U438" s="258"/>
      <c r="V438" s="258"/>
      <c r="W438" s="258"/>
      <c r="X438" s="258"/>
      <c r="Y438" s="258"/>
      <c r="Z438" s="258"/>
    </row>
    <row r="439">
      <c r="A439" s="258"/>
      <c r="B439" s="258"/>
      <c r="C439" s="258"/>
      <c r="D439" s="258"/>
      <c r="E439" s="258"/>
      <c r="F439" s="258"/>
      <c r="G439" s="258"/>
      <c r="H439" s="258"/>
      <c r="I439" s="258"/>
      <c r="J439" s="258"/>
      <c r="K439" s="258"/>
      <c r="L439" s="258"/>
      <c r="M439" s="258"/>
      <c r="N439" s="258"/>
      <c r="O439" s="258"/>
      <c r="P439" s="258"/>
      <c r="Q439" s="258"/>
      <c r="R439" s="258"/>
      <c r="S439" s="258"/>
      <c r="T439" s="258"/>
      <c r="U439" s="258"/>
      <c r="V439" s="258"/>
      <c r="W439" s="258"/>
      <c r="X439" s="258"/>
      <c r="Y439" s="258"/>
      <c r="Z439" s="258"/>
    </row>
    <row r="440">
      <c r="A440" s="258"/>
      <c r="B440" s="258"/>
      <c r="C440" s="258"/>
      <c r="D440" s="258"/>
      <c r="E440" s="258"/>
      <c r="F440" s="258"/>
      <c r="G440" s="258"/>
      <c r="H440" s="258"/>
      <c r="I440" s="258"/>
      <c r="J440" s="258"/>
      <c r="K440" s="258"/>
      <c r="L440" s="258"/>
      <c r="M440" s="258"/>
      <c r="N440" s="258"/>
      <c r="O440" s="258"/>
      <c r="P440" s="258"/>
      <c r="Q440" s="258"/>
      <c r="R440" s="258"/>
      <c r="S440" s="258"/>
      <c r="T440" s="258"/>
      <c r="U440" s="258"/>
      <c r="V440" s="258"/>
      <c r="W440" s="258"/>
      <c r="X440" s="258"/>
      <c r="Y440" s="258"/>
      <c r="Z440" s="258"/>
    </row>
    <row r="441">
      <c r="A441" s="258"/>
      <c r="B441" s="258"/>
      <c r="C441" s="258"/>
      <c r="D441" s="258"/>
      <c r="E441" s="258"/>
      <c r="F441" s="258"/>
      <c r="G441" s="258"/>
      <c r="H441" s="258"/>
      <c r="I441" s="258"/>
      <c r="J441" s="258"/>
      <c r="K441" s="258"/>
      <c r="L441" s="258"/>
      <c r="M441" s="258"/>
      <c r="N441" s="258"/>
      <c r="O441" s="258"/>
      <c r="P441" s="258"/>
      <c r="Q441" s="258"/>
      <c r="R441" s="258"/>
      <c r="S441" s="258"/>
      <c r="T441" s="258"/>
      <c r="U441" s="258"/>
      <c r="V441" s="258"/>
      <c r="W441" s="258"/>
      <c r="X441" s="258"/>
      <c r="Y441" s="258"/>
      <c r="Z441" s="258"/>
    </row>
    <row r="442">
      <c r="A442" s="258"/>
      <c r="B442" s="258"/>
      <c r="C442" s="258"/>
      <c r="D442" s="258"/>
      <c r="E442" s="258"/>
      <c r="F442" s="258"/>
      <c r="G442" s="258"/>
      <c r="H442" s="258"/>
      <c r="I442" s="258"/>
      <c r="J442" s="258"/>
      <c r="K442" s="258"/>
      <c r="L442" s="258"/>
      <c r="M442" s="258"/>
      <c r="N442" s="258"/>
      <c r="O442" s="258"/>
      <c r="P442" s="258"/>
      <c r="Q442" s="258"/>
      <c r="R442" s="258"/>
      <c r="S442" s="258"/>
      <c r="T442" s="258"/>
      <c r="U442" s="258"/>
      <c r="V442" s="258"/>
      <c r="W442" s="258"/>
      <c r="X442" s="258"/>
      <c r="Y442" s="258"/>
      <c r="Z442" s="258"/>
    </row>
    <row r="443">
      <c r="A443" s="258"/>
      <c r="B443" s="258"/>
      <c r="C443" s="258"/>
      <c r="D443" s="258"/>
      <c r="E443" s="258"/>
      <c r="F443" s="258"/>
      <c r="G443" s="258"/>
      <c r="H443" s="258"/>
      <c r="I443" s="258"/>
      <c r="J443" s="258"/>
      <c r="K443" s="258"/>
      <c r="L443" s="258"/>
      <c r="M443" s="258"/>
      <c r="N443" s="258"/>
      <c r="O443" s="258"/>
      <c r="P443" s="258"/>
      <c r="Q443" s="258"/>
      <c r="R443" s="258"/>
      <c r="S443" s="258"/>
      <c r="T443" s="258"/>
      <c r="U443" s="258"/>
      <c r="V443" s="258"/>
      <c r="W443" s="258"/>
      <c r="X443" s="258"/>
      <c r="Y443" s="258"/>
      <c r="Z443" s="258"/>
    </row>
    <row r="444">
      <c r="A444" s="258"/>
      <c r="B444" s="258"/>
      <c r="C444" s="258"/>
      <c r="D444" s="258"/>
      <c r="E444" s="258"/>
      <c r="F444" s="258"/>
      <c r="G444" s="258"/>
      <c r="H444" s="258"/>
      <c r="I444" s="258"/>
      <c r="J444" s="258"/>
      <c r="K444" s="258"/>
      <c r="L444" s="258"/>
      <c r="M444" s="258"/>
      <c r="N444" s="258"/>
      <c r="O444" s="258"/>
      <c r="P444" s="258"/>
      <c r="Q444" s="258"/>
      <c r="R444" s="258"/>
      <c r="S444" s="258"/>
      <c r="T444" s="258"/>
      <c r="U444" s="258"/>
      <c r="V444" s="258"/>
      <c r="W444" s="258"/>
      <c r="X444" s="258"/>
      <c r="Y444" s="258"/>
      <c r="Z444" s="258"/>
    </row>
    <row r="445">
      <c r="A445" s="258"/>
      <c r="B445" s="258"/>
      <c r="C445" s="258"/>
      <c r="D445" s="258"/>
      <c r="E445" s="258"/>
      <c r="F445" s="258"/>
      <c r="G445" s="258"/>
      <c r="H445" s="258"/>
      <c r="I445" s="258"/>
      <c r="J445" s="258"/>
      <c r="K445" s="258"/>
      <c r="L445" s="258"/>
      <c r="M445" s="258"/>
      <c r="N445" s="258"/>
      <c r="O445" s="258"/>
      <c r="P445" s="258"/>
      <c r="Q445" s="258"/>
      <c r="R445" s="258"/>
      <c r="S445" s="258"/>
      <c r="T445" s="258"/>
      <c r="U445" s="258"/>
      <c r="V445" s="258"/>
      <c r="W445" s="258"/>
      <c r="X445" s="258"/>
      <c r="Y445" s="258"/>
      <c r="Z445" s="258"/>
    </row>
    <row r="446">
      <c r="A446" s="258"/>
      <c r="B446" s="258"/>
      <c r="C446" s="258"/>
      <c r="D446" s="258"/>
      <c r="E446" s="258"/>
      <c r="F446" s="258"/>
      <c r="G446" s="258"/>
      <c r="H446" s="258"/>
      <c r="I446" s="258"/>
      <c r="J446" s="258"/>
      <c r="K446" s="258"/>
      <c r="L446" s="258"/>
      <c r="M446" s="258"/>
      <c r="N446" s="258"/>
      <c r="O446" s="258"/>
      <c r="P446" s="258"/>
      <c r="Q446" s="258"/>
      <c r="R446" s="258"/>
      <c r="S446" s="258"/>
      <c r="T446" s="258"/>
      <c r="U446" s="258"/>
      <c r="V446" s="258"/>
      <c r="W446" s="258"/>
      <c r="X446" s="258"/>
      <c r="Y446" s="258"/>
      <c r="Z446" s="258"/>
    </row>
    <row r="447">
      <c r="A447" s="258"/>
      <c r="B447" s="258"/>
      <c r="C447" s="258"/>
      <c r="D447" s="258"/>
      <c r="E447" s="258"/>
      <c r="F447" s="258"/>
      <c r="G447" s="258"/>
      <c r="H447" s="258"/>
      <c r="I447" s="258"/>
      <c r="J447" s="258"/>
      <c r="K447" s="258"/>
      <c r="L447" s="258"/>
      <c r="M447" s="258"/>
      <c r="N447" s="258"/>
      <c r="O447" s="258"/>
      <c r="P447" s="258"/>
      <c r="Q447" s="258"/>
      <c r="R447" s="258"/>
      <c r="S447" s="258"/>
      <c r="T447" s="258"/>
      <c r="U447" s="258"/>
      <c r="V447" s="258"/>
      <c r="W447" s="258"/>
      <c r="X447" s="258"/>
      <c r="Y447" s="258"/>
      <c r="Z447" s="258"/>
    </row>
    <row r="448">
      <c r="A448" s="258"/>
      <c r="B448" s="258"/>
      <c r="C448" s="258"/>
      <c r="D448" s="258"/>
      <c r="E448" s="258"/>
      <c r="F448" s="258"/>
      <c r="G448" s="258"/>
      <c r="H448" s="258"/>
      <c r="I448" s="258"/>
      <c r="J448" s="258"/>
      <c r="K448" s="258"/>
      <c r="L448" s="258"/>
      <c r="M448" s="258"/>
      <c r="N448" s="258"/>
      <c r="O448" s="258"/>
      <c r="P448" s="258"/>
      <c r="Q448" s="258"/>
      <c r="R448" s="258"/>
      <c r="S448" s="258"/>
      <c r="T448" s="258"/>
      <c r="U448" s="258"/>
      <c r="V448" s="258"/>
      <c r="W448" s="258"/>
      <c r="X448" s="258"/>
      <c r="Y448" s="258"/>
      <c r="Z448" s="258"/>
    </row>
    <row r="449">
      <c r="A449" s="258"/>
      <c r="B449" s="258"/>
      <c r="C449" s="258"/>
      <c r="D449" s="258"/>
      <c r="E449" s="258"/>
      <c r="F449" s="258"/>
      <c r="G449" s="258"/>
      <c r="H449" s="258"/>
      <c r="I449" s="258"/>
      <c r="J449" s="258"/>
      <c r="K449" s="258"/>
      <c r="L449" s="258"/>
      <c r="M449" s="258"/>
      <c r="N449" s="258"/>
      <c r="O449" s="258"/>
      <c r="P449" s="258"/>
      <c r="Q449" s="258"/>
      <c r="R449" s="258"/>
      <c r="S449" s="258"/>
      <c r="T449" s="258"/>
      <c r="U449" s="258"/>
      <c r="V449" s="258"/>
      <c r="W449" s="258"/>
      <c r="X449" s="258"/>
      <c r="Y449" s="258"/>
      <c r="Z449" s="258"/>
    </row>
    <row r="450">
      <c r="A450" s="258"/>
      <c r="B450" s="258"/>
      <c r="C450" s="258"/>
      <c r="D450" s="258"/>
      <c r="E450" s="258"/>
      <c r="F450" s="258"/>
      <c r="G450" s="258"/>
      <c r="H450" s="258"/>
      <c r="I450" s="258"/>
      <c r="J450" s="258"/>
      <c r="K450" s="258"/>
      <c r="L450" s="258"/>
      <c r="M450" s="258"/>
      <c r="N450" s="258"/>
      <c r="O450" s="258"/>
      <c r="P450" s="258"/>
      <c r="Q450" s="258"/>
      <c r="R450" s="258"/>
      <c r="S450" s="258"/>
      <c r="T450" s="258"/>
      <c r="U450" s="258"/>
      <c r="V450" s="258"/>
      <c r="W450" s="258"/>
      <c r="X450" s="258"/>
      <c r="Y450" s="258"/>
      <c r="Z450" s="258"/>
    </row>
    <row r="451">
      <c r="A451" s="258"/>
      <c r="B451" s="258"/>
      <c r="C451" s="258"/>
      <c r="D451" s="258"/>
      <c r="E451" s="258"/>
      <c r="F451" s="258"/>
      <c r="G451" s="258"/>
      <c r="H451" s="258"/>
      <c r="I451" s="258"/>
      <c r="J451" s="258"/>
      <c r="K451" s="258"/>
      <c r="L451" s="258"/>
      <c r="M451" s="258"/>
      <c r="N451" s="258"/>
      <c r="O451" s="258"/>
      <c r="P451" s="258"/>
      <c r="Q451" s="258"/>
      <c r="R451" s="258"/>
      <c r="S451" s="258"/>
      <c r="T451" s="258"/>
      <c r="U451" s="258"/>
      <c r="V451" s="258"/>
      <c r="W451" s="258"/>
      <c r="X451" s="258"/>
      <c r="Y451" s="258"/>
      <c r="Z451" s="258"/>
    </row>
    <row r="452">
      <c r="A452" s="258"/>
      <c r="B452" s="258"/>
      <c r="C452" s="258"/>
      <c r="D452" s="258"/>
      <c r="E452" s="258"/>
      <c r="F452" s="258"/>
      <c r="G452" s="258"/>
      <c r="H452" s="258"/>
      <c r="I452" s="258"/>
      <c r="J452" s="258"/>
      <c r="K452" s="258"/>
      <c r="L452" s="258"/>
      <c r="M452" s="258"/>
      <c r="N452" s="258"/>
      <c r="O452" s="258"/>
      <c r="P452" s="258"/>
      <c r="Q452" s="258"/>
      <c r="R452" s="258"/>
      <c r="S452" s="258"/>
      <c r="T452" s="258"/>
      <c r="U452" s="258"/>
      <c r="V452" s="258"/>
      <c r="W452" s="258"/>
      <c r="X452" s="258"/>
      <c r="Y452" s="258"/>
      <c r="Z452" s="258"/>
    </row>
    <row r="453">
      <c r="A453" s="258"/>
      <c r="B453" s="258"/>
      <c r="C453" s="258"/>
      <c r="D453" s="258"/>
      <c r="E453" s="258"/>
      <c r="F453" s="258"/>
      <c r="G453" s="258"/>
      <c r="H453" s="258"/>
      <c r="I453" s="258"/>
      <c r="J453" s="258"/>
      <c r="K453" s="258"/>
      <c r="L453" s="258"/>
      <c r="M453" s="258"/>
      <c r="N453" s="258"/>
      <c r="O453" s="258"/>
      <c r="P453" s="258"/>
      <c r="Q453" s="258"/>
      <c r="R453" s="258"/>
      <c r="S453" s="258"/>
      <c r="T453" s="258"/>
      <c r="U453" s="258"/>
      <c r="V453" s="258"/>
      <c r="W453" s="258"/>
      <c r="X453" s="258"/>
      <c r="Y453" s="258"/>
      <c r="Z453" s="258"/>
    </row>
    <row r="454">
      <c r="A454" s="258"/>
      <c r="B454" s="258"/>
      <c r="C454" s="258"/>
      <c r="D454" s="258"/>
      <c r="E454" s="258"/>
      <c r="F454" s="258"/>
      <c r="G454" s="258"/>
      <c r="H454" s="258"/>
      <c r="I454" s="258"/>
      <c r="J454" s="258"/>
      <c r="K454" s="258"/>
      <c r="L454" s="258"/>
      <c r="M454" s="258"/>
      <c r="N454" s="258"/>
      <c r="O454" s="258"/>
      <c r="P454" s="258"/>
      <c r="Q454" s="258"/>
      <c r="R454" s="258"/>
      <c r="S454" s="258"/>
      <c r="T454" s="258"/>
      <c r="U454" s="258"/>
      <c r="V454" s="258"/>
      <c r="W454" s="258"/>
      <c r="X454" s="258"/>
      <c r="Y454" s="258"/>
      <c r="Z454" s="258"/>
    </row>
    <row r="455">
      <c r="A455" s="258"/>
      <c r="B455" s="258"/>
      <c r="C455" s="258"/>
      <c r="D455" s="258"/>
      <c r="E455" s="258"/>
      <c r="F455" s="258"/>
      <c r="G455" s="258"/>
      <c r="H455" s="258"/>
      <c r="I455" s="258"/>
      <c r="J455" s="258"/>
      <c r="K455" s="258"/>
      <c r="L455" s="258"/>
      <c r="M455" s="258"/>
      <c r="N455" s="258"/>
      <c r="O455" s="258"/>
      <c r="P455" s="258"/>
      <c r="Q455" s="258"/>
      <c r="R455" s="258"/>
      <c r="S455" s="258"/>
      <c r="T455" s="258"/>
      <c r="U455" s="258"/>
      <c r="V455" s="258"/>
      <c r="W455" s="258"/>
      <c r="X455" s="258"/>
      <c r="Y455" s="258"/>
      <c r="Z455" s="258"/>
    </row>
    <row r="456">
      <c r="A456" s="258"/>
      <c r="B456" s="258"/>
      <c r="C456" s="258"/>
      <c r="D456" s="258"/>
      <c r="E456" s="258"/>
      <c r="F456" s="258"/>
      <c r="G456" s="258"/>
      <c r="H456" s="258"/>
      <c r="I456" s="258"/>
      <c r="J456" s="258"/>
      <c r="K456" s="258"/>
      <c r="L456" s="258"/>
      <c r="M456" s="258"/>
      <c r="N456" s="258"/>
      <c r="O456" s="258"/>
      <c r="P456" s="258"/>
      <c r="Q456" s="258"/>
      <c r="R456" s="258"/>
      <c r="S456" s="258"/>
      <c r="T456" s="258"/>
      <c r="U456" s="258"/>
      <c r="V456" s="258"/>
      <c r="W456" s="258"/>
      <c r="X456" s="258"/>
      <c r="Y456" s="258"/>
      <c r="Z456" s="258"/>
    </row>
    <row r="457">
      <c r="A457" s="258"/>
      <c r="B457" s="258"/>
      <c r="C457" s="258"/>
      <c r="D457" s="258"/>
      <c r="E457" s="258"/>
      <c r="F457" s="258"/>
      <c r="G457" s="258"/>
      <c r="H457" s="258"/>
      <c r="I457" s="258"/>
      <c r="J457" s="258"/>
      <c r="K457" s="258"/>
      <c r="L457" s="258"/>
      <c r="M457" s="258"/>
      <c r="N457" s="258"/>
      <c r="O457" s="258"/>
      <c r="P457" s="258"/>
      <c r="Q457" s="258"/>
      <c r="R457" s="258"/>
      <c r="S457" s="258"/>
      <c r="T457" s="258"/>
      <c r="U457" s="258"/>
      <c r="V457" s="258"/>
      <c r="W457" s="258"/>
      <c r="X457" s="258"/>
      <c r="Y457" s="258"/>
      <c r="Z457" s="258"/>
    </row>
    <row r="458">
      <c r="A458" s="258"/>
      <c r="B458" s="258"/>
      <c r="C458" s="258"/>
      <c r="D458" s="258"/>
      <c r="E458" s="258"/>
      <c r="F458" s="258"/>
      <c r="G458" s="258"/>
      <c r="H458" s="258"/>
      <c r="I458" s="258"/>
      <c r="J458" s="258"/>
      <c r="K458" s="258"/>
      <c r="L458" s="258"/>
      <c r="M458" s="258"/>
      <c r="N458" s="258"/>
      <c r="O458" s="258"/>
      <c r="P458" s="258"/>
      <c r="Q458" s="258"/>
      <c r="R458" s="258"/>
      <c r="S458" s="258"/>
      <c r="T458" s="258"/>
      <c r="U458" s="258"/>
      <c r="V458" s="258"/>
      <c r="W458" s="258"/>
      <c r="X458" s="258"/>
      <c r="Y458" s="258"/>
      <c r="Z458" s="258"/>
    </row>
    <row r="459">
      <c r="A459" s="258"/>
      <c r="B459" s="258"/>
      <c r="C459" s="258"/>
      <c r="D459" s="258"/>
      <c r="E459" s="258"/>
      <c r="F459" s="258"/>
      <c r="G459" s="258"/>
      <c r="H459" s="258"/>
      <c r="I459" s="258"/>
      <c r="J459" s="258"/>
      <c r="K459" s="258"/>
      <c r="L459" s="258"/>
      <c r="M459" s="258"/>
      <c r="N459" s="258"/>
      <c r="O459" s="258"/>
      <c r="P459" s="258"/>
      <c r="Q459" s="258"/>
      <c r="R459" s="258"/>
      <c r="S459" s="258"/>
      <c r="T459" s="258"/>
      <c r="U459" s="258"/>
      <c r="V459" s="258"/>
      <c r="W459" s="258"/>
      <c r="X459" s="258"/>
      <c r="Y459" s="258"/>
      <c r="Z459" s="258"/>
    </row>
    <row r="460">
      <c r="A460" s="258"/>
      <c r="B460" s="258"/>
      <c r="C460" s="258"/>
      <c r="D460" s="258"/>
      <c r="E460" s="258"/>
      <c r="F460" s="258"/>
      <c r="G460" s="258"/>
      <c r="H460" s="258"/>
      <c r="I460" s="258"/>
      <c r="J460" s="258"/>
      <c r="K460" s="258"/>
      <c r="L460" s="258"/>
      <c r="M460" s="258"/>
      <c r="N460" s="258"/>
      <c r="O460" s="258"/>
      <c r="P460" s="258"/>
      <c r="Q460" s="258"/>
      <c r="R460" s="258"/>
      <c r="S460" s="258"/>
      <c r="T460" s="258"/>
      <c r="U460" s="258"/>
      <c r="V460" s="258"/>
      <c r="W460" s="258"/>
      <c r="X460" s="258"/>
      <c r="Y460" s="258"/>
      <c r="Z460" s="258"/>
    </row>
    <row r="461">
      <c r="A461" s="258"/>
      <c r="B461" s="258"/>
      <c r="C461" s="258"/>
      <c r="D461" s="258"/>
      <c r="E461" s="258"/>
      <c r="F461" s="258"/>
      <c r="G461" s="258"/>
      <c r="H461" s="258"/>
      <c r="I461" s="258"/>
      <c r="J461" s="258"/>
      <c r="K461" s="258"/>
      <c r="L461" s="258"/>
      <c r="M461" s="258"/>
      <c r="N461" s="258"/>
      <c r="O461" s="258"/>
      <c r="P461" s="258"/>
      <c r="Q461" s="258"/>
      <c r="R461" s="258"/>
      <c r="S461" s="258"/>
      <c r="T461" s="258"/>
      <c r="U461" s="258"/>
      <c r="V461" s="258"/>
      <c r="W461" s="258"/>
      <c r="X461" s="258"/>
      <c r="Y461" s="258"/>
      <c r="Z461" s="258"/>
    </row>
    <row r="462">
      <c r="A462" s="258"/>
      <c r="B462" s="258"/>
      <c r="C462" s="258"/>
      <c r="D462" s="258"/>
      <c r="E462" s="258"/>
      <c r="F462" s="258"/>
      <c r="G462" s="258"/>
      <c r="H462" s="258"/>
      <c r="I462" s="258"/>
      <c r="J462" s="258"/>
      <c r="K462" s="258"/>
      <c r="L462" s="258"/>
      <c r="M462" s="258"/>
      <c r="N462" s="258"/>
      <c r="O462" s="258"/>
      <c r="P462" s="258"/>
      <c r="Q462" s="258"/>
      <c r="R462" s="258"/>
      <c r="S462" s="258"/>
      <c r="T462" s="258"/>
      <c r="U462" s="258"/>
      <c r="V462" s="258"/>
      <c r="W462" s="258"/>
      <c r="X462" s="258"/>
      <c r="Y462" s="258"/>
      <c r="Z462" s="258"/>
    </row>
    <row r="463">
      <c r="A463" s="258"/>
      <c r="B463" s="258"/>
      <c r="C463" s="258"/>
      <c r="D463" s="258"/>
      <c r="E463" s="258"/>
      <c r="F463" s="258"/>
      <c r="G463" s="258"/>
      <c r="H463" s="258"/>
      <c r="I463" s="258"/>
      <c r="J463" s="258"/>
      <c r="K463" s="258"/>
      <c r="L463" s="258"/>
      <c r="M463" s="258"/>
      <c r="N463" s="258"/>
      <c r="O463" s="258"/>
      <c r="P463" s="258"/>
      <c r="Q463" s="258"/>
      <c r="R463" s="258"/>
      <c r="S463" s="258"/>
      <c r="T463" s="258"/>
      <c r="U463" s="258"/>
      <c r="V463" s="258"/>
      <c r="W463" s="258"/>
      <c r="X463" s="258"/>
      <c r="Y463" s="258"/>
      <c r="Z463" s="258"/>
    </row>
    <row r="464">
      <c r="A464" s="258"/>
      <c r="B464" s="258"/>
      <c r="C464" s="258"/>
      <c r="D464" s="258"/>
      <c r="E464" s="258"/>
      <c r="F464" s="258"/>
      <c r="G464" s="258"/>
      <c r="H464" s="258"/>
      <c r="I464" s="258"/>
      <c r="J464" s="258"/>
      <c r="K464" s="258"/>
      <c r="L464" s="258"/>
      <c r="M464" s="258"/>
      <c r="N464" s="258"/>
      <c r="O464" s="258"/>
      <c r="P464" s="258"/>
      <c r="Q464" s="258"/>
      <c r="R464" s="258"/>
      <c r="S464" s="258"/>
      <c r="T464" s="258"/>
      <c r="U464" s="258"/>
      <c r="V464" s="258"/>
      <c r="W464" s="258"/>
      <c r="X464" s="258"/>
      <c r="Y464" s="258"/>
      <c r="Z464" s="258"/>
    </row>
    <row r="465">
      <c r="A465" s="258"/>
      <c r="B465" s="258"/>
      <c r="C465" s="258"/>
      <c r="D465" s="258"/>
      <c r="E465" s="258"/>
      <c r="F465" s="258"/>
      <c r="G465" s="258"/>
      <c r="H465" s="258"/>
      <c r="I465" s="258"/>
      <c r="J465" s="258"/>
      <c r="K465" s="258"/>
      <c r="L465" s="258"/>
      <c r="M465" s="258"/>
      <c r="N465" s="258"/>
      <c r="O465" s="258"/>
      <c r="P465" s="258"/>
      <c r="Q465" s="258"/>
      <c r="R465" s="258"/>
      <c r="S465" s="258"/>
      <c r="T465" s="258"/>
      <c r="U465" s="258"/>
      <c r="V465" s="258"/>
      <c r="W465" s="258"/>
      <c r="X465" s="258"/>
      <c r="Y465" s="258"/>
      <c r="Z465" s="258"/>
    </row>
    <row r="466">
      <c r="A466" s="258"/>
      <c r="B466" s="258"/>
      <c r="C466" s="258"/>
      <c r="D466" s="258"/>
      <c r="E466" s="258"/>
      <c r="F466" s="258"/>
      <c r="G466" s="258"/>
      <c r="H466" s="258"/>
      <c r="I466" s="258"/>
      <c r="J466" s="258"/>
      <c r="K466" s="258"/>
      <c r="L466" s="258"/>
      <c r="M466" s="258"/>
      <c r="N466" s="258"/>
      <c r="O466" s="258"/>
      <c r="P466" s="258"/>
      <c r="Q466" s="258"/>
      <c r="R466" s="258"/>
      <c r="S466" s="258"/>
      <c r="T466" s="258"/>
      <c r="U466" s="258"/>
      <c r="V466" s="258"/>
      <c r="W466" s="258"/>
      <c r="X466" s="258"/>
      <c r="Y466" s="258"/>
      <c r="Z466" s="258"/>
    </row>
    <row r="467">
      <c r="A467" s="258"/>
      <c r="B467" s="258"/>
      <c r="C467" s="258"/>
      <c r="D467" s="258"/>
      <c r="E467" s="258"/>
      <c r="F467" s="258"/>
      <c r="G467" s="258"/>
      <c r="H467" s="258"/>
      <c r="I467" s="258"/>
      <c r="J467" s="258"/>
      <c r="K467" s="258"/>
      <c r="L467" s="258"/>
      <c r="M467" s="258"/>
      <c r="N467" s="258"/>
      <c r="O467" s="258"/>
      <c r="P467" s="258"/>
      <c r="Q467" s="258"/>
      <c r="R467" s="258"/>
      <c r="S467" s="258"/>
      <c r="T467" s="258"/>
      <c r="U467" s="258"/>
      <c r="V467" s="258"/>
      <c r="W467" s="258"/>
      <c r="X467" s="258"/>
      <c r="Y467" s="258"/>
      <c r="Z467" s="258"/>
    </row>
    <row r="468">
      <c r="A468" s="258"/>
      <c r="B468" s="258"/>
      <c r="C468" s="258"/>
      <c r="D468" s="258"/>
      <c r="E468" s="258"/>
      <c r="F468" s="258"/>
      <c r="G468" s="258"/>
      <c r="H468" s="258"/>
      <c r="I468" s="258"/>
      <c r="J468" s="258"/>
      <c r="K468" s="258"/>
      <c r="L468" s="258"/>
      <c r="M468" s="258"/>
      <c r="N468" s="258"/>
      <c r="O468" s="258"/>
      <c r="P468" s="258"/>
      <c r="Q468" s="258"/>
      <c r="R468" s="258"/>
      <c r="S468" s="258"/>
      <c r="T468" s="258"/>
      <c r="U468" s="258"/>
      <c r="V468" s="258"/>
      <c r="W468" s="258"/>
      <c r="X468" s="258"/>
      <c r="Y468" s="258"/>
      <c r="Z468" s="258"/>
    </row>
    <row r="469">
      <c r="A469" s="258"/>
      <c r="B469" s="258"/>
      <c r="C469" s="258"/>
      <c r="D469" s="258"/>
      <c r="E469" s="258"/>
      <c r="F469" s="258"/>
      <c r="G469" s="258"/>
      <c r="H469" s="258"/>
      <c r="I469" s="258"/>
      <c r="J469" s="258"/>
      <c r="K469" s="258"/>
      <c r="L469" s="258"/>
      <c r="M469" s="258"/>
      <c r="N469" s="258"/>
      <c r="O469" s="258"/>
      <c r="P469" s="258"/>
      <c r="Q469" s="258"/>
      <c r="R469" s="258"/>
      <c r="S469" s="258"/>
      <c r="T469" s="258"/>
      <c r="U469" s="258"/>
      <c r="V469" s="258"/>
      <c r="W469" s="258"/>
      <c r="X469" s="258"/>
      <c r="Y469" s="258"/>
      <c r="Z469" s="258"/>
    </row>
    <row r="470">
      <c r="A470" s="258"/>
      <c r="B470" s="258"/>
      <c r="C470" s="258"/>
      <c r="D470" s="258"/>
      <c r="E470" s="258"/>
      <c r="F470" s="258"/>
      <c r="G470" s="258"/>
      <c r="H470" s="258"/>
      <c r="I470" s="258"/>
      <c r="J470" s="258"/>
      <c r="K470" s="258"/>
      <c r="L470" s="258"/>
      <c r="M470" s="258"/>
      <c r="N470" s="258"/>
      <c r="O470" s="258"/>
      <c r="P470" s="258"/>
      <c r="Q470" s="258"/>
      <c r="R470" s="258"/>
      <c r="S470" s="258"/>
      <c r="T470" s="258"/>
      <c r="U470" s="258"/>
      <c r="V470" s="258"/>
      <c r="W470" s="258"/>
      <c r="X470" s="258"/>
      <c r="Y470" s="258"/>
      <c r="Z470" s="258"/>
    </row>
    <row r="471">
      <c r="A471" s="258"/>
      <c r="B471" s="258"/>
      <c r="C471" s="258"/>
      <c r="D471" s="258"/>
      <c r="E471" s="258"/>
      <c r="F471" s="258"/>
      <c r="G471" s="258"/>
      <c r="H471" s="258"/>
      <c r="I471" s="258"/>
      <c r="J471" s="258"/>
      <c r="K471" s="258"/>
      <c r="L471" s="258"/>
      <c r="M471" s="258"/>
      <c r="N471" s="258"/>
      <c r="O471" s="258"/>
      <c r="P471" s="258"/>
      <c r="Q471" s="258"/>
      <c r="R471" s="258"/>
      <c r="S471" s="258"/>
      <c r="T471" s="258"/>
      <c r="U471" s="258"/>
      <c r="V471" s="258"/>
      <c r="W471" s="258"/>
      <c r="X471" s="258"/>
      <c r="Y471" s="258"/>
      <c r="Z471" s="258"/>
    </row>
    <row r="472">
      <c r="A472" s="258"/>
      <c r="B472" s="258"/>
      <c r="C472" s="258"/>
      <c r="D472" s="258"/>
      <c r="E472" s="258"/>
      <c r="F472" s="258"/>
      <c r="G472" s="258"/>
      <c r="H472" s="258"/>
      <c r="I472" s="258"/>
      <c r="J472" s="258"/>
      <c r="K472" s="258"/>
      <c r="L472" s="258"/>
      <c r="M472" s="258"/>
      <c r="N472" s="258"/>
      <c r="O472" s="258"/>
      <c r="P472" s="258"/>
      <c r="Q472" s="258"/>
      <c r="R472" s="258"/>
      <c r="S472" s="258"/>
      <c r="T472" s="258"/>
      <c r="U472" s="258"/>
      <c r="V472" s="258"/>
      <c r="W472" s="258"/>
      <c r="X472" s="258"/>
      <c r="Y472" s="258"/>
      <c r="Z472" s="258"/>
    </row>
    <row r="473">
      <c r="A473" s="258"/>
      <c r="B473" s="258"/>
      <c r="C473" s="258"/>
      <c r="D473" s="258"/>
      <c r="E473" s="258"/>
      <c r="F473" s="258"/>
      <c r="G473" s="258"/>
      <c r="H473" s="258"/>
      <c r="I473" s="258"/>
      <c r="J473" s="258"/>
      <c r="K473" s="258"/>
      <c r="L473" s="258"/>
      <c r="M473" s="258"/>
      <c r="N473" s="258"/>
      <c r="O473" s="258"/>
      <c r="P473" s="258"/>
      <c r="Q473" s="258"/>
      <c r="R473" s="258"/>
      <c r="S473" s="258"/>
      <c r="T473" s="258"/>
      <c r="U473" s="258"/>
      <c r="V473" s="258"/>
      <c r="W473" s="258"/>
      <c r="X473" s="258"/>
      <c r="Y473" s="258"/>
      <c r="Z473" s="258"/>
    </row>
    <row r="474">
      <c r="A474" s="258"/>
      <c r="B474" s="258"/>
      <c r="C474" s="258"/>
      <c r="D474" s="258"/>
      <c r="E474" s="258"/>
      <c r="F474" s="258"/>
      <c r="G474" s="258"/>
      <c r="H474" s="258"/>
      <c r="I474" s="258"/>
      <c r="J474" s="258"/>
      <c r="K474" s="258"/>
      <c r="L474" s="258"/>
      <c r="M474" s="258"/>
      <c r="N474" s="258"/>
      <c r="O474" s="258"/>
      <c r="P474" s="258"/>
      <c r="Q474" s="258"/>
      <c r="R474" s="258"/>
      <c r="S474" s="258"/>
      <c r="T474" s="258"/>
      <c r="U474" s="258"/>
      <c r="V474" s="258"/>
      <c r="W474" s="258"/>
      <c r="X474" s="258"/>
      <c r="Y474" s="258"/>
      <c r="Z474" s="258"/>
    </row>
    <row r="475">
      <c r="A475" s="258"/>
      <c r="B475" s="258"/>
      <c r="C475" s="258"/>
      <c r="D475" s="258"/>
      <c r="E475" s="258"/>
      <c r="F475" s="258"/>
      <c r="G475" s="258"/>
      <c r="H475" s="258"/>
      <c r="I475" s="258"/>
      <c r="J475" s="258"/>
      <c r="K475" s="258"/>
      <c r="L475" s="258"/>
      <c r="M475" s="258"/>
      <c r="N475" s="258"/>
      <c r="O475" s="258"/>
      <c r="P475" s="258"/>
      <c r="Q475" s="258"/>
      <c r="R475" s="258"/>
      <c r="S475" s="258"/>
      <c r="T475" s="258"/>
      <c r="U475" s="258"/>
      <c r="V475" s="258"/>
      <c r="W475" s="258"/>
      <c r="X475" s="258"/>
      <c r="Y475" s="258"/>
      <c r="Z475" s="258"/>
    </row>
    <row r="476">
      <c r="A476" s="258"/>
      <c r="B476" s="258"/>
      <c r="C476" s="258"/>
      <c r="D476" s="258"/>
      <c r="E476" s="258"/>
      <c r="F476" s="258"/>
      <c r="G476" s="258"/>
      <c r="H476" s="258"/>
      <c r="I476" s="258"/>
      <c r="J476" s="258"/>
      <c r="K476" s="258"/>
      <c r="L476" s="258"/>
      <c r="M476" s="258"/>
      <c r="N476" s="258"/>
      <c r="O476" s="258"/>
      <c r="P476" s="258"/>
      <c r="Q476" s="258"/>
      <c r="R476" s="258"/>
      <c r="S476" s="258"/>
      <c r="T476" s="258"/>
      <c r="U476" s="258"/>
      <c r="V476" s="258"/>
      <c r="W476" s="258"/>
      <c r="X476" s="258"/>
      <c r="Y476" s="258"/>
      <c r="Z476" s="258"/>
    </row>
    <row r="477">
      <c r="A477" s="258"/>
      <c r="B477" s="258"/>
      <c r="C477" s="258"/>
      <c r="D477" s="258"/>
      <c r="E477" s="258"/>
      <c r="F477" s="258"/>
      <c r="G477" s="258"/>
      <c r="H477" s="258"/>
      <c r="I477" s="258"/>
      <c r="J477" s="258"/>
      <c r="K477" s="258"/>
      <c r="L477" s="258"/>
      <c r="M477" s="258"/>
      <c r="N477" s="258"/>
      <c r="O477" s="258"/>
      <c r="P477" s="258"/>
      <c r="Q477" s="258"/>
      <c r="R477" s="258"/>
      <c r="S477" s="258"/>
      <c r="T477" s="258"/>
      <c r="U477" s="258"/>
      <c r="V477" s="258"/>
      <c r="W477" s="258"/>
      <c r="X477" s="258"/>
      <c r="Y477" s="258"/>
      <c r="Z477" s="258"/>
    </row>
    <row r="478">
      <c r="A478" s="258"/>
      <c r="B478" s="258"/>
      <c r="C478" s="258"/>
      <c r="D478" s="258"/>
      <c r="E478" s="258"/>
      <c r="F478" s="258"/>
      <c r="G478" s="258"/>
      <c r="H478" s="258"/>
      <c r="I478" s="258"/>
      <c r="J478" s="258"/>
      <c r="K478" s="258"/>
      <c r="L478" s="258"/>
      <c r="M478" s="258"/>
      <c r="N478" s="258"/>
      <c r="O478" s="258"/>
      <c r="P478" s="258"/>
      <c r="Q478" s="258"/>
      <c r="R478" s="258"/>
      <c r="S478" s="258"/>
      <c r="T478" s="258"/>
      <c r="U478" s="258"/>
      <c r="V478" s="258"/>
      <c r="W478" s="258"/>
      <c r="X478" s="258"/>
      <c r="Y478" s="258"/>
      <c r="Z478" s="258"/>
    </row>
    <row r="479">
      <c r="A479" s="258"/>
      <c r="B479" s="258"/>
      <c r="C479" s="258"/>
      <c r="D479" s="258"/>
      <c r="E479" s="258"/>
      <c r="F479" s="258"/>
      <c r="G479" s="258"/>
      <c r="H479" s="258"/>
      <c r="I479" s="258"/>
      <c r="J479" s="258"/>
      <c r="K479" s="258"/>
      <c r="L479" s="258"/>
      <c r="M479" s="258"/>
      <c r="N479" s="258"/>
      <c r="O479" s="258"/>
      <c r="P479" s="258"/>
      <c r="Q479" s="258"/>
      <c r="R479" s="258"/>
      <c r="S479" s="258"/>
      <c r="T479" s="258"/>
      <c r="U479" s="258"/>
      <c r="V479" s="258"/>
      <c r="W479" s="258"/>
      <c r="X479" s="258"/>
      <c r="Y479" s="258"/>
      <c r="Z479" s="258"/>
    </row>
    <row r="480">
      <c r="A480" s="258"/>
      <c r="B480" s="258"/>
      <c r="C480" s="258"/>
      <c r="D480" s="258"/>
      <c r="E480" s="258"/>
      <c r="F480" s="258"/>
      <c r="G480" s="258"/>
      <c r="H480" s="258"/>
      <c r="I480" s="258"/>
      <c r="J480" s="258"/>
      <c r="K480" s="258"/>
      <c r="L480" s="258"/>
      <c r="M480" s="258"/>
      <c r="N480" s="258"/>
      <c r="O480" s="258"/>
      <c r="P480" s="258"/>
      <c r="Q480" s="258"/>
      <c r="R480" s="258"/>
      <c r="S480" s="258"/>
      <c r="T480" s="258"/>
      <c r="U480" s="258"/>
      <c r="V480" s="258"/>
      <c r="W480" s="258"/>
      <c r="X480" s="258"/>
      <c r="Y480" s="258"/>
      <c r="Z480" s="258"/>
    </row>
    <row r="481">
      <c r="A481" s="258"/>
      <c r="B481" s="258"/>
      <c r="C481" s="258"/>
      <c r="D481" s="258"/>
      <c r="E481" s="258"/>
      <c r="F481" s="258"/>
      <c r="G481" s="258"/>
      <c r="H481" s="258"/>
      <c r="I481" s="258"/>
      <c r="J481" s="258"/>
      <c r="K481" s="258"/>
      <c r="L481" s="258"/>
      <c r="M481" s="258"/>
      <c r="N481" s="258"/>
      <c r="O481" s="258"/>
      <c r="P481" s="258"/>
      <c r="Q481" s="258"/>
      <c r="R481" s="258"/>
      <c r="S481" s="258"/>
      <c r="T481" s="258"/>
      <c r="U481" s="258"/>
      <c r="V481" s="258"/>
      <c r="W481" s="258"/>
      <c r="X481" s="258"/>
      <c r="Y481" s="258"/>
      <c r="Z481" s="258"/>
    </row>
    <row r="482">
      <c r="A482" s="258"/>
      <c r="B482" s="258"/>
      <c r="C482" s="258"/>
      <c r="D482" s="258"/>
      <c r="E482" s="258"/>
      <c r="F482" s="258"/>
      <c r="G482" s="258"/>
      <c r="H482" s="258"/>
      <c r="I482" s="258"/>
      <c r="J482" s="258"/>
      <c r="K482" s="258"/>
      <c r="L482" s="258"/>
      <c r="M482" s="258"/>
      <c r="N482" s="258"/>
      <c r="O482" s="258"/>
      <c r="P482" s="258"/>
      <c r="Q482" s="258"/>
      <c r="R482" s="258"/>
      <c r="S482" s="258"/>
      <c r="T482" s="258"/>
      <c r="U482" s="258"/>
      <c r="V482" s="258"/>
      <c r="W482" s="258"/>
      <c r="X482" s="258"/>
      <c r="Y482" s="258"/>
      <c r="Z482" s="258"/>
    </row>
    <row r="483">
      <c r="A483" s="258"/>
      <c r="B483" s="258"/>
      <c r="C483" s="258"/>
      <c r="D483" s="258"/>
      <c r="E483" s="258"/>
      <c r="F483" s="258"/>
      <c r="G483" s="258"/>
      <c r="H483" s="258"/>
      <c r="I483" s="258"/>
      <c r="J483" s="258"/>
      <c r="K483" s="258"/>
      <c r="L483" s="258"/>
      <c r="M483" s="258"/>
      <c r="N483" s="258"/>
      <c r="O483" s="258"/>
      <c r="P483" s="258"/>
      <c r="Q483" s="258"/>
      <c r="R483" s="258"/>
      <c r="S483" s="258"/>
      <c r="T483" s="258"/>
      <c r="U483" s="258"/>
      <c r="V483" s="258"/>
      <c r="W483" s="258"/>
      <c r="X483" s="258"/>
      <c r="Y483" s="258"/>
      <c r="Z483" s="258"/>
    </row>
    <row r="484">
      <c r="A484" s="258"/>
      <c r="B484" s="258"/>
      <c r="C484" s="258"/>
      <c r="D484" s="258"/>
      <c r="E484" s="258"/>
      <c r="F484" s="258"/>
      <c r="G484" s="258"/>
      <c r="H484" s="258"/>
      <c r="I484" s="258"/>
      <c r="J484" s="258"/>
      <c r="K484" s="258"/>
      <c r="L484" s="258"/>
      <c r="M484" s="258"/>
      <c r="N484" s="258"/>
      <c r="O484" s="258"/>
      <c r="P484" s="258"/>
      <c r="Q484" s="258"/>
      <c r="R484" s="258"/>
      <c r="S484" s="258"/>
      <c r="T484" s="258"/>
      <c r="U484" s="258"/>
      <c r="V484" s="258"/>
      <c r="W484" s="258"/>
      <c r="X484" s="258"/>
      <c r="Y484" s="258"/>
      <c r="Z484" s="258"/>
    </row>
    <row r="485">
      <c r="A485" s="258"/>
      <c r="B485" s="258"/>
      <c r="C485" s="258"/>
      <c r="D485" s="258"/>
      <c r="E485" s="258"/>
      <c r="F485" s="258"/>
      <c r="G485" s="258"/>
      <c r="H485" s="258"/>
      <c r="I485" s="258"/>
      <c r="J485" s="258"/>
      <c r="K485" s="258"/>
      <c r="L485" s="258"/>
      <c r="M485" s="258"/>
      <c r="N485" s="258"/>
      <c r="O485" s="258"/>
      <c r="P485" s="258"/>
      <c r="Q485" s="258"/>
      <c r="R485" s="258"/>
      <c r="S485" s="258"/>
      <c r="T485" s="258"/>
      <c r="U485" s="258"/>
      <c r="V485" s="258"/>
      <c r="W485" s="258"/>
      <c r="X485" s="258"/>
      <c r="Y485" s="258"/>
      <c r="Z485" s="258"/>
    </row>
    <row r="486">
      <c r="A486" s="258"/>
      <c r="B486" s="258"/>
      <c r="C486" s="258"/>
      <c r="D486" s="258"/>
      <c r="E486" s="258"/>
      <c r="F486" s="258"/>
      <c r="G486" s="258"/>
      <c r="H486" s="258"/>
      <c r="I486" s="258"/>
      <c r="J486" s="258"/>
      <c r="K486" s="258"/>
      <c r="L486" s="258"/>
      <c r="M486" s="258"/>
      <c r="N486" s="258"/>
      <c r="O486" s="258"/>
      <c r="P486" s="258"/>
      <c r="Q486" s="258"/>
      <c r="R486" s="258"/>
      <c r="S486" s="258"/>
      <c r="T486" s="258"/>
      <c r="U486" s="258"/>
      <c r="V486" s="258"/>
      <c r="W486" s="258"/>
      <c r="X486" s="258"/>
      <c r="Y486" s="258"/>
      <c r="Z486" s="258"/>
    </row>
    <row r="487">
      <c r="A487" s="258"/>
      <c r="B487" s="258"/>
      <c r="C487" s="258"/>
      <c r="D487" s="258"/>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row>
    <row r="488">
      <c r="A488" s="258"/>
      <c r="B488" s="258"/>
      <c r="C488" s="258"/>
      <c r="D488" s="258"/>
      <c r="E488" s="258"/>
      <c r="F488" s="258"/>
      <c r="G488" s="258"/>
      <c r="H488" s="258"/>
      <c r="I488" s="258"/>
      <c r="J488" s="258"/>
      <c r="K488" s="258"/>
      <c r="L488" s="258"/>
      <c r="M488" s="258"/>
      <c r="N488" s="258"/>
      <c r="O488" s="258"/>
      <c r="P488" s="258"/>
      <c r="Q488" s="258"/>
      <c r="R488" s="258"/>
      <c r="S488" s="258"/>
      <c r="T488" s="258"/>
      <c r="U488" s="258"/>
      <c r="V488" s="258"/>
      <c r="W488" s="258"/>
      <c r="X488" s="258"/>
      <c r="Y488" s="258"/>
      <c r="Z488" s="258"/>
    </row>
    <row r="489">
      <c r="A489" s="258"/>
      <c r="B489" s="258"/>
      <c r="C489" s="258"/>
      <c r="D489" s="258"/>
      <c r="E489" s="258"/>
      <c r="F489" s="258"/>
      <c r="G489" s="258"/>
      <c r="H489" s="258"/>
      <c r="I489" s="258"/>
      <c r="J489" s="258"/>
      <c r="K489" s="258"/>
      <c r="L489" s="258"/>
      <c r="M489" s="258"/>
      <c r="N489" s="258"/>
      <c r="O489" s="258"/>
      <c r="P489" s="258"/>
      <c r="Q489" s="258"/>
      <c r="R489" s="258"/>
      <c r="S489" s="258"/>
      <c r="T489" s="258"/>
      <c r="U489" s="258"/>
      <c r="V489" s="258"/>
      <c r="W489" s="258"/>
      <c r="X489" s="258"/>
      <c r="Y489" s="258"/>
      <c r="Z489" s="258"/>
    </row>
    <row r="490">
      <c r="A490" s="258"/>
      <c r="B490" s="258"/>
      <c r="C490" s="258"/>
      <c r="D490" s="258"/>
      <c r="E490" s="258"/>
      <c r="F490" s="258"/>
      <c r="G490" s="258"/>
      <c r="H490" s="258"/>
      <c r="I490" s="258"/>
      <c r="J490" s="258"/>
      <c r="K490" s="258"/>
      <c r="L490" s="258"/>
      <c r="M490" s="258"/>
      <c r="N490" s="258"/>
      <c r="O490" s="258"/>
      <c r="P490" s="258"/>
      <c r="Q490" s="258"/>
      <c r="R490" s="258"/>
      <c r="S490" s="258"/>
      <c r="T490" s="258"/>
      <c r="U490" s="258"/>
      <c r="V490" s="258"/>
      <c r="W490" s="258"/>
      <c r="X490" s="258"/>
      <c r="Y490" s="258"/>
      <c r="Z490" s="258"/>
    </row>
    <row r="491">
      <c r="A491" s="258"/>
      <c r="B491" s="258"/>
      <c r="C491" s="258"/>
      <c r="D491" s="258"/>
      <c r="E491" s="258"/>
      <c r="F491" s="258"/>
      <c r="G491" s="258"/>
      <c r="H491" s="258"/>
      <c r="I491" s="258"/>
      <c r="J491" s="258"/>
      <c r="K491" s="258"/>
      <c r="L491" s="258"/>
      <c r="M491" s="258"/>
      <c r="N491" s="258"/>
      <c r="O491" s="258"/>
      <c r="P491" s="258"/>
      <c r="Q491" s="258"/>
      <c r="R491" s="258"/>
      <c r="S491" s="258"/>
      <c r="T491" s="258"/>
      <c r="U491" s="258"/>
      <c r="V491" s="258"/>
      <c r="W491" s="258"/>
      <c r="X491" s="258"/>
      <c r="Y491" s="258"/>
      <c r="Z491" s="258"/>
    </row>
    <row r="492">
      <c r="A492" s="258"/>
      <c r="B492" s="258"/>
      <c r="C492" s="258"/>
      <c r="D492" s="258"/>
      <c r="E492" s="258"/>
      <c r="F492" s="258"/>
      <c r="G492" s="258"/>
      <c r="H492" s="258"/>
      <c r="I492" s="258"/>
      <c r="J492" s="258"/>
      <c r="K492" s="258"/>
      <c r="L492" s="258"/>
      <c r="M492" s="258"/>
      <c r="N492" s="258"/>
      <c r="O492" s="258"/>
      <c r="P492" s="258"/>
      <c r="Q492" s="258"/>
      <c r="R492" s="258"/>
      <c r="S492" s="258"/>
      <c r="T492" s="258"/>
      <c r="U492" s="258"/>
      <c r="V492" s="258"/>
      <c r="W492" s="258"/>
      <c r="X492" s="258"/>
      <c r="Y492" s="258"/>
      <c r="Z492" s="258"/>
    </row>
    <row r="493">
      <c r="A493" s="258"/>
      <c r="B493" s="258"/>
      <c r="C493" s="258"/>
      <c r="D493" s="258"/>
      <c r="E493" s="258"/>
      <c r="F493" s="258"/>
      <c r="G493" s="258"/>
      <c r="H493" s="258"/>
      <c r="I493" s="258"/>
      <c r="J493" s="258"/>
      <c r="K493" s="258"/>
      <c r="L493" s="258"/>
      <c r="M493" s="258"/>
      <c r="N493" s="258"/>
      <c r="O493" s="258"/>
      <c r="P493" s="258"/>
      <c r="Q493" s="258"/>
      <c r="R493" s="258"/>
      <c r="S493" s="258"/>
      <c r="T493" s="258"/>
      <c r="U493" s="258"/>
      <c r="V493" s="258"/>
      <c r="W493" s="258"/>
      <c r="X493" s="258"/>
      <c r="Y493" s="258"/>
      <c r="Z493" s="258"/>
    </row>
    <row r="494">
      <c r="A494" s="258"/>
      <c r="B494" s="258"/>
      <c r="C494" s="258"/>
      <c r="D494" s="258"/>
      <c r="E494" s="258"/>
      <c r="F494" s="258"/>
      <c r="G494" s="258"/>
      <c r="H494" s="258"/>
      <c r="I494" s="258"/>
      <c r="J494" s="258"/>
      <c r="K494" s="258"/>
      <c r="L494" s="258"/>
      <c r="M494" s="258"/>
      <c r="N494" s="258"/>
      <c r="O494" s="258"/>
      <c r="P494" s="258"/>
      <c r="Q494" s="258"/>
      <c r="R494" s="258"/>
      <c r="S494" s="258"/>
      <c r="T494" s="258"/>
      <c r="U494" s="258"/>
      <c r="V494" s="258"/>
      <c r="W494" s="258"/>
      <c r="X494" s="258"/>
      <c r="Y494" s="258"/>
      <c r="Z494" s="258"/>
    </row>
    <row r="495">
      <c r="A495" s="258"/>
      <c r="B495" s="258"/>
      <c r="C495" s="258"/>
      <c r="D495" s="258"/>
      <c r="E495" s="258"/>
      <c r="F495" s="258"/>
      <c r="G495" s="258"/>
      <c r="H495" s="258"/>
      <c r="I495" s="258"/>
      <c r="J495" s="258"/>
      <c r="K495" s="258"/>
      <c r="L495" s="258"/>
      <c r="M495" s="258"/>
      <c r="N495" s="258"/>
      <c r="O495" s="258"/>
      <c r="P495" s="258"/>
      <c r="Q495" s="258"/>
      <c r="R495" s="258"/>
      <c r="S495" s="258"/>
      <c r="T495" s="258"/>
      <c r="U495" s="258"/>
      <c r="V495" s="258"/>
      <c r="W495" s="258"/>
      <c r="X495" s="258"/>
      <c r="Y495" s="258"/>
      <c r="Z495" s="258"/>
    </row>
    <row r="496">
      <c r="A496" s="258"/>
      <c r="B496" s="258"/>
      <c r="C496" s="258"/>
      <c r="D496" s="258"/>
      <c r="E496" s="258"/>
      <c r="F496" s="258"/>
      <c r="G496" s="258"/>
      <c r="H496" s="258"/>
      <c r="I496" s="258"/>
      <c r="J496" s="258"/>
      <c r="K496" s="258"/>
      <c r="L496" s="258"/>
      <c r="M496" s="258"/>
      <c r="N496" s="258"/>
      <c r="O496" s="258"/>
      <c r="P496" s="258"/>
      <c r="Q496" s="258"/>
      <c r="R496" s="258"/>
      <c r="S496" s="258"/>
      <c r="T496" s="258"/>
      <c r="U496" s="258"/>
      <c r="V496" s="258"/>
      <c r="W496" s="258"/>
      <c r="X496" s="258"/>
      <c r="Y496" s="258"/>
      <c r="Z496" s="258"/>
    </row>
    <row r="497">
      <c r="A497" s="258"/>
      <c r="B497" s="258"/>
      <c r="C497" s="258"/>
      <c r="D497" s="258"/>
      <c r="E497" s="258"/>
      <c r="F497" s="258"/>
      <c r="G497" s="258"/>
      <c r="H497" s="258"/>
      <c r="I497" s="258"/>
      <c r="J497" s="258"/>
      <c r="K497" s="258"/>
      <c r="L497" s="258"/>
      <c r="M497" s="258"/>
      <c r="N497" s="258"/>
      <c r="O497" s="258"/>
      <c r="P497" s="258"/>
      <c r="Q497" s="258"/>
      <c r="R497" s="258"/>
      <c r="S497" s="258"/>
      <c r="T497" s="258"/>
      <c r="U497" s="258"/>
      <c r="V497" s="258"/>
      <c r="W497" s="258"/>
      <c r="X497" s="258"/>
      <c r="Y497" s="258"/>
      <c r="Z497" s="258"/>
    </row>
    <row r="498">
      <c r="A498" s="258"/>
      <c r="B498" s="258"/>
      <c r="C498" s="258"/>
      <c r="D498" s="258"/>
      <c r="E498" s="258"/>
      <c r="F498" s="258"/>
      <c r="G498" s="258"/>
      <c r="H498" s="258"/>
      <c r="I498" s="258"/>
      <c r="J498" s="258"/>
      <c r="K498" s="258"/>
      <c r="L498" s="258"/>
      <c r="M498" s="258"/>
      <c r="N498" s="258"/>
      <c r="O498" s="258"/>
      <c r="P498" s="258"/>
      <c r="Q498" s="258"/>
      <c r="R498" s="258"/>
      <c r="S498" s="258"/>
      <c r="T498" s="258"/>
      <c r="U498" s="258"/>
      <c r="V498" s="258"/>
      <c r="W498" s="258"/>
      <c r="X498" s="258"/>
      <c r="Y498" s="258"/>
      <c r="Z498" s="258"/>
    </row>
    <row r="499">
      <c r="A499" s="258"/>
      <c r="B499" s="258"/>
      <c r="C499" s="258"/>
      <c r="D499" s="258"/>
      <c r="E499" s="258"/>
      <c r="F499" s="258"/>
      <c r="G499" s="258"/>
      <c r="H499" s="258"/>
      <c r="I499" s="258"/>
      <c r="J499" s="258"/>
      <c r="K499" s="258"/>
      <c r="L499" s="258"/>
      <c r="M499" s="258"/>
      <c r="N499" s="258"/>
      <c r="O499" s="258"/>
      <c r="P499" s="258"/>
      <c r="Q499" s="258"/>
      <c r="R499" s="258"/>
      <c r="S499" s="258"/>
      <c r="T499" s="258"/>
      <c r="U499" s="258"/>
      <c r="V499" s="258"/>
      <c r="W499" s="258"/>
      <c r="X499" s="258"/>
      <c r="Y499" s="258"/>
      <c r="Z499" s="258"/>
    </row>
    <row r="500">
      <c r="A500" s="258"/>
      <c r="B500" s="258"/>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row>
    <row r="501">
      <c r="A501" s="258"/>
      <c r="B501" s="258"/>
      <c r="C501" s="258"/>
      <c r="D501" s="258"/>
      <c r="E501" s="258"/>
      <c r="F501" s="258"/>
      <c r="G501" s="258"/>
      <c r="H501" s="258"/>
      <c r="I501" s="258"/>
      <c r="J501" s="258"/>
      <c r="K501" s="258"/>
      <c r="L501" s="258"/>
      <c r="M501" s="258"/>
      <c r="N501" s="258"/>
      <c r="O501" s="258"/>
      <c r="P501" s="258"/>
      <c r="Q501" s="258"/>
      <c r="R501" s="258"/>
      <c r="S501" s="258"/>
      <c r="T501" s="258"/>
      <c r="U501" s="258"/>
      <c r="V501" s="258"/>
      <c r="W501" s="258"/>
      <c r="X501" s="258"/>
      <c r="Y501" s="258"/>
      <c r="Z501" s="258"/>
    </row>
    <row r="502">
      <c r="A502" s="258"/>
      <c r="B502" s="258"/>
      <c r="C502" s="258"/>
      <c r="D502" s="258"/>
      <c r="E502" s="258"/>
      <c r="F502" s="258"/>
      <c r="G502" s="258"/>
      <c r="H502" s="258"/>
      <c r="I502" s="258"/>
      <c r="J502" s="258"/>
      <c r="K502" s="258"/>
      <c r="L502" s="258"/>
      <c r="M502" s="258"/>
      <c r="N502" s="258"/>
      <c r="O502" s="258"/>
      <c r="P502" s="258"/>
      <c r="Q502" s="258"/>
      <c r="R502" s="258"/>
      <c r="S502" s="258"/>
      <c r="T502" s="258"/>
      <c r="U502" s="258"/>
      <c r="V502" s="258"/>
      <c r="W502" s="258"/>
      <c r="X502" s="258"/>
      <c r="Y502" s="258"/>
      <c r="Z502" s="258"/>
    </row>
    <row r="503">
      <c r="A503" s="258"/>
      <c r="B503" s="258"/>
      <c r="C503" s="258"/>
      <c r="D503" s="258"/>
      <c r="E503" s="258"/>
      <c r="F503" s="258"/>
      <c r="G503" s="258"/>
      <c r="H503" s="258"/>
      <c r="I503" s="258"/>
      <c r="J503" s="258"/>
      <c r="K503" s="258"/>
      <c r="L503" s="258"/>
      <c r="M503" s="258"/>
      <c r="N503" s="258"/>
      <c r="O503" s="258"/>
      <c r="P503" s="258"/>
      <c r="Q503" s="258"/>
      <c r="R503" s="258"/>
      <c r="S503" s="258"/>
      <c r="T503" s="258"/>
      <c r="U503" s="258"/>
      <c r="V503" s="258"/>
      <c r="W503" s="258"/>
      <c r="X503" s="258"/>
      <c r="Y503" s="258"/>
      <c r="Z503" s="258"/>
    </row>
    <row r="504">
      <c r="A504" s="258"/>
      <c r="B504" s="258"/>
      <c r="C504" s="258"/>
      <c r="D504" s="258"/>
      <c r="E504" s="258"/>
      <c r="F504" s="258"/>
      <c r="G504" s="258"/>
      <c r="H504" s="258"/>
      <c r="I504" s="258"/>
      <c r="J504" s="258"/>
      <c r="K504" s="258"/>
      <c r="L504" s="258"/>
      <c r="M504" s="258"/>
      <c r="N504" s="258"/>
      <c r="O504" s="258"/>
      <c r="P504" s="258"/>
      <c r="Q504" s="258"/>
      <c r="R504" s="258"/>
      <c r="S504" s="258"/>
      <c r="T504" s="258"/>
      <c r="U504" s="258"/>
      <c r="V504" s="258"/>
      <c r="W504" s="258"/>
      <c r="X504" s="258"/>
      <c r="Y504" s="258"/>
      <c r="Z504" s="258"/>
    </row>
    <row r="505">
      <c r="A505" s="258"/>
      <c r="B505" s="258"/>
      <c r="C505" s="258"/>
      <c r="D505" s="258"/>
      <c r="E505" s="258"/>
      <c r="F505" s="258"/>
      <c r="G505" s="258"/>
      <c r="H505" s="258"/>
      <c r="I505" s="258"/>
      <c r="J505" s="258"/>
      <c r="K505" s="258"/>
      <c r="L505" s="258"/>
      <c r="M505" s="258"/>
      <c r="N505" s="258"/>
      <c r="O505" s="258"/>
      <c r="P505" s="258"/>
      <c r="Q505" s="258"/>
      <c r="R505" s="258"/>
      <c r="S505" s="258"/>
      <c r="T505" s="258"/>
      <c r="U505" s="258"/>
      <c r="V505" s="258"/>
      <c r="W505" s="258"/>
      <c r="X505" s="258"/>
      <c r="Y505" s="258"/>
      <c r="Z505" s="258"/>
    </row>
    <row r="506">
      <c r="A506" s="258"/>
      <c r="B506" s="258"/>
      <c r="C506" s="258"/>
      <c r="D506" s="258"/>
      <c r="E506" s="258"/>
      <c r="F506" s="258"/>
      <c r="G506" s="258"/>
      <c r="H506" s="258"/>
      <c r="I506" s="258"/>
      <c r="J506" s="258"/>
      <c r="K506" s="258"/>
      <c r="L506" s="258"/>
      <c r="M506" s="258"/>
      <c r="N506" s="258"/>
      <c r="O506" s="258"/>
      <c r="P506" s="258"/>
      <c r="Q506" s="258"/>
      <c r="R506" s="258"/>
      <c r="S506" s="258"/>
      <c r="T506" s="258"/>
      <c r="U506" s="258"/>
      <c r="V506" s="258"/>
      <c r="W506" s="258"/>
      <c r="X506" s="258"/>
      <c r="Y506" s="258"/>
      <c r="Z506" s="258"/>
    </row>
    <row r="507">
      <c r="A507" s="258"/>
      <c r="B507" s="258"/>
      <c r="C507" s="258"/>
      <c r="D507" s="258"/>
      <c r="E507" s="258"/>
      <c r="F507" s="258"/>
      <c r="G507" s="258"/>
      <c r="H507" s="258"/>
      <c r="I507" s="258"/>
      <c r="J507" s="258"/>
      <c r="K507" s="258"/>
      <c r="L507" s="258"/>
      <c r="M507" s="258"/>
      <c r="N507" s="258"/>
      <c r="O507" s="258"/>
      <c r="P507" s="258"/>
      <c r="Q507" s="258"/>
      <c r="R507" s="258"/>
      <c r="S507" s="258"/>
      <c r="T507" s="258"/>
      <c r="U507" s="258"/>
      <c r="V507" s="258"/>
      <c r="W507" s="258"/>
      <c r="X507" s="258"/>
      <c r="Y507" s="258"/>
      <c r="Z507" s="258"/>
    </row>
    <row r="508">
      <c r="A508" s="258"/>
      <c r="B508" s="258"/>
      <c r="C508" s="258"/>
      <c r="D508" s="258"/>
      <c r="E508" s="258"/>
      <c r="F508" s="258"/>
      <c r="G508" s="258"/>
      <c r="H508" s="258"/>
      <c r="I508" s="258"/>
      <c r="J508" s="258"/>
      <c r="K508" s="258"/>
      <c r="L508" s="258"/>
      <c r="M508" s="258"/>
      <c r="N508" s="258"/>
      <c r="O508" s="258"/>
      <c r="P508" s="258"/>
      <c r="Q508" s="258"/>
      <c r="R508" s="258"/>
      <c r="S508" s="258"/>
      <c r="T508" s="258"/>
      <c r="U508" s="258"/>
      <c r="V508" s="258"/>
      <c r="W508" s="258"/>
      <c r="X508" s="258"/>
      <c r="Y508" s="258"/>
      <c r="Z508" s="258"/>
    </row>
    <row r="509">
      <c r="A509" s="258"/>
      <c r="B509" s="258"/>
      <c r="C509" s="258"/>
      <c r="D509" s="258"/>
      <c r="E509" s="258"/>
      <c r="F509" s="258"/>
      <c r="G509" s="258"/>
      <c r="H509" s="258"/>
      <c r="I509" s="258"/>
      <c r="J509" s="258"/>
      <c r="K509" s="258"/>
      <c r="L509" s="258"/>
      <c r="M509" s="258"/>
      <c r="N509" s="258"/>
      <c r="O509" s="258"/>
      <c r="P509" s="258"/>
      <c r="Q509" s="258"/>
      <c r="R509" s="258"/>
      <c r="S509" s="258"/>
      <c r="T509" s="258"/>
      <c r="U509" s="258"/>
      <c r="V509" s="258"/>
      <c r="W509" s="258"/>
      <c r="X509" s="258"/>
      <c r="Y509" s="258"/>
      <c r="Z509" s="258"/>
    </row>
    <row r="510">
      <c r="A510" s="258"/>
      <c r="B510" s="258"/>
      <c r="C510" s="258"/>
      <c r="D510" s="258"/>
      <c r="E510" s="258"/>
      <c r="F510" s="258"/>
      <c r="G510" s="258"/>
      <c r="H510" s="258"/>
      <c r="I510" s="258"/>
      <c r="J510" s="258"/>
      <c r="K510" s="258"/>
      <c r="L510" s="258"/>
      <c r="M510" s="258"/>
      <c r="N510" s="258"/>
      <c r="O510" s="258"/>
      <c r="P510" s="258"/>
      <c r="Q510" s="258"/>
      <c r="R510" s="258"/>
      <c r="S510" s="258"/>
      <c r="T510" s="258"/>
      <c r="U510" s="258"/>
      <c r="V510" s="258"/>
      <c r="W510" s="258"/>
      <c r="X510" s="258"/>
      <c r="Y510" s="258"/>
      <c r="Z510" s="258"/>
    </row>
    <row r="511">
      <c r="A511" s="258"/>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row>
    <row r="512">
      <c r="A512" s="258"/>
      <c r="B512" s="258"/>
      <c r="C512" s="258"/>
      <c r="D512" s="258"/>
      <c r="E512" s="258"/>
      <c r="F512" s="258"/>
      <c r="G512" s="258"/>
      <c r="H512" s="258"/>
      <c r="I512" s="258"/>
      <c r="J512" s="258"/>
      <c r="K512" s="258"/>
      <c r="L512" s="258"/>
      <c r="M512" s="258"/>
      <c r="N512" s="258"/>
      <c r="O512" s="258"/>
      <c r="P512" s="258"/>
      <c r="Q512" s="258"/>
      <c r="R512" s="258"/>
      <c r="S512" s="258"/>
      <c r="T512" s="258"/>
      <c r="U512" s="258"/>
      <c r="V512" s="258"/>
      <c r="W512" s="258"/>
      <c r="X512" s="258"/>
      <c r="Y512" s="258"/>
      <c r="Z512" s="258"/>
    </row>
    <row r="513">
      <c r="A513" s="258"/>
      <c r="B513" s="258"/>
      <c r="C513" s="258"/>
      <c r="D513" s="258"/>
      <c r="E513" s="258"/>
      <c r="F513" s="258"/>
      <c r="G513" s="258"/>
      <c r="H513" s="258"/>
      <c r="I513" s="258"/>
      <c r="J513" s="258"/>
      <c r="K513" s="258"/>
      <c r="L513" s="258"/>
      <c r="M513" s="258"/>
      <c r="N513" s="258"/>
      <c r="O513" s="258"/>
      <c r="P513" s="258"/>
      <c r="Q513" s="258"/>
      <c r="R513" s="258"/>
      <c r="S513" s="258"/>
      <c r="T513" s="258"/>
      <c r="U513" s="258"/>
      <c r="V513" s="258"/>
      <c r="W513" s="258"/>
      <c r="X513" s="258"/>
      <c r="Y513" s="258"/>
      <c r="Z513" s="258"/>
    </row>
    <row r="514">
      <c r="A514" s="258"/>
      <c r="B514" s="258"/>
      <c r="C514" s="258"/>
      <c r="D514" s="258"/>
      <c r="E514" s="258"/>
      <c r="F514" s="258"/>
      <c r="G514" s="258"/>
      <c r="H514" s="258"/>
      <c r="I514" s="258"/>
      <c r="J514" s="258"/>
      <c r="K514" s="258"/>
      <c r="L514" s="258"/>
      <c r="M514" s="258"/>
      <c r="N514" s="258"/>
      <c r="O514" s="258"/>
      <c r="P514" s="258"/>
      <c r="Q514" s="258"/>
      <c r="R514" s="258"/>
      <c r="S514" s="258"/>
      <c r="T514" s="258"/>
      <c r="U514" s="258"/>
      <c r="V514" s="258"/>
      <c r="W514" s="258"/>
      <c r="X514" s="258"/>
      <c r="Y514" s="258"/>
      <c r="Z514" s="258"/>
    </row>
    <row r="515">
      <c r="A515" s="258"/>
      <c r="B515" s="258"/>
      <c r="C515" s="258"/>
      <c r="D515" s="258"/>
      <c r="E515" s="258"/>
      <c r="F515" s="258"/>
      <c r="G515" s="258"/>
      <c r="H515" s="258"/>
      <c r="I515" s="258"/>
      <c r="J515" s="258"/>
      <c r="K515" s="258"/>
      <c r="L515" s="258"/>
      <c r="M515" s="258"/>
      <c r="N515" s="258"/>
      <c r="O515" s="258"/>
      <c r="P515" s="258"/>
      <c r="Q515" s="258"/>
      <c r="R515" s="258"/>
      <c r="S515" s="258"/>
      <c r="T515" s="258"/>
      <c r="U515" s="258"/>
      <c r="V515" s="258"/>
      <c r="W515" s="258"/>
      <c r="X515" s="258"/>
      <c r="Y515" s="258"/>
      <c r="Z515" s="258"/>
    </row>
    <row r="516">
      <c r="A516" s="258"/>
      <c r="B516" s="258"/>
      <c r="C516" s="258"/>
      <c r="D516" s="258"/>
      <c r="E516" s="258"/>
      <c r="F516" s="258"/>
      <c r="G516" s="258"/>
      <c r="H516" s="258"/>
      <c r="I516" s="258"/>
      <c r="J516" s="258"/>
      <c r="K516" s="258"/>
      <c r="L516" s="258"/>
      <c r="M516" s="258"/>
      <c r="N516" s="258"/>
      <c r="O516" s="258"/>
      <c r="P516" s="258"/>
      <c r="Q516" s="258"/>
      <c r="R516" s="258"/>
      <c r="S516" s="258"/>
      <c r="T516" s="258"/>
      <c r="U516" s="258"/>
      <c r="V516" s="258"/>
      <c r="W516" s="258"/>
      <c r="X516" s="258"/>
      <c r="Y516" s="258"/>
      <c r="Z516" s="258"/>
    </row>
    <row r="517">
      <c r="A517" s="258"/>
      <c r="B517" s="258"/>
      <c r="C517" s="258"/>
      <c r="D517" s="258"/>
      <c r="E517" s="258"/>
      <c r="F517" s="258"/>
      <c r="G517" s="258"/>
      <c r="H517" s="258"/>
      <c r="I517" s="258"/>
      <c r="J517" s="258"/>
      <c r="K517" s="258"/>
      <c r="L517" s="258"/>
      <c r="M517" s="258"/>
      <c r="N517" s="258"/>
      <c r="O517" s="258"/>
      <c r="P517" s="258"/>
      <c r="Q517" s="258"/>
      <c r="R517" s="258"/>
      <c r="S517" s="258"/>
      <c r="T517" s="258"/>
      <c r="U517" s="258"/>
      <c r="V517" s="258"/>
      <c r="W517" s="258"/>
      <c r="X517" s="258"/>
      <c r="Y517" s="258"/>
      <c r="Z517" s="258"/>
    </row>
    <row r="518">
      <c r="A518" s="258"/>
      <c r="B518" s="258"/>
      <c r="C518" s="258"/>
      <c r="D518" s="258"/>
      <c r="E518" s="258"/>
      <c r="F518" s="258"/>
      <c r="G518" s="258"/>
      <c r="H518" s="258"/>
      <c r="I518" s="258"/>
      <c r="J518" s="258"/>
      <c r="K518" s="258"/>
      <c r="L518" s="258"/>
      <c r="M518" s="258"/>
      <c r="N518" s="258"/>
      <c r="O518" s="258"/>
      <c r="P518" s="258"/>
      <c r="Q518" s="258"/>
      <c r="R518" s="258"/>
      <c r="S518" s="258"/>
      <c r="T518" s="258"/>
      <c r="U518" s="258"/>
      <c r="V518" s="258"/>
      <c r="W518" s="258"/>
      <c r="X518" s="258"/>
      <c r="Y518" s="258"/>
      <c r="Z518" s="258"/>
    </row>
    <row r="519">
      <c r="A519" s="258"/>
      <c r="B519" s="258"/>
      <c r="C519" s="258"/>
      <c r="D519" s="258"/>
      <c r="E519" s="258"/>
      <c r="F519" s="258"/>
      <c r="G519" s="258"/>
      <c r="H519" s="258"/>
      <c r="I519" s="258"/>
      <c r="J519" s="258"/>
      <c r="K519" s="258"/>
      <c r="L519" s="258"/>
      <c r="M519" s="258"/>
      <c r="N519" s="258"/>
      <c r="O519" s="258"/>
      <c r="P519" s="258"/>
      <c r="Q519" s="258"/>
      <c r="R519" s="258"/>
      <c r="S519" s="258"/>
      <c r="T519" s="258"/>
      <c r="U519" s="258"/>
      <c r="V519" s="258"/>
      <c r="W519" s="258"/>
      <c r="X519" s="258"/>
      <c r="Y519" s="258"/>
      <c r="Z519" s="258"/>
    </row>
    <row r="520">
      <c r="A520" s="258"/>
      <c r="B520" s="258"/>
      <c r="C520" s="258"/>
      <c r="D520" s="258"/>
      <c r="E520" s="258"/>
      <c r="F520" s="258"/>
      <c r="G520" s="258"/>
      <c r="H520" s="258"/>
      <c r="I520" s="258"/>
      <c r="J520" s="258"/>
      <c r="K520" s="258"/>
      <c r="L520" s="258"/>
      <c r="M520" s="258"/>
      <c r="N520" s="258"/>
      <c r="O520" s="258"/>
      <c r="P520" s="258"/>
      <c r="Q520" s="258"/>
      <c r="R520" s="258"/>
      <c r="S520" s="258"/>
      <c r="T520" s="258"/>
      <c r="U520" s="258"/>
      <c r="V520" s="258"/>
      <c r="W520" s="258"/>
      <c r="X520" s="258"/>
      <c r="Y520" s="258"/>
      <c r="Z520" s="258"/>
    </row>
    <row r="521">
      <c r="A521" s="258"/>
      <c r="B521" s="258"/>
      <c r="C521" s="258"/>
      <c r="D521" s="258"/>
      <c r="E521" s="258"/>
      <c r="F521" s="258"/>
      <c r="G521" s="258"/>
      <c r="H521" s="258"/>
      <c r="I521" s="258"/>
      <c r="J521" s="258"/>
      <c r="K521" s="258"/>
      <c r="L521" s="258"/>
      <c r="M521" s="258"/>
      <c r="N521" s="258"/>
      <c r="O521" s="258"/>
      <c r="P521" s="258"/>
      <c r="Q521" s="258"/>
      <c r="R521" s="258"/>
      <c r="S521" s="258"/>
      <c r="T521" s="258"/>
      <c r="U521" s="258"/>
      <c r="V521" s="258"/>
      <c r="W521" s="258"/>
      <c r="X521" s="258"/>
      <c r="Y521" s="258"/>
      <c r="Z521" s="258"/>
    </row>
    <row r="522">
      <c r="A522" s="258"/>
      <c r="B522" s="258"/>
      <c r="C522" s="258"/>
      <c r="D522" s="258"/>
      <c r="E522" s="258"/>
      <c r="F522" s="258"/>
      <c r="G522" s="258"/>
      <c r="H522" s="258"/>
      <c r="I522" s="258"/>
      <c r="J522" s="258"/>
      <c r="K522" s="258"/>
      <c r="L522" s="258"/>
      <c r="M522" s="258"/>
      <c r="N522" s="258"/>
      <c r="O522" s="258"/>
      <c r="P522" s="258"/>
      <c r="Q522" s="258"/>
      <c r="R522" s="258"/>
      <c r="S522" s="258"/>
      <c r="T522" s="258"/>
      <c r="U522" s="258"/>
      <c r="V522" s="258"/>
      <c r="W522" s="258"/>
      <c r="X522" s="258"/>
      <c r="Y522" s="258"/>
      <c r="Z522" s="258"/>
    </row>
    <row r="523">
      <c r="A523" s="258"/>
      <c r="B523" s="258"/>
      <c r="C523" s="258"/>
      <c r="D523" s="258"/>
      <c r="E523" s="258"/>
      <c r="F523" s="258"/>
      <c r="G523" s="258"/>
      <c r="H523" s="258"/>
      <c r="I523" s="258"/>
      <c r="J523" s="258"/>
      <c r="K523" s="258"/>
      <c r="L523" s="258"/>
      <c r="M523" s="258"/>
      <c r="N523" s="258"/>
      <c r="O523" s="258"/>
      <c r="P523" s="258"/>
      <c r="Q523" s="258"/>
      <c r="R523" s="258"/>
      <c r="S523" s="258"/>
      <c r="T523" s="258"/>
      <c r="U523" s="258"/>
      <c r="V523" s="258"/>
      <c r="W523" s="258"/>
      <c r="X523" s="258"/>
      <c r="Y523" s="258"/>
      <c r="Z523" s="258"/>
    </row>
    <row r="524">
      <c r="A524" s="258"/>
      <c r="B524" s="258"/>
      <c r="C524" s="258"/>
      <c r="D524" s="258"/>
      <c r="E524" s="258"/>
      <c r="F524" s="258"/>
      <c r="G524" s="258"/>
      <c r="H524" s="258"/>
      <c r="I524" s="258"/>
      <c r="J524" s="258"/>
      <c r="K524" s="258"/>
      <c r="L524" s="258"/>
      <c r="M524" s="258"/>
      <c r="N524" s="258"/>
      <c r="O524" s="258"/>
      <c r="P524" s="258"/>
      <c r="Q524" s="258"/>
      <c r="R524" s="258"/>
      <c r="S524" s="258"/>
      <c r="T524" s="258"/>
      <c r="U524" s="258"/>
      <c r="V524" s="258"/>
      <c r="W524" s="258"/>
      <c r="X524" s="258"/>
      <c r="Y524" s="258"/>
      <c r="Z524" s="258"/>
    </row>
    <row r="525">
      <c r="A525" s="258"/>
      <c r="B525" s="258"/>
      <c r="C525" s="258"/>
      <c r="D525" s="258"/>
      <c r="E525" s="258"/>
      <c r="F525" s="258"/>
      <c r="G525" s="258"/>
      <c r="H525" s="258"/>
      <c r="I525" s="258"/>
      <c r="J525" s="258"/>
      <c r="K525" s="258"/>
      <c r="L525" s="258"/>
      <c r="M525" s="258"/>
      <c r="N525" s="258"/>
      <c r="O525" s="258"/>
      <c r="P525" s="258"/>
      <c r="Q525" s="258"/>
      <c r="R525" s="258"/>
      <c r="S525" s="258"/>
      <c r="T525" s="258"/>
      <c r="U525" s="258"/>
      <c r="V525" s="258"/>
      <c r="W525" s="258"/>
      <c r="X525" s="258"/>
      <c r="Y525" s="258"/>
      <c r="Z525" s="258"/>
    </row>
    <row r="526">
      <c r="A526" s="258"/>
      <c r="B526" s="258"/>
      <c r="C526" s="258"/>
      <c r="D526" s="258"/>
      <c r="E526" s="258"/>
      <c r="F526" s="258"/>
      <c r="G526" s="258"/>
      <c r="H526" s="258"/>
      <c r="I526" s="258"/>
      <c r="J526" s="258"/>
      <c r="K526" s="258"/>
      <c r="L526" s="258"/>
      <c r="M526" s="258"/>
      <c r="N526" s="258"/>
      <c r="O526" s="258"/>
      <c r="P526" s="258"/>
      <c r="Q526" s="258"/>
      <c r="R526" s="258"/>
      <c r="S526" s="258"/>
      <c r="T526" s="258"/>
      <c r="U526" s="258"/>
      <c r="V526" s="258"/>
      <c r="W526" s="258"/>
      <c r="X526" s="258"/>
      <c r="Y526" s="258"/>
      <c r="Z526" s="258"/>
    </row>
    <row r="527">
      <c r="A527" s="258"/>
      <c r="B527" s="258"/>
      <c r="C527" s="258"/>
      <c r="D527" s="258"/>
      <c r="E527" s="258"/>
      <c r="F527" s="258"/>
      <c r="G527" s="258"/>
      <c r="H527" s="258"/>
      <c r="I527" s="258"/>
      <c r="J527" s="258"/>
      <c r="K527" s="258"/>
      <c r="L527" s="258"/>
      <c r="M527" s="258"/>
      <c r="N527" s="258"/>
      <c r="O527" s="258"/>
      <c r="P527" s="258"/>
      <c r="Q527" s="258"/>
      <c r="R527" s="258"/>
      <c r="S527" s="258"/>
      <c r="T527" s="258"/>
      <c r="U527" s="258"/>
      <c r="V527" s="258"/>
      <c r="W527" s="258"/>
      <c r="X527" s="258"/>
      <c r="Y527" s="258"/>
      <c r="Z527" s="258"/>
    </row>
    <row r="528">
      <c r="A528" s="258"/>
      <c r="B528" s="258"/>
      <c r="C528" s="258"/>
      <c r="D528" s="258"/>
      <c r="E528" s="258"/>
      <c r="F528" s="258"/>
      <c r="G528" s="258"/>
      <c r="H528" s="258"/>
      <c r="I528" s="258"/>
      <c r="J528" s="258"/>
      <c r="K528" s="258"/>
      <c r="L528" s="258"/>
      <c r="M528" s="258"/>
      <c r="N528" s="258"/>
      <c r="O528" s="258"/>
      <c r="P528" s="258"/>
      <c r="Q528" s="258"/>
      <c r="R528" s="258"/>
      <c r="S528" s="258"/>
      <c r="T528" s="258"/>
      <c r="U528" s="258"/>
      <c r="V528" s="258"/>
      <c r="W528" s="258"/>
      <c r="X528" s="258"/>
      <c r="Y528" s="258"/>
      <c r="Z528" s="258"/>
    </row>
    <row r="529">
      <c r="A529" s="258"/>
      <c r="B529" s="258"/>
      <c r="C529" s="258"/>
      <c r="D529" s="258"/>
      <c r="E529" s="258"/>
      <c r="F529" s="258"/>
      <c r="G529" s="258"/>
      <c r="H529" s="258"/>
      <c r="I529" s="258"/>
      <c r="J529" s="258"/>
      <c r="K529" s="258"/>
      <c r="L529" s="258"/>
      <c r="M529" s="258"/>
      <c r="N529" s="258"/>
      <c r="O529" s="258"/>
      <c r="P529" s="258"/>
      <c r="Q529" s="258"/>
      <c r="R529" s="258"/>
      <c r="S529" s="258"/>
      <c r="T529" s="258"/>
      <c r="U529" s="258"/>
      <c r="V529" s="258"/>
      <c r="W529" s="258"/>
      <c r="X529" s="258"/>
      <c r="Y529" s="258"/>
      <c r="Z529" s="258"/>
    </row>
    <row r="530">
      <c r="A530" s="258"/>
      <c r="B530" s="258"/>
      <c r="C530" s="258"/>
      <c r="D530" s="258"/>
      <c r="E530" s="258"/>
      <c r="F530" s="258"/>
      <c r="G530" s="258"/>
      <c r="H530" s="258"/>
      <c r="I530" s="258"/>
      <c r="J530" s="258"/>
      <c r="K530" s="258"/>
      <c r="L530" s="258"/>
      <c r="M530" s="258"/>
      <c r="N530" s="258"/>
      <c r="O530" s="258"/>
      <c r="P530" s="258"/>
      <c r="Q530" s="258"/>
      <c r="R530" s="258"/>
      <c r="S530" s="258"/>
      <c r="T530" s="258"/>
      <c r="U530" s="258"/>
      <c r="V530" s="258"/>
      <c r="W530" s="258"/>
      <c r="X530" s="258"/>
      <c r="Y530" s="258"/>
      <c r="Z530" s="258"/>
    </row>
    <row r="531">
      <c r="A531" s="258"/>
      <c r="B531" s="258"/>
      <c r="C531" s="258"/>
      <c r="D531" s="258"/>
      <c r="E531" s="258"/>
      <c r="F531" s="258"/>
      <c r="G531" s="258"/>
      <c r="H531" s="258"/>
      <c r="I531" s="258"/>
      <c r="J531" s="258"/>
      <c r="K531" s="258"/>
      <c r="L531" s="258"/>
      <c r="M531" s="258"/>
      <c r="N531" s="258"/>
      <c r="O531" s="258"/>
      <c r="P531" s="258"/>
      <c r="Q531" s="258"/>
      <c r="R531" s="258"/>
      <c r="S531" s="258"/>
      <c r="T531" s="258"/>
      <c r="U531" s="258"/>
      <c r="V531" s="258"/>
      <c r="W531" s="258"/>
      <c r="X531" s="258"/>
      <c r="Y531" s="258"/>
      <c r="Z531" s="258"/>
    </row>
    <row r="532">
      <c r="A532" s="258"/>
      <c r="B532" s="258"/>
      <c r="C532" s="258"/>
      <c r="D532" s="258"/>
      <c r="E532" s="258"/>
      <c r="F532" s="258"/>
      <c r="G532" s="258"/>
      <c r="H532" s="258"/>
      <c r="I532" s="258"/>
      <c r="J532" s="258"/>
      <c r="K532" s="258"/>
      <c r="L532" s="258"/>
      <c r="M532" s="258"/>
      <c r="N532" s="258"/>
      <c r="O532" s="258"/>
      <c r="P532" s="258"/>
      <c r="Q532" s="258"/>
      <c r="R532" s="258"/>
      <c r="S532" s="258"/>
      <c r="T532" s="258"/>
      <c r="U532" s="258"/>
      <c r="V532" s="258"/>
      <c r="W532" s="258"/>
      <c r="X532" s="258"/>
      <c r="Y532" s="258"/>
      <c r="Z532" s="258"/>
    </row>
    <row r="533">
      <c r="A533" s="258"/>
      <c r="B533" s="258"/>
      <c r="C533" s="258"/>
      <c r="D533" s="258"/>
      <c r="E533" s="258"/>
      <c r="F533" s="258"/>
      <c r="G533" s="258"/>
      <c r="H533" s="258"/>
      <c r="I533" s="258"/>
      <c r="J533" s="258"/>
      <c r="K533" s="258"/>
      <c r="L533" s="258"/>
      <c r="M533" s="258"/>
      <c r="N533" s="258"/>
      <c r="O533" s="258"/>
      <c r="P533" s="258"/>
      <c r="Q533" s="258"/>
      <c r="R533" s="258"/>
      <c r="S533" s="258"/>
      <c r="T533" s="258"/>
      <c r="U533" s="258"/>
      <c r="V533" s="258"/>
      <c r="W533" s="258"/>
      <c r="X533" s="258"/>
      <c r="Y533" s="258"/>
      <c r="Z533" s="258"/>
    </row>
    <row r="534">
      <c r="A534" s="258"/>
      <c r="B534" s="258"/>
      <c r="C534" s="258"/>
      <c r="D534" s="258"/>
      <c r="E534" s="258"/>
      <c r="F534" s="258"/>
      <c r="G534" s="258"/>
      <c r="H534" s="258"/>
      <c r="I534" s="258"/>
      <c r="J534" s="258"/>
      <c r="K534" s="258"/>
      <c r="L534" s="258"/>
      <c r="M534" s="258"/>
      <c r="N534" s="258"/>
      <c r="O534" s="258"/>
      <c r="P534" s="258"/>
      <c r="Q534" s="258"/>
      <c r="R534" s="258"/>
      <c r="S534" s="258"/>
      <c r="T534" s="258"/>
      <c r="U534" s="258"/>
      <c r="V534" s="258"/>
      <c r="W534" s="258"/>
      <c r="X534" s="258"/>
      <c r="Y534" s="258"/>
      <c r="Z534" s="258"/>
    </row>
    <row r="535">
      <c r="A535" s="258"/>
      <c r="B535" s="258"/>
      <c r="C535" s="258"/>
      <c r="D535" s="258"/>
      <c r="E535" s="258"/>
      <c r="F535" s="258"/>
      <c r="G535" s="258"/>
      <c r="H535" s="258"/>
      <c r="I535" s="258"/>
      <c r="J535" s="258"/>
      <c r="K535" s="258"/>
      <c r="L535" s="258"/>
      <c r="M535" s="258"/>
      <c r="N535" s="258"/>
      <c r="O535" s="258"/>
      <c r="P535" s="258"/>
      <c r="Q535" s="258"/>
      <c r="R535" s="258"/>
      <c r="S535" s="258"/>
      <c r="T535" s="258"/>
      <c r="U535" s="258"/>
      <c r="V535" s="258"/>
      <c r="W535" s="258"/>
      <c r="X535" s="258"/>
      <c r="Y535" s="258"/>
      <c r="Z535" s="258"/>
    </row>
    <row r="536">
      <c r="A536" s="258"/>
      <c r="B536" s="258"/>
      <c r="C536" s="258"/>
      <c r="D536" s="258"/>
      <c r="E536" s="258"/>
      <c r="F536" s="258"/>
      <c r="G536" s="258"/>
      <c r="H536" s="258"/>
      <c r="I536" s="258"/>
      <c r="J536" s="258"/>
      <c r="K536" s="258"/>
      <c r="L536" s="258"/>
      <c r="M536" s="258"/>
      <c r="N536" s="258"/>
      <c r="O536" s="258"/>
      <c r="P536" s="258"/>
      <c r="Q536" s="258"/>
      <c r="R536" s="258"/>
      <c r="S536" s="258"/>
      <c r="T536" s="258"/>
      <c r="U536" s="258"/>
      <c r="V536" s="258"/>
      <c r="W536" s="258"/>
      <c r="X536" s="258"/>
      <c r="Y536" s="258"/>
      <c r="Z536" s="258"/>
    </row>
    <row r="537">
      <c r="A537" s="258"/>
      <c r="B537" s="258"/>
      <c r="C537" s="258"/>
      <c r="D537" s="258"/>
      <c r="E537" s="258"/>
      <c r="F537" s="258"/>
      <c r="G537" s="258"/>
      <c r="H537" s="258"/>
      <c r="I537" s="258"/>
      <c r="J537" s="258"/>
      <c r="K537" s="258"/>
      <c r="L537" s="258"/>
      <c r="M537" s="258"/>
      <c r="N537" s="258"/>
      <c r="O537" s="258"/>
      <c r="P537" s="258"/>
      <c r="Q537" s="258"/>
      <c r="R537" s="258"/>
      <c r="S537" s="258"/>
      <c r="T537" s="258"/>
      <c r="U537" s="258"/>
      <c r="V537" s="258"/>
      <c r="W537" s="258"/>
      <c r="X537" s="258"/>
      <c r="Y537" s="258"/>
      <c r="Z537" s="258"/>
    </row>
    <row r="538">
      <c r="A538" s="258"/>
      <c r="B538" s="258"/>
      <c r="C538" s="258"/>
      <c r="D538" s="258"/>
      <c r="E538" s="258"/>
      <c r="F538" s="258"/>
      <c r="G538" s="258"/>
      <c r="H538" s="258"/>
      <c r="I538" s="258"/>
      <c r="J538" s="258"/>
      <c r="K538" s="258"/>
      <c r="L538" s="258"/>
      <c r="M538" s="258"/>
      <c r="N538" s="258"/>
      <c r="O538" s="258"/>
      <c r="P538" s="258"/>
      <c r="Q538" s="258"/>
      <c r="R538" s="258"/>
      <c r="S538" s="258"/>
      <c r="T538" s="258"/>
      <c r="U538" s="258"/>
      <c r="V538" s="258"/>
      <c r="W538" s="258"/>
      <c r="X538" s="258"/>
      <c r="Y538" s="258"/>
      <c r="Z538" s="258"/>
    </row>
    <row r="539">
      <c r="A539" s="258"/>
      <c r="B539" s="258"/>
      <c r="C539" s="258"/>
      <c r="D539" s="258"/>
      <c r="E539" s="258"/>
      <c r="F539" s="258"/>
      <c r="G539" s="258"/>
      <c r="H539" s="258"/>
      <c r="I539" s="258"/>
      <c r="J539" s="258"/>
      <c r="K539" s="258"/>
      <c r="L539" s="258"/>
      <c r="M539" s="258"/>
      <c r="N539" s="258"/>
      <c r="O539" s="258"/>
      <c r="P539" s="258"/>
      <c r="Q539" s="258"/>
      <c r="R539" s="258"/>
      <c r="S539" s="258"/>
      <c r="T539" s="258"/>
      <c r="U539" s="258"/>
      <c r="V539" s="258"/>
      <c r="W539" s="258"/>
      <c r="X539" s="258"/>
      <c r="Y539" s="258"/>
      <c r="Z539" s="258"/>
    </row>
    <row r="540">
      <c r="A540" s="258"/>
      <c r="B540" s="258"/>
      <c r="C540" s="258"/>
      <c r="D540" s="258"/>
      <c r="E540" s="258"/>
      <c r="F540" s="258"/>
      <c r="G540" s="258"/>
      <c r="H540" s="258"/>
      <c r="I540" s="258"/>
      <c r="J540" s="258"/>
      <c r="K540" s="258"/>
      <c r="L540" s="258"/>
      <c r="M540" s="258"/>
      <c r="N540" s="258"/>
      <c r="O540" s="258"/>
      <c r="P540" s="258"/>
      <c r="Q540" s="258"/>
      <c r="R540" s="258"/>
      <c r="S540" s="258"/>
      <c r="T540" s="258"/>
      <c r="U540" s="258"/>
      <c r="V540" s="258"/>
      <c r="W540" s="258"/>
      <c r="X540" s="258"/>
      <c r="Y540" s="258"/>
      <c r="Z540" s="258"/>
    </row>
    <row r="541">
      <c r="A541" s="258"/>
      <c r="B541" s="258"/>
      <c r="C541" s="258"/>
      <c r="D541" s="258"/>
      <c r="E541" s="258"/>
      <c r="F541" s="258"/>
      <c r="G541" s="258"/>
      <c r="H541" s="258"/>
      <c r="I541" s="258"/>
      <c r="J541" s="258"/>
      <c r="K541" s="258"/>
      <c r="L541" s="258"/>
      <c r="M541" s="258"/>
      <c r="N541" s="258"/>
      <c r="O541" s="258"/>
      <c r="P541" s="258"/>
      <c r="Q541" s="258"/>
      <c r="R541" s="258"/>
      <c r="S541" s="258"/>
      <c r="T541" s="258"/>
      <c r="U541" s="258"/>
      <c r="V541" s="258"/>
      <c r="W541" s="258"/>
      <c r="X541" s="258"/>
      <c r="Y541" s="258"/>
      <c r="Z541" s="258"/>
    </row>
    <row r="542">
      <c r="A542" s="258"/>
      <c r="B542" s="258"/>
      <c r="C542" s="258"/>
      <c r="D542" s="258"/>
      <c r="E542" s="258"/>
      <c r="F542" s="258"/>
      <c r="G542" s="258"/>
      <c r="H542" s="258"/>
      <c r="I542" s="258"/>
      <c r="J542" s="258"/>
      <c r="K542" s="258"/>
      <c r="L542" s="258"/>
      <c r="M542" s="258"/>
      <c r="N542" s="258"/>
      <c r="O542" s="258"/>
      <c r="P542" s="258"/>
      <c r="Q542" s="258"/>
      <c r="R542" s="258"/>
      <c r="S542" s="258"/>
      <c r="T542" s="258"/>
      <c r="U542" s="258"/>
      <c r="V542" s="258"/>
      <c r="W542" s="258"/>
      <c r="X542" s="258"/>
      <c r="Y542" s="258"/>
      <c r="Z542" s="258"/>
    </row>
    <row r="543">
      <c r="A543" s="258"/>
      <c r="B543" s="258"/>
      <c r="C543" s="258"/>
      <c r="D543" s="258"/>
      <c r="E543" s="258"/>
      <c r="F543" s="258"/>
      <c r="G543" s="258"/>
      <c r="H543" s="258"/>
      <c r="I543" s="258"/>
      <c r="J543" s="258"/>
      <c r="K543" s="258"/>
      <c r="L543" s="258"/>
      <c r="M543" s="258"/>
      <c r="N543" s="258"/>
      <c r="O543" s="258"/>
      <c r="P543" s="258"/>
      <c r="Q543" s="258"/>
      <c r="R543" s="258"/>
      <c r="S543" s="258"/>
      <c r="T543" s="258"/>
      <c r="U543" s="258"/>
      <c r="V543" s="258"/>
      <c r="W543" s="258"/>
      <c r="X543" s="258"/>
      <c r="Y543" s="258"/>
      <c r="Z543" s="258"/>
    </row>
    <row r="544">
      <c r="A544" s="258"/>
      <c r="B544" s="258"/>
      <c r="C544" s="258"/>
      <c r="D544" s="258"/>
      <c r="E544" s="258"/>
      <c r="F544" s="258"/>
      <c r="G544" s="258"/>
      <c r="H544" s="258"/>
      <c r="I544" s="258"/>
      <c r="J544" s="258"/>
      <c r="K544" s="258"/>
      <c r="L544" s="258"/>
      <c r="M544" s="258"/>
      <c r="N544" s="258"/>
      <c r="O544" s="258"/>
      <c r="P544" s="258"/>
      <c r="Q544" s="258"/>
      <c r="R544" s="258"/>
      <c r="S544" s="258"/>
      <c r="T544" s="258"/>
      <c r="U544" s="258"/>
      <c r="V544" s="258"/>
      <c r="W544" s="258"/>
      <c r="X544" s="258"/>
      <c r="Y544" s="258"/>
      <c r="Z544" s="258"/>
    </row>
    <row r="545">
      <c r="A545" s="258"/>
      <c r="B545" s="258"/>
      <c r="C545" s="258"/>
      <c r="D545" s="258"/>
      <c r="E545" s="258"/>
      <c r="F545" s="258"/>
      <c r="G545" s="258"/>
      <c r="H545" s="258"/>
      <c r="I545" s="258"/>
      <c r="J545" s="258"/>
      <c r="K545" s="258"/>
      <c r="L545" s="258"/>
      <c r="M545" s="258"/>
      <c r="N545" s="258"/>
      <c r="O545" s="258"/>
      <c r="P545" s="258"/>
      <c r="Q545" s="258"/>
      <c r="R545" s="258"/>
      <c r="S545" s="258"/>
      <c r="T545" s="258"/>
      <c r="U545" s="258"/>
      <c r="V545" s="258"/>
      <c r="W545" s="258"/>
      <c r="X545" s="258"/>
      <c r="Y545" s="258"/>
      <c r="Z545" s="258"/>
    </row>
    <row r="546">
      <c r="A546" s="258"/>
      <c r="B546" s="258"/>
      <c r="C546" s="258"/>
      <c r="D546" s="258"/>
      <c r="E546" s="258"/>
      <c r="F546" s="258"/>
      <c r="G546" s="258"/>
      <c r="H546" s="258"/>
      <c r="I546" s="258"/>
      <c r="J546" s="258"/>
      <c r="K546" s="258"/>
      <c r="L546" s="258"/>
      <c r="M546" s="258"/>
      <c r="N546" s="258"/>
      <c r="O546" s="258"/>
      <c r="P546" s="258"/>
      <c r="Q546" s="258"/>
      <c r="R546" s="258"/>
      <c r="S546" s="258"/>
      <c r="T546" s="258"/>
      <c r="U546" s="258"/>
      <c r="V546" s="258"/>
      <c r="W546" s="258"/>
      <c r="X546" s="258"/>
      <c r="Y546" s="258"/>
      <c r="Z546" s="258"/>
    </row>
    <row r="547">
      <c r="A547" s="258"/>
      <c r="B547" s="258"/>
      <c r="C547" s="258"/>
      <c r="D547" s="258"/>
      <c r="E547" s="258"/>
      <c r="F547" s="258"/>
      <c r="G547" s="258"/>
      <c r="H547" s="258"/>
      <c r="I547" s="258"/>
      <c r="J547" s="258"/>
      <c r="K547" s="258"/>
      <c r="L547" s="258"/>
      <c r="M547" s="258"/>
      <c r="N547" s="258"/>
      <c r="O547" s="258"/>
      <c r="P547" s="258"/>
      <c r="Q547" s="258"/>
      <c r="R547" s="258"/>
      <c r="S547" s="258"/>
      <c r="T547" s="258"/>
      <c r="U547" s="258"/>
      <c r="V547" s="258"/>
      <c r="W547" s="258"/>
      <c r="X547" s="258"/>
      <c r="Y547" s="258"/>
      <c r="Z547" s="258"/>
    </row>
    <row r="548">
      <c r="A548" s="258"/>
      <c r="B548" s="258"/>
      <c r="C548" s="258"/>
      <c r="D548" s="258"/>
      <c r="E548" s="258"/>
      <c r="F548" s="258"/>
      <c r="G548" s="258"/>
      <c r="H548" s="258"/>
      <c r="I548" s="258"/>
      <c r="J548" s="258"/>
      <c r="K548" s="258"/>
      <c r="L548" s="258"/>
      <c r="M548" s="258"/>
      <c r="N548" s="258"/>
      <c r="O548" s="258"/>
      <c r="P548" s="258"/>
      <c r="Q548" s="258"/>
      <c r="R548" s="258"/>
      <c r="S548" s="258"/>
      <c r="T548" s="258"/>
      <c r="U548" s="258"/>
      <c r="V548" s="258"/>
      <c r="W548" s="258"/>
      <c r="X548" s="258"/>
      <c r="Y548" s="258"/>
      <c r="Z548" s="258"/>
    </row>
    <row r="549">
      <c r="A549" s="258"/>
      <c r="B549" s="258"/>
      <c r="C549" s="258"/>
      <c r="D549" s="258"/>
      <c r="E549" s="258"/>
      <c r="F549" s="258"/>
      <c r="G549" s="258"/>
      <c r="H549" s="258"/>
      <c r="I549" s="258"/>
      <c r="J549" s="258"/>
      <c r="K549" s="258"/>
      <c r="L549" s="258"/>
      <c r="M549" s="258"/>
      <c r="N549" s="258"/>
      <c r="O549" s="258"/>
      <c r="P549" s="258"/>
      <c r="Q549" s="258"/>
      <c r="R549" s="258"/>
      <c r="S549" s="258"/>
      <c r="T549" s="258"/>
      <c r="U549" s="258"/>
      <c r="V549" s="258"/>
      <c r="W549" s="258"/>
      <c r="X549" s="258"/>
      <c r="Y549" s="258"/>
      <c r="Z549" s="258"/>
    </row>
    <row r="550">
      <c r="A550" s="258"/>
      <c r="B550" s="258"/>
      <c r="C550" s="258"/>
      <c r="D550" s="258"/>
      <c r="E550" s="258"/>
      <c r="F550" s="258"/>
      <c r="G550" s="258"/>
      <c r="H550" s="258"/>
      <c r="I550" s="258"/>
      <c r="J550" s="258"/>
      <c r="K550" s="258"/>
      <c r="L550" s="258"/>
      <c r="M550" s="258"/>
      <c r="N550" s="258"/>
      <c r="O550" s="258"/>
      <c r="P550" s="258"/>
      <c r="Q550" s="258"/>
      <c r="R550" s="258"/>
      <c r="S550" s="258"/>
      <c r="T550" s="258"/>
      <c r="U550" s="258"/>
      <c r="V550" s="258"/>
      <c r="W550" s="258"/>
      <c r="X550" s="258"/>
      <c r="Y550" s="258"/>
      <c r="Z550" s="258"/>
    </row>
    <row r="551">
      <c r="A551" s="258"/>
      <c r="B551" s="258"/>
      <c r="C551" s="258"/>
      <c r="D551" s="258"/>
      <c r="E551" s="258"/>
      <c r="F551" s="258"/>
      <c r="G551" s="258"/>
      <c r="H551" s="258"/>
      <c r="I551" s="258"/>
      <c r="J551" s="258"/>
      <c r="K551" s="258"/>
      <c r="L551" s="258"/>
      <c r="M551" s="258"/>
      <c r="N551" s="258"/>
      <c r="O551" s="258"/>
      <c r="P551" s="258"/>
      <c r="Q551" s="258"/>
      <c r="R551" s="258"/>
      <c r="S551" s="258"/>
      <c r="T551" s="258"/>
      <c r="U551" s="258"/>
      <c r="V551" s="258"/>
      <c r="W551" s="258"/>
      <c r="X551" s="258"/>
      <c r="Y551" s="258"/>
      <c r="Z551" s="258"/>
    </row>
    <row r="552">
      <c r="A552" s="258"/>
      <c r="B552" s="258"/>
      <c r="C552" s="258"/>
      <c r="D552" s="258"/>
      <c r="E552" s="258"/>
      <c r="F552" s="258"/>
      <c r="G552" s="258"/>
      <c r="H552" s="258"/>
      <c r="I552" s="258"/>
      <c r="J552" s="258"/>
      <c r="K552" s="258"/>
      <c r="L552" s="258"/>
      <c r="M552" s="258"/>
      <c r="N552" s="258"/>
      <c r="O552" s="258"/>
      <c r="P552" s="258"/>
      <c r="Q552" s="258"/>
      <c r="R552" s="258"/>
      <c r="S552" s="258"/>
      <c r="T552" s="258"/>
      <c r="U552" s="258"/>
      <c r="V552" s="258"/>
      <c r="W552" s="258"/>
      <c r="X552" s="258"/>
      <c r="Y552" s="258"/>
      <c r="Z552" s="258"/>
    </row>
    <row r="553">
      <c r="A553" s="258"/>
      <c r="B553" s="258"/>
      <c r="C553" s="258"/>
      <c r="D553" s="258"/>
      <c r="E553" s="258"/>
      <c r="F553" s="258"/>
      <c r="G553" s="258"/>
      <c r="H553" s="258"/>
      <c r="I553" s="258"/>
      <c r="J553" s="258"/>
      <c r="K553" s="258"/>
      <c r="L553" s="258"/>
      <c r="M553" s="258"/>
      <c r="N553" s="258"/>
      <c r="O553" s="258"/>
      <c r="P553" s="258"/>
      <c r="Q553" s="258"/>
      <c r="R553" s="258"/>
      <c r="S553" s="258"/>
      <c r="T553" s="258"/>
      <c r="U553" s="258"/>
      <c r="V553" s="258"/>
      <c r="W553" s="258"/>
      <c r="X553" s="258"/>
      <c r="Y553" s="258"/>
      <c r="Z553" s="258"/>
    </row>
    <row r="554">
      <c r="A554" s="258"/>
      <c r="B554" s="258"/>
      <c r="C554" s="258"/>
      <c r="D554" s="258"/>
      <c r="E554" s="258"/>
      <c r="F554" s="258"/>
      <c r="G554" s="258"/>
      <c r="H554" s="258"/>
      <c r="I554" s="258"/>
      <c r="J554" s="258"/>
      <c r="K554" s="258"/>
      <c r="L554" s="258"/>
      <c r="M554" s="258"/>
      <c r="N554" s="258"/>
      <c r="O554" s="258"/>
      <c r="P554" s="258"/>
      <c r="Q554" s="258"/>
      <c r="R554" s="258"/>
      <c r="S554" s="258"/>
      <c r="T554" s="258"/>
      <c r="U554" s="258"/>
      <c r="V554" s="258"/>
      <c r="W554" s="258"/>
      <c r="X554" s="258"/>
      <c r="Y554" s="258"/>
      <c r="Z554" s="258"/>
    </row>
    <row r="555">
      <c r="A555" s="258"/>
      <c r="B555" s="258"/>
      <c r="C555" s="258"/>
      <c r="D555" s="258"/>
      <c r="E555" s="258"/>
      <c r="F555" s="258"/>
      <c r="G555" s="258"/>
      <c r="H555" s="258"/>
      <c r="I555" s="258"/>
      <c r="J555" s="258"/>
      <c r="K555" s="258"/>
      <c r="L555" s="258"/>
      <c r="M555" s="258"/>
      <c r="N555" s="258"/>
      <c r="O555" s="258"/>
      <c r="P555" s="258"/>
      <c r="Q555" s="258"/>
      <c r="R555" s="258"/>
      <c r="S555" s="258"/>
      <c r="T555" s="258"/>
      <c r="U555" s="258"/>
      <c r="V555" s="258"/>
      <c r="W555" s="258"/>
      <c r="X555" s="258"/>
      <c r="Y555" s="258"/>
      <c r="Z555" s="258"/>
    </row>
    <row r="556">
      <c r="A556" s="258"/>
      <c r="B556" s="258"/>
      <c r="C556" s="258"/>
      <c r="D556" s="258"/>
      <c r="E556" s="258"/>
      <c r="F556" s="258"/>
      <c r="G556" s="258"/>
      <c r="H556" s="258"/>
      <c r="I556" s="258"/>
      <c r="J556" s="258"/>
      <c r="K556" s="258"/>
      <c r="L556" s="258"/>
      <c r="M556" s="258"/>
      <c r="N556" s="258"/>
      <c r="O556" s="258"/>
      <c r="P556" s="258"/>
      <c r="Q556" s="258"/>
      <c r="R556" s="258"/>
      <c r="S556" s="258"/>
      <c r="T556" s="258"/>
      <c r="U556" s="258"/>
      <c r="V556" s="258"/>
      <c r="W556" s="258"/>
      <c r="X556" s="258"/>
      <c r="Y556" s="258"/>
      <c r="Z556" s="258"/>
    </row>
    <row r="557">
      <c r="A557" s="258"/>
      <c r="B557" s="258"/>
      <c r="C557" s="258"/>
      <c r="D557" s="258"/>
      <c r="E557" s="258"/>
      <c r="F557" s="258"/>
      <c r="G557" s="258"/>
      <c r="H557" s="258"/>
      <c r="I557" s="258"/>
      <c r="J557" s="258"/>
      <c r="K557" s="258"/>
      <c r="L557" s="258"/>
      <c r="M557" s="258"/>
      <c r="N557" s="258"/>
      <c r="O557" s="258"/>
      <c r="P557" s="258"/>
      <c r="Q557" s="258"/>
      <c r="R557" s="258"/>
      <c r="S557" s="258"/>
      <c r="T557" s="258"/>
      <c r="U557" s="258"/>
      <c r="V557" s="258"/>
      <c r="W557" s="258"/>
      <c r="X557" s="258"/>
      <c r="Y557" s="258"/>
      <c r="Z557" s="258"/>
    </row>
    <row r="558">
      <c r="A558" s="258"/>
      <c r="B558" s="258"/>
      <c r="C558" s="258"/>
      <c r="D558" s="258"/>
      <c r="E558" s="258"/>
      <c r="F558" s="258"/>
      <c r="G558" s="258"/>
      <c r="H558" s="258"/>
      <c r="I558" s="258"/>
      <c r="J558" s="258"/>
      <c r="K558" s="258"/>
      <c r="L558" s="258"/>
      <c r="M558" s="258"/>
      <c r="N558" s="258"/>
      <c r="O558" s="258"/>
      <c r="P558" s="258"/>
      <c r="Q558" s="258"/>
      <c r="R558" s="258"/>
      <c r="S558" s="258"/>
      <c r="T558" s="258"/>
      <c r="U558" s="258"/>
      <c r="V558" s="258"/>
      <c r="W558" s="258"/>
      <c r="X558" s="258"/>
      <c r="Y558" s="258"/>
      <c r="Z558" s="258"/>
    </row>
    <row r="559">
      <c r="A559" s="258"/>
      <c r="B559" s="258"/>
      <c r="C559" s="258"/>
      <c r="D559" s="258"/>
      <c r="E559" s="258"/>
      <c r="F559" s="258"/>
      <c r="G559" s="258"/>
      <c r="H559" s="258"/>
      <c r="I559" s="258"/>
      <c r="J559" s="258"/>
      <c r="K559" s="258"/>
      <c r="L559" s="258"/>
      <c r="M559" s="258"/>
      <c r="N559" s="258"/>
      <c r="O559" s="258"/>
      <c r="P559" s="258"/>
      <c r="Q559" s="258"/>
      <c r="R559" s="258"/>
      <c r="S559" s="258"/>
      <c r="T559" s="258"/>
      <c r="U559" s="258"/>
      <c r="V559" s="258"/>
      <c r="W559" s="258"/>
      <c r="X559" s="258"/>
      <c r="Y559" s="258"/>
      <c r="Z559" s="258"/>
    </row>
    <row r="560">
      <c r="A560" s="258"/>
      <c r="B560" s="258"/>
      <c r="C560" s="258"/>
      <c r="D560" s="258"/>
      <c r="E560" s="258"/>
      <c r="F560" s="258"/>
      <c r="G560" s="258"/>
      <c r="H560" s="258"/>
      <c r="I560" s="258"/>
      <c r="J560" s="258"/>
      <c r="K560" s="258"/>
      <c r="L560" s="258"/>
      <c r="M560" s="258"/>
      <c r="N560" s="258"/>
      <c r="O560" s="258"/>
      <c r="P560" s="258"/>
      <c r="Q560" s="258"/>
      <c r="R560" s="258"/>
      <c r="S560" s="258"/>
      <c r="T560" s="258"/>
      <c r="U560" s="258"/>
      <c r="V560" s="258"/>
      <c r="W560" s="258"/>
      <c r="X560" s="258"/>
      <c r="Y560" s="258"/>
      <c r="Z560" s="258"/>
    </row>
    <row r="561">
      <c r="A561" s="258"/>
      <c r="B561" s="258"/>
      <c r="C561" s="258"/>
      <c r="D561" s="258"/>
      <c r="E561" s="258"/>
      <c r="F561" s="258"/>
      <c r="G561" s="258"/>
      <c r="H561" s="258"/>
      <c r="I561" s="258"/>
      <c r="J561" s="258"/>
      <c r="K561" s="258"/>
      <c r="L561" s="258"/>
      <c r="M561" s="258"/>
      <c r="N561" s="258"/>
      <c r="O561" s="258"/>
      <c r="P561" s="258"/>
      <c r="Q561" s="258"/>
      <c r="R561" s="258"/>
      <c r="S561" s="258"/>
      <c r="T561" s="258"/>
      <c r="U561" s="258"/>
      <c r="V561" s="258"/>
      <c r="W561" s="258"/>
      <c r="X561" s="258"/>
      <c r="Y561" s="258"/>
      <c r="Z561" s="258"/>
    </row>
    <row r="562">
      <c r="A562" s="258"/>
      <c r="B562" s="258"/>
      <c r="C562" s="258"/>
      <c r="D562" s="258"/>
      <c r="E562" s="258"/>
      <c r="F562" s="258"/>
      <c r="G562" s="258"/>
      <c r="H562" s="258"/>
      <c r="I562" s="258"/>
      <c r="J562" s="258"/>
      <c r="K562" s="258"/>
      <c r="L562" s="258"/>
      <c r="M562" s="258"/>
      <c r="N562" s="258"/>
      <c r="O562" s="258"/>
      <c r="P562" s="258"/>
      <c r="Q562" s="258"/>
      <c r="R562" s="258"/>
      <c r="S562" s="258"/>
      <c r="T562" s="258"/>
      <c r="U562" s="258"/>
      <c r="V562" s="258"/>
      <c r="W562" s="258"/>
      <c r="X562" s="258"/>
      <c r="Y562" s="258"/>
      <c r="Z562" s="258"/>
    </row>
    <row r="563">
      <c r="A563" s="258"/>
      <c r="B563" s="258"/>
      <c r="C563" s="258"/>
      <c r="D563" s="258"/>
      <c r="E563" s="258"/>
      <c r="F563" s="258"/>
      <c r="G563" s="258"/>
      <c r="H563" s="258"/>
      <c r="I563" s="258"/>
      <c r="J563" s="258"/>
      <c r="K563" s="258"/>
      <c r="L563" s="258"/>
      <c r="M563" s="258"/>
      <c r="N563" s="258"/>
      <c r="O563" s="258"/>
      <c r="P563" s="258"/>
      <c r="Q563" s="258"/>
      <c r="R563" s="258"/>
      <c r="S563" s="258"/>
      <c r="T563" s="258"/>
      <c r="U563" s="258"/>
      <c r="V563" s="258"/>
      <c r="W563" s="258"/>
      <c r="X563" s="258"/>
      <c r="Y563" s="258"/>
      <c r="Z563" s="258"/>
    </row>
    <row r="564">
      <c r="A564" s="258"/>
      <c r="B564" s="258"/>
      <c r="C564" s="258"/>
      <c r="D564" s="258"/>
      <c r="E564" s="258"/>
      <c r="F564" s="258"/>
      <c r="G564" s="258"/>
      <c r="H564" s="258"/>
      <c r="I564" s="258"/>
      <c r="J564" s="258"/>
      <c r="K564" s="258"/>
      <c r="L564" s="258"/>
      <c r="M564" s="258"/>
      <c r="N564" s="258"/>
      <c r="O564" s="258"/>
      <c r="P564" s="258"/>
      <c r="Q564" s="258"/>
      <c r="R564" s="258"/>
      <c r="S564" s="258"/>
      <c r="T564" s="258"/>
      <c r="U564" s="258"/>
      <c r="V564" s="258"/>
      <c r="W564" s="258"/>
      <c r="X564" s="258"/>
      <c r="Y564" s="258"/>
      <c r="Z564" s="258"/>
    </row>
    <row r="565">
      <c r="A565" s="258"/>
      <c r="B565" s="258"/>
      <c r="C565" s="258"/>
      <c r="D565" s="258"/>
      <c r="E565" s="258"/>
      <c r="F565" s="258"/>
      <c r="G565" s="258"/>
      <c r="H565" s="258"/>
      <c r="I565" s="258"/>
      <c r="J565" s="258"/>
      <c r="K565" s="258"/>
      <c r="L565" s="258"/>
      <c r="M565" s="258"/>
      <c r="N565" s="258"/>
      <c r="O565" s="258"/>
      <c r="P565" s="258"/>
      <c r="Q565" s="258"/>
      <c r="R565" s="258"/>
      <c r="S565" s="258"/>
      <c r="T565" s="258"/>
      <c r="U565" s="258"/>
      <c r="V565" s="258"/>
      <c r="W565" s="258"/>
      <c r="X565" s="258"/>
      <c r="Y565" s="258"/>
      <c r="Z565" s="258"/>
    </row>
    <row r="566">
      <c r="A566" s="258"/>
      <c r="B566" s="258"/>
      <c r="C566" s="258"/>
      <c r="D566" s="258"/>
      <c r="E566" s="258"/>
      <c r="F566" s="258"/>
      <c r="G566" s="258"/>
      <c r="H566" s="258"/>
      <c r="I566" s="258"/>
      <c r="J566" s="258"/>
      <c r="K566" s="258"/>
      <c r="L566" s="258"/>
      <c r="M566" s="258"/>
      <c r="N566" s="258"/>
      <c r="O566" s="258"/>
      <c r="P566" s="258"/>
      <c r="Q566" s="258"/>
      <c r="R566" s="258"/>
      <c r="S566" s="258"/>
      <c r="T566" s="258"/>
      <c r="U566" s="258"/>
      <c r="V566" s="258"/>
      <c r="W566" s="258"/>
      <c r="X566" s="258"/>
      <c r="Y566" s="258"/>
      <c r="Z566" s="258"/>
    </row>
    <row r="567">
      <c r="A567" s="258"/>
      <c r="B567" s="258"/>
      <c r="C567" s="258"/>
      <c r="D567" s="258"/>
      <c r="E567" s="258"/>
      <c r="F567" s="258"/>
      <c r="G567" s="258"/>
      <c r="H567" s="258"/>
      <c r="I567" s="258"/>
      <c r="J567" s="258"/>
      <c r="K567" s="258"/>
      <c r="L567" s="258"/>
      <c r="M567" s="258"/>
      <c r="N567" s="258"/>
      <c r="O567" s="258"/>
      <c r="P567" s="258"/>
      <c r="Q567" s="258"/>
      <c r="R567" s="258"/>
      <c r="S567" s="258"/>
      <c r="T567" s="258"/>
      <c r="U567" s="258"/>
      <c r="V567" s="258"/>
      <c r="W567" s="258"/>
      <c r="X567" s="258"/>
      <c r="Y567" s="258"/>
      <c r="Z567" s="258"/>
    </row>
    <row r="568">
      <c r="A568" s="258"/>
      <c r="B568" s="258"/>
      <c r="C568" s="258"/>
      <c r="D568" s="258"/>
      <c r="E568" s="258"/>
      <c r="F568" s="258"/>
      <c r="G568" s="258"/>
      <c r="H568" s="258"/>
      <c r="I568" s="258"/>
      <c r="J568" s="258"/>
      <c r="K568" s="258"/>
      <c r="L568" s="258"/>
      <c r="M568" s="258"/>
      <c r="N568" s="258"/>
      <c r="O568" s="258"/>
      <c r="P568" s="258"/>
      <c r="Q568" s="258"/>
      <c r="R568" s="258"/>
      <c r="S568" s="258"/>
      <c r="T568" s="258"/>
      <c r="U568" s="258"/>
      <c r="V568" s="258"/>
      <c r="W568" s="258"/>
      <c r="X568" s="258"/>
      <c r="Y568" s="258"/>
      <c r="Z568" s="258"/>
    </row>
    <row r="569">
      <c r="A569" s="258"/>
      <c r="B569" s="258"/>
      <c r="C569" s="258"/>
      <c r="D569" s="258"/>
      <c r="E569" s="258"/>
      <c r="F569" s="258"/>
      <c r="G569" s="258"/>
      <c r="H569" s="258"/>
      <c r="I569" s="258"/>
      <c r="J569" s="258"/>
      <c r="K569" s="258"/>
      <c r="L569" s="258"/>
      <c r="M569" s="258"/>
      <c r="N569" s="258"/>
      <c r="O569" s="258"/>
      <c r="P569" s="258"/>
      <c r="Q569" s="258"/>
      <c r="R569" s="258"/>
      <c r="S569" s="258"/>
      <c r="T569" s="258"/>
      <c r="U569" s="258"/>
      <c r="V569" s="258"/>
      <c r="W569" s="258"/>
      <c r="X569" s="258"/>
      <c r="Y569" s="258"/>
      <c r="Z569" s="258"/>
    </row>
    <row r="570">
      <c r="A570" s="258"/>
      <c r="B570" s="258"/>
      <c r="C570" s="258"/>
      <c r="D570" s="258"/>
      <c r="E570" s="258"/>
      <c r="F570" s="258"/>
      <c r="G570" s="258"/>
      <c r="H570" s="258"/>
      <c r="I570" s="258"/>
      <c r="J570" s="258"/>
      <c r="K570" s="258"/>
      <c r="L570" s="258"/>
      <c r="M570" s="258"/>
      <c r="N570" s="258"/>
      <c r="O570" s="258"/>
      <c r="P570" s="258"/>
      <c r="Q570" s="258"/>
      <c r="R570" s="258"/>
      <c r="S570" s="258"/>
      <c r="T570" s="258"/>
      <c r="U570" s="258"/>
      <c r="V570" s="258"/>
      <c r="W570" s="258"/>
      <c r="X570" s="258"/>
      <c r="Y570" s="258"/>
      <c r="Z570" s="258"/>
    </row>
    <row r="571">
      <c r="A571" s="258"/>
      <c r="B571" s="258"/>
      <c r="C571" s="258"/>
      <c r="D571" s="258"/>
      <c r="E571" s="258"/>
      <c r="F571" s="258"/>
      <c r="G571" s="258"/>
      <c r="H571" s="258"/>
      <c r="I571" s="258"/>
      <c r="J571" s="258"/>
      <c r="K571" s="258"/>
      <c r="L571" s="258"/>
      <c r="M571" s="258"/>
      <c r="N571" s="258"/>
      <c r="O571" s="258"/>
      <c r="P571" s="258"/>
      <c r="Q571" s="258"/>
      <c r="R571" s="258"/>
      <c r="S571" s="258"/>
      <c r="T571" s="258"/>
      <c r="U571" s="258"/>
      <c r="V571" s="258"/>
      <c r="W571" s="258"/>
      <c r="X571" s="258"/>
      <c r="Y571" s="258"/>
      <c r="Z571" s="258"/>
    </row>
    <row r="572">
      <c r="A572" s="258"/>
      <c r="B572" s="258"/>
      <c r="C572" s="258"/>
      <c r="D572" s="258"/>
      <c r="E572" s="258"/>
      <c r="F572" s="258"/>
      <c r="G572" s="258"/>
      <c r="H572" s="258"/>
      <c r="I572" s="258"/>
      <c r="J572" s="258"/>
      <c r="K572" s="258"/>
      <c r="L572" s="258"/>
      <c r="M572" s="258"/>
      <c r="N572" s="258"/>
      <c r="O572" s="258"/>
      <c r="P572" s="258"/>
      <c r="Q572" s="258"/>
      <c r="R572" s="258"/>
      <c r="S572" s="258"/>
      <c r="T572" s="258"/>
      <c r="U572" s="258"/>
      <c r="V572" s="258"/>
      <c r="W572" s="258"/>
      <c r="X572" s="258"/>
      <c r="Y572" s="258"/>
      <c r="Z572" s="258"/>
    </row>
    <row r="573">
      <c r="A573" s="258"/>
      <c r="B573" s="258"/>
      <c r="C573" s="258"/>
      <c r="D573" s="258"/>
      <c r="E573" s="258"/>
      <c r="F573" s="258"/>
      <c r="G573" s="258"/>
      <c r="H573" s="258"/>
      <c r="I573" s="258"/>
      <c r="J573" s="258"/>
      <c r="K573" s="258"/>
      <c r="L573" s="258"/>
      <c r="M573" s="258"/>
      <c r="N573" s="258"/>
      <c r="O573" s="258"/>
      <c r="P573" s="258"/>
      <c r="Q573" s="258"/>
      <c r="R573" s="258"/>
      <c r="S573" s="258"/>
      <c r="T573" s="258"/>
      <c r="U573" s="258"/>
      <c r="V573" s="258"/>
      <c r="W573" s="258"/>
      <c r="X573" s="258"/>
      <c r="Y573" s="258"/>
      <c r="Z573" s="258"/>
    </row>
    <row r="574">
      <c r="A574" s="258"/>
      <c r="B574" s="258"/>
      <c r="C574" s="258"/>
      <c r="D574" s="258"/>
      <c r="E574" s="258"/>
      <c r="F574" s="258"/>
      <c r="G574" s="258"/>
      <c r="H574" s="258"/>
      <c r="I574" s="258"/>
      <c r="J574" s="258"/>
      <c r="K574" s="258"/>
      <c r="L574" s="258"/>
      <c r="M574" s="258"/>
      <c r="N574" s="258"/>
      <c r="O574" s="258"/>
      <c r="P574" s="258"/>
      <c r="Q574" s="258"/>
      <c r="R574" s="258"/>
      <c r="S574" s="258"/>
      <c r="T574" s="258"/>
      <c r="U574" s="258"/>
      <c r="V574" s="258"/>
      <c r="W574" s="258"/>
      <c r="X574" s="258"/>
      <c r="Y574" s="258"/>
      <c r="Z574" s="258"/>
    </row>
    <row r="575">
      <c r="A575" s="258"/>
      <c r="B575" s="258"/>
      <c r="C575" s="258"/>
      <c r="D575" s="258"/>
      <c r="E575" s="258"/>
      <c r="F575" s="258"/>
      <c r="G575" s="258"/>
      <c r="H575" s="258"/>
      <c r="I575" s="258"/>
      <c r="J575" s="258"/>
      <c r="K575" s="258"/>
      <c r="L575" s="258"/>
      <c r="M575" s="258"/>
      <c r="N575" s="258"/>
      <c r="O575" s="258"/>
      <c r="P575" s="258"/>
      <c r="Q575" s="258"/>
      <c r="R575" s="258"/>
      <c r="S575" s="258"/>
      <c r="T575" s="258"/>
      <c r="U575" s="258"/>
      <c r="V575" s="258"/>
      <c r="W575" s="258"/>
      <c r="X575" s="258"/>
      <c r="Y575" s="258"/>
      <c r="Z575" s="258"/>
    </row>
    <row r="576">
      <c r="A576" s="258"/>
      <c r="B576" s="258"/>
      <c r="C576" s="258"/>
      <c r="D576" s="258"/>
      <c r="E576" s="258"/>
      <c r="F576" s="258"/>
      <c r="G576" s="258"/>
      <c r="H576" s="258"/>
      <c r="I576" s="258"/>
      <c r="J576" s="258"/>
      <c r="K576" s="258"/>
      <c r="L576" s="258"/>
      <c r="M576" s="258"/>
      <c r="N576" s="258"/>
      <c r="O576" s="258"/>
      <c r="P576" s="258"/>
      <c r="Q576" s="258"/>
      <c r="R576" s="258"/>
      <c r="S576" s="258"/>
      <c r="T576" s="258"/>
      <c r="U576" s="258"/>
      <c r="V576" s="258"/>
      <c r="W576" s="258"/>
      <c r="X576" s="258"/>
      <c r="Y576" s="258"/>
      <c r="Z576" s="258"/>
    </row>
    <row r="577">
      <c r="A577" s="258"/>
      <c r="B577" s="258"/>
      <c r="C577" s="258"/>
      <c r="D577" s="258"/>
      <c r="E577" s="258"/>
      <c r="F577" s="258"/>
      <c r="G577" s="258"/>
      <c r="H577" s="258"/>
      <c r="I577" s="258"/>
      <c r="J577" s="258"/>
      <c r="K577" s="258"/>
      <c r="L577" s="258"/>
      <c r="M577" s="258"/>
      <c r="N577" s="258"/>
      <c r="O577" s="258"/>
      <c r="P577" s="258"/>
      <c r="Q577" s="258"/>
      <c r="R577" s="258"/>
      <c r="S577" s="258"/>
      <c r="T577" s="258"/>
      <c r="U577" s="258"/>
      <c r="V577" s="258"/>
      <c r="W577" s="258"/>
      <c r="X577" s="258"/>
      <c r="Y577" s="258"/>
      <c r="Z577" s="258"/>
    </row>
    <row r="578">
      <c r="A578" s="258"/>
      <c r="B578" s="258"/>
      <c r="C578" s="258"/>
      <c r="D578" s="258"/>
      <c r="E578" s="258"/>
      <c r="F578" s="258"/>
      <c r="G578" s="258"/>
      <c r="H578" s="258"/>
      <c r="I578" s="258"/>
      <c r="J578" s="258"/>
      <c r="K578" s="258"/>
      <c r="L578" s="258"/>
      <c r="M578" s="258"/>
      <c r="N578" s="258"/>
      <c r="O578" s="258"/>
      <c r="P578" s="258"/>
      <c r="Q578" s="258"/>
      <c r="R578" s="258"/>
      <c r="S578" s="258"/>
      <c r="T578" s="258"/>
      <c r="U578" s="258"/>
      <c r="V578" s="258"/>
      <c r="W578" s="258"/>
      <c r="X578" s="258"/>
      <c r="Y578" s="258"/>
      <c r="Z578" s="258"/>
    </row>
    <row r="579">
      <c r="A579" s="258"/>
      <c r="B579" s="258"/>
      <c r="C579" s="258"/>
      <c r="D579" s="258"/>
      <c r="E579" s="258"/>
      <c r="F579" s="258"/>
      <c r="G579" s="258"/>
      <c r="H579" s="258"/>
      <c r="I579" s="258"/>
      <c r="J579" s="258"/>
      <c r="K579" s="258"/>
      <c r="L579" s="258"/>
      <c r="M579" s="258"/>
      <c r="N579" s="258"/>
      <c r="O579" s="258"/>
      <c r="P579" s="258"/>
      <c r="Q579" s="258"/>
      <c r="R579" s="258"/>
      <c r="S579" s="258"/>
      <c r="T579" s="258"/>
      <c r="U579" s="258"/>
      <c r="V579" s="258"/>
      <c r="W579" s="258"/>
      <c r="X579" s="258"/>
      <c r="Y579" s="258"/>
      <c r="Z579" s="258"/>
    </row>
    <row r="580">
      <c r="A580" s="258"/>
      <c r="B580" s="258"/>
      <c r="C580" s="258"/>
      <c r="D580" s="258"/>
      <c r="E580" s="258"/>
      <c r="F580" s="258"/>
      <c r="G580" s="258"/>
      <c r="H580" s="258"/>
      <c r="I580" s="258"/>
      <c r="J580" s="258"/>
      <c r="K580" s="258"/>
      <c r="L580" s="258"/>
      <c r="M580" s="258"/>
      <c r="N580" s="258"/>
      <c r="O580" s="258"/>
      <c r="P580" s="258"/>
      <c r="Q580" s="258"/>
      <c r="R580" s="258"/>
      <c r="S580" s="258"/>
      <c r="T580" s="258"/>
      <c r="U580" s="258"/>
      <c r="V580" s="258"/>
      <c r="W580" s="258"/>
      <c r="X580" s="258"/>
      <c r="Y580" s="258"/>
      <c r="Z580" s="258"/>
    </row>
    <row r="581">
      <c r="A581" s="258"/>
      <c r="B581" s="258"/>
      <c r="C581" s="258"/>
      <c r="D581" s="258"/>
      <c r="E581" s="258"/>
      <c r="F581" s="258"/>
      <c r="G581" s="258"/>
      <c r="H581" s="258"/>
      <c r="I581" s="258"/>
      <c r="J581" s="258"/>
      <c r="K581" s="258"/>
      <c r="L581" s="258"/>
      <c r="M581" s="258"/>
      <c r="N581" s="258"/>
      <c r="O581" s="258"/>
      <c r="P581" s="258"/>
      <c r="Q581" s="258"/>
      <c r="R581" s="258"/>
      <c r="S581" s="258"/>
      <c r="T581" s="258"/>
      <c r="U581" s="258"/>
      <c r="V581" s="258"/>
      <c r="W581" s="258"/>
      <c r="X581" s="258"/>
      <c r="Y581" s="258"/>
      <c r="Z581" s="258"/>
    </row>
    <row r="582">
      <c r="A582" s="258"/>
      <c r="B582" s="258"/>
      <c r="C582" s="258"/>
      <c r="D582" s="258"/>
      <c r="E582" s="258"/>
      <c r="F582" s="258"/>
      <c r="G582" s="258"/>
      <c r="H582" s="258"/>
      <c r="I582" s="258"/>
      <c r="J582" s="258"/>
      <c r="K582" s="258"/>
      <c r="L582" s="258"/>
      <c r="M582" s="258"/>
      <c r="N582" s="258"/>
      <c r="O582" s="258"/>
      <c r="P582" s="258"/>
      <c r="Q582" s="258"/>
      <c r="R582" s="258"/>
      <c r="S582" s="258"/>
      <c r="T582" s="258"/>
      <c r="U582" s="258"/>
      <c r="V582" s="258"/>
      <c r="W582" s="258"/>
      <c r="X582" s="258"/>
      <c r="Y582" s="258"/>
      <c r="Z582" s="258"/>
    </row>
    <row r="583">
      <c r="A583" s="258"/>
      <c r="B583" s="258"/>
      <c r="C583" s="258"/>
      <c r="D583" s="258"/>
      <c r="E583" s="258"/>
      <c r="F583" s="258"/>
      <c r="G583" s="258"/>
      <c r="H583" s="258"/>
      <c r="I583" s="258"/>
      <c r="J583" s="258"/>
      <c r="K583" s="258"/>
      <c r="L583" s="258"/>
      <c r="M583" s="258"/>
      <c r="N583" s="258"/>
      <c r="O583" s="258"/>
      <c r="P583" s="258"/>
      <c r="Q583" s="258"/>
      <c r="R583" s="258"/>
      <c r="S583" s="258"/>
      <c r="T583" s="258"/>
      <c r="U583" s="258"/>
      <c r="V583" s="258"/>
      <c r="W583" s="258"/>
      <c r="X583" s="258"/>
      <c r="Y583" s="258"/>
      <c r="Z583" s="258"/>
    </row>
    <row r="584">
      <c r="A584" s="258"/>
      <c r="B584" s="258"/>
      <c r="C584" s="258"/>
      <c r="D584" s="258"/>
      <c r="E584" s="258"/>
      <c r="F584" s="258"/>
      <c r="G584" s="258"/>
      <c r="H584" s="258"/>
      <c r="I584" s="258"/>
      <c r="J584" s="258"/>
      <c r="K584" s="258"/>
      <c r="L584" s="258"/>
      <c r="M584" s="258"/>
      <c r="N584" s="258"/>
      <c r="O584" s="258"/>
      <c r="P584" s="258"/>
      <c r="Q584" s="258"/>
      <c r="R584" s="258"/>
      <c r="S584" s="258"/>
      <c r="T584" s="258"/>
      <c r="U584" s="258"/>
      <c r="V584" s="258"/>
      <c r="W584" s="258"/>
      <c r="X584" s="258"/>
      <c r="Y584" s="258"/>
      <c r="Z584" s="258"/>
    </row>
    <row r="585">
      <c r="A585" s="258"/>
      <c r="B585" s="258"/>
      <c r="C585" s="258"/>
      <c r="D585" s="258"/>
      <c r="E585" s="258"/>
      <c r="F585" s="258"/>
      <c r="G585" s="258"/>
      <c r="H585" s="258"/>
      <c r="I585" s="258"/>
      <c r="J585" s="258"/>
      <c r="K585" s="258"/>
      <c r="L585" s="258"/>
      <c r="M585" s="258"/>
      <c r="N585" s="258"/>
      <c r="O585" s="258"/>
      <c r="P585" s="258"/>
      <c r="Q585" s="258"/>
      <c r="R585" s="258"/>
      <c r="S585" s="258"/>
      <c r="T585" s="258"/>
      <c r="U585" s="258"/>
      <c r="V585" s="258"/>
      <c r="W585" s="258"/>
      <c r="X585" s="258"/>
      <c r="Y585" s="258"/>
      <c r="Z585" s="258"/>
    </row>
    <row r="586">
      <c r="A586" s="258"/>
      <c r="B586" s="258"/>
      <c r="C586" s="258"/>
      <c r="D586" s="258"/>
      <c r="E586" s="258"/>
      <c r="F586" s="258"/>
      <c r="G586" s="258"/>
      <c r="H586" s="258"/>
      <c r="I586" s="258"/>
      <c r="J586" s="258"/>
      <c r="K586" s="258"/>
      <c r="L586" s="258"/>
      <c r="M586" s="258"/>
      <c r="N586" s="258"/>
      <c r="O586" s="258"/>
      <c r="P586" s="258"/>
      <c r="Q586" s="258"/>
      <c r="R586" s="258"/>
      <c r="S586" s="258"/>
      <c r="T586" s="258"/>
      <c r="U586" s="258"/>
      <c r="V586" s="258"/>
      <c r="W586" s="258"/>
      <c r="X586" s="258"/>
      <c r="Y586" s="258"/>
      <c r="Z586" s="258"/>
    </row>
    <row r="587">
      <c r="A587" s="258"/>
      <c r="B587" s="258"/>
      <c r="C587" s="258"/>
      <c r="D587" s="258"/>
      <c r="E587" s="258"/>
      <c r="F587" s="258"/>
      <c r="G587" s="258"/>
      <c r="H587" s="258"/>
      <c r="I587" s="258"/>
      <c r="J587" s="258"/>
      <c r="K587" s="258"/>
      <c r="L587" s="258"/>
      <c r="M587" s="258"/>
      <c r="N587" s="258"/>
      <c r="O587" s="258"/>
      <c r="P587" s="258"/>
      <c r="Q587" s="258"/>
      <c r="R587" s="258"/>
      <c r="S587" s="258"/>
      <c r="T587" s="258"/>
      <c r="U587" s="258"/>
      <c r="V587" s="258"/>
      <c r="W587" s="258"/>
      <c r="X587" s="258"/>
      <c r="Y587" s="258"/>
      <c r="Z587" s="258"/>
    </row>
    <row r="588">
      <c r="A588" s="258"/>
      <c r="B588" s="258"/>
      <c r="C588" s="258"/>
      <c r="D588" s="258"/>
      <c r="E588" s="258"/>
      <c r="F588" s="258"/>
      <c r="G588" s="258"/>
      <c r="H588" s="258"/>
      <c r="I588" s="258"/>
      <c r="J588" s="258"/>
      <c r="K588" s="258"/>
      <c r="L588" s="258"/>
      <c r="M588" s="258"/>
      <c r="N588" s="258"/>
      <c r="O588" s="258"/>
      <c r="P588" s="258"/>
      <c r="Q588" s="258"/>
      <c r="R588" s="258"/>
      <c r="S588" s="258"/>
      <c r="T588" s="258"/>
      <c r="U588" s="258"/>
      <c r="V588" s="258"/>
      <c r="W588" s="258"/>
      <c r="X588" s="258"/>
      <c r="Y588" s="258"/>
      <c r="Z588" s="258"/>
    </row>
    <row r="589">
      <c r="A589" s="258"/>
      <c r="B589" s="258"/>
      <c r="C589" s="258"/>
      <c r="D589" s="258"/>
      <c r="E589" s="258"/>
      <c r="F589" s="258"/>
      <c r="G589" s="258"/>
      <c r="H589" s="258"/>
      <c r="I589" s="258"/>
      <c r="J589" s="258"/>
      <c r="K589" s="258"/>
      <c r="L589" s="258"/>
      <c r="M589" s="258"/>
      <c r="N589" s="258"/>
      <c r="O589" s="258"/>
      <c r="P589" s="258"/>
      <c r="Q589" s="258"/>
      <c r="R589" s="258"/>
      <c r="S589" s="258"/>
      <c r="T589" s="258"/>
      <c r="U589" s="258"/>
      <c r="V589" s="258"/>
      <c r="W589" s="258"/>
      <c r="X589" s="258"/>
      <c r="Y589" s="258"/>
      <c r="Z589" s="258"/>
    </row>
    <row r="590">
      <c r="A590" s="258"/>
      <c r="B590" s="258"/>
      <c r="C590" s="258"/>
      <c r="D590" s="258"/>
      <c r="E590" s="258"/>
      <c r="F590" s="258"/>
      <c r="G590" s="258"/>
      <c r="H590" s="258"/>
      <c r="I590" s="258"/>
      <c r="J590" s="258"/>
      <c r="K590" s="258"/>
      <c r="L590" s="258"/>
      <c r="M590" s="258"/>
      <c r="N590" s="258"/>
      <c r="O590" s="258"/>
      <c r="P590" s="258"/>
      <c r="Q590" s="258"/>
      <c r="R590" s="258"/>
      <c r="S590" s="258"/>
      <c r="T590" s="258"/>
      <c r="U590" s="258"/>
      <c r="V590" s="258"/>
      <c r="W590" s="258"/>
      <c r="X590" s="258"/>
      <c r="Y590" s="258"/>
      <c r="Z590" s="258"/>
    </row>
    <row r="591">
      <c r="A591" s="258"/>
      <c r="B591" s="258"/>
      <c r="C591" s="258"/>
      <c r="D591" s="258"/>
      <c r="E591" s="258"/>
      <c r="F591" s="258"/>
      <c r="G591" s="258"/>
      <c r="H591" s="258"/>
      <c r="I591" s="258"/>
      <c r="J591" s="258"/>
      <c r="K591" s="258"/>
      <c r="L591" s="258"/>
      <c r="M591" s="258"/>
      <c r="N591" s="258"/>
      <c r="O591" s="258"/>
      <c r="P591" s="258"/>
      <c r="Q591" s="258"/>
      <c r="R591" s="258"/>
      <c r="S591" s="258"/>
      <c r="T591" s="258"/>
      <c r="U591" s="258"/>
      <c r="V591" s="258"/>
      <c r="W591" s="258"/>
      <c r="X591" s="258"/>
      <c r="Y591" s="258"/>
      <c r="Z591" s="258"/>
    </row>
    <row r="592">
      <c r="A592" s="258"/>
      <c r="B592" s="258"/>
      <c r="C592" s="258"/>
      <c r="D592" s="258"/>
      <c r="E592" s="258"/>
      <c r="F592" s="258"/>
      <c r="G592" s="258"/>
      <c r="H592" s="258"/>
      <c r="I592" s="258"/>
      <c r="J592" s="258"/>
      <c r="K592" s="258"/>
      <c r="L592" s="258"/>
      <c r="M592" s="258"/>
      <c r="N592" s="258"/>
      <c r="O592" s="258"/>
      <c r="P592" s="258"/>
      <c r="Q592" s="258"/>
      <c r="R592" s="258"/>
      <c r="S592" s="258"/>
      <c r="T592" s="258"/>
      <c r="U592" s="258"/>
      <c r="V592" s="258"/>
      <c r="W592" s="258"/>
      <c r="X592" s="258"/>
      <c r="Y592" s="258"/>
      <c r="Z592" s="258"/>
    </row>
    <row r="593">
      <c r="A593" s="258"/>
      <c r="B593" s="258"/>
      <c r="C593" s="258"/>
      <c r="D593" s="258"/>
      <c r="E593" s="258"/>
      <c r="F593" s="258"/>
      <c r="G593" s="258"/>
      <c r="H593" s="258"/>
      <c r="I593" s="258"/>
      <c r="J593" s="258"/>
      <c r="K593" s="258"/>
      <c r="L593" s="258"/>
      <c r="M593" s="258"/>
      <c r="N593" s="258"/>
      <c r="O593" s="258"/>
      <c r="P593" s="258"/>
      <c r="Q593" s="258"/>
      <c r="R593" s="258"/>
      <c r="S593" s="258"/>
      <c r="T593" s="258"/>
      <c r="U593" s="258"/>
      <c r="V593" s="258"/>
      <c r="W593" s="258"/>
      <c r="X593" s="258"/>
      <c r="Y593" s="258"/>
      <c r="Z593" s="258"/>
    </row>
    <row r="594">
      <c r="A594" s="258"/>
      <c r="B594" s="258"/>
      <c r="C594" s="258"/>
      <c r="D594" s="258"/>
      <c r="E594" s="258"/>
      <c r="F594" s="258"/>
      <c r="G594" s="258"/>
      <c r="H594" s="258"/>
      <c r="I594" s="258"/>
      <c r="J594" s="258"/>
      <c r="K594" s="258"/>
      <c r="L594" s="258"/>
      <c r="M594" s="258"/>
      <c r="N594" s="258"/>
      <c r="O594" s="258"/>
      <c r="P594" s="258"/>
      <c r="Q594" s="258"/>
      <c r="R594" s="258"/>
      <c r="S594" s="258"/>
      <c r="T594" s="258"/>
      <c r="U594" s="258"/>
      <c r="V594" s="258"/>
      <c r="W594" s="258"/>
      <c r="X594" s="258"/>
      <c r="Y594" s="258"/>
      <c r="Z594" s="258"/>
    </row>
    <row r="595">
      <c r="A595" s="258"/>
      <c r="B595" s="258"/>
      <c r="C595" s="258"/>
      <c r="D595" s="258"/>
      <c r="E595" s="258"/>
      <c r="F595" s="258"/>
      <c r="G595" s="258"/>
      <c r="H595" s="258"/>
      <c r="I595" s="258"/>
      <c r="J595" s="258"/>
      <c r="K595" s="258"/>
      <c r="L595" s="258"/>
      <c r="M595" s="258"/>
      <c r="N595" s="258"/>
      <c r="O595" s="258"/>
      <c r="P595" s="258"/>
      <c r="Q595" s="258"/>
      <c r="R595" s="258"/>
      <c r="S595" s="258"/>
      <c r="T595" s="258"/>
      <c r="U595" s="258"/>
      <c r="V595" s="258"/>
      <c r="W595" s="258"/>
      <c r="X595" s="258"/>
      <c r="Y595" s="258"/>
      <c r="Z595" s="258"/>
    </row>
    <row r="596">
      <c r="A596" s="258"/>
      <c r="B596" s="258"/>
      <c r="C596" s="258"/>
      <c r="D596" s="258"/>
      <c r="E596" s="258"/>
      <c r="F596" s="258"/>
      <c r="G596" s="258"/>
      <c r="H596" s="258"/>
      <c r="I596" s="258"/>
      <c r="J596" s="258"/>
      <c r="K596" s="258"/>
      <c r="L596" s="258"/>
      <c r="M596" s="258"/>
      <c r="N596" s="258"/>
      <c r="O596" s="258"/>
      <c r="P596" s="258"/>
      <c r="Q596" s="258"/>
      <c r="R596" s="258"/>
      <c r="S596" s="258"/>
      <c r="T596" s="258"/>
      <c r="U596" s="258"/>
      <c r="V596" s="258"/>
      <c r="W596" s="258"/>
      <c r="X596" s="258"/>
      <c r="Y596" s="258"/>
      <c r="Z596" s="258"/>
    </row>
    <row r="597">
      <c r="A597" s="258"/>
      <c r="B597" s="258"/>
      <c r="C597" s="258"/>
      <c r="D597" s="258"/>
      <c r="E597" s="258"/>
      <c r="F597" s="258"/>
      <c r="G597" s="258"/>
      <c r="H597" s="258"/>
      <c r="I597" s="258"/>
      <c r="J597" s="258"/>
      <c r="K597" s="258"/>
      <c r="L597" s="258"/>
      <c r="M597" s="258"/>
      <c r="N597" s="258"/>
      <c r="O597" s="258"/>
      <c r="P597" s="258"/>
      <c r="Q597" s="258"/>
      <c r="R597" s="258"/>
      <c r="S597" s="258"/>
      <c r="T597" s="258"/>
      <c r="U597" s="258"/>
      <c r="V597" s="258"/>
      <c r="W597" s="258"/>
      <c r="X597" s="258"/>
      <c r="Y597" s="258"/>
      <c r="Z597" s="258"/>
    </row>
    <row r="598">
      <c r="A598" s="258"/>
      <c r="B598" s="258"/>
      <c r="C598" s="258"/>
      <c r="D598" s="258"/>
      <c r="E598" s="258"/>
      <c r="F598" s="258"/>
      <c r="G598" s="258"/>
      <c r="H598" s="258"/>
      <c r="I598" s="258"/>
      <c r="J598" s="258"/>
      <c r="K598" s="258"/>
      <c r="L598" s="258"/>
      <c r="M598" s="258"/>
      <c r="N598" s="258"/>
      <c r="O598" s="258"/>
      <c r="P598" s="258"/>
      <c r="Q598" s="258"/>
      <c r="R598" s="258"/>
      <c r="S598" s="258"/>
      <c r="T598" s="258"/>
      <c r="U598" s="258"/>
      <c r="V598" s="258"/>
      <c r="W598" s="258"/>
      <c r="X598" s="258"/>
      <c r="Y598" s="258"/>
      <c r="Z598" s="258"/>
    </row>
    <row r="599">
      <c r="A599" s="258"/>
      <c r="B599" s="258"/>
      <c r="C599" s="258"/>
      <c r="D599" s="258"/>
      <c r="E599" s="258"/>
      <c r="F599" s="258"/>
      <c r="G599" s="258"/>
      <c r="H599" s="258"/>
      <c r="I599" s="258"/>
      <c r="J599" s="258"/>
      <c r="K599" s="258"/>
      <c r="L599" s="258"/>
      <c r="M599" s="258"/>
      <c r="N599" s="258"/>
      <c r="O599" s="258"/>
      <c r="P599" s="258"/>
      <c r="Q599" s="258"/>
      <c r="R599" s="258"/>
      <c r="S599" s="258"/>
      <c r="T599" s="258"/>
      <c r="U599" s="258"/>
      <c r="V599" s="258"/>
      <c r="W599" s="258"/>
      <c r="X599" s="258"/>
      <c r="Y599" s="258"/>
      <c r="Z599" s="258"/>
    </row>
    <row r="600">
      <c r="A600" s="258"/>
      <c r="B600" s="258"/>
      <c r="C600" s="258"/>
      <c r="D600" s="258"/>
      <c r="E600" s="258"/>
      <c r="F600" s="258"/>
      <c r="G600" s="258"/>
      <c r="H600" s="258"/>
      <c r="I600" s="258"/>
      <c r="J600" s="258"/>
      <c r="K600" s="258"/>
      <c r="L600" s="258"/>
      <c r="M600" s="258"/>
      <c r="N600" s="258"/>
      <c r="O600" s="258"/>
      <c r="P600" s="258"/>
      <c r="Q600" s="258"/>
      <c r="R600" s="258"/>
      <c r="S600" s="258"/>
      <c r="T600" s="258"/>
      <c r="U600" s="258"/>
      <c r="V600" s="258"/>
      <c r="W600" s="258"/>
      <c r="X600" s="258"/>
      <c r="Y600" s="258"/>
      <c r="Z600" s="258"/>
    </row>
    <row r="601">
      <c r="A601" s="258"/>
      <c r="B601" s="258"/>
      <c r="C601" s="258"/>
      <c r="D601" s="258"/>
      <c r="E601" s="258"/>
      <c r="F601" s="258"/>
      <c r="G601" s="258"/>
      <c r="H601" s="258"/>
      <c r="I601" s="258"/>
      <c r="J601" s="258"/>
      <c r="K601" s="258"/>
      <c r="L601" s="258"/>
      <c r="M601" s="258"/>
      <c r="N601" s="258"/>
      <c r="O601" s="258"/>
      <c r="P601" s="258"/>
      <c r="Q601" s="258"/>
      <c r="R601" s="258"/>
      <c r="S601" s="258"/>
      <c r="T601" s="258"/>
      <c r="U601" s="258"/>
      <c r="V601" s="258"/>
      <c r="W601" s="258"/>
      <c r="X601" s="258"/>
      <c r="Y601" s="258"/>
      <c r="Z601" s="258"/>
    </row>
    <row r="602">
      <c r="A602" s="258"/>
      <c r="B602" s="258"/>
      <c r="C602" s="258"/>
      <c r="D602" s="258"/>
      <c r="E602" s="258"/>
      <c r="F602" s="258"/>
      <c r="G602" s="258"/>
      <c r="H602" s="258"/>
      <c r="I602" s="258"/>
      <c r="J602" s="258"/>
      <c r="K602" s="258"/>
      <c r="L602" s="258"/>
      <c r="M602" s="258"/>
      <c r="N602" s="258"/>
      <c r="O602" s="258"/>
      <c r="P602" s="258"/>
      <c r="Q602" s="258"/>
      <c r="R602" s="258"/>
      <c r="S602" s="258"/>
      <c r="T602" s="258"/>
      <c r="U602" s="258"/>
      <c r="V602" s="258"/>
      <c r="W602" s="258"/>
      <c r="X602" s="258"/>
      <c r="Y602" s="258"/>
      <c r="Z602" s="258"/>
    </row>
    <row r="603">
      <c r="A603" s="258"/>
      <c r="B603" s="258"/>
      <c r="C603" s="258"/>
      <c r="D603" s="258"/>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row>
    <row r="604">
      <c r="A604" s="258"/>
      <c r="B604" s="258"/>
      <c r="C604" s="258"/>
      <c r="D604" s="258"/>
      <c r="E604" s="258"/>
      <c r="F604" s="258"/>
      <c r="G604" s="258"/>
      <c r="H604" s="258"/>
      <c r="I604" s="258"/>
      <c r="J604" s="258"/>
      <c r="K604" s="258"/>
      <c r="L604" s="258"/>
      <c r="M604" s="258"/>
      <c r="N604" s="258"/>
      <c r="O604" s="258"/>
      <c r="P604" s="258"/>
      <c r="Q604" s="258"/>
      <c r="R604" s="258"/>
      <c r="S604" s="258"/>
      <c r="T604" s="258"/>
      <c r="U604" s="258"/>
      <c r="V604" s="258"/>
      <c r="W604" s="258"/>
      <c r="X604" s="258"/>
      <c r="Y604" s="258"/>
      <c r="Z604" s="258"/>
    </row>
    <row r="605">
      <c r="A605" s="258"/>
      <c r="B605" s="258"/>
      <c r="C605" s="258"/>
      <c r="D605" s="258"/>
      <c r="E605" s="258"/>
      <c r="F605" s="258"/>
      <c r="G605" s="258"/>
      <c r="H605" s="258"/>
      <c r="I605" s="258"/>
      <c r="J605" s="258"/>
      <c r="K605" s="258"/>
      <c r="L605" s="258"/>
      <c r="M605" s="258"/>
      <c r="N605" s="258"/>
      <c r="O605" s="258"/>
      <c r="P605" s="258"/>
      <c r="Q605" s="258"/>
      <c r="R605" s="258"/>
      <c r="S605" s="258"/>
      <c r="T605" s="258"/>
      <c r="U605" s="258"/>
      <c r="V605" s="258"/>
      <c r="W605" s="258"/>
      <c r="X605" s="258"/>
      <c r="Y605" s="258"/>
      <c r="Z605" s="258"/>
    </row>
    <row r="606">
      <c r="A606" s="258"/>
      <c r="B606" s="258"/>
      <c r="C606" s="258"/>
      <c r="D606" s="258"/>
      <c r="E606" s="258"/>
      <c r="F606" s="258"/>
      <c r="G606" s="258"/>
      <c r="H606" s="258"/>
      <c r="I606" s="258"/>
      <c r="J606" s="258"/>
      <c r="K606" s="258"/>
      <c r="L606" s="258"/>
      <c r="M606" s="258"/>
      <c r="N606" s="258"/>
      <c r="O606" s="258"/>
      <c r="P606" s="258"/>
      <c r="Q606" s="258"/>
      <c r="R606" s="258"/>
      <c r="S606" s="258"/>
      <c r="T606" s="258"/>
      <c r="U606" s="258"/>
      <c r="V606" s="258"/>
      <c r="W606" s="258"/>
      <c r="X606" s="258"/>
      <c r="Y606" s="258"/>
      <c r="Z606" s="258"/>
    </row>
    <row r="607">
      <c r="A607" s="258"/>
      <c r="B607" s="258"/>
      <c r="C607" s="258"/>
      <c r="D607" s="258"/>
      <c r="E607" s="258"/>
      <c r="F607" s="258"/>
      <c r="G607" s="258"/>
      <c r="H607" s="258"/>
      <c r="I607" s="258"/>
      <c r="J607" s="258"/>
      <c r="K607" s="258"/>
      <c r="L607" s="258"/>
      <c r="M607" s="258"/>
      <c r="N607" s="258"/>
      <c r="O607" s="258"/>
      <c r="P607" s="258"/>
      <c r="Q607" s="258"/>
      <c r="R607" s="258"/>
      <c r="S607" s="258"/>
      <c r="T607" s="258"/>
      <c r="U607" s="258"/>
      <c r="V607" s="258"/>
      <c r="W607" s="258"/>
      <c r="X607" s="258"/>
      <c r="Y607" s="258"/>
      <c r="Z607" s="258"/>
    </row>
    <row r="608">
      <c r="A608" s="258"/>
      <c r="B608" s="258"/>
      <c r="C608" s="258"/>
      <c r="D608" s="258"/>
      <c r="E608" s="258"/>
      <c r="F608" s="258"/>
      <c r="G608" s="258"/>
      <c r="H608" s="258"/>
      <c r="I608" s="258"/>
      <c r="J608" s="258"/>
      <c r="K608" s="258"/>
      <c r="L608" s="258"/>
      <c r="M608" s="258"/>
      <c r="N608" s="258"/>
      <c r="O608" s="258"/>
      <c r="P608" s="258"/>
      <c r="Q608" s="258"/>
      <c r="R608" s="258"/>
      <c r="S608" s="258"/>
      <c r="T608" s="258"/>
      <c r="U608" s="258"/>
      <c r="V608" s="258"/>
      <c r="W608" s="258"/>
      <c r="X608" s="258"/>
      <c r="Y608" s="258"/>
      <c r="Z608" s="258"/>
    </row>
    <row r="609">
      <c r="A609" s="258"/>
      <c r="B609" s="258"/>
      <c r="C609" s="258"/>
      <c r="D609" s="258"/>
      <c r="E609" s="258"/>
      <c r="F609" s="258"/>
      <c r="G609" s="258"/>
      <c r="H609" s="258"/>
      <c r="I609" s="258"/>
      <c r="J609" s="258"/>
      <c r="K609" s="258"/>
      <c r="L609" s="258"/>
      <c r="M609" s="258"/>
      <c r="N609" s="258"/>
      <c r="O609" s="258"/>
      <c r="P609" s="258"/>
      <c r="Q609" s="258"/>
      <c r="R609" s="258"/>
      <c r="S609" s="258"/>
      <c r="T609" s="258"/>
      <c r="U609" s="258"/>
      <c r="V609" s="258"/>
      <c r="W609" s="258"/>
      <c r="X609" s="258"/>
      <c r="Y609" s="258"/>
      <c r="Z609" s="258"/>
    </row>
    <row r="610">
      <c r="A610" s="258"/>
      <c r="B610" s="258"/>
      <c r="C610" s="258"/>
      <c r="D610" s="258"/>
      <c r="E610" s="258"/>
      <c r="F610" s="258"/>
      <c r="G610" s="258"/>
      <c r="H610" s="258"/>
      <c r="I610" s="258"/>
      <c r="J610" s="258"/>
      <c r="K610" s="258"/>
      <c r="L610" s="258"/>
      <c r="M610" s="258"/>
      <c r="N610" s="258"/>
      <c r="O610" s="258"/>
      <c r="P610" s="258"/>
      <c r="Q610" s="258"/>
      <c r="R610" s="258"/>
      <c r="S610" s="258"/>
      <c r="T610" s="258"/>
      <c r="U610" s="258"/>
      <c r="V610" s="258"/>
      <c r="W610" s="258"/>
      <c r="X610" s="258"/>
      <c r="Y610" s="258"/>
      <c r="Z610" s="258"/>
    </row>
    <row r="611">
      <c r="A611" s="258"/>
      <c r="B611" s="258"/>
      <c r="C611" s="258"/>
      <c r="D611" s="258"/>
      <c r="E611" s="258"/>
      <c r="F611" s="258"/>
      <c r="G611" s="258"/>
      <c r="H611" s="258"/>
      <c r="I611" s="258"/>
      <c r="J611" s="258"/>
      <c r="K611" s="258"/>
      <c r="L611" s="258"/>
      <c r="M611" s="258"/>
      <c r="N611" s="258"/>
      <c r="O611" s="258"/>
      <c r="P611" s="258"/>
      <c r="Q611" s="258"/>
      <c r="R611" s="258"/>
      <c r="S611" s="258"/>
      <c r="T611" s="258"/>
      <c r="U611" s="258"/>
      <c r="V611" s="258"/>
      <c r="W611" s="258"/>
      <c r="X611" s="258"/>
      <c r="Y611" s="258"/>
      <c r="Z611" s="258"/>
    </row>
    <row r="612">
      <c r="A612" s="258"/>
      <c r="B612" s="258"/>
      <c r="C612" s="258"/>
      <c r="D612" s="258"/>
      <c r="E612" s="258"/>
      <c r="F612" s="258"/>
      <c r="G612" s="258"/>
      <c r="H612" s="258"/>
      <c r="I612" s="258"/>
      <c r="J612" s="258"/>
      <c r="K612" s="258"/>
      <c r="L612" s="258"/>
      <c r="M612" s="258"/>
      <c r="N612" s="258"/>
      <c r="O612" s="258"/>
      <c r="P612" s="258"/>
      <c r="Q612" s="258"/>
      <c r="R612" s="258"/>
      <c r="S612" s="258"/>
      <c r="T612" s="258"/>
      <c r="U612" s="258"/>
      <c r="V612" s="258"/>
      <c r="W612" s="258"/>
      <c r="X612" s="258"/>
      <c r="Y612" s="258"/>
      <c r="Z612" s="258"/>
    </row>
    <row r="613">
      <c r="A613" s="258"/>
      <c r="B613" s="258"/>
      <c r="C613" s="258"/>
      <c r="D613" s="258"/>
      <c r="E613" s="258"/>
      <c r="F613" s="258"/>
      <c r="G613" s="258"/>
      <c r="H613" s="258"/>
      <c r="I613" s="258"/>
      <c r="J613" s="258"/>
      <c r="K613" s="258"/>
      <c r="L613" s="258"/>
      <c r="M613" s="258"/>
      <c r="N613" s="258"/>
      <c r="O613" s="258"/>
      <c r="P613" s="258"/>
      <c r="Q613" s="258"/>
      <c r="R613" s="258"/>
      <c r="S613" s="258"/>
      <c r="T613" s="258"/>
      <c r="U613" s="258"/>
      <c r="V613" s="258"/>
      <c r="W613" s="258"/>
      <c r="X613" s="258"/>
      <c r="Y613" s="258"/>
      <c r="Z613" s="258"/>
    </row>
    <row r="614">
      <c r="A614" s="258"/>
      <c r="B614" s="258"/>
      <c r="C614" s="258"/>
      <c r="D614" s="258"/>
      <c r="E614" s="258"/>
      <c r="F614" s="258"/>
      <c r="G614" s="258"/>
      <c r="H614" s="258"/>
      <c r="I614" s="258"/>
      <c r="J614" s="258"/>
      <c r="K614" s="258"/>
      <c r="L614" s="258"/>
      <c r="M614" s="258"/>
      <c r="N614" s="258"/>
      <c r="O614" s="258"/>
      <c r="P614" s="258"/>
      <c r="Q614" s="258"/>
      <c r="R614" s="258"/>
      <c r="S614" s="258"/>
      <c r="T614" s="258"/>
      <c r="U614" s="258"/>
      <c r="V614" s="258"/>
      <c r="W614" s="258"/>
      <c r="X614" s="258"/>
      <c r="Y614" s="258"/>
      <c r="Z614" s="258"/>
    </row>
    <row r="615">
      <c r="A615" s="258"/>
      <c r="B615" s="258"/>
      <c r="C615" s="258"/>
      <c r="D615" s="258"/>
      <c r="E615" s="258"/>
      <c r="F615" s="258"/>
      <c r="G615" s="258"/>
      <c r="H615" s="258"/>
      <c r="I615" s="258"/>
      <c r="J615" s="258"/>
      <c r="K615" s="258"/>
      <c r="L615" s="258"/>
      <c r="M615" s="258"/>
      <c r="N615" s="258"/>
      <c r="O615" s="258"/>
      <c r="P615" s="258"/>
      <c r="Q615" s="258"/>
      <c r="R615" s="258"/>
      <c r="S615" s="258"/>
      <c r="T615" s="258"/>
      <c r="U615" s="258"/>
      <c r="V615" s="258"/>
      <c r="W615" s="258"/>
      <c r="X615" s="258"/>
      <c r="Y615" s="258"/>
      <c r="Z615" s="258"/>
    </row>
    <row r="616">
      <c r="A616" s="258"/>
      <c r="B616" s="258"/>
      <c r="C616" s="258"/>
      <c r="D616" s="258"/>
      <c r="E616" s="258"/>
      <c r="F616" s="258"/>
      <c r="G616" s="258"/>
      <c r="H616" s="258"/>
      <c r="I616" s="258"/>
      <c r="J616" s="258"/>
      <c r="K616" s="258"/>
      <c r="L616" s="258"/>
      <c r="M616" s="258"/>
      <c r="N616" s="258"/>
      <c r="O616" s="258"/>
      <c r="P616" s="258"/>
      <c r="Q616" s="258"/>
      <c r="R616" s="258"/>
      <c r="S616" s="258"/>
      <c r="T616" s="258"/>
      <c r="U616" s="258"/>
      <c r="V616" s="258"/>
      <c r="W616" s="258"/>
      <c r="X616" s="258"/>
      <c r="Y616" s="258"/>
      <c r="Z616" s="258"/>
    </row>
    <row r="617">
      <c r="A617" s="258"/>
      <c r="B617" s="258"/>
      <c r="C617" s="258"/>
      <c r="D617" s="258"/>
      <c r="E617" s="258"/>
      <c r="F617" s="258"/>
      <c r="G617" s="258"/>
      <c r="H617" s="258"/>
      <c r="I617" s="258"/>
      <c r="J617" s="258"/>
      <c r="K617" s="258"/>
      <c r="L617" s="258"/>
      <c r="M617" s="258"/>
      <c r="N617" s="258"/>
      <c r="O617" s="258"/>
      <c r="P617" s="258"/>
      <c r="Q617" s="258"/>
      <c r="R617" s="258"/>
      <c r="S617" s="258"/>
      <c r="T617" s="258"/>
      <c r="U617" s="258"/>
      <c r="V617" s="258"/>
      <c r="W617" s="258"/>
      <c r="X617" s="258"/>
      <c r="Y617" s="258"/>
      <c r="Z617" s="258"/>
    </row>
    <row r="618">
      <c r="A618" s="258"/>
      <c r="B618" s="258"/>
      <c r="C618" s="258"/>
      <c r="D618" s="258"/>
      <c r="E618" s="258"/>
      <c r="F618" s="258"/>
      <c r="G618" s="258"/>
      <c r="H618" s="258"/>
      <c r="I618" s="258"/>
      <c r="J618" s="258"/>
      <c r="K618" s="258"/>
      <c r="L618" s="258"/>
      <c r="M618" s="258"/>
      <c r="N618" s="258"/>
      <c r="O618" s="258"/>
      <c r="P618" s="258"/>
      <c r="Q618" s="258"/>
      <c r="R618" s="258"/>
      <c r="S618" s="258"/>
      <c r="T618" s="258"/>
      <c r="U618" s="258"/>
      <c r="V618" s="258"/>
      <c r="W618" s="258"/>
      <c r="X618" s="258"/>
      <c r="Y618" s="258"/>
      <c r="Z618" s="258"/>
    </row>
    <row r="619">
      <c r="A619" s="258"/>
      <c r="B619" s="258"/>
      <c r="C619" s="258"/>
      <c r="D619" s="258"/>
      <c r="E619" s="258"/>
      <c r="F619" s="258"/>
      <c r="G619" s="258"/>
      <c r="H619" s="258"/>
      <c r="I619" s="258"/>
      <c r="J619" s="258"/>
      <c r="K619" s="258"/>
      <c r="L619" s="258"/>
      <c r="M619" s="258"/>
      <c r="N619" s="258"/>
      <c r="O619" s="258"/>
      <c r="P619" s="258"/>
      <c r="Q619" s="258"/>
      <c r="R619" s="258"/>
      <c r="S619" s="258"/>
      <c r="T619" s="258"/>
      <c r="U619" s="258"/>
      <c r="V619" s="258"/>
      <c r="W619" s="258"/>
      <c r="X619" s="258"/>
      <c r="Y619" s="258"/>
      <c r="Z619" s="258"/>
    </row>
    <row r="620">
      <c r="A620" s="258"/>
      <c r="B620" s="258"/>
      <c r="C620" s="258"/>
      <c r="D620" s="258"/>
      <c r="E620" s="258"/>
      <c r="F620" s="258"/>
      <c r="G620" s="258"/>
      <c r="H620" s="258"/>
      <c r="I620" s="258"/>
      <c r="J620" s="258"/>
      <c r="K620" s="258"/>
      <c r="L620" s="258"/>
      <c r="M620" s="258"/>
      <c r="N620" s="258"/>
      <c r="O620" s="258"/>
      <c r="P620" s="258"/>
      <c r="Q620" s="258"/>
      <c r="R620" s="258"/>
      <c r="S620" s="258"/>
      <c r="T620" s="258"/>
      <c r="U620" s="258"/>
      <c r="V620" s="258"/>
      <c r="W620" s="258"/>
      <c r="X620" s="258"/>
      <c r="Y620" s="258"/>
      <c r="Z620" s="258"/>
    </row>
    <row r="621">
      <c r="A621" s="258"/>
      <c r="B621" s="258"/>
      <c r="C621" s="258"/>
      <c r="D621" s="258"/>
      <c r="E621" s="258"/>
      <c r="F621" s="258"/>
      <c r="G621" s="258"/>
      <c r="H621" s="258"/>
      <c r="I621" s="258"/>
      <c r="J621" s="258"/>
      <c r="K621" s="258"/>
      <c r="L621" s="258"/>
      <c r="M621" s="258"/>
      <c r="N621" s="258"/>
      <c r="O621" s="258"/>
      <c r="P621" s="258"/>
      <c r="Q621" s="258"/>
      <c r="R621" s="258"/>
      <c r="S621" s="258"/>
      <c r="T621" s="258"/>
      <c r="U621" s="258"/>
      <c r="V621" s="258"/>
      <c r="W621" s="258"/>
      <c r="X621" s="258"/>
      <c r="Y621" s="258"/>
      <c r="Z621" s="258"/>
    </row>
    <row r="622">
      <c r="A622" s="258"/>
      <c r="B622" s="258"/>
      <c r="C622" s="258"/>
      <c r="D622" s="258"/>
      <c r="E622" s="258"/>
      <c r="F622" s="258"/>
      <c r="G622" s="258"/>
      <c r="H622" s="258"/>
      <c r="I622" s="258"/>
      <c r="J622" s="258"/>
      <c r="K622" s="258"/>
      <c r="L622" s="258"/>
      <c r="M622" s="258"/>
      <c r="N622" s="258"/>
      <c r="O622" s="258"/>
      <c r="P622" s="258"/>
      <c r="Q622" s="258"/>
      <c r="R622" s="258"/>
      <c r="S622" s="258"/>
      <c r="T622" s="258"/>
      <c r="U622" s="258"/>
      <c r="V622" s="258"/>
      <c r="W622" s="258"/>
      <c r="X622" s="258"/>
      <c r="Y622" s="258"/>
      <c r="Z622" s="258"/>
    </row>
    <row r="623">
      <c r="A623" s="258"/>
      <c r="B623" s="258"/>
      <c r="C623" s="258"/>
      <c r="D623" s="258"/>
      <c r="E623" s="258"/>
      <c r="F623" s="258"/>
      <c r="G623" s="258"/>
      <c r="H623" s="258"/>
      <c r="I623" s="258"/>
      <c r="J623" s="258"/>
      <c r="K623" s="258"/>
      <c r="L623" s="258"/>
      <c r="M623" s="258"/>
      <c r="N623" s="258"/>
      <c r="O623" s="258"/>
      <c r="P623" s="258"/>
      <c r="Q623" s="258"/>
      <c r="R623" s="258"/>
      <c r="S623" s="258"/>
      <c r="T623" s="258"/>
      <c r="U623" s="258"/>
      <c r="V623" s="258"/>
      <c r="W623" s="258"/>
      <c r="X623" s="258"/>
      <c r="Y623" s="258"/>
      <c r="Z623" s="258"/>
    </row>
    <row r="624">
      <c r="A624" s="258"/>
      <c r="B624" s="258"/>
      <c r="C624" s="258"/>
      <c r="D624" s="258"/>
      <c r="E624" s="258"/>
      <c r="F624" s="258"/>
      <c r="G624" s="258"/>
      <c r="H624" s="258"/>
      <c r="I624" s="258"/>
      <c r="J624" s="258"/>
      <c r="K624" s="258"/>
      <c r="L624" s="258"/>
      <c r="M624" s="258"/>
      <c r="N624" s="258"/>
      <c r="O624" s="258"/>
      <c r="P624" s="258"/>
      <c r="Q624" s="258"/>
      <c r="R624" s="258"/>
      <c r="S624" s="258"/>
      <c r="T624" s="258"/>
      <c r="U624" s="258"/>
      <c r="V624" s="258"/>
      <c r="W624" s="258"/>
      <c r="X624" s="258"/>
      <c r="Y624" s="258"/>
      <c r="Z624" s="258"/>
    </row>
    <row r="625">
      <c r="A625" s="258"/>
      <c r="B625" s="258"/>
      <c r="C625" s="258"/>
      <c r="D625" s="258"/>
      <c r="E625" s="258"/>
      <c r="F625" s="258"/>
      <c r="G625" s="258"/>
      <c r="H625" s="258"/>
      <c r="I625" s="258"/>
      <c r="J625" s="258"/>
      <c r="K625" s="258"/>
      <c r="L625" s="258"/>
      <c r="M625" s="258"/>
      <c r="N625" s="258"/>
      <c r="O625" s="258"/>
      <c r="P625" s="258"/>
      <c r="Q625" s="258"/>
      <c r="R625" s="258"/>
      <c r="S625" s="258"/>
      <c r="T625" s="258"/>
      <c r="U625" s="258"/>
      <c r="V625" s="258"/>
      <c r="W625" s="258"/>
      <c r="X625" s="258"/>
      <c r="Y625" s="258"/>
      <c r="Z625" s="258"/>
    </row>
    <row r="626">
      <c r="A626" s="258"/>
      <c r="B626" s="258"/>
      <c r="C626" s="258"/>
      <c r="D626" s="258"/>
      <c r="E626" s="258"/>
      <c r="F626" s="258"/>
      <c r="G626" s="258"/>
      <c r="H626" s="258"/>
      <c r="I626" s="258"/>
      <c r="J626" s="258"/>
      <c r="K626" s="258"/>
      <c r="L626" s="258"/>
      <c r="M626" s="258"/>
      <c r="N626" s="258"/>
      <c r="O626" s="258"/>
      <c r="P626" s="258"/>
      <c r="Q626" s="258"/>
      <c r="R626" s="258"/>
      <c r="S626" s="258"/>
      <c r="T626" s="258"/>
      <c r="U626" s="258"/>
      <c r="V626" s="258"/>
      <c r="W626" s="258"/>
      <c r="X626" s="258"/>
      <c r="Y626" s="258"/>
      <c r="Z626" s="258"/>
    </row>
    <row r="627">
      <c r="A627" s="258"/>
      <c r="B627" s="258"/>
      <c r="C627" s="258"/>
      <c r="D627" s="258"/>
      <c r="E627" s="258"/>
      <c r="F627" s="258"/>
      <c r="G627" s="258"/>
      <c r="H627" s="258"/>
      <c r="I627" s="258"/>
      <c r="J627" s="258"/>
      <c r="K627" s="258"/>
      <c r="L627" s="258"/>
      <c r="M627" s="258"/>
      <c r="N627" s="258"/>
      <c r="O627" s="258"/>
      <c r="P627" s="258"/>
      <c r="Q627" s="258"/>
      <c r="R627" s="258"/>
      <c r="S627" s="258"/>
      <c r="T627" s="258"/>
      <c r="U627" s="258"/>
      <c r="V627" s="258"/>
      <c r="W627" s="258"/>
      <c r="X627" s="258"/>
      <c r="Y627" s="258"/>
      <c r="Z627" s="258"/>
    </row>
    <row r="628">
      <c r="A628" s="258"/>
      <c r="B628" s="258"/>
      <c r="C628" s="258"/>
      <c r="D628" s="258"/>
      <c r="E628" s="258"/>
      <c r="F628" s="258"/>
      <c r="G628" s="258"/>
      <c r="H628" s="258"/>
      <c r="I628" s="258"/>
      <c r="J628" s="258"/>
      <c r="K628" s="258"/>
      <c r="L628" s="258"/>
      <c r="M628" s="258"/>
      <c r="N628" s="258"/>
      <c r="O628" s="258"/>
      <c r="P628" s="258"/>
      <c r="Q628" s="258"/>
      <c r="R628" s="258"/>
      <c r="S628" s="258"/>
      <c r="T628" s="258"/>
      <c r="U628" s="258"/>
      <c r="V628" s="258"/>
      <c r="W628" s="258"/>
      <c r="X628" s="258"/>
      <c r="Y628" s="258"/>
      <c r="Z628" s="258"/>
    </row>
    <row r="629">
      <c r="A629" s="258"/>
      <c r="B629" s="258"/>
      <c r="C629" s="258"/>
      <c r="D629" s="258"/>
      <c r="E629" s="258"/>
      <c r="F629" s="258"/>
      <c r="G629" s="258"/>
      <c r="H629" s="258"/>
      <c r="I629" s="258"/>
      <c r="J629" s="258"/>
      <c r="K629" s="258"/>
      <c r="L629" s="258"/>
      <c r="M629" s="258"/>
      <c r="N629" s="258"/>
      <c r="O629" s="258"/>
      <c r="P629" s="258"/>
      <c r="Q629" s="258"/>
      <c r="R629" s="258"/>
      <c r="S629" s="258"/>
      <c r="T629" s="258"/>
      <c r="U629" s="258"/>
      <c r="V629" s="258"/>
      <c r="W629" s="258"/>
      <c r="X629" s="258"/>
      <c r="Y629" s="258"/>
      <c r="Z629" s="258"/>
    </row>
    <row r="630">
      <c r="A630" s="258"/>
      <c r="B630" s="258"/>
      <c r="C630" s="258"/>
      <c r="D630" s="258"/>
      <c r="E630" s="258"/>
      <c r="F630" s="258"/>
      <c r="G630" s="258"/>
      <c r="H630" s="258"/>
      <c r="I630" s="258"/>
      <c r="J630" s="258"/>
      <c r="K630" s="258"/>
      <c r="L630" s="258"/>
      <c r="M630" s="258"/>
      <c r="N630" s="258"/>
      <c r="O630" s="258"/>
      <c r="P630" s="258"/>
      <c r="Q630" s="258"/>
      <c r="R630" s="258"/>
      <c r="S630" s="258"/>
      <c r="T630" s="258"/>
      <c r="U630" s="258"/>
      <c r="V630" s="258"/>
      <c r="W630" s="258"/>
      <c r="X630" s="258"/>
      <c r="Y630" s="258"/>
      <c r="Z630" s="258"/>
    </row>
    <row r="631">
      <c r="A631" s="258"/>
      <c r="B631" s="258"/>
      <c r="C631" s="258"/>
      <c r="D631" s="258"/>
      <c r="E631" s="258"/>
      <c r="F631" s="258"/>
      <c r="G631" s="258"/>
      <c r="H631" s="258"/>
      <c r="I631" s="258"/>
      <c r="J631" s="258"/>
      <c r="K631" s="258"/>
      <c r="L631" s="258"/>
      <c r="M631" s="258"/>
      <c r="N631" s="258"/>
      <c r="O631" s="258"/>
      <c r="P631" s="258"/>
      <c r="Q631" s="258"/>
      <c r="R631" s="258"/>
      <c r="S631" s="258"/>
      <c r="T631" s="258"/>
      <c r="U631" s="258"/>
      <c r="V631" s="258"/>
      <c r="W631" s="258"/>
      <c r="X631" s="258"/>
      <c r="Y631" s="258"/>
      <c r="Z631" s="258"/>
    </row>
    <row r="632">
      <c r="A632" s="258"/>
      <c r="B632" s="258"/>
      <c r="C632" s="258"/>
      <c r="D632" s="258"/>
      <c r="E632" s="258"/>
      <c r="F632" s="258"/>
      <c r="G632" s="258"/>
      <c r="H632" s="258"/>
      <c r="I632" s="258"/>
      <c r="J632" s="258"/>
      <c r="K632" s="258"/>
      <c r="L632" s="258"/>
      <c r="M632" s="258"/>
      <c r="N632" s="258"/>
      <c r="O632" s="258"/>
      <c r="P632" s="258"/>
      <c r="Q632" s="258"/>
      <c r="R632" s="258"/>
      <c r="S632" s="258"/>
      <c r="T632" s="258"/>
      <c r="U632" s="258"/>
      <c r="V632" s="258"/>
      <c r="W632" s="258"/>
      <c r="X632" s="258"/>
      <c r="Y632" s="258"/>
      <c r="Z632" s="258"/>
    </row>
    <row r="633">
      <c r="A633" s="258"/>
      <c r="B633" s="258"/>
      <c r="C633" s="258"/>
      <c r="D633" s="258"/>
      <c r="E633" s="258"/>
      <c r="F633" s="258"/>
      <c r="G633" s="258"/>
      <c r="H633" s="258"/>
      <c r="I633" s="258"/>
      <c r="J633" s="258"/>
      <c r="K633" s="258"/>
      <c r="L633" s="258"/>
      <c r="M633" s="258"/>
      <c r="N633" s="258"/>
      <c r="O633" s="258"/>
      <c r="P633" s="258"/>
      <c r="Q633" s="258"/>
      <c r="R633" s="258"/>
      <c r="S633" s="258"/>
      <c r="T633" s="258"/>
      <c r="U633" s="258"/>
      <c r="V633" s="258"/>
      <c r="W633" s="258"/>
      <c r="X633" s="258"/>
      <c r="Y633" s="258"/>
      <c r="Z633" s="258"/>
    </row>
    <row r="634">
      <c r="A634" s="258"/>
      <c r="B634" s="258"/>
      <c r="C634" s="258"/>
      <c r="D634" s="258"/>
      <c r="E634" s="258"/>
      <c r="F634" s="258"/>
      <c r="G634" s="258"/>
      <c r="H634" s="258"/>
      <c r="I634" s="258"/>
      <c r="J634" s="258"/>
      <c r="K634" s="258"/>
      <c r="L634" s="258"/>
      <c r="M634" s="258"/>
      <c r="N634" s="258"/>
      <c r="O634" s="258"/>
      <c r="P634" s="258"/>
      <c r="Q634" s="258"/>
      <c r="R634" s="258"/>
      <c r="S634" s="258"/>
      <c r="T634" s="258"/>
      <c r="U634" s="258"/>
      <c r="V634" s="258"/>
      <c r="W634" s="258"/>
      <c r="X634" s="258"/>
      <c r="Y634" s="258"/>
      <c r="Z634" s="258"/>
    </row>
    <row r="635">
      <c r="A635" s="258"/>
      <c r="B635" s="258"/>
      <c r="C635" s="258"/>
      <c r="D635" s="258"/>
      <c r="E635" s="258"/>
      <c r="F635" s="258"/>
      <c r="G635" s="258"/>
      <c r="H635" s="258"/>
      <c r="I635" s="258"/>
      <c r="J635" s="258"/>
      <c r="K635" s="258"/>
      <c r="L635" s="258"/>
      <c r="M635" s="258"/>
      <c r="N635" s="258"/>
      <c r="O635" s="258"/>
      <c r="P635" s="258"/>
      <c r="Q635" s="258"/>
      <c r="R635" s="258"/>
      <c r="S635" s="258"/>
      <c r="T635" s="258"/>
      <c r="U635" s="258"/>
      <c r="V635" s="258"/>
      <c r="W635" s="258"/>
      <c r="X635" s="258"/>
      <c r="Y635" s="258"/>
      <c r="Z635" s="258"/>
    </row>
    <row r="636">
      <c r="A636" s="258"/>
      <c r="B636" s="258"/>
      <c r="C636" s="258"/>
      <c r="D636" s="258"/>
      <c r="E636" s="258"/>
      <c r="F636" s="258"/>
      <c r="G636" s="258"/>
      <c r="H636" s="258"/>
      <c r="I636" s="258"/>
      <c r="J636" s="258"/>
      <c r="K636" s="258"/>
      <c r="L636" s="258"/>
      <c r="M636" s="258"/>
      <c r="N636" s="258"/>
      <c r="O636" s="258"/>
      <c r="P636" s="258"/>
      <c r="Q636" s="258"/>
      <c r="R636" s="258"/>
      <c r="S636" s="258"/>
      <c r="T636" s="258"/>
      <c r="U636" s="258"/>
      <c r="V636" s="258"/>
      <c r="W636" s="258"/>
      <c r="X636" s="258"/>
      <c r="Y636" s="258"/>
      <c r="Z636" s="258"/>
    </row>
    <row r="637">
      <c r="A637" s="258"/>
      <c r="B637" s="258"/>
      <c r="C637" s="258"/>
      <c r="D637" s="258"/>
      <c r="E637" s="258"/>
      <c r="F637" s="258"/>
      <c r="G637" s="258"/>
      <c r="H637" s="258"/>
      <c r="I637" s="258"/>
      <c r="J637" s="258"/>
      <c r="K637" s="258"/>
      <c r="L637" s="258"/>
      <c r="M637" s="258"/>
      <c r="N637" s="258"/>
      <c r="O637" s="258"/>
      <c r="P637" s="258"/>
      <c r="Q637" s="258"/>
      <c r="R637" s="258"/>
      <c r="S637" s="258"/>
      <c r="T637" s="258"/>
      <c r="U637" s="258"/>
      <c r="V637" s="258"/>
      <c r="W637" s="258"/>
      <c r="X637" s="258"/>
      <c r="Y637" s="258"/>
      <c r="Z637" s="258"/>
    </row>
    <row r="638">
      <c r="A638" s="258"/>
      <c r="B638" s="258"/>
      <c r="C638" s="258"/>
      <c r="D638" s="258"/>
      <c r="E638" s="258"/>
      <c r="F638" s="258"/>
      <c r="G638" s="258"/>
      <c r="H638" s="258"/>
      <c r="I638" s="258"/>
      <c r="J638" s="258"/>
      <c r="K638" s="258"/>
      <c r="L638" s="258"/>
      <c r="M638" s="258"/>
      <c r="N638" s="258"/>
      <c r="O638" s="258"/>
      <c r="P638" s="258"/>
      <c r="Q638" s="258"/>
      <c r="R638" s="258"/>
      <c r="S638" s="258"/>
      <c r="T638" s="258"/>
      <c r="U638" s="258"/>
      <c r="V638" s="258"/>
      <c r="W638" s="258"/>
      <c r="X638" s="258"/>
      <c r="Y638" s="258"/>
      <c r="Z638" s="258"/>
    </row>
    <row r="639">
      <c r="A639" s="258"/>
      <c r="B639" s="258"/>
      <c r="C639" s="258"/>
      <c r="D639" s="258"/>
      <c r="E639" s="258"/>
      <c r="F639" s="258"/>
      <c r="G639" s="258"/>
      <c r="H639" s="258"/>
      <c r="I639" s="258"/>
      <c r="J639" s="258"/>
      <c r="K639" s="258"/>
      <c r="L639" s="258"/>
      <c r="M639" s="258"/>
      <c r="N639" s="258"/>
      <c r="O639" s="258"/>
      <c r="P639" s="258"/>
      <c r="Q639" s="258"/>
      <c r="R639" s="258"/>
      <c r="S639" s="258"/>
      <c r="T639" s="258"/>
      <c r="U639" s="258"/>
      <c r="V639" s="258"/>
      <c r="W639" s="258"/>
      <c r="X639" s="258"/>
      <c r="Y639" s="258"/>
      <c r="Z639" s="258"/>
    </row>
    <row r="640">
      <c r="A640" s="258"/>
      <c r="B640" s="258"/>
      <c r="C640" s="258"/>
      <c r="D640" s="258"/>
      <c r="E640" s="258"/>
      <c r="F640" s="258"/>
      <c r="G640" s="258"/>
      <c r="H640" s="258"/>
      <c r="I640" s="258"/>
      <c r="J640" s="258"/>
      <c r="K640" s="258"/>
      <c r="L640" s="258"/>
      <c r="M640" s="258"/>
      <c r="N640" s="258"/>
      <c r="O640" s="258"/>
      <c r="P640" s="258"/>
      <c r="Q640" s="258"/>
      <c r="R640" s="258"/>
      <c r="S640" s="258"/>
      <c r="T640" s="258"/>
      <c r="U640" s="258"/>
      <c r="V640" s="258"/>
      <c r="W640" s="258"/>
      <c r="X640" s="258"/>
      <c r="Y640" s="258"/>
      <c r="Z640" s="258"/>
    </row>
    <row r="641">
      <c r="A641" s="258"/>
      <c r="B641" s="258"/>
      <c r="C641" s="258"/>
      <c r="D641" s="258"/>
      <c r="E641" s="258"/>
      <c r="F641" s="258"/>
      <c r="G641" s="258"/>
      <c r="H641" s="258"/>
      <c r="I641" s="258"/>
      <c r="J641" s="258"/>
      <c r="K641" s="258"/>
      <c r="L641" s="258"/>
      <c r="M641" s="258"/>
      <c r="N641" s="258"/>
      <c r="O641" s="258"/>
      <c r="P641" s="258"/>
      <c r="Q641" s="258"/>
      <c r="R641" s="258"/>
      <c r="S641" s="258"/>
      <c r="T641" s="258"/>
      <c r="U641" s="258"/>
      <c r="V641" s="258"/>
      <c r="W641" s="258"/>
      <c r="X641" s="258"/>
      <c r="Y641" s="258"/>
      <c r="Z641" s="258"/>
    </row>
    <row r="642">
      <c r="A642" s="258"/>
      <c r="B642" s="258"/>
      <c r="C642" s="258"/>
      <c r="D642" s="258"/>
      <c r="E642" s="258"/>
      <c r="F642" s="258"/>
      <c r="G642" s="258"/>
      <c r="H642" s="258"/>
      <c r="I642" s="258"/>
      <c r="J642" s="258"/>
      <c r="K642" s="258"/>
      <c r="L642" s="258"/>
      <c r="M642" s="258"/>
      <c r="N642" s="258"/>
      <c r="O642" s="258"/>
      <c r="P642" s="258"/>
      <c r="Q642" s="258"/>
      <c r="R642" s="258"/>
      <c r="S642" s="258"/>
      <c r="T642" s="258"/>
      <c r="U642" s="258"/>
      <c r="V642" s="258"/>
      <c r="W642" s="258"/>
      <c r="X642" s="258"/>
      <c r="Y642" s="258"/>
      <c r="Z642" s="258"/>
    </row>
    <row r="643">
      <c r="A643" s="258"/>
      <c r="B643" s="258"/>
      <c r="C643" s="258"/>
      <c r="D643" s="258"/>
      <c r="E643" s="258"/>
      <c r="F643" s="258"/>
      <c r="G643" s="258"/>
      <c r="H643" s="258"/>
      <c r="I643" s="258"/>
      <c r="J643" s="258"/>
      <c r="K643" s="258"/>
      <c r="L643" s="258"/>
      <c r="M643" s="258"/>
      <c r="N643" s="258"/>
      <c r="O643" s="258"/>
      <c r="P643" s="258"/>
      <c r="Q643" s="258"/>
      <c r="R643" s="258"/>
      <c r="S643" s="258"/>
      <c r="T643" s="258"/>
      <c r="U643" s="258"/>
      <c r="V643" s="258"/>
      <c r="W643" s="258"/>
      <c r="X643" s="258"/>
      <c r="Y643" s="258"/>
      <c r="Z643" s="258"/>
    </row>
    <row r="644">
      <c r="A644" s="258"/>
      <c r="B644" s="258"/>
      <c r="C644" s="258"/>
      <c r="D644" s="258"/>
      <c r="E644" s="258"/>
      <c r="F644" s="258"/>
      <c r="G644" s="258"/>
      <c r="H644" s="258"/>
      <c r="I644" s="258"/>
      <c r="J644" s="258"/>
      <c r="K644" s="258"/>
      <c r="L644" s="258"/>
      <c r="M644" s="258"/>
      <c r="N644" s="258"/>
      <c r="O644" s="258"/>
      <c r="P644" s="258"/>
      <c r="Q644" s="258"/>
      <c r="R644" s="258"/>
      <c r="S644" s="258"/>
      <c r="T644" s="258"/>
      <c r="U644" s="258"/>
      <c r="V644" s="258"/>
      <c r="W644" s="258"/>
      <c r="X644" s="258"/>
      <c r="Y644" s="258"/>
      <c r="Z644" s="258"/>
    </row>
    <row r="645">
      <c r="A645" s="258"/>
      <c r="B645" s="258"/>
      <c r="C645" s="258"/>
      <c r="D645" s="258"/>
      <c r="E645" s="258"/>
      <c r="F645" s="258"/>
      <c r="G645" s="258"/>
      <c r="H645" s="258"/>
      <c r="I645" s="258"/>
      <c r="J645" s="258"/>
      <c r="K645" s="258"/>
      <c r="L645" s="258"/>
      <c r="M645" s="258"/>
      <c r="N645" s="258"/>
      <c r="O645" s="258"/>
      <c r="P645" s="258"/>
      <c r="Q645" s="258"/>
      <c r="R645" s="258"/>
      <c r="S645" s="258"/>
      <c r="T645" s="258"/>
      <c r="U645" s="258"/>
      <c r="V645" s="258"/>
      <c r="W645" s="258"/>
      <c r="X645" s="258"/>
      <c r="Y645" s="258"/>
      <c r="Z645" s="258"/>
    </row>
    <row r="646">
      <c r="A646" s="258"/>
      <c r="B646" s="258"/>
      <c r="C646" s="258"/>
      <c r="D646" s="258"/>
      <c r="E646" s="258"/>
      <c r="F646" s="258"/>
      <c r="G646" s="258"/>
      <c r="H646" s="258"/>
      <c r="I646" s="258"/>
      <c r="J646" s="258"/>
      <c r="K646" s="258"/>
      <c r="L646" s="258"/>
      <c r="M646" s="258"/>
      <c r="N646" s="258"/>
      <c r="O646" s="258"/>
      <c r="P646" s="258"/>
      <c r="Q646" s="258"/>
      <c r="R646" s="258"/>
      <c r="S646" s="258"/>
      <c r="T646" s="258"/>
      <c r="U646" s="258"/>
      <c r="V646" s="258"/>
      <c r="W646" s="258"/>
      <c r="X646" s="258"/>
      <c r="Y646" s="258"/>
      <c r="Z646" s="258"/>
    </row>
    <row r="647">
      <c r="A647" s="258"/>
      <c r="B647" s="258"/>
      <c r="C647" s="258"/>
      <c r="D647" s="258"/>
      <c r="E647" s="258"/>
      <c r="F647" s="258"/>
      <c r="G647" s="258"/>
      <c r="H647" s="258"/>
      <c r="I647" s="258"/>
      <c r="J647" s="258"/>
      <c r="K647" s="258"/>
      <c r="L647" s="258"/>
      <c r="M647" s="258"/>
      <c r="N647" s="258"/>
      <c r="O647" s="258"/>
      <c r="P647" s="258"/>
      <c r="Q647" s="258"/>
      <c r="R647" s="258"/>
      <c r="S647" s="258"/>
      <c r="T647" s="258"/>
      <c r="U647" s="258"/>
      <c r="V647" s="258"/>
      <c r="W647" s="258"/>
      <c r="X647" s="258"/>
      <c r="Y647" s="258"/>
      <c r="Z647" s="258"/>
    </row>
    <row r="648">
      <c r="A648" s="258"/>
      <c r="B648" s="258"/>
      <c r="C648" s="258"/>
      <c r="D648" s="258"/>
      <c r="E648" s="258"/>
      <c r="F648" s="258"/>
      <c r="G648" s="258"/>
      <c r="H648" s="258"/>
      <c r="I648" s="258"/>
      <c r="J648" s="258"/>
      <c r="K648" s="258"/>
      <c r="L648" s="258"/>
      <c r="M648" s="258"/>
      <c r="N648" s="258"/>
      <c r="O648" s="258"/>
      <c r="P648" s="258"/>
      <c r="Q648" s="258"/>
      <c r="R648" s="258"/>
      <c r="S648" s="258"/>
      <c r="T648" s="258"/>
      <c r="U648" s="258"/>
      <c r="V648" s="258"/>
      <c r="W648" s="258"/>
      <c r="X648" s="258"/>
      <c r="Y648" s="258"/>
      <c r="Z648" s="258"/>
    </row>
    <row r="649">
      <c r="A649" s="258"/>
      <c r="B649" s="258"/>
      <c r="C649" s="258"/>
      <c r="D649" s="258"/>
      <c r="E649" s="258"/>
      <c r="F649" s="258"/>
      <c r="G649" s="258"/>
      <c r="H649" s="258"/>
      <c r="I649" s="258"/>
      <c r="J649" s="258"/>
      <c r="K649" s="258"/>
      <c r="L649" s="258"/>
      <c r="M649" s="258"/>
      <c r="N649" s="258"/>
      <c r="O649" s="258"/>
      <c r="P649" s="258"/>
      <c r="Q649" s="258"/>
      <c r="R649" s="258"/>
      <c r="S649" s="258"/>
      <c r="T649" s="258"/>
      <c r="U649" s="258"/>
      <c r="V649" s="258"/>
      <c r="W649" s="258"/>
      <c r="X649" s="258"/>
      <c r="Y649" s="258"/>
      <c r="Z649" s="258"/>
    </row>
    <row r="650">
      <c r="A650" s="258"/>
      <c r="B650" s="258"/>
      <c r="C650" s="258"/>
      <c r="D650" s="258"/>
      <c r="E650" s="258"/>
      <c r="F650" s="258"/>
      <c r="G650" s="258"/>
      <c r="H650" s="258"/>
      <c r="I650" s="258"/>
      <c r="J650" s="258"/>
      <c r="K650" s="258"/>
      <c r="L650" s="258"/>
      <c r="M650" s="258"/>
      <c r="N650" s="258"/>
      <c r="O650" s="258"/>
      <c r="P650" s="258"/>
      <c r="Q650" s="258"/>
      <c r="R650" s="258"/>
      <c r="S650" s="258"/>
      <c r="T650" s="258"/>
      <c r="U650" s="258"/>
      <c r="V650" s="258"/>
      <c r="W650" s="258"/>
      <c r="X650" s="258"/>
      <c r="Y650" s="258"/>
      <c r="Z650" s="258"/>
    </row>
    <row r="651">
      <c r="A651" s="258"/>
      <c r="B651" s="258"/>
      <c r="C651" s="258"/>
      <c r="D651" s="258"/>
      <c r="E651" s="258"/>
      <c r="F651" s="258"/>
      <c r="G651" s="258"/>
      <c r="H651" s="258"/>
      <c r="I651" s="258"/>
      <c r="J651" s="258"/>
      <c r="K651" s="258"/>
      <c r="L651" s="258"/>
      <c r="M651" s="258"/>
      <c r="N651" s="258"/>
      <c r="O651" s="258"/>
      <c r="P651" s="258"/>
      <c r="Q651" s="258"/>
      <c r="R651" s="258"/>
      <c r="S651" s="258"/>
      <c r="T651" s="258"/>
      <c r="U651" s="258"/>
      <c r="V651" s="258"/>
      <c r="W651" s="258"/>
      <c r="X651" s="258"/>
      <c r="Y651" s="258"/>
      <c r="Z651" s="258"/>
    </row>
    <row r="652">
      <c r="A652" s="258"/>
      <c r="B652" s="258"/>
      <c r="C652" s="258"/>
      <c r="D652" s="258"/>
      <c r="E652" s="258"/>
      <c r="F652" s="258"/>
      <c r="G652" s="258"/>
      <c r="H652" s="258"/>
      <c r="I652" s="258"/>
      <c r="J652" s="258"/>
      <c r="K652" s="258"/>
      <c r="L652" s="258"/>
      <c r="M652" s="258"/>
      <c r="N652" s="258"/>
      <c r="O652" s="258"/>
      <c r="P652" s="258"/>
      <c r="Q652" s="258"/>
      <c r="R652" s="258"/>
      <c r="S652" s="258"/>
      <c r="T652" s="258"/>
      <c r="U652" s="258"/>
      <c r="V652" s="258"/>
      <c r="W652" s="258"/>
      <c r="X652" s="258"/>
      <c r="Y652" s="258"/>
      <c r="Z652" s="258"/>
    </row>
    <row r="653">
      <c r="A653" s="258"/>
      <c r="B653" s="258"/>
      <c r="C653" s="258"/>
      <c r="D653" s="258"/>
      <c r="E653" s="258"/>
      <c r="F653" s="258"/>
      <c r="G653" s="258"/>
      <c r="H653" s="258"/>
      <c r="I653" s="258"/>
      <c r="J653" s="258"/>
      <c r="K653" s="258"/>
      <c r="L653" s="258"/>
      <c r="M653" s="258"/>
      <c r="N653" s="258"/>
      <c r="O653" s="258"/>
      <c r="P653" s="258"/>
      <c r="Q653" s="258"/>
      <c r="R653" s="258"/>
      <c r="S653" s="258"/>
      <c r="T653" s="258"/>
      <c r="U653" s="258"/>
      <c r="V653" s="258"/>
      <c r="W653" s="258"/>
      <c r="X653" s="258"/>
      <c r="Y653" s="258"/>
      <c r="Z653" s="258"/>
    </row>
    <row r="654">
      <c r="A654" s="258"/>
      <c r="B654" s="258"/>
      <c r="C654" s="258"/>
      <c r="D654" s="258"/>
      <c r="E654" s="258"/>
      <c r="F654" s="258"/>
      <c r="G654" s="258"/>
      <c r="H654" s="258"/>
      <c r="I654" s="258"/>
      <c r="J654" s="258"/>
      <c r="K654" s="258"/>
      <c r="L654" s="258"/>
      <c r="M654" s="258"/>
      <c r="N654" s="258"/>
      <c r="O654" s="258"/>
      <c r="P654" s="258"/>
      <c r="Q654" s="258"/>
      <c r="R654" s="258"/>
      <c r="S654" s="258"/>
      <c r="T654" s="258"/>
      <c r="U654" s="258"/>
      <c r="V654" s="258"/>
      <c r="W654" s="258"/>
      <c r="X654" s="258"/>
      <c r="Y654" s="258"/>
      <c r="Z654" s="258"/>
    </row>
    <row r="655">
      <c r="A655" s="258"/>
      <c r="B655" s="258"/>
      <c r="C655" s="258"/>
      <c r="D655" s="258"/>
      <c r="E655" s="258"/>
      <c r="F655" s="258"/>
      <c r="G655" s="258"/>
      <c r="H655" s="258"/>
      <c r="I655" s="258"/>
      <c r="J655" s="258"/>
      <c r="K655" s="258"/>
      <c r="L655" s="258"/>
      <c r="M655" s="258"/>
      <c r="N655" s="258"/>
      <c r="O655" s="258"/>
      <c r="P655" s="258"/>
      <c r="Q655" s="258"/>
      <c r="R655" s="258"/>
      <c r="S655" s="258"/>
      <c r="T655" s="258"/>
      <c r="U655" s="258"/>
      <c r="V655" s="258"/>
      <c r="W655" s="258"/>
      <c r="X655" s="258"/>
      <c r="Y655" s="258"/>
      <c r="Z655" s="258"/>
    </row>
    <row r="656">
      <c r="A656" s="258"/>
      <c r="B656" s="258"/>
      <c r="C656" s="258"/>
      <c r="D656" s="258"/>
      <c r="E656" s="258"/>
      <c r="F656" s="258"/>
      <c r="G656" s="258"/>
      <c r="H656" s="258"/>
      <c r="I656" s="258"/>
      <c r="J656" s="258"/>
      <c r="K656" s="258"/>
      <c r="L656" s="258"/>
      <c r="M656" s="258"/>
      <c r="N656" s="258"/>
      <c r="O656" s="258"/>
      <c r="P656" s="258"/>
      <c r="Q656" s="258"/>
      <c r="R656" s="258"/>
      <c r="S656" s="258"/>
      <c r="T656" s="258"/>
      <c r="U656" s="258"/>
      <c r="V656" s="258"/>
      <c r="W656" s="258"/>
      <c r="X656" s="258"/>
      <c r="Y656" s="258"/>
      <c r="Z656" s="258"/>
    </row>
    <row r="657">
      <c r="A657" s="258"/>
      <c r="B657" s="258"/>
      <c r="C657" s="258"/>
      <c r="D657" s="258"/>
      <c r="E657" s="258"/>
      <c r="F657" s="258"/>
      <c r="G657" s="258"/>
      <c r="H657" s="258"/>
      <c r="I657" s="258"/>
      <c r="J657" s="258"/>
      <c r="K657" s="258"/>
      <c r="L657" s="258"/>
      <c r="M657" s="258"/>
      <c r="N657" s="258"/>
      <c r="O657" s="258"/>
      <c r="P657" s="258"/>
      <c r="Q657" s="258"/>
      <c r="R657" s="258"/>
      <c r="S657" s="258"/>
      <c r="T657" s="258"/>
      <c r="U657" s="258"/>
      <c r="V657" s="258"/>
      <c r="W657" s="258"/>
      <c r="X657" s="258"/>
      <c r="Y657" s="258"/>
      <c r="Z657" s="258"/>
    </row>
    <row r="658">
      <c r="A658" s="258"/>
      <c r="B658" s="258"/>
      <c r="C658" s="258"/>
      <c r="D658" s="258"/>
      <c r="E658" s="258"/>
      <c r="F658" s="258"/>
      <c r="G658" s="258"/>
      <c r="H658" s="258"/>
      <c r="I658" s="258"/>
      <c r="J658" s="258"/>
      <c r="K658" s="258"/>
      <c r="L658" s="258"/>
      <c r="M658" s="258"/>
      <c r="N658" s="258"/>
      <c r="O658" s="258"/>
      <c r="P658" s="258"/>
      <c r="Q658" s="258"/>
      <c r="R658" s="258"/>
      <c r="S658" s="258"/>
      <c r="T658" s="258"/>
      <c r="U658" s="258"/>
      <c r="V658" s="258"/>
      <c r="W658" s="258"/>
      <c r="X658" s="258"/>
      <c r="Y658" s="258"/>
      <c r="Z658" s="258"/>
    </row>
    <row r="659">
      <c r="A659" s="258"/>
      <c r="B659" s="258"/>
      <c r="C659" s="258"/>
      <c r="D659" s="258"/>
      <c r="E659" s="258"/>
      <c r="F659" s="258"/>
      <c r="G659" s="258"/>
      <c r="H659" s="258"/>
      <c r="I659" s="258"/>
      <c r="J659" s="258"/>
      <c r="K659" s="258"/>
      <c r="L659" s="258"/>
      <c r="M659" s="258"/>
      <c r="N659" s="258"/>
      <c r="O659" s="258"/>
      <c r="P659" s="258"/>
      <c r="Q659" s="258"/>
      <c r="R659" s="258"/>
      <c r="S659" s="258"/>
      <c r="T659" s="258"/>
      <c r="U659" s="258"/>
      <c r="V659" s="258"/>
      <c r="W659" s="258"/>
      <c r="X659" s="258"/>
      <c r="Y659" s="258"/>
      <c r="Z659" s="258"/>
    </row>
    <row r="660">
      <c r="A660" s="258"/>
      <c r="B660" s="258"/>
      <c r="C660" s="258"/>
      <c r="D660" s="258"/>
      <c r="E660" s="258"/>
      <c r="F660" s="258"/>
      <c r="G660" s="258"/>
      <c r="H660" s="258"/>
      <c r="I660" s="258"/>
      <c r="J660" s="258"/>
      <c r="K660" s="258"/>
      <c r="L660" s="258"/>
      <c r="M660" s="258"/>
      <c r="N660" s="258"/>
      <c r="O660" s="258"/>
      <c r="P660" s="258"/>
      <c r="Q660" s="258"/>
      <c r="R660" s="258"/>
      <c r="S660" s="258"/>
      <c r="T660" s="258"/>
      <c r="U660" s="258"/>
      <c r="V660" s="258"/>
      <c r="W660" s="258"/>
      <c r="X660" s="258"/>
      <c r="Y660" s="258"/>
      <c r="Z660" s="258"/>
    </row>
    <row r="661">
      <c r="A661" s="258"/>
      <c r="B661" s="258"/>
      <c r="C661" s="258"/>
      <c r="D661" s="258"/>
      <c r="E661" s="258"/>
      <c r="F661" s="258"/>
      <c r="G661" s="258"/>
      <c r="H661" s="258"/>
      <c r="I661" s="258"/>
      <c r="J661" s="258"/>
      <c r="K661" s="258"/>
      <c r="L661" s="258"/>
      <c r="M661" s="258"/>
      <c r="N661" s="258"/>
      <c r="O661" s="258"/>
      <c r="P661" s="258"/>
      <c r="Q661" s="258"/>
      <c r="R661" s="258"/>
      <c r="S661" s="258"/>
      <c r="T661" s="258"/>
      <c r="U661" s="258"/>
      <c r="V661" s="258"/>
      <c r="W661" s="258"/>
      <c r="X661" s="258"/>
      <c r="Y661" s="258"/>
      <c r="Z661" s="258"/>
    </row>
    <row r="662">
      <c r="A662" s="258"/>
      <c r="B662" s="258"/>
      <c r="C662" s="258"/>
      <c r="D662" s="258"/>
      <c r="E662" s="258"/>
      <c r="F662" s="258"/>
      <c r="G662" s="258"/>
      <c r="H662" s="258"/>
      <c r="I662" s="258"/>
      <c r="J662" s="258"/>
      <c r="K662" s="258"/>
      <c r="L662" s="258"/>
      <c r="M662" s="258"/>
      <c r="N662" s="258"/>
      <c r="O662" s="258"/>
      <c r="P662" s="258"/>
      <c r="Q662" s="258"/>
      <c r="R662" s="258"/>
      <c r="S662" s="258"/>
      <c r="T662" s="258"/>
      <c r="U662" s="258"/>
      <c r="V662" s="258"/>
      <c r="W662" s="258"/>
      <c r="X662" s="258"/>
      <c r="Y662" s="258"/>
      <c r="Z662" s="258"/>
    </row>
    <row r="663">
      <c r="A663" s="258"/>
      <c r="B663" s="258"/>
      <c r="C663" s="258"/>
      <c r="D663" s="258"/>
      <c r="E663" s="258"/>
      <c r="F663" s="258"/>
      <c r="G663" s="258"/>
      <c r="H663" s="258"/>
      <c r="I663" s="258"/>
      <c r="J663" s="258"/>
      <c r="K663" s="258"/>
      <c r="L663" s="258"/>
      <c r="M663" s="258"/>
      <c r="N663" s="258"/>
      <c r="O663" s="258"/>
      <c r="P663" s="258"/>
      <c r="Q663" s="258"/>
      <c r="R663" s="258"/>
      <c r="S663" s="258"/>
      <c r="T663" s="258"/>
      <c r="U663" s="258"/>
      <c r="V663" s="258"/>
      <c r="W663" s="258"/>
      <c r="X663" s="258"/>
      <c r="Y663" s="258"/>
      <c r="Z663" s="258"/>
    </row>
    <row r="664">
      <c r="A664" s="258"/>
      <c r="B664" s="258"/>
      <c r="C664" s="258"/>
      <c r="D664" s="258"/>
      <c r="E664" s="258"/>
      <c r="F664" s="258"/>
      <c r="G664" s="258"/>
      <c r="H664" s="258"/>
      <c r="I664" s="258"/>
      <c r="J664" s="258"/>
      <c r="K664" s="258"/>
      <c r="L664" s="258"/>
      <c r="M664" s="258"/>
      <c r="N664" s="258"/>
      <c r="O664" s="258"/>
      <c r="P664" s="258"/>
      <c r="Q664" s="258"/>
      <c r="R664" s="258"/>
      <c r="S664" s="258"/>
      <c r="T664" s="258"/>
      <c r="U664" s="258"/>
      <c r="V664" s="258"/>
      <c r="W664" s="258"/>
      <c r="X664" s="258"/>
      <c r="Y664" s="258"/>
      <c r="Z664" s="258"/>
    </row>
    <row r="665">
      <c r="A665" s="258"/>
      <c r="B665" s="258"/>
      <c r="C665" s="258"/>
      <c r="D665" s="258"/>
      <c r="E665" s="258"/>
      <c r="F665" s="258"/>
      <c r="G665" s="258"/>
      <c r="H665" s="258"/>
      <c r="I665" s="258"/>
      <c r="J665" s="258"/>
      <c r="K665" s="258"/>
      <c r="L665" s="258"/>
      <c r="M665" s="258"/>
      <c r="N665" s="258"/>
      <c r="O665" s="258"/>
      <c r="P665" s="258"/>
      <c r="Q665" s="258"/>
      <c r="R665" s="258"/>
      <c r="S665" s="258"/>
      <c r="T665" s="258"/>
      <c r="U665" s="258"/>
      <c r="V665" s="258"/>
      <c r="W665" s="258"/>
      <c r="X665" s="258"/>
      <c r="Y665" s="258"/>
      <c r="Z665" s="258"/>
    </row>
    <row r="666">
      <c r="A666" s="258"/>
      <c r="B666" s="258"/>
      <c r="C666" s="258"/>
      <c r="D666" s="258"/>
      <c r="E666" s="258"/>
      <c r="F666" s="258"/>
      <c r="G666" s="258"/>
      <c r="H666" s="258"/>
      <c r="I666" s="258"/>
      <c r="J666" s="258"/>
      <c r="K666" s="258"/>
      <c r="L666" s="258"/>
      <c r="M666" s="258"/>
      <c r="N666" s="258"/>
      <c r="O666" s="258"/>
      <c r="P666" s="258"/>
      <c r="Q666" s="258"/>
      <c r="R666" s="258"/>
      <c r="S666" s="258"/>
      <c r="T666" s="258"/>
      <c r="U666" s="258"/>
      <c r="V666" s="258"/>
      <c r="W666" s="258"/>
      <c r="X666" s="258"/>
      <c r="Y666" s="258"/>
      <c r="Z666" s="258"/>
    </row>
    <row r="667">
      <c r="A667" s="258"/>
      <c r="B667" s="258"/>
      <c r="C667" s="258"/>
      <c r="D667" s="258"/>
      <c r="E667" s="258"/>
      <c r="F667" s="258"/>
      <c r="G667" s="258"/>
      <c r="H667" s="258"/>
      <c r="I667" s="258"/>
      <c r="J667" s="258"/>
      <c r="K667" s="258"/>
      <c r="L667" s="258"/>
      <c r="M667" s="258"/>
      <c r="N667" s="258"/>
      <c r="O667" s="258"/>
      <c r="P667" s="258"/>
      <c r="Q667" s="258"/>
      <c r="R667" s="258"/>
      <c r="S667" s="258"/>
      <c r="T667" s="258"/>
      <c r="U667" s="258"/>
      <c r="V667" s="258"/>
      <c r="W667" s="258"/>
      <c r="X667" s="258"/>
      <c r="Y667" s="258"/>
      <c r="Z667" s="258"/>
    </row>
    <row r="668">
      <c r="A668" s="258"/>
      <c r="B668" s="258"/>
      <c r="C668" s="258"/>
      <c r="D668" s="258"/>
      <c r="E668" s="258"/>
      <c r="F668" s="258"/>
      <c r="G668" s="258"/>
      <c r="H668" s="258"/>
      <c r="I668" s="258"/>
      <c r="J668" s="258"/>
      <c r="K668" s="258"/>
      <c r="L668" s="258"/>
      <c r="M668" s="258"/>
      <c r="N668" s="258"/>
      <c r="O668" s="258"/>
      <c r="P668" s="258"/>
      <c r="Q668" s="258"/>
      <c r="R668" s="258"/>
      <c r="S668" s="258"/>
      <c r="T668" s="258"/>
      <c r="U668" s="258"/>
      <c r="V668" s="258"/>
      <c r="W668" s="258"/>
      <c r="X668" s="258"/>
      <c r="Y668" s="258"/>
      <c r="Z668" s="258"/>
    </row>
    <row r="669">
      <c r="A669" s="258"/>
      <c r="B669" s="258"/>
      <c r="C669" s="258"/>
      <c r="D669" s="258"/>
      <c r="E669" s="258"/>
      <c r="F669" s="258"/>
      <c r="G669" s="258"/>
      <c r="H669" s="258"/>
      <c r="I669" s="258"/>
      <c r="J669" s="258"/>
      <c r="K669" s="258"/>
      <c r="L669" s="258"/>
      <c r="M669" s="258"/>
      <c r="N669" s="258"/>
      <c r="O669" s="258"/>
      <c r="P669" s="258"/>
      <c r="Q669" s="258"/>
      <c r="R669" s="258"/>
      <c r="S669" s="258"/>
      <c r="T669" s="258"/>
      <c r="U669" s="258"/>
      <c r="V669" s="258"/>
      <c r="W669" s="258"/>
      <c r="X669" s="258"/>
      <c r="Y669" s="258"/>
      <c r="Z669" s="258"/>
    </row>
    <row r="670">
      <c r="A670" s="258"/>
      <c r="B670" s="258"/>
      <c r="C670" s="258"/>
      <c r="D670" s="258"/>
      <c r="E670" s="258"/>
      <c r="F670" s="258"/>
      <c r="G670" s="258"/>
      <c r="H670" s="258"/>
      <c r="I670" s="258"/>
      <c r="J670" s="258"/>
      <c r="K670" s="258"/>
      <c r="L670" s="258"/>
      <c r="M670" s="258"/>
      <c r="N670" s="258"/>
      <c r="O670" s="258"/>
      <c r="P670" s="258"/>
      <c r="Q670" s="258"/>
      <c r="R670" s="258"/>
      <c r="S670" s="258"/>
      <c r="T670" s="258"/>
      <c r="U670" s="258"/>
      <c r="V670" s="258"/>
      <c r="W670" s="258"/>
      <c r="X670" s="258"/>
      <c r="Y670" s="258"/>
      <c r="Z670" s="258"/>
    </row>
    <row r="671">
      <c r="A671" s="258"/>
      <c r="B671" s="258"/>
      <c r="C671" s="258"/>
      <c r="D671" s="258"/>
      <c r="E671" s="258"/>
      <c r="F671" s="258"/>
      <c r="G671" s="258"/>
      <c r="H671" s="258"/>
      <c r="I671" s="258"/>
      <c r="J671" s="258"/>
      <c r="K671" s="258"/>
      <c r="L671" s="258"/>
      <c r="M671" s="258"/>
      <c r="N671" s="258"/>
      <c r="O671" s="258"/>
      <c r="P671" s="258"/>
      <c r="Q671" s="258"/>
      <c r="R671" s="258"/>
      <c r="S671" s="258"/>
      <c r="T671" s="258"/>
      <c r="U671" s="258"/>
      <c r="V671" s="258"/>
      <c r="W671" s="258"/>
      <c r="X671" s="258"/>
      <c r="Y671" s="258"/>
      <c r="Z671" s="258"/>
    </row>
    <row r="672">
      <c r="A672" s="258"/>
      <c r="B672" s="258"/>
      <c r="C672" s="258"/>
      <c r="D672" s="258"/>
      <c r="E672" s="258"/>
      <c r="F672" s="258"/>
      <c r="G672" s="258"/>
      <c r="H672" s="258"/>
      <c r="I672" s="258"/>
      <c r="J672" s="258"/>
      <c r="K672" s="258"/>
      <c r="L672" s="258"/>
      <c r="M672" s="258"/>
      <c r="N672" s="258"/>
      <c r="O672" s="258"/>
      <c r="P672" s="258"/>
      <c r="Q672" s="258"/>
      <c r="R672" s="258"/>
      <c r="S672" s="258"/>
      <c r="T672" s="258"/>
      <c r="U672" s="258"/>
      <c r="V672" s="258"/>
      <c r="W672" s="258"/>
      <c r="X672" s="258"/>
      <c r="Y672" s="258"/>
      <c r="Z672" s="258"/>
    </row>
    <row r="673">
      <c r="A673" s="258"/>
      <c r="B673" s="258"/>
      <c r="C673" s="258"/>
      <c r="D673" s="258"/>
      <c r="E673" s="258"/>
      <c r="F673" s="258"/>
      <c r="G673" s="258"/>
      <c r="H673" s="258"/>
      <c r="I673" s="258"/>
      <c r="J673" s="258"/>
      <c r="K673" s="258"/>
      <c r="L673" s="258"/>
      <c r="M673" s="258"/>
      <c r="N673" s="258"/>
      <c r="O673" s="258"/>
      <c r="P673" s="258"/>
      <c r="Q673" s="258"/>
      <c r="R673" s="258"/>
      <c r="S673" s="258"/>
      <c r="T673" s="258"/>
      <c r="U673" s="258"/>
      <c r="V673" s="258"/>
      <c r="W673" s="258"/>
      <c r="X673" s="258"/>
      <c r="Y673" s="258"/>
      <c r="Z673" s="258"/>
    </row>
    <row r="674">
      <c r="A674" s="258"/>
      <c r="B674" s="258"/>
      <c r="C674" s="258"/>
      <c r="D674" s="258"/>
      <c r="E674" s="258"/>
      <c r="F674" s="258"/>
      <c r="G674" s="258"/>
      <c r="H674" s="258"/>
      <c r="I674" s="258"/>
      <c r="J674" s="258"/>
      <c r="K674" s="258"/>
      <c r="L674" s="258"/>
      <c r="M674" s="258"/>
      <c r="N674" s="258"/>
      <c r="O674" s="258"/>
      <c r="P674" s="258"/>
      <c r="Q674" s="258"/>
      <c r="R674" s="258"/>
      <c r="S674" s="258"/>
      <c r="T674" s="258"/>
      <c r="U674" s="258"/>
      <c r="V674" s="258"/>
      <c r="W674" s="258"/>
      <c r="X674" s="258"/>
      <c r="Y674" s="258"/>
      <c r="Z674" s="258"/>
    </row>
    <row r="675">
      <c r="A675" s="258"/>
      <c r="B675" s="258"/>
      <c r="C675" s="258"/>
      <c r="D675" s="258"/>
      <c r="E675" s="258"/>
      <c r="F675" s="258"/>
      <c r="G675" s="258"/>
      <c r="H675" s="258"/>
      <c r="I675" s="258"/>
      <c r="J675" s="258"/>
      <c r="K675" s="258"/>
      <c r="L675" s="258"/>
      <c r="M675" s="258"/>
      <c r="N675" s="258"/>
      <c r="O675" s="258"/>
      <c r="P675" s="258"/>
      <c r="Q675" s="258"/>
      <c r="R675" s="258"/>
      <c r="S675" s="258"/>
      <c r="T675" s="258"/>
      <c r="U675" s="258"/>
      <c r="V675" s="258"/>
      <c r="W675" s="258"/>
      <c r="X675" s="258"/>
      <c r="Y675" s="258"/>
      <c r="Z675" s="258"/>
    </row>
    <row r="676">
      <c r="A676" s="258"/>
      <c r="B676" s="258"/>
      <c r="C676" s="258"/>
      <c r="D676" s="258"/>
      <c r="E676" s="258"/>
      <c r="F676" s="258"/>
      <c r="G676" s="258"/>
      <c r="H676" s="258"/>
      <c r="I676" s="258"/>
      <c r="J676" s="258"/>
      <c r="K676" s="258"/>
      <c r="L676" s="258"/>
      <c r="M676" s="258"/>
      <c r="N676" s="258"/>
      <c r="O676" s="258"/>
      <c r="P676" s="258"/>
      <c r="Q676" s="258"/>
      <c r="R676" s="258"/>
      <c r="S676" s="258"/>
      <c r="T676" s="258"/>
      <c r="U676" s="258"/>
      <c r="V676" s="258"/>
      <c r="W676" s="258"/>
      <c r="X676" s="258"/>
      <c r="Y676" s="258"/>
      <c r="Z676" s="258"/>
    </row>
    <row r="677">
      <c r="A677" s="258"/>
      <c r="B677" s="258"/>
      <c r="C677" s="258"/>
      <c r="D677" s="258"/>
      <c r="E677" s="258"/>
      <c r="F677" s="258"/>
      <c r="G677" s="258"/>
      <c r="H677" s="258"/>
      <c r="I677" s="258"/>
      <c r="J677" s="258"/>
      <c r="K677" s="258"/>
      <c r="L677" s="258"/>
      <c r="M677" s="258"/>
      <c r="N677" s="258"/>
      <c r="O677" s="258"/>
      <c r="P677" s="258"/>
      <c r="Q677" s="258"/>
      <c r="R677" s="258"/>
      <c r="S677" s="258"/>
      <c r="T677" s="258"/>
      <c r="U677" s="258"/>
      <c r="V677" s="258"/>
      <c r="W677" s="258"/>
      <c r="X677" s="258"/>
      <c r="Y677" s="258"/>
      <c r="Z677" s="258"/>
    </row>
    <row r="678">
      <c r="A678" s="258"/>
      <c r="B678" s="258"/>
      <c r="C678" s="258"/>
      <c r="D678" s="258"/>
      <c r="E678" s="258"/>
      <c r="F678" s="258"/>
      <c r="G678" s="258"/>
      <c r="H678" s="258"/>
      <c r="I678" s="258"/>
      <c r="J678" s="258"/>
      <c r="K678" s="258"/>
      <c r="L678" s="258"/>
      <c r="M678" s="258"/>
      <c r="N678" s="258"/>
      <c r="O678" s="258"/>
      <c r="P678" s="258"/>
      <c r="Q678" s="258"/>
      <c r="R678" s="258"/>
      <c r="S678" s="258"/>
      <c r="T678" s="258"/>
      <c r="U678" s="258"/>
      <c r="V678" s="258"/>
      <c r="W678" s="258"/>
      <c r="X678" s="258"/>
      <c r="Y678" s="258"/>
      <c r="Z678" s="258"/>
    </row>
    <row r="679">
      <c r="A679" s="258"/>
      <c r="B679" s="258"/>
      <c r="C679" s="258"/>
      <c r="D679" s="258"/>
      <c r="E679" s="258"/>
      <c r="F679" s="258"/>
      <c r="G679" s="258"/>
      <c r="H679" s="258"/>
      <c r="I679" s="258"/>
      <c r="J679" s="258"/>
      <c r="K679" s="258"/>
      <c r="L679" s="258"/>
      <c r="M679" s="258"/>
      <c r="N679" s="258"/>
      <c r="O679" s="258"/>
      <c r="P679" s="258"/>
      <c r="Q679" s="258"/>
      <c r="R679" s="258"/>
      <c r="S679" s="258"/>
      <c r="T679" s="258"/>
      <c r="U679" s="258"/>
      <c r="V679" s="258"/>
      <c r="W679" s="258"/>
      <c r="X679" s="258"/>
      <c r="Y679" s="258"/>
      <c r="Z679" s="258"/>
    </row>
    <row r="680">
      <c r="A680" s="258"/>
      <c r="B680" s="258"/>
      <c r="C680" s="258"/>
      <c r="D680" s="258"/>
      <c r="E680" s="258"/>
      <c r="F680" s="258"/>
      <c r="G680" s="258"/>
      <c r="H680" s="258"/>
      <c r="I680" s="258"/>
      <c r="J680" s="258"/>
      <c r="K680" s="258"/>
      <c r="L680" s="258"/>
      <c r="M680" s="258"/>
      <c r="N680" s="258"/>
      <c r="O680" s="258"/>
      <c r="P680" s="258"/>
      <c r="Q680" s="258"/>
      <c r="R680" s="258"/>
      <c r="S680" s="258"/>
      <c r="T680" s="258"/>
      <c r="U680" s="258"/>
      <c r="V680" s="258"/>
      <c r="W680" s="258"/>
      <c r="X680" s="258"/>
      <c r="Y680" s="258"/>
      <c r="Z680" s="258"/>
    </row>
    <row r="681">
      <c r="A681" s="258"/>
      <c r="B681" s="258"/>
      <c r="C681" s="258"/>
      <c r="D681" s="258"/>
      <c r="E681" s="258"/>
      <c r="F681" s="258"/>
      <c r="G681" s="258"/>
      <c r="H681" s="258"/>
      <c r="I681" s="258"/>
      <c r="J681" s="258"/>
      <c r="K681" s="258"/>
      <c r="L681" s="258"/>
      <c r="M681" s="258"/>
      <c r="N681" s="258"/>
      <c r="O681" s="258"/>
      <c r="P681" s="258"/>
      <c r="Q681" s="258"/>
      <c r="R681" s="258"/>
      <c r="S681" s="258"/>
      <c r="T681" s="258"/>
      <c r="U681" s="258"/>
      <c r="V681" s="258"/>
      <c r="W681" s="258"/>
      <c r="X681" s="258"/>
      <c r="Y681" s="258"/>
      <c r="Z681" s="258"/>
    </row>
    <row r="682">
      <c r="A682" s="258"/>
      <c r="B682" s="258"/>
      <c r="C682" s="258"/>
      <c r="D682" s="258"/>
      <c r="E682" s="258"/>
      <c r="F682" s="258"/>
      <c r="G682" s="258"/>
      <c r="H682" s="258"/>
      <c r="I682" s="258"/>
      <c r="J682" s="258"/>
      <c r="K682" s="258"/>
      <c r="L682" s="258"/>
      <c r="M682" s="258"/>
      <c r="N682" s="258"/>
      <c r="O682" s="258"/>
      <c r="P682" s="258"/>
      <c r="Q682" s="258"/>
      <c r="R682" s="258"/>
      <c r="S682" s="258"/>
      <c r="T682" s="258"/>
      <c r="U682" s="258"/>
      <c r="V682" s="258"/>
      <c r="W682" s="258"/>
      <c r="X682" s="258"/>
      <c r="Y682" s="258"/>
      <c r="Z682" s="258"/>
    </row>
    <row r="683">
      <c r="A683" s="258"/>
      <c r="B683" s="258"/>
      <c r="C683" s="258"/>
      <c r="D683" s="258"/>
      <c r="E683" s="258"/>
      <c r="F683" s="258"/>
      <c r="G683" s="258"/>
      <c r="H683" s="258"/>
      <c r="I683" s="258"/>
      <c r="J683" s="258"/>
      <c r="K683" s="258"/>
      <c r="L683" s="258"/>
      <c r="M683" s="258"/>
      <c r="N683" s="258"/>
      <c r="O683" s="258"/>
      <c r="P683" s="258"/>
      <c r="Q683" s="258"/>
      <c r="R683" s="258"/>
      <c r="S683" s="258"/>
      <c r="T683" s="258"/>
      <c r="U683" s="258"/>
      <c r="V683" s="258"/>
      <c r="W683" s="258"/>
      <c r="X683" s="258"/>
      <c r="Y683" s="258"/>
      <c r="Z683" s="258"/>
    </row>
    <row r="684">
      <c r="A684" s="258"/>
      <c r="B684" s="258"/>
      <c r="C684" s="258"/>
      <c r="D684" s="258"/>
      <c r="E684" s="258"/>
      <c r="F684" s="258"/>
      <c r="G684" s="258"/>
      <c r="H684" s="258"/>
      <c r="I684" s="258"/>
      <c r="J684" s="258"/>
      <c r="K684" s="258"/>
      <c r="L684" s="258"/>
      <c r="M684" s="258"/>
      <c r="N684" s="258"/>
      <c r="O684" s="258"/>
      <c r="P684" s="258"/>
      <c r="Q684" s="258"/>
      <c r="R684" s="258"/>
      <c r="S684" s="258"/>
      <c r="T684" s="258"/>
      <c r="U684" s="258"/>
      <c r="V684" s="258"/>
      <c r="W684" s="258"/>
      <c r="X684" s="258"/>
      <c r="Y684" s="258"/>
      <c r="Z684" s="258"/>
    </row>
    <row r="685">
      <c r="A685" s="258"/>
      <c r="B685" s="258"/>
      <c r="C685" s="258"/>
      <c r="D685" s="258"/>
      <c r="E685" s="258"/>
      <c r="F685" s="258"/>
      <c r="G685" s="258"/>
      <c r="H685" s="258"/>
      <c r="I685" s="258"/>
      <c r="J685" s="258"/>
      <c r="K685" s="258"/>
      <c r="L685" s="258"/>
      <c r="M685" s="258"/>
      <c r="N685" s="258"/>
      <c r="O685" s="258"/>
      <c r="P685" s="258"/>
      <c r="Q685" s="258"/>
      <c r="R685" s="258"/>
      <c r="S685" s="258"/>
      <c r="T685" s="258"/>
      <c r="U685" s="258"/>
      <c r="V685" s="258"/>
      <c r="W685" s="258"/>
      <c r="X685" s="258"/>
      <c r="Y685" s="258"/>
      <c r="Z685" s="258"/>
    </row>
    <row r="686">
      <c r="A686" s="258"/>
      <c r="B686" s="258"/>
      <c r="C686" s="258"/>
      <c r="D686" s="258"/>
      <c r="E686" s="258"/>
      <c r="F686" s="258"/>
      <c r="G686" s="258"/>
      <c r="H686" s="258"/>
      <c r="I686" s="258"/>
      <c r="J686" s="258"/>
      <c r="K686" s="258"/>
      <c r="L686" s="258"/>
      <c r="M686" s="258"/>
      <c r="N686" s="258"/>
      <c r="O686" s="258"/>
      <c r="P686" s="258"/>
      <c r="Q686" s="258"/>
      <c r="R686" s="258"/>
      <c r="S686" s="258"/>
      <c r="T686" s="258"/>
      <c r="U686" s="258"/>
      <c r="V686" s="258"/>
      <c r="W686" s="258"/>
      <c r="X686" s="258"/>
      <c r="Y686" s="258"/>
      <c r="Z686" s="258"/>
    </row>
    <row r="687">
      <c r="A687" s="258"/>
      <c r="B687" s="258"/>
      <c r="C687" s="258"/>
      <c r="D687" s="258"/>
      <c r="E687" s="258"/>
      <c r="F687" s="258"/>
      <c r="G687" s="258"/>
      <c r="H687" s="258"/>
      <c r="I687" s="258"/>
      <c r="J687" s="258"/>
      <c r="K687" s="258"/>
      <c r="L687" s="258"/>
      <c r="M687" s="258"/>
      <c r="N687" s="258"/>
      <c r="O687" s="258"/>
      <c r="P687" s="258"/>
      <c r="Q687" s="258"/>
      <c r="R687" s="258"/>
      <c r="S687" s="258"/>
      <c r="T687" s="258"/>
      <c r="U687" s="258"/>
      <c r="V687" s="258"/>
      <c r="W687" s="258"/>
      <c r="X687" s="258"/>
      <c r="Y687" s="258"/>
      <c r="Z687" s="258"/>
    </row>
    <row r="688">
      <c r="A688" s="258"/>
      <c r="B688" s="258"/>
      <c r="C688" s="258"/>
      <c r="D688" s="258"/>
      <c r="E688" s="258"/>
      <c r="F688" s="258"/>
      <c r="G688" s="258"/>
      <c r="H688" s="258"/>
      <c r="I688" s="258"/>
      <c r="J688" s="258"/>
      <c r="K688" s="258"/>
      <c r="L688" s="258"/>
      <c r="M688" s="258"/>
      <c r="N688" s="258"/>
      <c r="O688" s="258"/>
      <c r="P688" s="258"/>
      <c r="Q688" s="258"/>
      <c r="R688" s="258"/>
      <c r="S688" s="258"/>
      <c r="T688" s="258"/>
      <c r="U688" s="258"/>
      <c r="V688" s="258"/>
      <c r="W688" s="258"/>
      <c r="X688" s="258"/>
      <c r="Y688" s="258"/>
      <c r="Z688" s="258"/>
    </row>
    <row r="689">
      <c r="A689" s="258"/>
      <c r="B689" s="258"/>
      <c r="C689" s="258"/>
      <c r="D689" s="258"/>
      <c r="E689" s="258"/>
      <c r="F689" s="258"/>
      <c r="G689" s="258"/>
      <c r="H689" s="258"/>
      <c r="I689" s="258"/>
      <c r="J689" s="258"/>
      <c r="K689" s="258"/>
      <c r="L689" s="258"/>
      <c r="M689" s="258"/>
      <c r="N689" s="258"/>
      <c r="O689" s="258"/>
      <c r="P689" s="258"/>
      <c r="Q689" s="258"/>
      <c r="R689" s="258"/>
      <c r="S689" s="258"/>
      <c r="T689" s="258"/>
      <c r="U689" s="258"/>
      <c r="V689" s="258"/>
      <c r="W689" s="258"/>
      <c r="X689" s="258"/>
      <c r="Y689" s="258"/>
      <c r="Z689" s="258"/>
    </row>
    <row r="690">
      <c r="A690" s="258"/>
      <c r="B690" s="258"/>
      <c r="C690" s="258"/>
      <c r="D690" s="258"/>
      <c r="E690" s="258"/>
      <c r="F690" s="258"/>
      <c r="G690" s="258"/>
      <c r="H690" s="258"/>
      <c r="I690" s="258"/>
      <c r="J690" s="258"/>
      <c r="K690" s="258"/>
      <c r="L690" s="258"/>
      <c r="M690" s="258"/>
      <c r="N690" s="258"/>
      <c r="O690" s="258"/>
      <c r="P690" s="258"/>
      <c r="Q690" s="258"/>
      <c r="R690" s="258"/>
      <c r="S690" s="258"/>
      <c r="T690" s="258"/>
      <c r="U690" s="258"/>
      <c r="V690" s="258"/>
      <c r="W690" s="258"/>
      <c r="X690" s="258"/>
      <c r="Y690" s="258"/>
      <c r="Z690" s="258"/>
    </row>
    <row r="691">
      <c r="A691" s="258"/>
      <c r="B691" s="258"/>
      <c r="C691" s="258"/>
      <c r="D691" s="258"/>
      <c r="E691" s="258"/>
      <c r="F691" s="258"/>
      <c r="G691" s="258"/>
      <c r="H691" s="258"/>
      <c r="I691" s="258"/>
      <c r="J691" s="258"/>
      <c r="K691" s="258"/>
      <c r="L691" s="258"/>
      <c r="M691" s="258"/>
      <c r="N691" s="258"/>
      <c r="O691" s="258"/>
      <c r="P691" s="258"/>
      <c r="Q691" s="258"/>
      <c r="R691" s="258"/>
      <c r="S691" s="258"/>
      <c r="T691" s="258"/>
      <c r="U691" s="258"/>
      <c r="V691" s="258"/>
      <c r="W691" s="258"/>
      <c r="X691" s="258"/>
      <c r="Y691" s="258"/>
      <c r="Z691" s="258"/>
    </row>
    <row r="692">
      <c r="A692" s="258"/>
      <c r="B692" s="258"/>
      <c r="C692" s="258"/>
      <c r="D692" s="258"/>
      <c r="E692" s="258"/>
      <c r="F692" s="258"/>
      <c r="G692" s="258"/>
      <c r="H692" s="258"/>
      <c r="I692" s="258"/>
      <c r="J692" s="258"/>
      <c r="K692" s="258"/>
      <c r="L692" s="258"/>
      <c r="M692" s="258"/>
      <c r="N692" s="258"/>
      <c r="O692" s="258"/>
      <c r="P692" s="258"/>
      <c r="Q692" s="258"/>
      <c r="R692" s="258"/>
      <c r="S692" s="258"/>
      <c r="T692" s="258"/>
      <c r="U692" s="258"/>
      <c r="V692" s="258"/>
      <c r="W692" s="258"/>
      <c r="X692" s="258"/>
      <c r="Y692" s="258"/>
      <c r="Z692" s="258"/>
    </row>
    <row r="693">
      <c r="A693" s="258"/>
      <c r="B693" s="258"/>
      <c r="C693" s="258"/>
      <c r="D693" s="258"/>
      <c r="E693" s="258"/>
      <c r="F693" s="258"/>
      <c r="G693" s="258"/>
      <c r="H693" s="258"/>
      <c r="I693" s="258"/>
      <c r="J693" s="258"/>
      <c r="K693" s="258"/>
      <c r="L693" s="258"/>
      <c r="M693" s="258"/>
      <c r="N693" s="258"/>
      <c r="O693" s="258"/>
      <c r="P693" s="258"/>
      <c r="Q693" s="258"/>
      <c r="R693" s="258"/>
      <c r="S693" s="258"/>
      <c r="T693" s="258"/>
      <c r="U693" s="258"/>
      <c r="V693" s="258"/>
      <c r="W693" s="258"/>
      <c r="X693" s="258"/>
      <c r="Y693" s="258"/>
      <c r="Z693" s="258"/>
    </row>
    <row r="694">
      <c r="A694" s="258"/>
      <c r="B694" s="258"/>
      <c r="C694" s="258"/>
      <c r="D694" s="258"/>
      <c r="E694" s="258"/>
      <c r="F694" s="258"/>
      <c r="G694" s="258"/>
      <c r="H694" s="258"/>
      <c r="I694" s="258"/>
      <c r="J694" s="258"/>
      <c r="K694" s="258"/>
      <c r="L694" s="258"/>
      <c r="M694" s="258"/>
      <c r="N694" s="258"/>
      <c r="O694" s="258"/>
      <c r="P694" s="258"/>
      <c r="Q694" s="258"/>
      <c r="R694" s="258"/>
      <c r="S694" s="258"/>
      <c r="T694" s="258"/>
      <c r="U694" s="258"/>
      <c r="V694" s="258"/>
      <c r="W694" s="258"/>
      <c r="X694" s="258"/>
      <c r="Y694" s="258"/>
      <c r="Z694" s="258"/>
    </row>
    <row r="695">
      <c r="A695" s="258"/>
      <c r="B695" s="258"/>
      <c r="C695" s="258"/>
      <c r="D695" s="258"/>
      <c r="E695" s="258"/>
      <c r="F695" s="258"/>
      <c r="G695" s="258"/>
      <c r="H695" s="258"/>
      <c r="I695" s="258"/>
      <c r="J695" s="258"/>
      <c r="K695" s="258"/>
      <c r="L695" s="258"/>
      <c r="M695" s="258"/>
      <c r="N695" s="258"/>
      <c r="O695" s="258"/>
      <c r="P695" s="258"/>
      <c r="Q695" s="258"/>
      <c r="R695" s="258"/>
      <c r="S695" s="258"/>
      <c r="T695" s="258"/>
      <c r="U695" s="258"/>
      <c r="V695" s="258"/>
      <c r="W695" s="258"/>
      <c r="X695" s="258"/>
      <c r="Y695" s="258"/>
      <c r="Z695" s="258"/>
    </row>
    <row r="696">
      <c r="A696" s="258"/>
      <c r="B696" s="258"/>
      <c r="C696" s="258"/>
      <c r="D696" s="258"/>
      <c r="E696" s="258"/>
      <c r="F696" s="258"/>
      <c r="G696" s="258"/>
      <c r="H696" s="258"/>
      <c r="I696" s="258"/>
      <c r="J696" s="258"/>
      <c r="K696" s="258"/>
      <c r="L696" s="258"/>
      <c r="M696" s="258"/>
      <c r="N696" s="258"/>
      <c r="O696" s="258"/>
      <c r="P696" s="258"/>
      <c r="Q696" s="258"/>
      <c r="R696" s="258"/>
      <c r="S696" s="258"/>
      <c r="T696" s="258"/>
      <c r="U696" s="258"/>
      <c r="V696" s="258"/>
      <c r="W696" s="258"/>
      <c r="X696" s="258"/>
      <c r="Y696" s="258"/>
      <c r="Z696" s="258"/>
    </row>
    <row r="697">
      <c r="A697" s="258"/>
      <c r="B697" s="258"/>
      <c r="C697" s="258"/>
      <c r="D697" s="258"/>
      <c r="E697" s="258"/>
      <c r="F697" s="258"/>
      <c r="G697" s="258"/>
      <c r="H697" s="258"/>
      <c r="I697" s="258"/>
      <c r="J697" s="258"/>
      <c r="K697" s="258"/>
      <c r="L697" s="258"/>
      <c r="M697" s="258"/>
      <c r="N697" s="258"/>
      <c r="O697" s="258"/>
      <c r="P697" s="258"/>
      <c r="Q697" s="258"/>
      <c r="R697" s="258"/>
      <c r="S697" s="258"/>
      <c r="T697" s="258"/>
      <c r="U697" s="258"/>
      <c r="V697" s="258"/>
      <c r="W697" s="258"/>
      <c r="X697" s="258"/>
      <c r="Y697" s="258"/>
      <c r="Z697" s="258"/>
    </row>
    <row r="698">
      <c r="A698" s="258"/>
      <c r="B698" s="258"/>
      <c r="C698" s="258"/>
      <c r="D698" s="258"/>
      <c r="E698" s="258"/>
      <c r="F698" s="258"/>
      <c r="G698" s="258"/>
      <c r="H698" s="258"/>
      <c r="I698" s="258"/>
      <c r="J698" s="258"/>
      <c r="K698" s="258"/>
      <c r="L698" s="258"/>
      <c r="M698" s="258"/>
      <c r="N698" s="258"/>
      <c r="O698" s="258"/>
      <c r="P698" s="258"/>
      <c r="Q698" s="258"/>
      <c r="R698" s="258"/>
      <c r="S698" s="258"/>
      <c r="T698" s="258"/>
      <c r="U698" s="258"/>
      <c r="V698" s="258"/>
      <c r="W698" s="258"/>
      <c r="X698" s="258"/>
      <c r="Y698" s="258"/>
      <c r="Z698" s="258"/>
    </row>
    <row r="699">
      <c r="A699" s="258"/>
      <c r="B699" s="258"/>
      <c r="C699" s="258"/>
      <c r="D699" s="258"/>
      <c r="E699" s="258"/>
      <c r="F699" s="258"/>
      <c r="G699" s="258"/>
      <c r="H699" s="258"/>
      <c r="I699" s="258"/>
      <c r="J699" s="258"/>
      <c r="K699" s="258"/>
      <c r="L699" s="258"/>
      <c r="M699" s="258"/>
      <c r="N699" s="258"/>
      <c r="O699" s="258"/>
      <c r="P699" s="258"/>
      <c r="Q699" s="258"/>
      <c r="R699" s="258"/>
      <c r="S699" s="258"/>
      <c r="T699" s="258"/>
      <c r="U699" s="258"/>
      <c r="V699" s="258"/>
      <c r="W699" s="258"/>
      <c r="X699" s="258"/>
      <c r="Y699" s="258"/>
      <c r="Z699" s="258"/>
    </row>
    <row r="700">
      <c r="A700" s="258"/>
      <c r="B700" s="258"/>
      <c r="C700" s="258"/>
      <c r="D700" s="258"/>
      <c r="E700" s="258"/>
      <c r="F700" s="258"/>
      <c r="G700" s="258"/>
      <c r="H700" s="258"/>
      <c r="I700" s="258"/>
      <c r="J700" s="258"/>
      <c r="K700" s="258"/>
      <c r="L700" s="258"/>
      <c r="M700" s="258"/>
      <c r="N700" s="258"/>
      <c r="O700" s="258"/>
      <c r="P700" s="258"/>
      <c r="Q700" s="258"/>
      <c r="R700" s="258"/>
      <c r="S700" s="258"/>
      <c r="T700" s="258"/>
      <c r="U700" s="258"/>
      <c r="V700" s="258"/>
      <c r="W700" s="258"/>
      <c r="X700" s="258"/>
      <c r="Y700" s="258"/>
      <c r="Z700" s="258"/>
    </row>
    <row r="701">
      <c r="A701" s="258"/>
      <c r="B701" s="258"/>
      <c r="C701" s="258"/>
      <c r="D701" s="258"/>
      <c r="E701" s="258"/>
      <c r="F701" s="258"/>
      <c r="G701" s="258"/>
      <c r="H701" s="258"/>
      <c r="I701" s="258"/>
      <c r="J701" s="258"/>
      <c r="K701" s="258"/>
      <c r="L701" s="258"/>
      <c r="M701" s="258"/>
      <c r="N701" s="258"/>
      <c r="O701" s="258"/>
      <c r="P701" s="258"/>
      <c r="Q701" s="258"/>
      <c r="R701" s="258"/>
      <c r="S701" s="258"/>
      <c r="T701" s="258"/>
      <c r="U701" s="258"/>
      <c r="V701" s="258"/>
      <c r="W701" s="258"/>
      <c r="X701" s="258"/>
      <c r="Y701" s="258"/>
      <c r="Z701" s="258"/>
    </row>
    <row r="702">
      <c r="A702" s="258"/>
      <c r="B702" s="258"/>
      <c r="C702" s="258"/>
      <c r="D702" s="258"/>
      <c r="E702" s="258"/>
      <c r="F702" s="258"/>
      <c r="G702" s="258"/>
      <c r="H702" s="258"/>
      <c r="I702" s="258"/>
      <c r="J702" s="258"/>
      <c r="K702" s="258"/>
      <c r="L702" s="258"/>
      <c r="M702" s="258"/>
      <c r="N702" s="258"/>
      <c r="O702" s="258"/>
      <c r="P702" s="258"/>
      <c r="Q702" s="258"/>
      <c r="R702" s="258"/>
      <c r="S702" s="258"/>
      <c r="T702" s="258"/>
      <c r="U702" s="258"/>
      <c r="V702" s="258"/>
      <c r="W702" s="258"/>
      <c r="X702" s="258"/>
      <c r="Y702" s="258"/>
      <c r="Z702" s="258"/>
    </row>
    <row r="703">
      <c r="A703" s="258"/>
      <c r="B703" s="258"/>
      <c r="C703" s="258"/>
      <c r="D703" s="258"/>
      <c r="E703" s="258"/>
      <c r="F703" s="258"/>
      <c r="G703" s="258"/>
      <c r="H703" s="258"/>
      <c r="I703" s="258"/>
      <c r="J703" s="258"/>
      <c r="K703" s="258"/>
      <c r="L703" s="258"/>
      <c r="M703" s="258"/>
      <c r="N703" s="258"/>
      <c r="O703" s="258"/>
      <c r="P703" s="258"/>
      <c r="Q703" s="258"/>
      <c r="R703" s="258"/>
      <c r="S703" s="258"/>
      <c r="T703" s="258"/>
      <c r="U703" s="258"/>
      <c r="V703" s="258"/>
      <c r="W703" s="258"/>
      <c r="X703" s="258"/>
      <c r="Y703" s="258"/>
      <c r="Z703" s="258"/>
    </row>
    <row r="704">
      <c r="A704" s="258"/>
      <c r="B704" s="258"/>
      <c r="C704" s="258"/>
      <c r="D704" s="258"/>
      <c r="E704" s="258"/>
      <c r="F704" s="258"/>
      <c r="G704" s="258"/>
      <c r="H704" s="258"/>
      <c r="I704" s="258"/>
      <c r="J704" s="258"/>
      <c r="K704" s="258"/>
      <c r="L704" s="258"/>
      <c r="M704" s="258"/>
      <c r="N704" s="258"/>
      <c r="O704" s="258"/>
      <c r="P704" s="258"/>
      <c r="Q704" s="258"/>
      <c r="R704" s="258"/>
      <c r="S704" s="258"/>
      <c r="T704" s="258"/>
      <c r="U704" s="258"/>
      <c r="V704" s="258"/>
      <c r="W704" s="258"/>
      <c r="X704" s="258"/>
      <c r="Y704" s="258"/>
      <c r="Z704" s="258"/>
    </row>
    <row r="705">
      <c r="A705" s="258"/>
      <c r="B705" s="258"/>
      <c r="C705" s="258"/>
      <c r="D705" s="258"/>
      <c r="E705" s="258"/>
      <c r="F705" s="258"/>
      <c r="G705" s="258"/>
      <c r="H705" s="258"/>
      <c r="I705" s="258"/>
      <c r="J705" s="258"/>
      <c r="K705" s="258"/>
      <c r="L705" s="258"/>
      <c r="M705" s="258"/>
      <c r="N705" s="258"/>
      <c r="O705" s="258"/>
      <c r="P705" s="258"/>
      <c r="Q705" s="258"/>
      <c r="R705" s="258"/>
      <c r="S705" s="258"/>
      <c r="T705" s="258"/>
      <c r="U705" s="258"/>
      <c r="V705" s="258"/>
      <c r="W705" s="258"/>
      <c r="X705" s="258"/>
      <c r="Y705" s="258"/>
      <c r="Z705" s="258"/>
    </row>
    <row r="706">
      <c r="A706" s="258"/>
      <c r="B706" s="258"/>
      <c r="C706" s="258"/>
      <c r="D706" s="258"/>
      <c r="E706" s="258"/>
      <c r="F706" s="258"/>
      <c r="G706" s="258"/>
      <c r="H706" s="258"/>
      <c r="I706" s="258"/>
      <c r="J706" s="258"/>
      <c r="K706" s="258"/>
      <c r="L706" s="258"/>
      <c r="M706" s="258"/>
      <c r="N706" s="258"/>
      <c r="O706" s="258"/>
      <c r="P706" s="258"/>
      <c r="Q706" s="258"/>
      <c r="R706" s="258"/>
      <c r="S706" s="258"/>
      <c r="T706" s="258"/>
      <c r="U706" s="258"/>
      <c r="V706" s="258"/>
      <c r="W706" s="258"/>
      <c r="X706" s="258"/>
      <c r="Y706" s="258"/>
      <c r="Z706" s="258"/>
    </row>
    <row r="707">
      <c r="A707" s="258"/>
      <c r="B707" s="258"/>
      <c r="C707" s="258"/>
      <c r="D707" s="258"/>
      <c r="E707" s="258"/>
      <c r="F707" s="258"/>
      <c r="G707" s="258"/>
      <c r="H707" s="258"/>
      <c r="I707" s="258"/>
      <c r="J707" s="258"/>
      <c r="K707" s="258"/>
      <c r="L707" s="258"/>
      <c r="M707" s="258"/>
      <c r="N707" s="258"/>
      <c r="O707" s="258"/>
      <c r="P707" s="258"/>
      <c r="Q707" s="258"/>
      <c r="R707" s="258"/>
      <c r="S707" s="258"/>
      <c r="T707" s="258"/>
      <c r="U707" s="258"/>
      <c r="V707" s="258"/>
      <c r="W707" s="258"/>
      <c r="X707" s="258"/>
      <c r="Y707" s="258"/>
      <c r="Z707" s="258"/>
    </row>
    <row r="708">
      <c r="A708" s="258"/>
      <c r="B708" s="258"/>
      <c r="C708" s="258"/>
      <c r="D708" s="258"/>
      <c r="E708" s="258"/>
      <c r="F708" s="258"/>
      <c r="G708" s="258"/>
      <c r="H708" s="258"/>
      <c r="I708" s="258"/>
      <c r="J708" s="258"/>
      <c r="K708" s="258"/>
      <c r="L708" s="258"/>
      <c r="M708" s="258"/>
      <c r="N708" s="258"/>
      <c r="O708" s="258"/>
      <c r="P708" s="258"/>
      <c r="Q708" s="258"/>
      <c r="R708" s="258"/>
      <c r="S708" s="258"/>
      <c r="T708" s="258"/>
      <c r="U708" s="258"/>
      <c r="V708" s="258"/>
      <c r="W708" s="258"/>
      <c r="X708" s="258"/>
      <c r="Y708" s="258"/>
      <c r="Z708" s="258"/>
    </row>
    <row r="709">
      <c r="A709" s="258"/>
      <c r="B709" s="258"/>
      <c r="C709" s="258"/>
      <c r="D709" s="258"/>
      <c r="E709" s="258"/>
      <c r="F709" s="258"/>
      <c r="G709" s="258"/>
      <c r="H709" s="258"/>
      <c r="I709" s="258"/>
      <c r="J709" s="258"/>
      <c r="K709" s="258"/>
      <c r="L709" s="258"/>
      <c r="M709" s="258"/>
      <c r="N709" s="258"/>
      <c r="O709" s="258"/>
      <c r="P709" s="258"/>
      <c r="Q709" s="258"/>
      <c r="R709" s="258"/>
      <c r="S709" s="258"/>
      <c r="T709" s="258"/>
      <c r="U709" s="258"/>
      <c r="V709" s="258"/>
      <c r="W709" s="258"/>
      <c r="X709" s="258"/>
      <c r="Y709" s="258"/>
      <c r="Z709" s="258"/>
    </row>
    <row r="710">
      <c r="A710" s="258"/>
      <c r="B710" s="258"/>
      <c r="C710" s="258"/>
      <c r="D710" s="258"/>
      <c r="E710" s="258"/>
      <c r="F710" s="258"/>
      <c r="G710" s="258"/>
      <c r="H710" s="258"/>
      <c r="I710" s="258"/>
      <c r="J710" s="258"/>
      <c r="K710" s="258"/>
      <c r="L710" s="258"/>
      <c r="M710" s="258"/>
      <c r="N710" s="258"/>
      <c r="O710" s="258"/>
      <c r="P710" s="258"/>
      <c r="Q710" s="258"/>
      <c r="R710" s="258"/>
      <c r="S710" s="258"/>
      <c r="T710" s="258"/>
      <c r="U710" s="258"/>
      <c r="V710" s="258"/>
      <c r="W710" s="258"/>
      <c r="X710" s="258"/>
      <c r="Y710" s="258"/>
      <c r="Z710" s="258"/>
    </row>
    <row r="711">
      <c r="A711" s="258"/>
      <c r="B711" s="258"/>
      <c r="C711" s="258"/>
      <c r="D711" s="258"/>
      <c r="E711" s="258"/>
      <c r="F711" s="258"/>
      <c r="G711" s="258"/>
      <c r="H711" s="258"/>
      <c r="I711" s="258"/>
      <c r="J711" s="258"/>
      <c r="K711" s="258"/>
      <c r="L711" s="258"/>
      <c r="M711" s="258"/>
      <c r="N711" s="258"/>
      <c r="O711" s="258"/>
      <c r="P711" s="258"/>
      <c r="Q711" s="258"/>
      <c r="R711" s="258"/>
      <c r="S711" s="258"/>
      <c r="T711" s="258"/>
      <c r="U711" s="258"/>
      <c r="V711" s="258"/>
      <c r="W711" s="258"/>
      <c r="X711" s="258"/>
      <c r="Y711" s="258"/>
      <c r="Z711" s="258"/>
    </row>
    <row r="712">
      <c r="A712" s="258"/>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row>
    <row r="713">
      <c r="A713" s="258"/>
      <c r="B713" s="258"/>
      <c r="C713" s="258"/>
      <c r="D713" s="258"/>
      <c r="E713" s="258"/>
      <c r="F713" s="258"/>
      <c r="G713" s="258"/>
      <c r="H713" s="258"/>
      <c r="I713" s="258"/>
      <c r="J713" s="258"/>
      <c r="K713" s="258"/>
      <c r="L713" s="258"/>
      <c r="M713" s="258"/>
      <c r="N713" s="258"/>
      <c r="O713" s="258"/>
      <c r="P713" s="258"/>
      <c r="Q713" s="258"/>
      <c r="R713" s="258"/>
      <c r="S713" s="258"/>
      <c r="T713" s="258"/>
      <c r="U713" s="258"/>
      <c r="V713" s="258"/>
      <c r="W713" s="258"/>
      <c r="X713" s="258"/>
      <c r="Y713" s="258"/>
      <c r="Z713" s="258"/>
    </row>
    <row r="714">
      <c r="A714" s="258"/>
      <c r="B714" s="258"/>
      <c r="C714" s="258"/>
      <c r="D714" s="258"/>
      <c r="E714" s="258"/>
      <c r="F714" s="258"/>
      <c r="G714" s="258"/>
      <c r="H714" s="258"/>
      <c r="I714" s="258"/>
      <c r="J714" s="258"/>
      <c r="K714" s="258"/>
      <c r="L714" s="258"/>
      <c r="M714" s="258"/>
      <c r="N714" s="258"/>
      <c r="O714" s="258"/>
      <c r="P714" s="258"/>
      <c r="Q714" s="258"/>
      <c r="R714" s="258"/>
      <c r="S714" s="258"/>
      <c r="T714" s="258"/>
      <c r="U714" s="258"/>
      <c r="V714" s="258"/>
      <c r="W714" s="258"/>
      <c r="X714" s="258"/>
      <c r="Y714" s="258"/>
      <c r="Z714" s="258"/>
    </row>
    <row r="715">
      <c r="A715" s="258"/>
      <c r="B715" s="258"/>
      <c r="C715" s="258"/>
      <c r="D715" s="258"/>
      <c r="E715" s="258"/>
      <c r="F715" s="258"/>
      <c r="G715" s="258"/>
      <c r="H715" s="258"/>
      <c r="I715" s="258"/>
      <c r="J715" s="258"/>
      <c r="K715" s="258"/>
      <c r="L715" s="258"/>
      <c r="M715" s="258"/>
      <c r="N715" s="258"/>
      <c r="O715" s="258"/>
      <c r="P715" s="258"/>
      <c r="Q715" s="258"/>
      <c r="R715" s="258"/>
      <c r="S715" s="258"/>
      <c r="T715" s="258"/>
      <c r="U715" s="258"/>
      <c r="V715" s="258"/>
      <c r="W715" s="258"/>
      <c r="X715" s="258"/>
      <c r="Y715" s="258"/>
      <c r="Z715" s="258"/>
    </row>
    <row r="716">
      <c r="A716" s="258"/>
      <c r="B716" s="258"/>
      <c r="C716" s="258"/>
      <c r="D716" s="258"/>
      <c r="E716" s="258"/>
      <c r="F716" s="258"/>
      <c r="G716" s="258"/>
      <c r="H716" s="258"/>
      <c r="I716" s="258"/>
      <c r="J716" s="258"/>
      <c r="K716" s="258"/>
      <c r="L716" s="258"/>
      <c r="M716" s="258"/>
      <c r="N716" s="258"/>
      <c r="O716" s="258"/>
      <c r="P716" s="258"/>
      <c r="Q716" s="258"/>
      <c r="R716" s="258"/>
      <c r="S716" s="258"/>
      <c r="T716" s="258"/>
      <c r="U716" s="258"/>
      <c r="V716" s="258"/>
      <c r="W716" s="258"/>
      <c r="X716" s="258"/>
      <c r="Y716" s="258"/>
      <c r="Z716" s="258"/>
    </row>
    <row r="717">
      <c r="A717" s="258"/>
      <c r="B717" s="258"/>
      <c r="C717" s="258"/>
      <c r="D717" s="258"/>
      <c r="E717" s="258"/>
      <c r="F717" s="258"/>
      <c r="G717" s="258"/>
      <c r="H717" s="258"/>
      <c r="I717" s="258"/>
      <c r="J717" s="258"/>
      <c r="K717" s="258"/>
      <c r="L717" s="258"/>
      <c r="M717" s="258"/>
      <c r="N717" s="258"/>
      <c r="O717" s="258"/>
      <c r="P717" s="258"/>
      <c r="Q717" s="258"/>
      <c r="R717" s="258"/>
      <c r="S717" s="258"/>
      <c r="T717" s="258"/>
      <c r="U717" s="258"/>
      <c r="V717" s="258"/>
      <c r="W717" s="258"/>
      <c r="X717" s="258"/>
      <c r="Y717" s="258"/>
      <c r="Z717" s="258"/>
    </row>
    <row r="718">
      <c r="A718" s="258"/>
      <c r="B718" s="258"/>
      <c r="C718" s="258"/>
      <c r="D718" s="258"/>
      <c r="E718" s="258"/>
      <c r="F718" s="258"/>
      <c r="G718" s="258"/>
      <c r="H718" s="258"/>
      <c r="I718" s="258"/>
      <c r="J718" s="258"/>
      <c r="K718" s="258"/>
      <c r="L718" s="258"/>
      <c r="M718" s="258"/>
      <c r="N718" s="258"/>
      <c r="O718" s="258"/>
      <c r="P718" s="258"/>
      <c r="Q718" s="258"/>
      <c r="R718" s="258"/>
      <c r="S718" s="258"/>
      <c r="T718" s="258"/>
      <c r="U718" s="258"/>
      <c r="V718" s="258"/>
      <c r="W718" s="258"/>
      <c r="X718" s="258"/>
      <c r="Y718" s="258"/>
      <c r="Z718" s="258"/>
    </row>
    <row r="719">
      <c r="A719" s="258"/>
      <c r="B719" s="258"/>
      <c r="C719" s="258"/>
      <c r="D719" s="258"/>
      <c r="E719" s="258"/>
      <c r="F719" s="258"/>
      <c r="G719" s="258"/>
      <c r="H719" s="258"/>
      <c r="I719" s="258"/>
      <c r="J719" s="258"/>
      <c r="K719" s="258"/>
      <c r="L719" s="258"/>
      <c r="M719" s="258"/>
      <c r="N719" s="258"/>
      <c r="O719" s="258"/>
      <c r="P719" s="258"/>
      <c r="Q719" s="258"/>
      <c r="R719" s="258"/>
      <c r="S719" s="258"/>
      <c r="T719" s="258"/>
      <c r="U719" s="258"/>
      <c r="V719" s="258"/>
      <c r="W719" s="258"/>
      <c r="X719" s="258"/>
      <c r="Y719" s="258"/>
      <c r="Z719" s="258"/>
    </row>
    <row r="720">
      <c r="A720" s="258"/>
      <c r="B720" s="258"/>
      <c r="C720" s="258"/>
      <c r="D720" s="258"/>
      <c r="E720" s="258"/>
      <c r="F720" s="258"/>
      <c r="G720" s="258"/>
      <c r="H720" s="258"/>
      <c r="I720" s="258"/>
      <c r="J720" s="258"/>
      <c r="K720" s="258"/>
      <c r="L720" s="258"/>
      <c r="M720" s="258"/>
      <c r="N720" s="258"/>
      <c r="O720" s="258"/>
      <c r="P720" s="258"/>
      <c r="Q720" s="258"/>
      <c r="R720" s="258"/>
      <c r="S720" s="258"/>
      <c r="T720" s="258"/>
      <c r="U720" s="258"/>
      <c r="V720" s="258"/>
      <c r="W720" s="258"/>
      <c r="X720" s="258"/>
      <c r="Y720" s="258"/>
      <c r="Z720" s="258"/>
    </row>
    <row r="721">
      <c r="A721" s="258"/>
      <c r="B721" s="258"/>
      <c r="C721" s="258"/>
      <c r="D721" s="258"/>
      <c r="E721" s="258"/>
      <c r="F721" s="258"/>
      <c r="G721" s="258"/>
      <c r="H721" s="258"/>
      <c r="I721" s="258"/>
      <c r="J721" s="258"/>
      <c r="K721" s="258"/>
      <c r="L721" s="258"/>
      <c r="M721" s="258"/>
      <c r="N721" s="258"/>
      <c r="O721" s="258"/>
      <c r="P721" s="258"/>
      <c r="Q721" s="258"/>
      <c r="R721" s="258"/>
      <c r="S721" s="258"/>
      <c r="T721" s="258"/>
      <c r="U721" s="258"/>
      <c r="V721" s="258"/>
      <c r="W721" s="258"/>
      <c r="X721" s="258"/>
      <c r="Y721" s="258"/>
      <c r="Z721" s="258"/>
    </row>
    <row r="722">
      <c r="A722" s="258"/>
      <c r="B722" s="258"/>
      <c r="C722" s="258"/>
      <c r="D722" s="258"/>
      <c r="E722" s="258"/>
      <c r="F722" s="258"/>
      <c r="G722" s="258"/>
      <c r="H722" s="258"/>
      <c r="I722" s="258"/>
      <c r="J722" s="258"/>
      <c r="K722" s="258"/>
      <c r="L722" s="258"/>
      <c r="M722" s="258"/>
      <c r="N722" s="258"/>
      <c r="O722" s="258"/>
      <c r="P722" s="258"/>
      <c r="Q722" s="258"/>
      <c r="R722" s="258"/>
      <c r="S722" s="258"/>
      <c r="T722" s="258"/>
      <c r="U722" s="258"/>
      <c r="V722" s="258"/>
      <c r="W722" s="258"/>
      <c r="X722" s="258"/>
      <c r="Y722" s="258"/>
      <c r="Z722" s="258"/>
    </row>
    <row r="723">
      <c r="A723" s="258"/>
      <c r="B723" s="258"/>
      <c r="C723" s="258"/>
      <c r="D723" s="258"/>
      <c r="E723" s="258"/>
      <c r="F723" s="258"/>
      <c r="G723" s="258"/>
      <c r="H723" s="258"/>
      <c r="I723" s="258"/>
      <c r="J723" s="258"/>
      <c r="K723" s="258"/>
      <c r="L723" s="258"/>
      <c r="M723" s="258"/>
      <c r="N723" s="258"/>
      <c r="O723" s="258"/>
      <c r="P723" s="258"/>
      <c r="Q723" s="258"/>
      <c r="R723" s="258"/>
      <c r="S723" s="258"/>
      <c r="T723" s="258"/>
      <c r="U723" s="258"/>
      <c r="V723" s="258"/>
      <c r="W723" s="258"/>
      <c r="X723" s="258"/>
      <c r="Y723" s="258"/>
      <c r="Z723" s="258"/>
    </row>
    <row r="724">
      <c r="A724" s="258"/>
      <c r="B724" s="258"/>
      <c r="C724" s="258"/>
      <c r="D724" s="258"/>
      <c r="E724" s="258"/>
      <c r="F724" s="258"/>
      <c r="G724" s="258"/>
      <c r="H724" s="258"/>
      <c r="I724" s="258"/>
      <c r="J724" s="258"/>
      <c r="K724" s="258"/>
      <c r="L724" s="258"/>
      <c r="M724" s="258"/>
      <c r="N724" s="258"/>
      <c r="O724" s="258"/>
      <c r="P724" s="258"/>
      <c r="Q724" s="258"/>
      <c r="R724" s="258"/>
      <c r="S724" s="258"/>
      <c r="T724" s="258"/>
      <c r="U724" s="258"/>
      <c r="V724" s="258"/>
      <c r="W724" s="258"/>
      <c r="X724" s="258"/>
      <c r="Y724" s="258"/>
      <c r="Z724" s="258"/>
    </row>
    <row r="725">
      <c r="A725" s="258"/>
      <c r="B725" s="258"/>
      <c r="C725" s="258"/>
      <c r="D725" s="258"/>
      <c r="E725" s="258"/>
      <c r="F725" s="258"/>
      <c r="G725" s="258"/>
      <c r="H725" s="258"/>
      <c r="I725" s="258"/>
      <c r="J725" s="258"/>
      <c r="K725" s="258"/>
      <c r="L725" s="258"/>
      <c r="M725" s="258"/>
      <c r="N725" s="258"/>
      <c r="O725" s="258"/>
      <c r="P725" s="258"/>
      <c r="Q725" s="258"/>
      <c r="R725" s="258"/>
      <c r="S725" s="258"/>
      <c r="T725" s="258"/>
      <c r="U725" s="258"/>
      <c r="V725" s="258"/>
      <c r="W725" s="258"/>
      <c r="X725" s="258"/>
      <c r="Y725" s="258"/>
      <c r="Z725" s="258"/>
    </row>
    <row r="726">
      <c r="A726" s="258"/>
      <c r="B726" s="258"/>
      <c r="C726" s="258"/>
      <c r="D726" s="258"/>
      <c r="E726" s="258"/>
      <c r="F726" s="258"/>
      <c r="G726" s="258"/>
      <c r="H726" s="258"/>
      <c r="I726" s="258"/>
      <c r="J726" s="258"/>
      <c r="K726" s="258"/>
      <c r="L726" s="258"/>
      <c r="M726" s="258"/>
      <c r="N726" s="258"/>
      <c r="O726" s="258"/>
      <c r="P726" s="258"/>
      <c r="Q726" s="258"/>
      <c r="R726" s="258"/>
      <c r="S726" s="258"/>
      <c r="T726" s="258"/>
      <c r="U726" s="258"/>
      <c r="V726" s="258"/>
      <c r="W726" s="258"/>
      <c r="X726" s="258"/>
      <c r="Y726" s="258"/>
      <c r="Z726" s="258"/>
    </row>
    <row r="727">
      <c r="A727" s="258"/>
      <c r="B727" s="258"/>
      <c r="C727" s="258"/>
      <c r="D727" s="258"/>
      <c r="E727" s="258"/>
      <c r="F727" s="258"/>
      <c r="G727" s="258"/>
      <c r="H727" s="258"/>
      <c r="I727" s="258"/>
      <c r="J727" s="258"/>
      <c r="K727" s="258"/>
      <c r="L727" s="258"/>
      <c r="M727" s="258"/>
      <c r="N727" s="258"/>
      <c r="O727" s="258"/>
      <c r="P727" s="258"/>
      <c r="Q727" s="258"/>
      <c r="R727" s="258"/>
      <c r="S727" s="258"/>
      <c r="T727" s="258"/>
      <c r="U727" s="258"/>
      <c r="V727" s="258"/>
      <c r="W727" s="258"/>
      <c r="X727" s="258"/>
      <c r="Y727" s="258"/>
      <c r="Z727" s="258"/>
    </row>
    <row r="728">
      <c r="A728" s="258"/>
      <c r="B728" s="258"/>
      <c r="C728" s="258"/>
      <c r="D728" s="258"/>
      <c r="E728" s="258"/>
      <c r="F728" s="258"/>
      <c r="G728" s="258"/>
      <c r="H728" s="258"/>
      <c r="I728" s="258"/>
      <c r="J728" s="258"/>
      <c r="K728" s="258"/>
      <c r="L728" s="258"/>
      <c r="M728" s="258"/>
      <c r="N728" s="258"/>
      <c r="O728" s="258"/>
      <c r="P728" s="258"/>
      <c r="Q728" s="258"/>
      <c r="R728" s="258"/>
      <c r="S728" s="258"/>
      <c r="T728" s="258"/>
      <c r="U728" s="258"/>
      <c r="V728" s="258"/>
      <c r="W728" s="258"/>
      <c r="X728" s="258"/>
      <c r="Y728" s="258"/>
      <c r="Z728" s="258"/>
    </row>
    <row r="729">
      <c r="A729" s="258"/>
      <c r="B729" s="258"/>
      <c r="C729" s="258"/>
      <c r="D729" s="258"/>
      <c r="E729" s="258"/>
      <c r="F729" s="258"/>
      <c r="G729" s="258"/>
      <c r="H729" s="258"/>
      <c r="I729" s="258"/>
      <c r="J729" s="258"/>
      <c r="K729" s="258"/>
      <c r="L729" s="258"/>
      <c r="M729" s="258"/>
      <c r="N729" s="258"/>
      <c r="O729" s="258"/>
      <c r="P729" s="258"/>
      <c r="Q729" s="258"/>
      <c r="R729" s="258"/>
      <c r="S729" s="258"/>
      <c r="T729" s="258"/>
      <c r="U729" s="258"/>
      <c r="V729" s="258"/>
      <c r="W729" s="258"/>
      <c r="X729" s="258"/>
      <c r="Y729" s="258"/>
      <c r="Z729" s="258"/>
    </row>
    <row r="730">
      <c r="A730" s="258"/>
      <c r="B730" s="258"/>
      <c r="C730" s="258"/>
      <c r="D730" s="258"/>
      <c r="E730" s="258"/>
      <c r="F730" s="258"/>
      <c r="G730" s="258"/>
      <c r="H730" s="258"/>
      <c r="I730" s="258"/>
      <c r="J730" s="258"/>
      <c r="K730" s="258"/>
      <c r="L730" s="258"/>
      <c r="M730" s="258"/>
      <c r="N730" s="258"/>
      <c r="O730" s="258"/>
      <c r="P730" s="258"/>
      <c r="Q730" s="258"/>
      <c r="R730" s="258"/>
      <c r="S730" s="258"/>
      <c r="T730" s="258"/>
      <c r="U730" s="258"/>
      <c r="V730" s="258"/>
      <c r="W730" s="258"/>
      <c r="X730" s="258"/>
      <c r="Y730" s="258"/>
      <c r="Z730" s="258"/>
    </row>
    <row r="731">
      <c r="A731" s="258"/>
      <c r="B731" s="258"/>
      <c r="C731" s="258"/>
      <c r="D731" s="258"/>
      <c r="E731" s="258"/>
      <c r="F731" s="258"/>
      <c r="G731" s="258"/>
      <c r="H731" s="258"/>
      <c r="I731" s="258"/>
      <c r="J731" s="258"/>
      <c r="K731" s="258"/>
      <c r="L731" s="258"/>
      <c r="M731" s="258"/>
      <c r="N731" s="258"/>
      <c r="O731" s="258"/>
      <c r="P731" s="258"/>
      <c r="Q731" s="258"/>
      <c r="R731" s="258"/>
      <c r="S731" s="258"/>
      <c r="T731" s="258"/>
      <c r="U731" s="258"/>
      <c r="V731" s="258"/>
      <c r="W731" s="258"/>
      <c r="X731" s="258"/>
      <c r="Y731" s="258"/>
      <c r="Z731" s="258"/>
    </row>
    <row r="732">
      <c r="A732" s="258"/>
      <c r="B732" s="258"/>
      <c r="C732" s="258"/>
      <c r="D732" s="258"/>
      <c r="E732" s="258"/>
      <c r="F732" s="258"/>
      <c r="G732" s="258"/>
      <c r="H732" s="258"/>
      <c r="I732" s="258"/>
      <c r="J732" s="258"/>
      <c r="K732" s="258"/>
      <c r="L732" s="258"/>
      <c r="M732" s="258"/>
      <c r="N732" s="258"/>
      <c r="O732" s="258"/>
      <c r="P732" s="258"/>
      <c r="Q732" s="258"/>
      <c r="R732" s="258"/>
      <c r="S732" s="258"/>
      <c r="T732" s="258"/>
      <c r="U732" s="258"/>
      <c r="V732" s="258"/>
      <c r="W732" s="258"/>
      <c r="X732" s="258"/>
      <c r="Y732" s="258"/>
      <c r="Z732" s="258"/>
    </row>
    <row r="733">
      <c r="A733" s="258"/>
      <c r="B733" s="258"/>
      <c r="C733" s="258"/>
      <c r="D733" s="258"/>
      <c r="E733" s="258"/>
      <c r="F733" s="258"/>
      <c r="G733" s="258"/>
      <c r="H733" s="258"/>
      <c r="I733" s="258"/>
      <c r="J733" s="258"/>
      <c r="K733" s="258"/>
      <c r="L733" s="258"/>
      <c r="M733" s="258"/>
      <c r="N733" s="258"/>
      <c r="O733" s="258"/>
      <c r="P733" s="258"/>
      <c r="Q733" s="258"/>
      <c r="R733" s="258"/>
      <c r="S733" s="258"/>
      <c r="T733" s="258"/>
      <c r="U733" s="258"/>
      <c r="V733" s="258"/>
      <c r="W733" s="258"/>
      <c r="X733" s="258"/>
      <c r="Y733" s="258"/>
      <c r="Z733" s="258"/>
    </row>
    <row r="734">
      <c r="A734" s="258"/>
      <c r="B734" s="258"/>
      <c r="C734" s="258"/>
      <c r="D734" s="258"/>
      <c r="E734" s="258"/>
      <c r="F734" s="258"/>
      <c r="G734" s="258"/>
      <c r="H734" s="258"/>
      <c r="I734" s="258"/>
      <c r="J734" s="258"/>
      <c r="K734" s="258"/>
      <c r="L734" s="258"/>
      <c r="M734" s="258"/>
      <c r="N734" s="258"/>
      <c r="O734" s="258"/>
      <c r="P734" s="258"/>
      <c r="Q734" s="258"/>
      <c r="R734" s="258"/>
      <c r="S734" s="258"/>
      <c r="T734" s="258"/>
      <c r="U734" s="258"/>
      <c r="V734" s="258"/>
      <c r="W734" s="258"/>
      <c r="X734" s="258"/>
      <c r="Y734" s="258"/>
      <c r="Z734" s="258"/>
    </row>
    <row r="735">
      <c r="A735" s="258"/>
      <c r="B735" s="258"/>
      <c r="C735" s="258"/>
      <c r="D735" s="258"/>
      <c r="E735" s="258"/>
      <c r="F735" s="258"/>
      <c r="G735" s="258"/>
      <c r="H735" s="258"/>
      <c r="I735" s="258"/>
      <c r="J735" s="258"/>
      <c r="K735" s="258"/>
      <c r="L735" s="258"/>
      <c r="M735" s="258"/>
      <c r="N735" s="258"/>
      <c r="O735" s="258"/>
      <c r="P735" s="258"/>
      <c r="Q735" s="258"/>
      <c r="R735" s="258"/>
      <c r="S735" s="258"/>
      <c r="T735" s="258"/>
      <c r="U735" s="258"/>
      <c r="V735" s="258"/>
      <c r="W735" s="258"/>
      <c r="X735" s="258"/>
      <c r="Y735" s="258"/>
      <c r="Z735" s="258"/>
    </row>
    <row r="736">
      <c r="A736" s="258"/>
      <c r="B736" s="258"/>
      <c r="C736" s="258"/>
      <c r="D736" s="258"/>
      <c r="E736" s="258"/>
      <c r="F736" s="258"/>
      <c r="G736" s="258"/>
      <c r="H736" s="258"/>
      <c r="I736" s="258"/>
      <c r="J736" s="258"/>
      <c r="K736" s="258"/>
      <c r="L736" s="258"/>
      <c r="M736" s="258"/>
      <c r="N736" s="258"/>
      <c r="O736" s="258"/>
      <c r="P736" s="258"/>
      <c r="Q736" s="258"/>
      <c r="R736" s="258"/>
      <c r="S736" s="258"/>
      <c r="T736" s="258"/>
      <c r="U736" s="258"/>
      <c r="V736" s="258"/>
      <c r="W736" s="258"/>
      <c r="X736" s="258"/>
      <c r="Y736" s="258"/>
      <c r="Z736" s="258"/>
    </row>
    <row r="737">
      <c r="A737" s="258"/>
      <c r="B737" s="258"/>
      <c r="C737" s="258"/>
      <c r="D737" s="258"/>
      <c r="E737" s="258"/>
      <c r="F737" s="258"/>
      <c r="G737" s="258"/>
      <c r="H737" s="258"/>
      <c r="I737" s="258"/>
      <c r="J737" s="258"/>
      <c r="K737" s="258"/>
      <c r="L737" s="258"/>
      <c r="M737" s="258"/>
      <c r="N737" s="258"/>
      <c r="O737" s="258"/>
      <c r="P737" s="258"/>
      <c r="Q737" s="258"/>
      <c r="R737" s="258"/>
      <c r="S737" s="258"/>
      <c r="T737" s="258"/>
      <c r="U737" s="258"/>
      <c r="V737" s="258"/>
      <c r="W737" s="258"/>
      <c r="X737" s="258"/>
      <c r="Y737" s="258"/>
      <c r="Z737" s="258"/>
    </row>
    <row r="738">
      <c r="A738" s="258"/>
      <c r="B738" s="258"/>
      <c r="C738" s="258"/>
      <c r="D738" s="258"/>
      <c r="E738" s="258"/>
      <c r="F738" s="258"/>
      <c r="G738" s="258"/>
      <c r="H738" s="258"/>
      <c r="I738" s="258"/>
      <c r="J738" s="258"/>
      <c r="K738" s="258"/>
      <c r="L738" s="258"/>
      <c r="M738" s="258"/>
      <c r="N738" s="258"/>
      <c r="O738" s="258"/>
      <c r="P738" s="258"/>
      <c r="Q738" s="258"/>
      <c r="R738" s="258"/>
      <c r="S738" s="258"/>
      <c r="T738" s="258"/>
      <c r="U738" s="258"/>
      <c r="V738" s="258"/>
      <c r="W738" s="258"/>
      <c r="X738" s="258"/>
      <c r="Y738" s="258"/>
      <c r="Z738" s="258"/>
    </row>
    <row r="739">
      <c r="A739" s="258"/>
      <c r="B739" s="258"/>
      <c r="C739" s="258"/>
      <c r="D739" s="258"/>
      <c r="E739" s="258"/>
      <c r="F739" s="258"/>
      <c r="G739" s="258"/>
      <c r="H739" s="258"/>
      <c r="I739" s="258"/>
      <c r="J739" s="258"/>
      <c r="K739" s="258"/>
      <c r="L739" s="258"/>
      <c r="M739" s="258"/>
      <c r="N739" s="258"/>
      <c r="O739" s="258"/>
      <c r="P739" s="258"/>
      <c r="Q739" s="258"/>
      <c r="R739" s="258"/>
      <c r="S739" s="258"/>
      <c r="T739" s="258"/>
      <c r="U739" s="258"/>
      <c r="V739" s="258"/>
      <c r="W739" s="258"/>
      <c r="X739" s="258"/>
      <c r="Y739" s="258"/>
      <c r="Z739" s="258"/>
    </row>
    <row r="740">
      <c r="A740" s="258"/>
      <c r="B740" s="258"/>
      <c r="C740" s="258"/>
      <c r="D740" s="258"/>
      <c r="E740" s="258"/>
      <c r="F740" s="258"/>
      <c r="G740" s="258"/>
      <c r="H740" s="258"/>
      <c r="I740" s="258"/>
      <c r="J740" s="258"/>
      <c r="K740" s="258"/>
      <c r="L740" s="258"/>
      <c r="M740" s="258"/>
      <c r="N740" s="258"/>
      <c r="O740" s="258"/>
      <c r="P740" s="258"/>
      <c r="Q740" s="258"/>
      <c r="R740" s="258"/>
      <c r="S740" s="258"/>
      <c r="T740" s="258"/>
      <c r="U740" s="258"/>
      <c r="V740" s="258"/>
      <c r="W740" s="258"/>
      <c r="X740" s="258"/>
      <c r="Y740" s="258"/>
      <c r="Z740" s="258"/>
    </row>
    <row r="741">
      <c r="A741" s="258"/>
      <c r="B741" s="258"/>
      <c r="C741" s="258"/>
      <c r="D741" s="258"/>
      <c r="E741" s="258"/>
      <c r="F741" s="258"/>
      <c r="G741" s="258"/>
      <c r="H741" s="258"/>
      <c r="I741" s="258"/>
      <c r="J741" s="258"/>
      <c r="K741" s="258"/>
      <c r="L741" s="258"/>
      <c r="M741" s="258"/>
      <c r="N741" s="258"/>
      <c r="O741" s="258"/>
      <c r="P741" s="258"/>
      <c r="Q741" s="258"/>
      <c r="R741" s="258"/>
      <c r="S741" s="258"/>
      <c r="T741" s="258"/>
      <c r="U741" s="258"/>
      <c r="V741" s="258"/>
      <c r="W741" s="258"/>
      <c r="X741" s="258"/>
      <c r="Y741" s="258"/>
      <c r="Z741" s="258"/>
    </row>
    <row r="742">
      <c r="A742" s="258"/>
      <c r="B742" s="258"/>
      <c r="C742" s="258"/>
      <c r="D742" s="258"/>
      <c r="E742" s="258"/>
      <c r="F742" s="258"/>
      <c r="G742" s="258"/>
      <c r="H742" s="258"/>
      <c r="I742" s="258"/>
      <c r="J742" s="258"/>
      <c r="K742" s="258"/>
      <c r="L742" s="258"/>
      <c r="M742" s="258"/>
      <c r="N742" s="258"/>
      <c r="O742" s="258"/>
      <c r="P742" s="258"/>
      <c r="Q742" s="258"/>
      <c r="R742" s="258"/>
      <c r="S742" s="258"/>
      <c r="T742" s="258"/>
      <c r="U742" s="258"/>
      <c r="V742" s="258"/>
      <c r="W742" s="258"/>
      <c r="X742" s="258"/>
      <c r="Y742" s="258"/>
      <c r="Z742" s="258"/>
    </row>
    <row r="743">
      <c r="A743" s="258"/>
      <c r="B743" s="258"/>
      <c r="C743" s="258"/>
      <c r="D743" s="258"/>
      <c r="E743" s="258"/>
      <c r="F743" s="258"/>
      <c r="G743" s="258"/>
      <c r="H743" s="258"/>
      <c r="I743" s="258"/>
      <c r="J743" s="258"/>
      <c r="K743" s="258"/>
      <c r="L743" s="258"/>
      <c r="M743" s="258"/>
      <c r="N743" s="258"/>
      <c r="O743" s="258"/>
      <c r="P743" s="258"/>
      <c r="Q743" s="258"/>
      <c r="R743" s="258"/>
      <c r="S743" s="258"/>
      <c r="T743" s="258"/>
      <c r="U743" s="258"/>
      <c r="V743" s="258"/>
      <c r="W743" s="258"/>
      <c r="X743" s="258"/>
      <c r="Y743" s="258"/>
      <c r="Z743" s="258"/>
    </row>
    <row r="744">
      <c r="A744" s="258"/>
      <c r="B744" s="258"/>
      <c r="C744" s="258"/>
      <c r="D744" s="258"/>
      <c r="E744" s="258"/>
      <c r="F744" s="258"/>
      <c r="G744" s="258"/>
      <c r="H744" s="258"/>
      <c r="I744" s="258"/>
      <c r="J744" s="258"/>
      <c r="K744" s="258"/>
      <c r="L744" s="258"/>
      <c r="M744" s="258"/>
      <c r="N744" s="258"/>
      <c r="O744" s="258"/>
      <c r="P744" s="258"/>
      <c r="Q744" s="258"/>
      <c r="R744" s="258"/>
      <c r="S744" s="258"/>
      <c r="T744" s="258"/>
      <c r="U744" s="258"/>
      <c r="V744" s="258"/>
      <c r="W744" s="258"/>
      <c r="X744" s="258"/>
      <c r="Y744" s="258"/>
      <c r="Z744" s="258"/>
    </row>
    <row r="745">
      <c r="A745" s="258"/>
      <c r="B745" s="258"/>
      <c r="C745" s="258"/>
      <c r="D745" s="258"/>
      <c r="E745" s="258"/>
      <c r="F745" s="258"/>
      <c r="G745" s="258"/>
      <c r="H745" s="258"/>
      <c r="I745" s="258"/>
      <c r="J745" s="258"/>
      <c r="K745" s="258"/>
      <c r="L745" s="258"/>
      <c r="M745" s="258"/>
      <c r="N745" s="258"/>
      <c r="O745" s="258"/>
      <c r="P745" s="258"/>
      <c r="Q745" s="258"/>
      <c r="R745" s="258"/>
      <c r="S745" s="258"/>
      <c r="T745" s="258"/>
      <c r="U745" s="258"/>
      <c r="V745" s="258"/>
      <c r="W745" s="258"/>
      <c r="X745" s="258"/>
      <c r="Y745" s="258"/>
      <c r="Z745" s="258"/>
    </row>
    <row r="746">
      <c r="A746" s="258"/>
      <c r="B746" s="258"/>
      <c r="C746" s="258"/>
      <c r="D746" s="258"/>
      <c r="E746" s="258"/>
      <c r="F746" s="258"/>
      <c r="G746" s="258"/>
      <c r="H746" s="258"/>
      <c r="I746" s="258"/>
      <c r="J746" s="258"/>
      <c r="K746" s="258"/>
      <c r="L746" s="258"/>
      <c r="M746" s="258"/>
      <c r="N746" s="258"/>
      <c r="O746" s="258"/>
      <c r="P746" s="258"/>
      <c r="Q746" s="258"/>
      <c r="R746" s="258"/>
      <c r="S746" s="258"/>
      <c r="T746" s="258"/>
      <c r="U746" s="258"/>
      <c r="V746" s="258"/>
      <c r="W746" s="258"/>
      <c r="X746" s="258"/>
      <c r="Y746" s="258"/>
      <c r="Z746" s="258"/>
    </row>
    <row r="747">
      <c r="A747" s="258"/>
      <c r="B747" s="258"/>
      <c r="C747" s="258"/>
      <c r="D747" s="258"/>
      <c r="E747" s="258"/>
      <c r="F747" s="258"/>
      <c r="G747" s="258"/>
      <c r="H747" s="258"/>
      <c r="I747" s="258"/>
      <c r="J747" s="258"/>
      <c r="K747" s="258"/>
      <c r="L747" s="258"/>
      <c r="M747" s="258"/>
      <c r="N747" s="258"/>
      <c r="O747" s="258"/>
      <c r="P747" s="258"/>
      <c r="Q747" s="258"/>
      <c r="R747" s="258"/>
      <c r="S747" s="258"/>
      <c r="T747" s="258"/>
      <c r="U747" s="258"/>
      <c r="V747" s="258"/>
      <c r="W747" s="258"/>
      <c r="X747" s="258"/>
      <c r="Y747" s="258"/>
      <c r="Z747" s="258"/>
    </row>
    <row r="748">
      <c r="A748" s="258"/>
      <c r="B748" s="258"/>
      <c r="C748" s="258"/>
      <c r="D748" s="258"/>
      <c r="E748" s="258"/>
      <c r="F748" s="258"/>
      <c r="G748" s="258"/>
      <c r="H748" s="258"/>
      <c r="I748" s="258"/>
      <c r="J748" s="258"/>
      <c r="K748" s="258"/>
      <c r="L748" s="258"/>
      <c r="M748" s="258"/>
      <c r="N748" s="258"/>
      <c r="O748" s="258"/>
      <c r="P748" s="258"/>
      <c r="Q748" s="258"/>
      <c r="R748" s="258"/>
      <c r="S748" s="258"/>
      <c r="T748" s="258"/>
      <c r="U748" s="258"/>
      <c r="V748" s="258"/>
      <c r="W748" s="258"/>
      <c r="X748" s="258"/>
      <c r="Y748" s="258"/>
      <c r="Z748" s="258"/>
    </row>
    <row r="749">
      <c r="A749" s="258"/>
      <c r="B749" s="258"/>
      <c r="C749" s="258"/>
      <c r="D749" s="258"/>
      <c r="E749" s="258"/>
      <c r="F749" s="258"/>
      <c r="G749" s="258"/>
      <c r="H749" s="258"/>
      <c r="I749" s="258"/>
      <c r="J749" s="258"/>
      <c r="K749" s="258"/>
      <c r="L749" s="258"/>
      <c r="M749" s="258"/>
      <c r="N749" s="258"/>
      <c r="O749" s="258"/>
      <c r="P749" s="258"/>
      <c r="Q749" s="258"/>
      <c r="R749" s="258"/>
      <c r="S749" s="258"/>
      <c r="T749" s="258"/>
      <c r="U749" s="258"/>
      <c r="V749" s="258"/>
      <c r="W749" s="258"/>
      <c r="X749" s="258"/>
      <c r="Y749" s="258"/>
      <c r="Z749" s="258"/>
    </row>
    <row r="750">
      <c r="A750" s="258"/>
      <c r="B750" s="258"/>
      <c r="C750" s="258"/>
      <c r="D750" s="258"/>
      <c r="E750" s="258"/>
      <c r="F750" s="258"/>
      <c r="G750" s="258"/>
      <c r="H750" s="258"/>
      <c r="I750" s="258"/>
      <c r="J750" s="258"/>
      <c r="K750" s="258"/>
      <c r="L750" s="258"/>
      <c r="M750" s="258"/>
      <c r="N750" s="258"/>
      <c r="O750" s="258"/>
      <c r="P750" s="258"/>
      <c r="Q750" s="258"/>
      <c r="R750" s="258"/>
      <c r="S750" s="258"/>
      <c r="T750" s="258"/>
      <c r="U750" s="258"/>
      <c r="V750" s="258"/>
      <c r="W750" s="258"/>
      <c r="X750" s="258"/>
      <c r="Y750" s="258"/>
      <c r="Z750" s="258"/>
    </row>
    <row r="751">
      <c r="A751" s="258"/>
      <c r="B751" s="258"/>
      <c r="C751" s="258"/>
      <c r="D751" s="258"/>
      <c r="E751" s="258"/>
      <c r="F751" s="258"/>
      <c r="G751" s="258"/>
      <c r="H751" s="258"/>
      <c r="I751" s="258"/>
      <c r="J751" s="258"/>
      <c r="K751" s="258"/>
      <c r="L751" s="258"/>
      <c r="M751" s="258"/>
      <c r="N751" s="258"/>
      <c r="O751" s="258"/>
      <c r="P751" s="258"/>
      <c r="Q751" s="258"/>
      <c r="R751" s="258"/>
      <c r="S751" s="258"/>
      <c r="T751" s="258"/>
      <c r="U751" s="258"/>
      <c r="V751" s="258"/>
      <c r="W751" s="258"/>
      <c r="X751" s="258"/>
      <c r="Y751" s="258"/>
      <c r="Z751" s="258"/>
    </row>
    <row r="752">
      <c r="A752" s="258"/>
      <c r="B752" s="258"/>
      <c r="C752" s="258"/>
      <c r="D752" s="258"/>
      <c r="E752" s="258"/>
      <c r="F752" s="258"/>
      <c r="G752" s="258"/>
      <c r="H752" s="258"/>
      <c r="I752" s="258"/>
      <c r="J752" s="258"/>
      <c r="K752" s="258"/>
      <c r="L752" s="258"/>
      <c r="M752" s="258"/>
      <c r="N752" s="258"/>
      <c r="O752" s="258"/>
      <c r="P752" s="258"/>
      <c r="Q752" s="258"/>
      <c r="R752" s="258"/>
      <c r="S752" s="258"/>
      <c r="T752" s="258"/>
      <c r="U752" s="258"/>
      <c r="V752" s="258"/>
      <c r="W752" s="258"/>
      <c r="X752" s="258"/>
      <c r="Y752" s="258"/>
      <c r="Z752" s="258"/>
    </row>
    <row r="753">
      <c r="A753" s="258"/>
      <c r="B753" s="258"/>
      <c r="C753" s="258"/>
      <c r="D753" s="258"/>
      <c r="E753" s="258"/>
      <c r="F753" s="258"/>
      <c r="G753" s="258"/>
      <c r="H753" s="258"/>
      <c r="I753" s="258"/>
      <c r="J753" s="258"/>
      <c r="K753" s="258"/>
      <c r="L753" s="258"/>
      <c r="M753" s="258"/>
      <c r="N753" s="258"/>
      <c r="O753" s="258"/>
      <c r="P753" s="258"/>
      <c r="Q753" s="258"/>
      <c r="R753" s="258"/>
      <c r="S753" s="258"/>
      <c r="T753" s="258"/>
      <c r="U753" s="258"/>
      <c r="V753" s="258"/>
      <c r="W753" s="258"/>
      <c r="X753" s="258"/>
      <c r="Y753" s="258"/>
      <c r="Z753" s="258"/>
    </row>
    <row r="754">
      <c r="A754" s="258"/>
      <c r="B754" s="258"/>
      <c r="C754" s="258"/>
      <c r="D754" s="258"/>
      <c r="E754" s="258"/>
      <c r="F754" s="258"/>
      <c r="G754" s="258"/>
      <c r="H754" s="258"/>
      <c r="I754" s="258"/>
      <c r="J754" s="258"/>
      <c r="K754" s="258"/>
      <c r="L754" s="258"/>
      <c r="M754" s="258"/>
      <c r="N754" s="258"/>
      <c r="O754" s="258"/>
      <c r="P754" s="258"/>
      <c r="Q754" s="258"/>
      <c r="R754" s="258"/>
      <c r="S754" s="258"/>
      <c r="T754" s="258"/>
      <c r="U754" s="258"/>
      <c r="V754" s="258"/>
      <c r="W754" s="258"/>
      <c r="X754" s="258"/>
      <c r="Y754" s="258"/>
      <c r="Z754" s="258"/>
    </row>
    <row r="755">
      <c r="A755" s="258"/>
      <c r="B755" s="258"/>
      <c r="C755" s="258"/>
      <c r="D755" s="258"/>
      <c r="E755" s="258"/>
      <c r="F755" s="258"/>
      <c r="G755" s="258"/>
      <c r="H755" s="258"/>
      <c r="I755" s="258"/>
      <c r="J755" s="258"/>
      <c r="K755" s="258"/>
      <c r="L755" s="258"/>
      <c r="M755" s="258"/>
      <c r="N755" s="258"/>
      <c r="O755" s="258"/>
      <c r="P755" s="258"/>
      <c r="Q755" s="258"/>
      <c r="R755" s="258"/>
      <c r="S755" s="258"/>
      <c r="T755" s="258"/>
      <c r="U755" s="258"/>
      <c r="V755" s="258"/>
      <c r="W755" s="258"/>
      <c r="X755" s="258"/>
      <c r="Y755" s="258"/>
      <c r="Z755" s="258"/>
    </row>
    <row r="756">
      <c r="A756" s="258"/>
      <c r="B756" s="258"/>
      <c r="C756" s="258"/>
      <c r="D756" s="258"/>
      <c r="E756" s="258"/>
      <c r="F756" s="258"/>
      <c r="G756" s="258"/>
      <c r="H756" s="258"/>
      <c r="I756" s="258"/>
      <c r="J756" s="258"/>
      <c r="K756" s="258"/>
      <c r="L756" s="258"/>
      <c r="M756" s="258"/>
      <c r="N756" s="258"/>
      <c r="O756" s="258"/>
      <c r="P756" s="258"/>
      <c r="Q756" s="258"/>
      <c r="R756" s="258"/>
      <c r="S756" s="258"/>
      <c r="T756" s="258"/>
      <c r="U756" s="258"/>
      <c r="V756" s="258"/>
      <c r="W756" s="258"/>
      <c r="X756" s="258"/>
      <c r="Y756" s="258"/>
      <c r="Z756" s="258"/>
    </row>
    <row r="757">
      <c r="A757" s="258"/>
      <c r="B757" s="258"/>
      <c r="C757" s="258"/>
      <c r="D757" s="258"/>
      <c r="E757" s="258"/>
      <c r="F757" s="258"/>
      <c r="G757" s="258"/>
      <c r="H757" s="258"/>
      <c r="I757" s="258"/>
      <c r="J757" s="258"/>
      <c r="K757" s="258"/>
      <c r="L757" s="258"/>
      <c r="M757" s="258"/>
      <c r="N757" s="258"/>
      <c r="O757" s="258"/>
      <c r="P757" s="258"/>
      <c r="Q757" s="258"/>
      <c r="R757" s="258"/>
      <c r="S757" s="258"/>
      <c r="T757" s="258"/>
      <c r="U757" s="258"/>
      <c r="V757" s="258"/>
      <c r="W757" s="258"/>
      <c r="X757" s="258"/>
      <c r="Y757" s="258"/>
      <c r="Z757" s="258"/>
    </row>
    <row r="758">
      <c r="A758" s="258"/>
      <c r="B758" s="258"/>
      <c r="C758" s="258"/>
      <c r="D758" s="258"/>
      <c r="E758" s="258"/>
      <c r="F758" s="258"/>
      <c r="G758" s="258"/>
      <c r="H758" s="258"/>
      <c r="I758" s="258"/>
      <c r="J758" s="258"/>
      <c r="K758" s="258"/>
      <c r="L758" s="258"/>
      <c r="M758" s="258"/>
      <c r="N758" s="258"/>
      <c r="O758" s="258"/>
      <c r="P758" s="258"/>
      <c r="Q758" s="258"/>
      <c r="R758" s="258"/>
      <c r="S758" s="258"/>
      <c r="T758" s="258"/>
      <c r="U758" s="258"/>
      <c r="V758" s="258"/>
      <c r="W758" s="258"/>
      <c r="X758" s="258"/>
      <c r="Y758" s="258"/>
      <c r="Z758" s="258"/>
    </row>
    <row r="759">
      <c r="A759" s="258"/>
      <c r="B759" s="258"/>
      <c r="C759" s="258"/>
      <c r="D759" s="258"/>
      <c r="E759" s="258"/>
      <c r="F759" s="258"/>
      <c r="G759" s="258"/>
      <c r="H759" s="258"/>
      <c r="I759" s="258"/>
      <c r="J759" s="258"/>
      <c r="K759" s="258"/>
      <c r="L759" s="258"/>
      <c r="M759" s="258"/>
      <c r="N759" s="258"/>
      <c r="O759" s="258"/>
      <c r="P759" s="258"/>
      <c r="Q759" s="258"/>
      <c r="R759" s="258"/>
      <c r="S759" s="258"/>
      <c r="T759" s="258"/>
      <c r="U759" s="258"/>
      <c r="V759" s="258"/>
      <c r="W759" s="258"/>
      <c r="X759" s="258"/>
      <c r="Y759" s="258"/>
      <c r="Z759" s="258"/>
    </row>
    <row r="760">
      <c r="A760" s="258"/>
      <c r="B760" s="258"/>
      <c r="C760" s="258"/>
      <c r="D760" s="258"/>
      <c r="E760" s="258"/>
      <c r="F760" s="258"/>
      <c r="G760" s="258"/>
      <c r="H760" s="258"/>
      <c r="I760" s="258"/>
      <c r="J760" s="258"/>
      <c r="K760" s="258"/>
      <c r="L760" s="258"/>
      <c r="M760" s="258"/>
      <c r="N760" s="258"/>
      <c r="O760" s="258"/>
      <c r="P760" s="258"/>
      <c r="Q760" s="258"/>
      <c r="R760" s="258"/>
      <c r="S760" s="258"/>
      <c r="T760" s="258"/>
      <c r="U760" s="258"/>
      <c r="V760" s="258"/>
      <c r="W760" s="258"/>
      <c r="X760" s="258"/>
      <c r="Y760" s="258"/>
      <c r="Z760" s="258"/>
    </row>
    <row r="761">
      <c r="A761" s="258"/>
      <c r="B761" s="258"/>
      <c r="C761" s="258"/>
      <c r="D761" s="258"/>
      <c r="E761" s="258"/>
      <c r="F761" s="258"/>
      <c r="G761" s="258"/>
      <c r="H761" s="258"/>
      <c r="I761" s="258"/>
      <c r="J761" s="258"/>
      <c r="K761" s="258"/>
      <c r="L761" s="258"/>
      <c r="M761" s="258"/>
      <c r="N761" s="258"/>
      <c r="O761" s="258"/>
      <c r="P761" s="258"/>
      <c r="Q761" s="258"/>
      <c r="R761" s="258"/>
      <c r="S761" s="258"/>
      <c r="T761" s="258"/>
      <c r="U761" s="258"/>
      <c r="V761" s="258"/>
      <c r="W761" s="258"/>
      <c r="X761" s="258"/>
      <c r="Y761" s="258"/>
      <c r="Z761" s="258"/>
    </row>
    <row r="762">
      <c r="A762" s="258"/>
      <c r="B762" s="258"/>
      <c r="C762" s="258"/>
      <c r="D762" s="258"/>
      <c r="E762" s="258"/>
      <c r="F762" s="258"/>
      <c r="G762" s="258"/>
      <c r="H762" s="258"/>
      <c r="I762" s="258"/>
      <c r="J762" s="258"/>
      <c r="K762" s="258"/>
      <c r="L762" s="258"/>
      <c r="M762" s="258"/>
      <c r="N762" s="258"/>
      <c r="O762" s="258"/>
      <c r="P762" s="258"/>
      <c r="Q762" s="258"/>
      <c r="R762" s="258"/>
      <c r="S762" s="258"/>
      <c r="T762" s="258"/>
      <c r="U762" s="258"/>
      <c r="V762" s="258"/>
      <c r="W762" s="258"/>
      <c r="X762" s="258"/>
      <c r="Y762" s="258"/>
      <c r="Z762" s="258"/>
    </row>
    <row r="763">
      <c r="A763" s="258"/>
      <c r="B763" s="258"/>
      <c r="C763" s="258"/>
      <c r="D763" s="258"/>
      <c r="E763" s="258"/>
      <c r="F763" s="258"/>
      <c r="G763" s="258"/>
      <c r="H763" s="258"/>
      <c r="I763" s="258"/>
      <c r="J763" s="258"/>
      <c r="K763" s="258"/>
      <c r="L763" s="258"/>
      <c r="M763" s="258"/>
      <c r="N763" s="258"/>
      <c r="O763" s="258"/>
      <c r="P763" s="258"/>
      <c r="Q763" s="258"/>
      <c r="R763" s="258"/>
      <c r="S763" s="258"/>
      <c r="T763" s="258"/>
      <c r="U763" s="258"/>
      <c r="V763" s="258"/>
      <c r="W763" s="258"/>
      <c r="X763" s="258"/>
      <c r="Y763" s="258"/>
      <c r="Z763" s="258"/>
    </row>
    <row r="764">
      <c r="A764" s="258"/>
      <c r="B764" s="258"/>
      <c r="C764" s="258"/>
      <c r="D764" s="258"/>
      <c r="E764" s="258"/>
      <c r="F764" s="258"/>
      <c r="G764" s="258"/>
      <c r="H764" s="258"/>
      <c r="I764" s="258"/>
      <c r="J764" s="258"/>
      <c r="K764" s="258"/>
      <c r="L764" s="258"/>
      <c r="M764" s="258"/>
      <c r="N764" s="258"/>
      <c r="O764" s="258"/>
      <c r="P764" s="258"/>
      <c r="Q764" s="258"/>
      <c r="R764" s="258"/>
      <c r="S764" s="258"/>
      <c r="T764" s="258"/>
      <c r="U764" s="258"/>
      <c r="V764" s="258"/>
      <c r="W764" s="258"/>
      <c r="X764" s="258"/>
      <c r="Y764" s="258"/>
      <c r="Z764" s="258"/>
    </row>
    <row r="765">
      <c r="A765" s="258"/>
      <c r="B765" s="258"/>
      <c r="C765" s="258"/>
      <c r="D765" s="258"/>
      <c r="E765" s="258"/>
      <c r="F765" s="258"/>
      <c r="G765" s="258"/>
      <c r="H765" s="258"/>
      <c r="I765" s="258"/>
      <c r="J765" s="258"/>
      <c r="K765" s="258"/>
      <c r="L765" s="258"/>
      <c r="M765" s="258"/>
      <c r="N765" s="258"/>
      <c r="O765" s="258"/>
      <c r="P765" s="258"/>
      <c r="Q765" s="258"/>
      <c r="R765" s="258"/>
      <c r="S765" s="258"/>
      <c r="T765" s="258"/>
      <c r="U765" s="258"/>
      <c r="V765" s="258"/>
      <c r="W765" s="258"/>
      <c r="X765" s="258"/>
      <c r="Y765" s="258"/>
      <c r="Z765" s="258"/>
    </row>
    <row r="766">
      <c r="A766" s="258"/>
      <c r="B766" s="258"/>
      <c r="C766" s="258"/>
      <c r="D766" s="258"/>
      <c r="E766" s="258"/>
      <c r="F766" s="258"/>
      <c r="G766" s="258"/>
      <c r="H766" s="258"/>
      <c r="I766" s="258"/>
      <c r="J766" s="258"/>
      <c r="K766" s="258"/>
      <c r="L766" s="258"/>
      <c r="M766" s="258"/>
      <c r="N766" s="258"/>
      <c r="O766" s="258"/>
      <c r="P766" s="258"/>
      <c r="Q766" s="258"/>
      <c r="R766" s="258"/>
      <c r="S766" s="258"/>
      <c r="T766" s="258"/>
      <c r="U766" s="258"/>
      <c r="V766" s="258"/>
      <c r="W766" s="258"/>
      <c r="X766" s="258"/>
      <c r="Y766" s="258"/>
      <c r="Z766" s="258"/>
    </row>
    <row r="767">
      <c r="A767" s="258"/>
      <c r="B767" s="258"/>
      <c r="C767" s="258"/>
      <c r="D767" s="258"/>
      <c r="E767" s="258"/>
      <c r="F767" s="258"/>
      <c r="G767" s="258"/>
      <c r="H767" s="258"/>
      <c r="I767" s="258"/>
      <c r="J767" s="258"/>
      <c r="K767" s="258"/>
      <c r="L767" s="258"/>
      <c r="M767" s="258"/>
      <c r="N767" s="258"/>
      <c r="O767" s="258"/>
      <c r="P767" s="258"/>
      <c r="Q767" s="258"/>
      <c r="R767" s="258"/>
      <c r="S767" s="258"/>
      <c r="T767" s="258"/>
      <c r="U767" s="258"/>
      <c r="V767" s="258"/>
      <c r="W767" s="258"/>
      <c r="X767" s="258"/>
      <c r="Y767" s="258"/>
      <c r="Z767" s="258"/>
    </row>
    <row r="768">
      <c r="A768" s="258"/>
      <c r="B768" s="258"/>
      <c r="C768" s="258"/>
      <c r="D768" s="258"/>
      <c r="E768" s="258"/>
      <c r="F768" s="258"/>
      <c r="G768" s="258"/>
      <c r="H768" s="258"/>
      <c r="I768" s="258"/>
      <c r="J768" s="258"/>
      <c r="K768" s="258"/>
      <c r="L768" s="258"/>
      <c r="M768" s="258"/>
      <c r="N768" s="258"/>
      <c r="O768" s="258"/>
      <c r="P768" s="258"/>
      <c r="Q768" s="258"/>
      <c r="R768" s="258"/>
      <c r="S768" s="258"/>
      <c r="T768" s="258"/>
      <c r="U768" s="258"/>
      <c r="V768" s="258"/>
      <c r="W768" s="258"/>
      <c r="X768" s="258"/>
      <c r="Y768" s="258"/>
      <c r="Z768" s="258"/>
    </row>
    <row r="769">
      <c r="A769" s="258"/>
      <c r="B769" s="258"/>
      <c r="C769" s="258"/>
      <c r="D769" s="258"/>
      <c r="E769" s="258"/>
      <c r="F769" s="258"/>
      <c r="G769" s="258"/>
      <c r="H769" s="258"/>
      <c r="I769" s="258"/>
      <c r="J769" s="258"/>
      <c r="K769" s="258"/>
      <c r="L769" s="258"/>
      <c r="M769" s="258"/>
      <c r="N769" s="258"/>
      <c r="O769" s="258"/>
      <c r="P769" s="258"/>
      <c r="Q769" s="258"/>
      <c r="R769" s="258"/>
      <c r="S769" s="258"/>
      <c r="T769" s="258"/>
      <c r="U769" s="258"/>
      <c r="V769" s="258"/>
      <c r="W769" s="258"/>
      <c r="X769" s="258"/>
      <c r="Y769" s="258"/>
      <c r="Z769" s="258"/>
    </row>
    <row r="770">
      <c r="A770" s="258"/>
      <c r="B770" s="258"/>
      <c r="C770" s="258"/>
      <c r="D770" s="258"/>
      <c r="E770" s="258"/>
      <c r="F770" s="258"/>
      <c r="G770" s="258"/>
      <c r="H770" s="258"/>
      <c r="I770" s="258"/>
      <c r="J770" s="258"/>
      <c r="K770" s="258"/>
      <c r="L770" s="258"/>
      <c r="M770" s="258"/>
      <c r="N770" s="258"/>
      <c r="O770" s="258"/>
      <c r="P770" s="258"/>
      <c r="Q770" s="258"/>
      <c r="R770" s="258"/>
      <c r="S770" s="258"/>
      <c r="T770" s="258"/>
      <c r="U770" s="258"/>
      <c r="V770" s="258"/>
      <c r="W770" s="258"/>
      <c r="X770" s="258"/>
      <c r="Y770" s="258"/>
      <c r="Z770" s="258"/>
    </row>
    <row r="771">
      <c r="A771" s="258"/>
      <c r="B771" s="258"/>
      <c r="C771" s="258"/>
      <c r="D771" s="258"/>
      <c r="E771" s="258"/>
      <c r="F771" s="258"/>
      <c r="G771" s="258"/>
      <c r="H771" s="258"/>
      <c r="I771" s="258"/>
      <c r="J771" s="258"/>
      <c r="K771" s="258"/>
      <c r="L771" s="258"/>
      <c r="M771" s="258"/>
      <c r="N771" s="258"/>
      <c r="O771" s="258"/>
      <c r="P771" s="258"/>
      <c r="Q771" s="258"/>
      <c r="R771" s="258"/>
      <c r="S771" s="258"/>
      <c r="T771" s="258"/>
      <c r="U771" s="258"/>
      <c r="V771" s="258"/>
      <c r="W771" s="258"/>
      <c r="X771" s="258"/>
      <c r="Y771" s="258"/>
      <c r="Z771" s="258"/>
    </row>
    <row r="772">
      <c r="A772" s="258"/>
      <c r="B772" s="258"/>
      <c r="C772" s="258"/>
      <c r="D772" s="258"/>
      <c r="E772" s="258"/>
      <c r="F772" s="258"/>
      <c r="G772" s="258"/>
      <c r="H772" s="258"/>
      <c r="I772" s="258"/>
      <c r="J772" s="258"/>
      <c r="K772" s="258"/>
      <c r="L772" s="258"/>
      <c r="M772" s="258"/>
      <c r="N772" s="258"/>
      <c r="O772" s="258"/>
      <c r="P772" s="258"/>
      <c r="Q772" s="258"/>
      <c r="R772" s="258"/>
      <c r="S772" s="258"/>
      <c r="T772" s="258"/>
      <c r="U772" s="258"/>
      <c r="V772" s="258"/>
      <c r="W772" s="258"/>
      <c r="X772" s="258"/>
      <c r="Y772" s="258"/>
      <c r="Z772" s="258"/>
    </row>
    <row r="773">
      <c r="A773" s="258"/>
      <c r="B773" s="258"/>
      <c r="C773" s="258"/>
      <c r="D773" s="258"/>
      <c r="E773" s="258"/>
      <c r="F773" s="258"/>
      <c r="G773" s="258"/>
      <c r="H773" s="258"/>
      <c r="I773" s="258"/>
      <c r="J773" s="258"/>
      <c r="K773" s="258"/>
      <c r="L773" s="258"/>
      <c r="M773" s="258"/>
      <c r="N773" s="258"/>
      <c r="O773" s="258"/>
      <c r="P773" s="258"/>
      <c r="Q773" s="258"/>
      <c r="R773" s="258"/>
      <c r="S773" s="258"/>
      <c r="T773" s="258"/>
      <c r="U773" s="258"/>
      <c r="V773" s="258"/>
      <c r="W773" s="258"/>
      <c r="X773" s="258"/>
      <c r="Y773" s="258"/>
      <c r="Z773" s="258"/>
    </row>
    <row r="774">
      <c r="A774" s="258"/>
      <c r="B774" s="258"/>
      <c r="C774" s="258"/>
      <c r="D774" s="258"/>
      <c r="E774" s="258"/>
      <c r="F774" s="258"/>
      <c r="G774" s="258"/>
      <c r="H774" s="258"/>
      <c r="I774" s="258"/>
      <c r="J774" s="258"/>
      <c r="K774" s="258"/>
      <c r="L774" s="258"/>
      <c r="M774" s="258"/>
      <c r="N774" s="258"/>
      <c r="O774" s="258"/>
      <c r="P774" s="258"/>
      <c r="Q774" s="258"/>
      <c r="R774" s="258"/>
      <c r="S774" s="258"/>
      <c r="T774" s="258"/>
      <c r="U774" s="258"/>
      <c r="V774" s="258"/>
      <c r="W774" s="258"/>
      <c r="X774" s="258"/>
      <c r="Y774" s="258"/>
      <c r="Z774" s="258"/>
    </row>
    <row r="775">
      <c r="A775" s="258"/>
      <c r="B775" s="258"/>
      <c r="C775" s="258"/>
      <c r="D775" s="258"/>
      <c r="E775" s="258"/>
      <c r="F775" s="258"/>
      <c r="G775" s="258"/>
      <c r="H775" s="258"/>
      <c r="I775" s="258"/>
      <c r="J775" s="258"/>
      <c r="K775" s="258"/>
      <c r="L775" s="258"/>
      <c r="M775" s="258"/>
      <c r="N775" s="258"/>
      <c r="O775" s="258"/>
      <c r="P775" s="258"/>
      <c r="Q775" s="258"/>
      <c r="R775" s="258"/>
      <c r="S775" s="258"/>
      <c r="T775" s="258"/>
      <c r="U775" s="258"/>
      <c r="V775" s="258"/>
      <c r="W775" s="258"/>
      <c r="X775" s="258"/>
      <c r="Y775" s="258"/>
      <c r="Z775" s="258"/>
    </row>
    <row r="776">
      <c r="A776" s="258"/>
      <c r="B776" s="258"/>
      <c r="C776" s="258"/>
      <c r="D776" s="258"/>
      <c r="E776" s="258"/>
      <c r="F776" s="258"/>
      <c r="G776" s="258"/>
      <c r="H776" s="258"/>
      <c r="I776" s="258"/>
      <c r="J776" s="258"/>
      <c r="K776" s="258"/>
      <c r="L776" s="258"/>
      <c r="M776" s="258"/>
      <c r="N776" s="258"/>
      <c r="O776" s="258"/>
      <c r="P776" s="258"/>
      <c r="Q776" s="258"/>
      <c r="R776" s="258"/>
      <c r="S776" s="258"/>
      <c r="T776" s="258"/>
      <c r="U776" s="258"/>
      <c r="V776" s="258"/>
      <c r="W776" s="258"/>
      <c r="X776" s="258"/>
      <c r="Y776" s="258"/>
      <c r="Z776" s="258"/>
    </row>
    <row r="777">
      <c r="A777" s="258"/>
      <c r="B777" s="258"/>
      <c r="C777" s="258"/>
      <c r="D777" s="258"/>
      <c r="E777" s="258"/>
      <c r="F777" s="258"/>
      <c r="G777" s="258"/>
      <c r="H777" s="258"/>
      <c r="I777" s="258"/>
      <c r="J777" s="258"/>
      <c r="K777" s="258"/>
      <c r="L777" s="258"/>
      <c r="M777" s="258"/>
      <c r="N777" s="258"/>
      <c r="O777" s="258"/>
      <c r="P777" s="258"/>
      <c r="Q777" s="258"/>
      <c r="R777" s="258"/>
      <c r="S777" s="258"/>
      <c r="T777" s="258"/>
      <c r="U777" s="258"/>
      <c r="V777" s="258"/>
      <c r="W777" s="258"/>
      <c r="X777" s="258"/>
      <c r="Y777" s="258"/>
      <c r="Z777" s="258"/>
    </row>
    <row r="778">
      <c r="A778" s="258"/>
      <c r="B778" s="258"/>
      <c r="C778" s="258"/>
      <c r="D778" s="258"/>
      <c r="E778" s="258"/>
      <c r="F778" s="258"/>
      <c r="G778" s="258"/>
      <c r="H778" s="258"/>
      <c r="I778" s="258"/>
      <c r="J778" s="258"/>
      <c r="K778" s="258"/>
      <c r="L778" s="258"/>
      <c r="M778" s="258"/>
      <c r="N778" s="258"/>
      <c r="O778" s="258"/>
      <c r="P778" s="258"/>
      <c r="Q778" s="258"/>
      <c r="R778" s="258"/>
      <c r="S778" s="258"/>
      <c r="T778" s="258"/>
      <c r="U778" s="258"/>
      <c r="V778" s="258"/>
      <c r="W778" s="258"/>
      <c r="X778" s="258"/>
      <c r="Y778" s="258"/>
      <c r="Z778" s="258"/>
    </row>
    <row r="779">
      <c r="A779" s="258"/>
      <c r="B779" s="258"/>
      <c r="C779" s="258"/>
      <c r="D779" s="258"/>
      <c r="E779" s="258"/>
      <c r="F779" s="258"/>
      <c r="G779" s="258"/>
      <c r="H779" s="258"/>
      <c r="I779" s="258"/>
      <c r="J779" s="258"/>
      <c r="K779" s="258"/>
      <c r="L779" s="258"/>
      <c r="M779" s="258"/>
      <c r="N779" s="258"/>
      <c r="O779" s="258"/>
      <c r="P779" s="258"/>
      <c r="Q779" s="258"/>
      <c r="R779" s="258"/>
      <c r="S779" s="258"/>
      <c r="T779" s="258"/>
      <c r="U779" s="258"/>
      <c r="V779" s="258"/>
      <c r="W779" s="258"/>
      <c r="X779" s="258"/>
      <c r="Y779" s="258"/>
      <c r="Z779" s="258"/>
    </row>
    <row r="780">
      <c r="A780" s="258"/>
      <c r="B780" s="258"/>
      <c r="C780" s="258"/>
      <c r="D780" s="258"/>
      <c r="E780" s="258"/>
      <c r="F780" s="258"/>
      <c r="G780" s="258"/>
      <c r="H780" s="258"/>
      <c r="I780" s="258"/>
      <c r="J780" s="258"/>
      <c r="K780" s="258"/>
      <c r="L780" s="258"/>
      <c r="M780" s="258"/>
      <c r="N780" s="258"/>
      <c r="O780" s="258"/>
      <c r="P780" s="258"/>
      <c r="Q780" s="258"/>
      <c r="R780" s="258"/>
      <c r="S780" s="258"/>
      <c r="T780" s="258"/>
      <c r="U780" s="258"/>
      <c r="V780" s="258"/>
      <c r="W780" s="258"/>
      <c r="X780" s="258"/>
      <c r="Y780" s="258"/>
      <c r="Z780" s="258"/>
    </row>
    <row r="781">
      <c r="A781" s="258"/>
      <c r="B781" s="258"/>
      <c r="C781" s="258"/>
      <c r="D781" s="258"/>
      <c r="E781" s="258"/>
      <c r="F781" s="258"/>
      <c r="G781" s="258"/>
      <c r="H781" s="258"/>
      <c r="I781" s="258"/>
      <c r="J781" s="258"/>
      <c r="K781" s="258"/>
      <c r="L781" s="258"/>
      <c r="M781" s="258"/>
      <c r="N781" s="258"/>
      <c r="O781" s="258"/>
      <c r="P781" s="258"/>
      <c r="Q781" s="258"/>
      <c r="R781" s="258"/>
      <c r="S781" s="258"/>
      <c r="T781" s="258"/>
      <c r="U781" s="258"/>
      <c r="V781" s="258"/>
      <c r="W781" s="258"/>
      <c r="X781" s="258"/>
      <c r="Y781" s="258"/>
      <c r="Z781" s="258"/>
    </row>
    <row r="782">
      <c r="A782" s="258"/>
      <c r="B782" s="258"/>
      <c r="C782" s="258"/>
      <c r="D782" s="258"/>
      <c r="E782" s="258"/>
      <c r="F782" s="258"/>
      <c r="G782" s="258"/>
      <c r="H782" s="258"/>
      <c r="I782" s="258"/>
      <c r="J782" s="258"/>
      <c r="K782" s="258"/>
      <c r="L782" s="258"/>
      <c r="M782" s="258"/>
      <c r="N782" s="258"/>
      <c r="O782" s="258"/>
      <c r="P782" s="258"/>
      <c r="Q782" s="258"/>
      <c r="R782" s="258"/>
      <c r="S782" s="258"/>
      <c r="T782" s="258"/>
      <c r="U782" s="258"/>
      <c r="V782" s="258"/>
      <c r="W782" s="258"/>
      <c r="X782" s="258"/>
      <c r="Y782" s="258"/>
      <c r="Z782" s="258"/>
    </row>
    <row r="783">
      <c r="A783" s="258"/>
      <c r="B783" s="258"/>
      <c r="C783" s="258"/>
      <c r="D783" s="258"/>
      <c r="E783" s="258"/>
      <c r="F783" s="258"/>
      <c r="G783" s="258"/>
      <c r="H783" s="258"/>
      <c r="I783" s="258"/>
      <c r="J783" s="258"/>
      <c r="K783" s="258"/>
      <c r="L783" s="258"/>
      <c r="M783" s="258"/>
      <c r="N783" s="258"/>
      <c r="O783" s="258"/>
      <c r="P783" s="258"/>
      <c r="Q783" s="258"/>
      <c r="R783" s="258"/>
      <c r="S783" s="258"/>
      <c r="T783" s="258"/>
      <c r="U783" s="258"/>
      <c r="V783" s="258"/>
      <c r="W783" s="258"/>
      <c r="X783" s="258"/>
      <c r="Y783" s="258"/>
      <c r="Z783" s="258"/>
    </row>
    <row r="784">
      <c r="A784" s="258"/>
      <c r="B784" s="258"/>
      <c r="C784" s="258"/>
      <c r="D784" s="258"/>
      <c r="E784" s="258"/>
      <c r="F784" s="258"/>
      <c r="G784" s="258"/>
      <c r="H784" s="258"/>
      <c r="I784" s="258"/>
      <c r="J784" s="258"/>
      <c r="K784" s="258"/>
      <c r="L784" s="258"/>
      <c r="M784" s="258"/>
      <c r="N784" s="258"/>
      <c r="O784" s="258"/>
      <c r="P784" s="258"/>
      <c r="Q784" s="258"/>
      <c r="R784" s="258"/>
      <c r="S784" s="258"/>
      <c r="T784" s="258"/>
      <c r="U784" s="258"/>
      <c r="V784" s="258"/>
      <c r="W784" s="258"/>
      <c r="X784" s="258"/>
      <c r="Y784" s="258"/>
      <c r="Z784" s="258"/>
    </row>
    <row r="785">
      <c r="A785" s="258"/>
      <c r="B785" s="258"/>
      <c r="C785" s="258"/>
      <c r="D785" s="258"/>
      <c r="E785" s="258"/>
      <c r="F785" s="258"/>
      <c r="G785" s="258"/>
      <c r="H785" s="258"/>
      <c r="I785" s="258"/>
      <c r="J785" s="258"/>
      <c r="K785" s="258"/>
      <c r="L785" s="258"/>
      <c r="M785" s="258"/>
      <c r="N785" s="258"/>
      <c r="O785" s="258"/>
      <c r="P785" s="258"/>
      <c r="Q785" s="258"/>
      <c r="R785" s="258"/>
      <c r="S785" s="258"/>
      <c r="T785" s="258"/>
      <c r="U785" s="258"/>
      <c r="V785" s="258"/>
      <c r="W785" s="258"/>
      <c r="X785" s="258"/>
      <c r="Y785" s="258"/>
      <c r="Z785" s="258"/>
    </row>
    <row r="786">
      <c r="A786" s="258"/>
      <c r="B786" s="258"/>
      <c r="C786" s="258"/>
      <c r="D786" s="258"/>
      <c r="E786" s="258"/>
      <c r="F786" s="258"/>
      <c r="G786" s="258"/>
      <c r="H786" s="258"/>
      <c r="I786" s="258"/>
      <c r="J786" s="258"/>
      <c r="K786" s="258"/>
      <c r="L786" s="258"/>
      <c r="M786" s="258"/>
      <c r="N786" s="258"/>
      <c r="O786" s="258"/>
      <c r="P786" s="258"/>
      <c r="Q786" s="258"/>
      <c r="R786" s="258"/>
      <c r="S786" s="258"/>
      <c r="T786" s="258"/>
      <c r="U786" s="258"/>
      <c r="V786" s="258"/>
      <c r="W786" s="258"/>
      <c r="X786" s="258"/>
      <c r="Y786" s="258"/>
      <c r="Z786" s="258"/>
    </row>
    <row r="787">
      <c r="A787" s="258"/>
      <c r="B787" s="258"/>
      <c r="C787" s="258"/>
      <c r="D787" s="258"/>
      <c r="E787" s="258"/>
      <c r="F787" s="258"/>
      <c r="G787" s="258"/>
      <c r="H787" s="258"/>
      <c r="I787" s="258"/>
      <c r="J787" s="258"/>
      <c r="K787" s="258"/>
      <c r="L787" s="258"/>
      <c r="M787" s="258"/>
      <c r="N787" s="258"/>
      <c r="O787" s="258"/>
      <c r="P787" s="258"/>
      <c r="Q787" s="258"/>
      <c r="R787" s="258"/>
      <c r="S787" s="258"/>
      <c r="T787" s="258"/>
      <c r="U787" s="258"/>
      <c r="V787" s="258"/>
      <c r="W787" s="258"/>
      <c r="X787" s="258"/>
      <c r="Y787" s="258"/>
      <c r="Z787" s="258"/>
    </row>
    <row r="788">
      <c r="A788" s="258"/>
      <c r="B788" s="258"/>
      <c r="C788" s="258"/>
      <c r="D788" s="258"/>
      <c r="E788" s="258"/>
      <c r="F788" s="258"/>
      <c r="G788" s="258"/>
      <c r="H788" s="258"/>
      <c r="I788" s="258"/>
      <c r="J788" s="258"/>
      <c r="K788" s="258"/>
      <c r="L788" s="258"/>
      <c r="M788" s="258"/>
      <c r="N788" s="258"/>
      <c r="O788" s="258"/>
      <c r="P788" s="258"/>
      <c r="Q788" s="258"/>
      <c r="R788" s="258"/>
      <c r="S788" s="258"/>
      <c r="T788" s="258"/>
      <c r="U788" s="258"/>
      <c r="V788" s="258"/>
      <c r="W788" s="258"/>
      <c r="X788" s="258"/>
      <c r="Y788" s="258"/>
      <c r="Z788" s="258"/>
    </row>
    <row r="789">
      <c r="A789" s="258"/>
      <c r="B789" s="258"/>
      <c r="C789" s="258"/>
      <c r="D789" s="258"/>
      <c r="E789" s="258"/>
      <c r="F789" s="258"/>
      <c r="G789" s="258"/>
      <c r="H789" s="258"/>
      <c r="I789" s="258"/>
      <c r="J789" s="258"/>
      <c r="K789" s="258"/>
      <c r="L789" s="258"/>
      <c r="M789" s="258"/>
      <c r="N789" s="258"/>
      <c r="O789" s="258"/>
      <c r="P789" s="258"/>
      <c r="Q789" s="258"/>
      <c r="R789" s="258"/>
      <c r="S789" s="258"/>
      <c r="T789" s="258"/>
      <c r="U789" s="258"/>
      <c r="V789" s="258"/>
      <c r="W789" s="258"/>
      <c r="X789" s="258"/>
      <c r="Y789" s="258"/>
      <c r="Z789" s="258"/>
    </row>
    <row r="790">
      <c r="A790" s="258"/>
      <c r="B790" s="258"/>
      <c r="C790" s="258"/>
      <c r="D790" s="258"/>
      <c r="E790" s="258"/>
      <c r="F790" s="258"/>
      <c r="G790" s="258"/>
      <c r="H790" s="258"/>
      <c r="I790" s="258"/>
      <c r="J790" s="258"/>
      <c r="K790" s="258"/>
      <c r="L790" s="258"/>
      <c r="M790" s="258"/>
      <c r="N790" s="258"/>
      <c r="O790" s="258"/>
      <c r="P790" s="258"/>
      <c r="Q790" s="258"/>
      <c r="R790" s="258"/>
      <c r="S790" s="258"/>
      <c r="T790" s="258"/>
      <c r="U790" s="258"/>
      <c r="V790" s="258"/>
      <c r="W790" s="258"/>
      <c r="X790" s="258"/>
      <c r="Y790" s="258"/>
      <c r="Z790" s="258"/>
    </row>
    <row r="791">
      <c r="A791" s="258"/>
      <c r="B791" s="258"/>
      <c r="C791" s="258"/>
      <c r="D791" s="258"/>
      <c r="E791" s="258"/>
      <c r="F791" s="258"/>
      <c r="G791" s="258"/>
      <c r="H791" s="258"/>
      <c r="I791" s="258"/>
      <c r="J791" s="258"/>
      <c r="K791" s="258"/>
      <c r="L791" s="258"/>
      <c r="M791" s="258"/>
      <c r="N791" s="258"/>
      <c r="O791" s="258"/>
      <c r="P791" s="258"/>
      <c r="Q791" s="258"/>
      <c r="R791" s="258"/>
      <c r="S791" s="258"/>
      <c r="T791" s="258"/>
      <c r="U791" s="258"/>
      <c r="V791" s="258"/>
      <c r="W791" s="258"/>
      <c r="X791" s="258"/>
      <c r="Y791" s="258"/>
      <c r="Z791" s="258"/>
    </row>
    <row r="792">
      <c r="A792" s="258"/>
      <c r="B792" s="258"/>
      <c r="C792" s="258"/>
      <c r="D792" s="258"/>
      <c r="E792" s="258"/>
      <c r="F792" s="258"/>
      <c r="G792" s="258"/>
      <c r="H792" s="258"/>
      <c r="I792" s="258"/>
      <c r="J792" s="258"/>
      <c r="K792" s="258"/>
      <c r="L792" s="258"/>
      <c r="M792" s="258"/>
      <c r="N792" s="258"/>
      <c r="O792" s="258"/>
      <c r="P792" s="258"/>
      <c r="Q792" s="258"/>
      <c r="R792" s="258"/>
      <c r="S792" s="258"/>
      <c r="T792" s="258"/>
      <c r="U792" s="258"/>
      <c r="V792" s="258"/>
      <c r="W792" s="258"/>
      <c r="X792" s="258"/>
      <c r="Y792" s="258"/>
      <c r="Z792" s="258"/>
    </row>
    <row r="793">
      <c r="A793" s="258"/>
      <c r="B793" s="258"/>
      <c r="C793" s="258"/>
      <c r="D793" s="258"/>
      <c r="E793" s="258"/>
      <c r="F793" s="258"/>
      <c r="G793" s="258"/>
      <c r="H793" s="258"/>
      <c r="I793" s="258"/>
      <c r="J793" s="258"/>
      <c r="K793" s="258"/>
      <c r="L793" s="258"/>
      <c r="M793" s="258"/>
      <c r="N793" s="258"/>
      <c r="O793" s="258"/>
      <c r="P793" s="258"/>
      <c r="Q793" s="258"/>
      <c r="R793" s="258"/>
      <c r="S793" s="258"/>
      <c r="T793" s="258"/>
      <c r="U793" s="258"/>
      <c r="V793" s="258"/>
      <c r="W793" s="258"/>
      <c r="X793" s="258"/>
      <c r="Y793" s="258"/>
      <c r="Z793" s="258"/>
    </row>
    <row r="794">
      <c r="A794" s="258"/>
      <c r="B794" s="258"/>
      <c r="C794" s="258"/>
      <c r="D794" s="258"/>
      <c r="E794" s="258"/>
      <c r="F794" s="258"/>
      <c r="G794" s="258"/>
      <c r="H794" s="258"/>
      <c r="I794" s="258"/>
      <c r="J794" s="258"/>
      <c r="K794" s="258"/>
      <c r="L794" s="258"/>
      <c r="M794" s="258"/>
      <c r="N794" s="258"/>
      <c r="O794" s="258"/>
      <c r="P794" s="258"/>
      <c r="Q794" s="258"/>
      <c r="R794" s="258"/>
      <c r="S794" s="258"/>
      <c r="T794" s="258"/>
      <c r="U794" s="258"/>
      <c r="V794" s="258"/>
      <c r="W794" s="258"/>
      <c r="X794" s="258"/>
      <c r="Y794" s="258"/>
      <c r="Z794" s="258"/>
    </row>
    <row r="795">
      <c r="A795" s="258"/>
      <c r="B795" s="258"/>
      <c r="C795" s="258"/>
      <c r="D795" s="258"/>
      <c r="E795" s="258"/>
      <c r="F795" s="258"/>
      <c r="G795" s="258"/>
      <c r="H795" s="258"/>
      <c r="I795" s="258"/>
      <c r="J795" s="258"/>
      <c r="K795" s="258"/>
      <c r="L795" s="258"/>
      <c r="M795" s="258"/>
      <c r="N795" s="258"/>
      <c r="O795" s="258"/>
      <c r="P795" s="258"/>
      <c r="Q795" s="258"/>
      <c r="R795" s="258"/>
      <c r="S795" s="258"/>
      <c r="T795" s="258"/>
      <c r="U795" s="258"/>
      <c r="V795" s="258"/>
      <c r="W795" s="258"/>
      <c r="X795" s="258"/>
      <c r="Y795" s="258"/>
      <c r="Z795" s="258"/>
    </row>
    <row r="796">
      <c r="A796" s="258"/>
      <c r="B796" s="258"/>
      <c r="C796" s="258"/>
      <c r="D796" s="258"/>
      <c r="E796" s="258"/>
      <c r="F796" s="258"/>
      <c r="G796" s="258"/>
      <c r="H796" s="258"/>
      <c r="I796" s="258"/>
      <c r="J796" s="258"/>
      <c r="K796" s="258"/>
      <c r="L796" s="258"/>
      <c r="M796" s="258"/>
      <c r="N796" s="258"/>
      <c r="O796" s="258"/>
      <c r="P796" s="258"/>
      <c r="Q796" s="258"/>
      <c r="R796" s="258"/>
      <c r="S796" s="258"/>
      <c r="T796" s="258"/>
      <c r="U796" s="258"/>
      <c r="V796" s="258"/>
      <c r="W796" s="258"/>
      <c r="X796" s="258"/>
      <c r="Y796" s="258"/>
      <c r="Z796" s="258"/>
    </row>
    <row r="797">
      <c r="A797" s="258"/>
      <c r="B797" s="258"/>
      <c r="C797" s="258"/>
      <c r="D797" s="258"/>
      <c r="E797" s="258"/>
      <c r="F797" s="258"/>
      <c r="G797" s="258"/>
      <c r="H797" s="258"/>
      <c r="I797" s="258"/>
      <c r="J797" s="258"/>
      <c r="K797" s="258"/>
      <c r="L797" s="258"/>
      <c r="M797" s="258"/>
      <c r="N797" s="258"/>
      <c r="O797" s="258"/>
      <c r="P797" s="258"/>
      <c r="Q797" s="258"/>
      <c r="R797" s="258"/>
      <c r="S797" s="258"/>
      <c r="T797" s="258"/>
      <c r="U797" s="258"/>
      <c r="V797" s="258"/>
      <c r="W797" s="258"/>
      <c r="X797" s="258"/>
      <c r="Y797" s="258"/>
      <c r="Z797" s="258"/>
    </row>
    <row r="798">
      <c r="A798" s="258"/>
      <c r="B798" s="258"/>
      <c r="C798" s="258"/>
      <c r="D798" s="258"/>
      <c r="E798" s="258"/>
      <c r="F798" s="258"/>
      <c r="G798" s="258"/>
      <c r="H798" s="258"/>
      <c r="I798" s="258"/>
      <c r="J798" s="258"/>
      <c r="K798" s="258"/>
      <c r="L798" s="258"/>
      <c r="M798" s="258"/>
      <c r="N798" s="258"/>
      <c r="O798" s="258"/>
      <c r="P798" s="258"/>
      <c r="Q798" s="258"/>
      <c r="R798" s="258"/>
      <c r="S798" s="258"/>
      <c r="T798" s="258"/>
      <c r="U798" s="258"/>
      <c r="V798" s="258"/>
      <c r="W798" s="258"/>
      <c r="X798" s="258"/>
      <c r="Y798" s="258"/>
      <c r="Z798" s="258"/>
    </row>
    <row r="799">
      <c r="A799" s="258"/>
      <c r="B799" s="258"/>
      <c r="C799" s="258"/>
      <c r="D799" s="258"/>
      <c r="E799" s="258"/>
      <c r="F799" s="258"/>
      <c r="G799" s="258"/>
      <c r="H799" s="258"/>
      <c r="I799" s="258"/>
      <c r="J799" s="258"/>
      <c r="K799" s="258"/>
      <c r="L799" s="258"/>
      <c r="M799" s="258"/>
      <c r="N799" s="258"/>
      <c r="O799" s="258"/>
      <c r="P799" s="258"/>
      <c r="Q799" s="258"/>
      <c r="R799" s="258"/>
      <c r="S799" s="258"/>
      <c r="T799" s="258"/>
      <c r="U799" s="258"/>
      <c r="V799" s="258"/>
      <c r="W799" s="258"/>
      <c r="X799" s="258"/>
      <c r="Y799" s="258"/>
      <c r="Z799" s="258"/>
    </row>
    <row r="800">
      <c r="A800" s="258"/>
      <c r="B800" s="258"/>
      <c r="C800" s="258"/>
      <c r="D800" s="258"/>
      <c r="E800" s="258"/>
      <c r="F800" s="258"/>
      <c r="G800" s="258"/>
      <c r="H800" s="258"/>
      <c r="I800" s="258"/>
      <c r="J800" s="258"/>
      <c r="K800" s="258"/>
      <c r="L800" s="258"/>
      <c r="M800" s="258"/>
      <c r="N800" s="258"/>
      <c r="O800" s="258"/>
      <c r="P800" s="258"/>
      <c r="Q800" s="258"/>
      <c r="R800" s="258"/>
      <c r="S800" s="258"/>
      <c r="T800" s="258"/>
      <c r="U800" s="258"/>
      <c r="V800" s="258"/>
      <c r="W800" s="258"/>
      <c r="X800" s="258"/>
      <c r="Y800" s="258"/>
      <c r="Z800" s="258"/>
    </row>
    <row r="801">
      <c r="A801" s="258"/>
      <c r="B801" s="258"/>
      <c r="C801" s="258"/>
      <c r="D801" s="258"/>
      <c r="E801" s="258"/>
      <c r="F801" s="258"/>
      <c r="G801" s="258"/>
      <c r="H801" s="258"/>
      <c r="I801" s="258"/>
      <c r="J801" s="258"/>
      <c r="K801" s="258"/>
      <c r="L801" s="258"/>
      <c r="M801" s="258"/>
      <c r="N801" s="258"/>
      <c r="O801" s="258"/>
      <c r="P801" s="258"/>
      <c r="Q801" s="258"/>
      <c r="R801" s="258"/>
      <c r="S801" s="258"/>
      <c r="T801" s="258"/>
      <c r="U801" s="258"/>
      <c r="V801" s="258"/>
      <c r="W801" s="258"/>
      <c r="X801" s="258"/>
      <c r="Y801" s="258"/>
      <c r="Z801" s="258"/>
    </row>
    <row r="802">
      <c r="A802" s="258"/>
      <c r="B802" s="258"/>
      <c r="C802" s="258"/>
      <c r="D802" s="258"/>
      <c r="E802" s="258"/>
      <c r="F802" s="258"/>
      <c r="G802" s="258"/>
      <c r="H802" s="258"/>
      <c r="I802" s="258"/>
      <c r="J802" s="258"/>
      <c r="K802" s="258"/>
      <c r="L802" s="258"/>
      <c r="M802" s="258"/>
      <c r="N802" s="258"/>
      <c r="O802" s="258"/>
      <c r="P802" s="258"/>
      <c r="Q802" s="258"/>
      <c r="R802" s="258"/>
      <c r="S802" s="258"/>
      <c r="T802" s="258"/>
      <c r="U802" s="258"/>
      <c r="V802" s="258"/>
      <c r="W802" s="258"/>
      <c r="X802" s="258"/>
      <c r="Y802" s="258"/>
      <c r="Z802" s="258"/>
    </row>
    <row r="803">
      <c r="A803" s="258"/>
      <c r="B803" s="258"/>
      <c r="C803" s="258"/>
      <c r="D803" s="258"/>
      <c r="E803" s="258"/>
      <c r="F803" s="258"/>
      <c r="G803" s="258"/>
      <c r="H803" s="258"/>
      <c r="I803" s="258"/>
      <c r="J803" s="258"/>
      <c r="K803" s="258"/>
      <c r="L803" s="258"/>
      <c r="M803" s="258"/>
      <c r="N803" s="258"/>
      <c r="O803" s="258"/>
      <c r="P803" s="258"/>
      <c r="Q803" s="258"/>
      <c r="R803" s="258"/>
      <c r="S803" s="258"/>
      <c r="T803" s="258"/>
      <c r="U803" s="258"/>
      <c r="V803" s="258"/>
      <c r="W803" s="258"/>
      <c r="X803" s="258"/>
      <c r="Y803" s="258"/>
      <c r="Z803" s="258"/>
    </row>
    <row r="804">
      <c r="A804" s="258"/>
      <c r="B804" s="258"/>
      <c r="C804" s="258"/>
      <c r="D804" s="258"/>
      <c r="E804" s="258"/>
      <c r="F804" s="258"/>
      <c r="G804" s="258"/>
      <c r="H804" s="258"/>
      <c r="I804" s="258"/>
      <c r="J804" s="258"/>
      <c r="K804" s="258"/>
      <c r="L804" s="258"/>
      <c r="M804" s="258"/>
      <c r="N804" s="258"/>
      <c r="O804" s="258"/>
      <c r="P804" s="258"/>
      <c r="Q804" s="258"/>
      <c r="R804" s="258"/>
      <c r="S804" s="258"/>
      <c r="T804" s="258"/>
      <c r="U804" s="258"/>
      <c r="V804" s="258"/>
      <c r="W804" s="258"/>
      <c r="X804" s="258"/>
      <c r="Y804" s="258"/>
      <c r="Z804" s="258"/>
    </row>
    <row r="805">
      <c r="A805" s="258"/>
      <c r="B805" s="258"/>
      <c r="C805" s="258"/>
      <c r="D805" s="258"/>
      <c r="E805" s="258"/>
      <c r="F805" s="258"/>
      <c r="G805" s="258"/>
      <c r="H805" s="258"/>
      <c r="I805" s="258"/>
      <c r="J805" s="258"/>
      <c r="K805" s="258"/>
      <c r="L805" s="258"/>
      <c r="M805" s="258"/>
      <c r="N805" s="258"/>
      <c r="O805" s="258"/>
      <c r="P805" s="258"/>
      <c r="Q805" s="258"/>
      <c r="R805" s="258"/>
      <c r="S805" s="258"/>
      <c r="T805" s="258"/>
      <c r="U805" s="258"/>
      <c r="V805" s="258"/>
      <c r="W805" s="258"/>
      <c r="X805" s="258"/>
      <c r="Y805" s="258"/>
      <c r="Z805" s="258"/>
    </row>
    <row r="806">
      <c r="A806" s="258"/>
      <c r="B806" s="258"/>
      <c r="C806" s="258"/>
      <c r="D806" s="258"/>
      <c r="E806" s="258"/>
      <c r="F806" s="258"/>
      <c r="G806" s="258"/>
      <c r="H806" s="258"/>
      <c r="I806" s="258"/>
      <c r="J806" s="258"/>
      <c r="K806" s="258"/>
      <c r="L806" s="258"/>
      <c r="M806" s="258"/>
      <c r="N806" s="258"/>
      <c r="O806" s="258"/>
      <c r="P806" s="258"/>
      <c r="Q806" s="258"/>
      <c r="R806" s="258"/>
      <c r="S806" s="258"/>
      <c r="T806" s="258"/>
      <c r="U806" s="258"/>
      <c r="V806" s="258"/>
      <c r="W806" s="258"/>
      <c r="X806" s="258"/>
      <c r="Y806" s="258"/>
      <c r="Z806" s="258"/>
    </row>
    <row r="807">
      <c r="A807" s="258"/>
      <c r="B807" s="258"/>
      <c r="C807" s="258"/>
      <c r="D807" s="258"/>
      <c r="E807" s="258"/>
      <c r="F807" s="258"/>
      <c r="G807" s="258"/>
      <c r="H807" s="258"/>
      <c r="I807" s="258"/>
      <c r="J807" s="258"/>
      <c r="K807" s="258"/>
      <c r="L807" s="258"/>
      <c r="M807" s="258"/>
      <c r="N807" s="258"/>
      <c r="O807" s="258"/>
      <c r="P807" s="258"/>
      <c r="Q807" s="258"/>
      <c r="R807" s="258"/>
      <c r="S807" s="258"/>
      <c r="T807" s="258"/>
      <c r="U807" s="258"/>
      <c r="V807" s="258"/>
      <c r="W807" s="258"/>
      <c r="X807" s="258"/>
      <c r="Y807" s="258"/>
      <c r="Z807" s="258"/>
    </row>
    <row r="808">
      <c r="A808" s="258"/>
      <c r="B808" s="258"/>
      <c r="C808" s="258"/>
      <c r="D808" s="258"/>
      <c r="E808" s="258"/>
      <c r="F808" s="258"/>
      <c r="G808" s="258"/>
      <c r="H808" s="258"/>
      <c r="I808" s="258"/>
      <c r="J808" s="258"/>
      <c r="K808" s="258"/>
      <c r="L808" s="258"/>
      <c r="M808" s="258"/>
      <c r="N808" s="258"/>
      <c r="O808" s="258"/>
      <c r="P808" s="258"/>
      <c r="Q808" s="258"/>
      <c r="R808" s="258"/>
      <c r="S808" s="258"/>
      <c r="T808" s="258"/>
      <c r="U808" s="258"/>
      <c r="V808" s="258"/>
      <c r="W808" s="258"/>
      <c r="X808" s="258"/>
      <c r="Y808" s="258"/>
      <c r="Z808" s="258"/>
    </row>
    <row r="809">
      <c r="A809" s="258"/>
      <c r="B809" s="258"/>
      <c r="C809" s="258"/>
      <c r="D809" s="258"/>
      <c r="E809" s="258"/>
      <c r="F809" s="258"/>
      <c r="G809" s="258"/>
      <c r="H809" s="258"/>
      <c r="I809" s="258"/>
      <c r="J809" s="258"/>
      <c r="K809" s="258"/>
      <c r="L809" s="258"/>
      <c r="M809" s="258"/>
      <c r="N809" s="258"/>
      <c r="O809" s="258"/>
      <c r="P809" s="258"/>
      <c r="Q809" s="258"/>
      <c r="R809" s="258"/>
      <c r="S809" s="258"/>
      <c r="T809" s="258"/>
      <c r="U809" s="258"/>
      <c r="V809" s="258"/>
      <c r="W809" s="258"/>
      <c r="X809" s="258"/>
      <c r="Y809" s="258"/>
      <c r="Z809" s="258"/>
    </row>
    <row r="810">
      <c r="A810" s="258"/>
      <c r="B810" s="258"/>
      <c r="C810" s="258"/>
      <c r="D810" s="258"/>
      <c r="E810" s="258"/>
      <c r="F810" s="258"/>
      <c r="G810" s="258"/>
      <c r="H810" s="258"/>
      <c r="I810" s="258"/>
      <c r="J810" s="258"/>
      <c r="K810" s="258"/>
      <c r="L810" s="258"/>
      <c r="M810" s="258"/>
      <c r="N810" s="258"/>
      <c r="O810" s="258"/>
      <c r="P810" s="258"/>
      <c r="Q810" s="258"/>
      <c r="R810" s="258"/>
      <c r="S810" s="258"/>
      <c r="T810" s="258"/>
      <c r="U810" s="258"/>
      <c r="V810" s="258"/>
      <c r="W810" s="258"/>
      <c r="X810" s="258"/>
      <c r="Y810" s="258"/>
      <c r="Z810" s="258"/>
    </row>
    <row r="811">
      <c r="A811" s="258"/>
      <c r="B811" s="258"/>
      <c r="C811" s="258"/>
      <c r="D811" s="258"/>
      <c r="E811" s="258"/>
      <c r="F811" s="258"/>
      <c r="G811" s="258"/>
      <c r="H811" s="258"/>
      <c r="I811" s="258"/>
      <c r="J811" s="258"/>
      <c r="K811" s="258"/>
      <c r="L811" s="258"/>
      <c r="M811" s="258"/>
      <c r="N811" s="258"/>
      <c r="O811" s="258"/>
      <c r="P811" s="258"/>
      <c r="Q811" s="258"/>
      <c r="R811" s="258"/>
      <c r="S811" s="258"/>
      <c r="T811" s="258"/>
      <c r="U811" s="258"/>
      <c r="V811" s="258"/>
      <c r="W811" s="258"/>
      <c r="X811" s="258"/>
      <c r="Y811" s="258"/>
      <c r="Z811" s="258"/>
    </row>
    <row r="812">
      <c r="A812" s="258"/>
      <c r="B812" s="258"/>
      <c r="C812" s="258"/>
      <c r="D812" s="258"/>
      <c r="E812" s="258"/>
      <c r="F812" s="258"/>
      <c r="G812" s="258"/>
      <c r="H812" s="258"/>
      <c r="I812" s="258"/>
      <c r="J812" s="258"/>
      <c r="K812" s="258"/>
      <c r="L812" s="258"/>
      <c r="M812" s="258"/>
      <c r="N812" s="258"/>
      <c r="O812" s="258"/>
      <c r="P812" s="258"/>
      <c r="Q812" s="258"/>
      <c r="R812" s="258"/>
      <c r="S812" s="258"/>
      <c r="T812" s="258"/>
      <c r="U812" s="258"/>
      <c r="V812" s="258"/>
      <c r="W812" s="258"/>
      <c r="X812" s="258"/>
      <c r="Y812" s="258"/>
      <c r="Z812" s="258"/>
    </row>
    <row r="813">
      <c r="A813" s="258"/>
      <c r="B813" s="258"/>
      <c r="C813" s="258"/>
      <c r="D813" s="258"/>
      <c r="E813" s="258"/>
      <c r="F813" s="258"/>
      <c r="G813" s="258"/>
      <c r="H813" s="258"/>
      <c r="I813" s="258"/>
      <c r="J813" s="258"/>
      <c r="K813" s="258"/>
      <c r="L813" s="258"/>
      <c r="M813" s="258"/>
      <c r="N813" s="258"/>
      <c r="O813" s="258"/>
      <c r="P813" s="258"/>
      <c r="Q813" s="258"/>
      <c r="R813" s="258"/>
      <c r="S813" s="258"/>
      <c r="T813" s="258"/>
      <c r="U813" s="258"/>
      <c r="V813" s="258"/>
      <c r="W813" s="258"/>
      <c r="X813" s="258"/>
      <c r="Y813" s="258"/>
      <c r="Z813" s="258"/>
    </row>
    <row r="814">
      <c r="A814" s="258"/>
      <c r="B814" s="258"/>
      <c r="C814" s="258"/>
      <c r="D814" s="258"/>
      <c r="E814" s="258"/>
      <c r="F814" s="258"/>
      <c r="G814" s="258"/>
      <c r="H814" s="258"/>
      <c r="I814" s="258"/>
      <c r="J814" s="258"/>
      <c r="K814" s="258"/>
      <c r="L814" s="258"/>
      <c r="M814" s="258"/>
      <c r="N814" s="258"/>
      <c r="O814" s="258"/>
      <c r="P814" s="258"/>
      <c r="Q814" s="258"/>
      <c r="R814" s="258"/>
      <c r="S814" s="258"/>
      <c r="T814" s="258"/>
      <c r="U814" s="258"/>
      <c r="V814" s="258"/>
      <c r="W814" s="258"/>
      <c r="X814" s="258"/>
      <c r="Y814" s="258"/>
      <c r="Z814" s="258"/>
    </row>
    <row r="815">
      <c r="A815" s="258"/>
      <c r="B815" s="258"/>
      <c r="C815" s="258"/>
      <c r="D815" s="258"/>
      <c r="E815" s="258"/>
      <c r="F815" s="258"/>
      <c r="G815" s="258"/>
      <c r="H815" s="258"/>
      <c r="I815" s="258"/>
      <c r="J815" s="258"/>
      <c r="K815" s="258"/>
      <c r="L815" s="258"/>
      <c r="M815" s="258"/>
      <c r="N815" s="258"/>
      <c r="O815" s="258"/>
      <c r="P815" s="258"/>
      <c r="Q815" s="258"/>
      <c r="R815" s="258"/>
      <c r="S815" s="258"/>
      <c r="T815" s="258"/>
      <c r="U815" s="258"/>
      <c r="V815" s="258"/>
      <c r="W815" s="258"/>
      <c r="X815" s="258"/>
      <c r="Y815" s="258"/>
      <c r="Z815" s="258"/>
    </row>
    <row r="816">
      <c r="A816" s="258"/>
      <c r="B816" s="258"/>
      <c r="C816" s="258"/>
      <c r="D816" s="258"/>
      <c r="E816" s="258"/>
      <c r="F816" s="258"/>
      <c r="G816" s="258"/>
      <c r="H816" s="258"/>
      <c r="I816" s="258"/>
      <c r="J816" s="258"/>
      <c r="K816" s="258"/>
      <c r="L816" s="258"/>
      <c r="M816" s="258"/>
      <c r="N816" s="258"/>
      <c r="O816" s="258"/>
      <c r="P816" s="258"/>
      <c r="Q816" s="258"/>
      <c r="R816" s="258"/>
      <c r="S816" s="258"/>
      <c r="T816" s="258"/>
      <c r="U816" s="258"/>
      <c r="V816" s="258"/>
      <c r="W816" s="258"/>
      <c r="X816" s="258"/>
      <c r="Y816" s="258"/>
      <c r="Z816" s="258"/>
    </row>
    <row r="817">
      <c r="A817" s="258"/>
      <c r="B817" s="258"/>
      <c r="C817" s="258"/>
      <c r="D817" s="258"/>
      <c r="E817" s="258"/>
      <c r="F817" s="258"/>
      <c r="G817" s="258"/>
      <c r="H817" s="258"/>
      <c r="I817" s="258"/>
      <c r="J817" s="258"/>
      <c r="K817" s="258"/>
      <c r="L817" s="258"/>
      <c r="M817" s="258"/>
      <c r="N817" s="258"/>
      <c r="O817" s="258"/>
      <c r="P817" s="258"/>
      <c r="Q817" s="258"/>
      <c r="R817" s="258"/>
      <c r="S817" s="258"/>
      <c r="T817" s="258"/>
      <c r="U817" s="258"/>
      <c r="V817" s="258"/>
      <c r="W817" s="258"/>
      <c r="X817" s="258"/>
      <c r="Y817" s="258"/>
      <c r="Z817" s="258"/>
    </row>
    <row r="818">
      <c r="A818" s="258"/>
      <c r="B818" s="258"/>
      <c r="C818" s="258"/>
      <c r="D818" s="258"/>
      <c r="E818" s="258"/>
      <c r="F818" s="258"/>
      <c r="G818" s="258"/>
      <c r="H818" s="258"/>
      <c r="I818" s="258"/>
      <c r="J818" s="258"/>
      <c r="K818" s="258"/>
      <c r="L818" s="258"/>
      <c r="M818" s="258"/>
      <c r="N818" s="258"/>
      <c r="O818" s="258"/>
      <c r="P818" s="258"/>
      <c r="Q818" s="258"/>
      <c r="R818" s="258"/>
      <c r="S818" s="258"/>
      <c r="T818" s="258"/>
      <c r="U818" s="258"/>
      <c r="V818" s="258"/>
      <c r="W818" s="258"/>
      <c r="X818" s="258"/>
      <c r="Y818" s="258"/>
      <c r="Z818" s="258"/>
    </row>
    <row r="819">
      <c r="A819" s="258"/>
      <c r="B819" s="258"/>
      <c r="C819" s="258"/>
      <c r="D819" s="258"/>
      <c r="E819" s="258"/>
      <c r="F819" s="258"/>
      <c r="G819" s="258"/>
      <c r="H819" s="258"/>
      <c r="I819" s="258"/>
      <c r="J819" s="258"/>
      <c r="K819" s="258"/>
      <c r="L819" s="258"/>
      <c r="M819" s="258"/>
      <c r="N819" s="258"/>
      <c r="O819" s="258"/>
      <c r="P819" s="258"/>
      <c r="Q819" s="258"/>
      <c r="R819" s="258"/>
      <c r="S819" s="258"/>
      <c r="T819" s="258"/>
      <c r="U819" s="258"/>
      <c r="V819" s="258"/>
      <c r="W819" s="258"/>
      <c r="X819" s="258"/>
      <c r="Y819" s="258"/>
      <c r="Z819" s="258"/>
    </row>
    <row r="820">
      <c r="A820" s="258"/>
      <c r="B820" s="258"/>
      <c r="C820" s="258"/>
      <c r="D820" s="258"/>
      <c r="E820" s="258"/>
      <c r="F820" s="258"/>
      <c r="G820" s="258"/>
      <c r="H820" s="258"/>
      <c r="I820" s="258"/>
      <c r="J820" s="258"/>
      <c r="K820" s="258"/>
      <c r="L820" s="258"/>
      <c r="M820" s="258"/>
      <c r="N820" s="258"/>
      <c r="O820" s="258"/>
      <c r="P820" s="258"/>
      <c r="Q820" s="258"/>
      <c r="R820" s="258"/>
      <c r="S820" s="258"/>
      <c r="T820" s="258"/>
      <c r="U820" s="258"/>
      <c r="V820" s="258"/>
      <c r="W820" s="258"/>
      <c r="X820" s="258"/>
      <c r="Y820" s="258"/>
      <c r="Z820" s="258"/>
    </row>
    <row r="821">
      <c r="A821" s="258"/>
      <c r="B821" s="258"/>
      <c r="C821" s="258"/>
      <c r="D821" s="258"/>
      <c r="E821" s="258"/>
      <c r="F821" s="258"/>
      <c r="G821" s="258"/>
      <c r="H821" s="258"/>
      <c r="I821" s="258"/>
      <c r="J821" s="258"/>
      <c r="K821" s="258"/>
      <c r="L821" s="258"/>
      <c r="M821" s="258"/>
      <c r="N821" s="258"/>
      <c r="O821" s="258"/>
      <c r="P821" s="258"/>
      <c r="Q821" s="258"/>
      <c r="R821" s="258"/>
      <c r="S821" s="258"/>
      <c r="T821" s="258"/>
      <c r="U821" s="258"/>
      <c r="V821" s="258"/>
      <c r="W821" s="258"/>
      <c r="X821" s="258"/>
      <c r="Y821" s="258"/>
      <c r="Z821" s="258"/>
    </row>
    <row r="822">
      <c r="A822" s="258"/>
      <c r="B822" s="258"/>
      <c r="C822" s="258"/>
      <c r="D822" s="258"/>
      <c r="E822" s="258"/>
      <c r="F822" s="258"/>
      <c r="G822" s="258"/>
      <c r="H822" s="258"/>
      <c r="I822" s="258"/>
      <c r="J822" s="258"/>
      <c r="K822" s="258"/>
      <c r="L822" s="258"/>
      <c r="M822" s="258"/>
      <c r="N822" s="258"/>
      <c r="O822" s="258"/>
      <c r="P822" s="258"/>
      <c r="Q822" s="258"/>
      <c r="R822" s="258"/>
      <c r="S822" s="258"/>
      <c r="T822" s="258"/>
      <c r="U822" s="258"/>
      <c r="V822" s="258"/>
      <c r="W822" s="258"/>
      <c r="X822" s="258"/>
      <c r="Y822" s="258"/>
      <c r="Z822" s="258"/>
    </row>
    <row r="823">
      <c r="A823" s="258"/>
      <c r="B823" s="258"/>
      <c r="C823" s="258"/>
      <c r="D823" s="258"/>
      <c r="E823" s="258"/>
      <c r="F823" s="258"/>
      <c r="G823" s="258"/>
      <c r="H823" s="258"/>
      <c r="I823" s="258"/>
      <c r="J823" s="258"/>
      <c r="K823" s="258"/>
      <c r="L823" s="258"/>
      <c r="M823" s="258"/>
      <c r="N823" s="258"/>
      <c r="O823" s="258"/>
      <c r="P823" s="258"/>
      <c r="Q823" s="258"/>
      <c r="R823" s="258"/>
      <c r="S823" s="258"/>
      <c r="T823" s="258"/>
      <c r="U823" s="258"/>
      <c r="V823" s="258"/>
      <c r="W823" s="258"/>
      <c r="X823" s="258"/>
      <c r="Y823" s="258"/>
      <c r="Z823" s="258"/>
    </row>
    <row r="824">
      <c r="A824" s="258"/>
      <c r="B824" s="258"/>
      <c r="C824" s="258"/>
      <c r="D824" s="258"/>
      <c r="E824" s="258"/>
      <c r="F824" s="258"/>
      <c r="G824" s="258"/>
      <c r="H824" s="258"/>
      <c r="I824" s="258"/>
      <c r="J824" s="258"/>
      <c r="K824" s="258"/>
      <c r="L824" s="258"/>
      <c r="M824" s="258"/>
      <c r="N824" s="258"/>
      <c r="O824" s="258"/>
      <c r="P824" s="258"/>
      <c r="Q824" s="258"/>
      <c r="R824" s="258"/>
      <c r="S824" s="258"/>
      <c r="T824" s="258"/>
      <c r="U824" s="258"/>
      <c r="V824" s="258"/>
      <c r="W824" s="258"/>
      <c r="X824" s="258"/>
      <c r="Y824" s="258"/>
      <c r="Z824" s="258"/>
    </row>
    <row r="825">
      <c r="A825" s="258"/>
      <c r="B825" s="258"/>
      <c r="C825" s="258"/>
      <c r="D825" s="258"/>
      <c r="E825" s="258"/>
      <c r="F825" s="258"/>
      <c r="G825" s="258"/>
      <c r="H825" s="258"/>
      <c r="I825" s="258"/>
      <c r="J825" s="258"/>
      <c r="K825" s="258"/>
      <c r="L825" s="258"/>
      <c r="M825" s="258"/>
      <c r="N825" s="258"/>
      <c r="O825" s="258"/>
      <c r="P825" s="258"/>
      <c r="Q825" s="258"/>
      <c r="R825" s="258"/>
      <c r="S825" s="258"/>
      <c r="T825" s="258"/>
      <c r="U825" s="258"/>
      <c r="V825" s="258"/>
      <c r="W825" s="258"/>
      <c r="X825" s="258"/>
      <c r="Y825" s="258"/>
      <c r="Z825" s="258"/>
    </row>
    <row r="826">
      <c r="A826" s="258"/>
      <c r="B826" s="258"/>
      <c r="C826" s="258"/>
      <c r="D826" s="258"/>
      <c r="E826" s="258"/>
      <c r="F826" s="258"/>
      <c r="G826" s="258"/>
      <c r="H826" s="258"/>
      <c r="I826" s="258"/>
      <c r="J826" s="258"/>
      <c r="K826" s="258"/>
      <c r="L826" s="258"/>
      <c r="M826" s="258"/>
      <c r="N826" s="258"/>
      <c r="O826" s="258"/>
      <c r="P826" s="258"/>
      <c r="Q826" s="258"/>
      <c r="R826" s="258"/>
      <c r="S826" s="258"/>
      <c r="T826" s="258"/>
      <c r="U826" s="258"/>
      <c r="V826" s="258"/>
      <c r="W826" s="258"/>
      <c r="X826" s="258"/>
      <c r="Y826" s="258"/>
      <c r="Z826" s="258"/>
    </row>
    <row r="827">
      <c r="A827" s="258"/>
      <c r="B827" s="258"/>
      <c r="C827" s="258"/>
      <c r="D827" s="258"/>
      <c r="E827" s="258"/>
      <c r="F827" s="258"/>
      <c r="G827" s="258"/>
      <c r="H827" s="258"/>
      <c r="I827" s="258"/>
      <c r="J827" s="258"/>
      <c r="K827" s="258"/>
      <c r="L827" s="258"/>
      <c r="M827" s="258"/>
      <c r="N827" s="258"/>
      <c r="O827" s="258"/>
      <c r="P827" s="258"/>
      <c r="Q827" s="258"/>
      <c r="R827" s="258"/>
      <c r="S827" s="258"/>
      <c r="T827" s="258"/>
      <c r="U827" s="258"/>
      <c r="V827" s="258"/>
      <c r="W827" s="258"/>
      <c r="X827" s="258"/>
      <c r="Y827" s="258"/>
      <c r="Z827" s="258"/>
    </row>
    <row r="828">
      <c r="A828" s="258"/>
      <c r="B828" s="258"/>
      <c r="C828" s="258"/>
      <c r="D828" s="258"/>
      <c r="E828" s="258"/>
      <c r="F828" s="258"/>
      <c r="G828" s="258"/>
      <c r="H828" s="258"/>
      <c r="I828" s="258"/>
      <c r="J828" s="258"/>
      <c r="K828" s="258"/>
      <c r="L828" s="258"/>
      <c r="M828" s="258"/>
      <c r="N828" s="258"/>
      <c r="O828" s="258"/>
      <c r="P828" s="258"/>
      <c r="Q828" s="258"/>
      <c r="R828" s="258"/>
      <c r="S828" s="258"/>
      <c r="T828" s="258"/>
      <c r="U828" s="258"/>
      <c r="V828" s="258"/>
      <c r="W828" s="258"/>
      <c r="X828" s="258"/>
      <c r="Y828" s="258"/>
      <c r="Z828" s="258"/>
    </row>
    <row r="829">
      <c r="A829" s="258"/>
      <c r="B829" s="258"/>
      <c r="C829" s="258"/>
      <c r="D829" s="258"/>
      <c r="E829" s="258"/>
      <c r="F829" s="258"/>
      <c r="G829" s="258"/>
      <c r="H829" s="258"/>
      <c r="I829" s="258"/>
      <c r="J829" s="258"/>
      <c r="K829" s="258"/>
      <c r="L829" s="258"/>
      <c r="M829" s="258"/>
      <c r="N829" s="258"/>
      <c r="O829" s="258"/>
      <c r="P829" s="258"/>
      <c r="Q829" s="258"/>
      <c r="R829" s="258"/>
      <c r="S829" s="258"/>
      <c r="T829" s="258"/>
      <c r="U829" s="258"/>
      <c r="V829" s="258"/>
      <c r="W829" s="258"/>
      <c r="X829" s="258"/>
      <c r="Y829" s="258"/>
      <c r="Z829" s="258"/>
    </row>
    <row r="830">
      <c r="A830" s="258"/>
      <c r="B830" s="258"/>
      <c r="C830" s="258"/>
      <c r="D830" s="258"/>
      <c r="E830" s="258"/>
      <c r="F830" s="258"/>
      <c r="G830" s="258"/>
      <c r="H830" s="258"/>
      <c r="I830" s="258"/>
      <c r="J830" s="258"/>
      <c r="K830" s="258"/>
      <c r="L830" s="258"/>
      <c r="M830" s="258"/>
      <c r="N830" s="258"/>
      <c r="O830" s="258"/>
      <c r="P830" s="258"/>
      <c r="Q830" s="258"/>
      <c r="R830" s="258"/>
      <c r="S830" s="258"/>
      <c r="T830" s="258"/>
      <c r="U830" s="258"/>
      <c r="V830" s="258"/>
      <c r="W830" s="258"/>
      <c r="X830" s="258"/>
      <c r="Y830" s="258"/>
      <c r="Z830" s="258"/>
    </row>
    <row r="831">
      <c r="A831" s="258"/>
      <c r="B831" s="258"/>
      <c r="C831" s="258"/>
      <c r="D831" s="258"/>
      <c r="E831" s="258"/>
      <c r="F831" s="258"/>
      <c r="G831" s="258"/>
      <c r="H831" s="258"/>
      <c r="I831" s="258"/>
      <c r="J831" s="258"/>
      <c r="K831" s="258"/>
      <c r="L831" s="258"/>
      <c r="M831" s="258"/>
      <c r="N831" s="258"/>
      <c r="O831" s="258"/>
      <c r="P831" s="258"/>
      <c r="Q831" s="258"/>
      <c r="R831" s="258"/>
      <c r="S831" s="258"/>
      <c r="T831" s="258"/>
      <c r="U831" s="258"/>
      <c r="V831" s="258"/>
      <c r="W831" s="258"/>
      <c r="X831" s="258"/>
      <c r="Y831" s="258"/>
      <c r="Z831" s="258"/>
    </row>
    <row r="832">
      <c r="A832" s="258"/>
      <c r="B832" s="258"/>
      <c r="C832" s="258"/>
      <c r="D832" s="258"/>
      <c r="E832" s="258"/>
      <c r="F832" s="258"/>
      <c r="G832" s="258"/>
      <c r="H832" s="258"/>
      <c r="I832" s="258"/>
      <c r="J832" s="258"/>
      <c r="K832" s="258"/>
      <c r="L832" s="258"/>
      <c r="M832" s="258"/>
      <c r="N832" s="258"/>
      <c r="O832" s="258"/>
      <c r="P832" s="258"/>
      <c r="Q832" s="258"/>
      <c r="R832" s="258"/>
      <c r="S832" s="258"/>
      <c r="T832" s="258"/>
      <c r="U832" s="258"/>
      <c r="V832" s="258"/>
      <c r="W832" s="258"/>
      <c r="X832" s="258"/>
      <c r="Y832" s="258"/>
      <c r="Z832" s="258"/>
    </row>
    <row r="833">
      <c r="A833" s="258"/>
      <c r="B833" s="258"/>
      <c r="C833" s="258"/>
      <c r="D833" s="258"/>
      <c r="E833" s="258"/>
      <c r="F833" s="258"/>
      <c r="G833" s="258"/>
      <c r="H833" s="258"/>
      <c r="I833" s="258"/>
      <c r="J833" s="258"/>
      <c r="K833" s="258"/>
      <c r="L833" s="258"/>
      <c r="M833" s="258"/>
      <c r="N833" s="258"/>
      <c r="O833" s="258"/>
      <c r="P833" s="258"/>
      <c r="Q833" s="258"/>
      <c r="R833" s="258"/>
      <c r="S833" s="258"/>
      <c r="T833" s="258"/>
      <c r="U833" s="258"/>
      <c r="V833" s="258"/>
      <c r="W833" s="258"/>
      <c r="X833" s="258"/>
      <c r="Y833" s="258"/>
      <c r="Z833" s="258"/>
    </row>
    <row r="834">
      <c r="A834" s="258"/>
      <c r="B834" s="258"/>
      <c r="C834" s="258"/>
      <c r="D834" s="258"/>
      <c r="E834" s="258"/>
      <c r="F834" s="258"/>
      <c r="G834" s="258"/>
      <c r="H834" s="258"/>
      <c r="I834" s="258"/>
      <c r="J834" s="258"/>
      <c r="K834" s="258"/>
      <c r="L834" s="258"/>
      <c r="M834" s="258"/>
      <c r="N834" s="258"/>
      <c r="O834" s="258"/>
      <c r="P834" s="258"/>
      <c r="Q834" s="258"/>
      <c r="R834" s="258"/>
      <c r="S834" s="258"/>
      <c r="T834" s="258"/>
      <c r="U834" s="258"/>
      <c r="V834" s="258"/>
      <c r="W834" s="258"/>
      <c r="X834" s="258"/>
      <c r="Y834" s="258"/>
      <c r="Z834" s="258"/>
    </row>
    <row r="835">
      <c r="A835" s="258"/>
      <c r="B835" s="258"/>
      <c r="C835" s="258"/>
      <c r="D835" s="258"/>
      <c r="E835" s="258"/>
      <c r="F835" s="258"/>
      <c r="G835" s="258"/>
      <c r="H835" s="258"/>
      <c r="I835" s="258"/>
      <c r="J835" s="258"/>
      <c r="K835" s="258"/>
      <c r="L835" s="258"/>
      <c r="M835" s="258"/>
      <c r="N835" s="258"/>
      <c r="O835" s="258"/>
      <c r="P835" s="258"/>
      <c r="Q835" s="258"/>
      <c r="R835" s="258"/>
      <c r="S835" s="258"/>
      <c r="T835" s="258"/>
      <c r="U835" s="258"/>
      <c r="V835" s="258"/>
      <c r="W835" s="258"/>
      <c r="X835" s="258"/>
      <c r="Y835" s="258"/>
      <c r="Z835" s="258"/>
    </row>
    <row r="836">
      <c r="A836" s="258"/>
      <c r="B836" s="258"/>
      <c r="C836" s="258"/>
      <c r="D836" s="258"/>
      <c r="E836" s="258"/>
      <c r="F836" s="258"/>
      <c r="G836" s="258"/>
      <c r="H836" s="258"/>
      <c r="I836" s="258"/>
      <c r="J836" s="258"/>
      <c r="K836" s="258"/>
      <c r="L836" s="258"/>
      <c r="M836" s="258"/>
      <c r="N836" s="258"/>
      <c r="O836" s="258"/>
      <c r="P836" s="258"/>
      <c r="Q836" s="258"/>
      <c r="R836" s="258"/>
      <c r="S836" s="258"/>
      <c r="T836" s="258"/>
      <c r="U836" s="258"/>
      <c r="V836" s="258"/>
      <c r="W836" s="258"/>
      <c r="X836" s="258"/>
      <c r="Y836" s="258"/>
      <c r="Z836" s="258"/>
    </row>
    <row r="837">
      <c r="A837" s="258"/>
      <c r="B837" s="258"/>
      <c r="C837" s="258"/>
      <c r="D837" s="258"/>
      <c r="E837" s="258"/>
      <c r="F837" s="258"/>
      <c r="G837" s="258"/>
      <c r="H837" s="258"/>
      <c r="I837" s="258"/>
      <c r="J837" s="258"/>
      <c r="K837" s="258"/>
      <c r="L837" s="258"/>
      <c r="M837" s="258"/>
      <c r="N837" s="258"/>
      <c r="O837" s="258"/>
      <c r="P837" s="258"/>
      <c r="Q837" s="258"/>
      <c r="R837" s="258"/>
      <c r="S837" s="258"/>
      <c r="T837" s="258"/>
      <c r="U837" s="258"/>
      <c r="V837" s="258"/>
      <c r="W837" s="258"/>
      <c r="X837" s="258"/>
      <c r="Y837" s="258"/>
      <c r="Z837" s="258"/>
    </row>
    <row r="838">
      <c r="A838" s="258"/>
      <c r="B838" s="258"/>
      <c r="C838" s="258"/>
      <c r="D838" s="258"/>
      <c r="E838" s="258"/>
      <c r="F838" s="258"/>
      <c r="G838" s="258"/>
      <c r="H838" s="258"/>
      <c r="I838" s="258"/>
      <c r="J838" s="258"/>
      <c r="K838" s="258"/>
      <c r="L838" s="258"/>
      <c r="M838" s="258"/>
      <c r="N838" s="258"/>
      <c r="O838" s="258"/>
      <c r="P838" s="258"/>
      <c r="Q838" s="258"/>
      <c r="R838" s="258"/>
      <c r="S838" s="258"/>
      <c r="T838" s="258"/>
      <c r="U838" s="258"/>
      <c r="V838" s="258"/>
      <c r="W838" s="258"/>
      <c r="X838" s="258"/>
      <c r="Y838" s="258"/>
      <c r="Z838" s="258"/>
    </row>
    <row r="839">
      <c r="A839" s="258"/>
      <c r="B839" s="258"/>
      <c r="C839" s="258"/>
      <c r="D839" s="258"/>
      <c r="E839" s="258"/>
      <c r="F839" s="258"/>
      <c r="G839" s="258"/>
      <c r="H839" s="258"/>
      <c r="I839" s="258"/>
      <c r="J839" s="258"/>
      <c r="K839" s="258"/>
      <c r="L839" s="258"/>
      <c r="M839" s="258"/>
      <c r="N839" s="258"/>
      <c r="O839" s="258"/>
      <c r="P839" s="258"/>
      <c r="Q839" s="258"/>
      <c r="R839" s="258"/>
      <c r="S839" s="258"/>
      <c r="T839" s="258"/>
      <c r="U839" s="258"/>
      <c r="V839" s="258"/>
      <c r="W839" s="258"/>
      <c r="X839" s="258"/>
      <c r="Y839" s="258"/>
      <c r="Z839" s="258"/>
    </row>
    <row r="840">
      <c r="A840" s="258"/>
      <c r="B840" s="258"/>
      <c r="C840" s="258"/>
      <c r="D840" s="258"/>
      <c r="E840" s="258"/>
      <c r="F840" s="258"/>
      <c r="G840" s="258"/>
      <c r="H840" s="258"/>
      <c r="I840" s="258"/>
      <c r="J840" s="258"/>
      <c r="K840" s="258"/>
      <c r="L840" s="258"/>
      <c r="M840" s="258"/>
      <c r="N840" s="258"/>
      <c r="O840" s="258"/>
      <c r="P840" s="258"/>
      <c r="Q840" s="258"/>
      <c r="R840" s="258"/>
      <c r="S840" s="258"/>
      <c r="T840" s="258"/>
      <c r="U840" s="258"/>
      <c r="V840" s="258"/>
      <c r="W840" s="258"/>
      <c r="X840" s="258"/>
      <c r="Y840" s="258"/>
      <c r="Z840" s="258"/>
    </row>
    <row r="841">
      <c r="A841" s="258"/>
      <c r="B841" s="258"/>
      <c r="C841" s="258"/>
      <c r="D841" s="258"/>
      <c r="E841" s="258"/>
      <c r="F841" s="258"/>
      <c r="G841" s="258"/>
      <c r="H841" s="258"/>
      <c r="I841" s="258"/>
      <c r="J841" s="258"/>
      <c r="K841" s="258"/>
      <c r="L841" s="258"/>
      <c r="M841" s="258"/>
      <c r="N841" s="258"/>
      <c r="O841" s="258"/>
      <c r="P841" s="258"/>
      <c r="Q841" s="258"/>
      <c r="R841" s="258"/>
      <c r="S841" s="258"/>
      <c r="T841" s="258"/>
      <c r="U841" s="258"/>
      <c r="V841" s="258"/>
      <c r="W841" s="258"/>
      <c r="X841" s="258"/>
      <c r="Y841" s="258"/>
      <c r="Z841" s="258"/>
    </row>
    <row r="842">
      <c r="A842" s="258"/>
      <c r="B842" s="258"/>
      <c r="C842" s="258"/>
      <c r="D842" s="258"/>
      <c r="E842" s="258"/>
      <c r="F842" s="258"/>
      <c r="G842" s="258"/>
      <c r="H842" s="258"/>
      <c r="I842" s="258"/>
      <c r="J842" s="258"/>
      <c r="K842" s="258"/>
      <c r="L842" s="258"/>
      <c r="M842" s="258"/>
      <c r="N842" s="258"/>
      <c r="O842" s="258"/>
      <c r="P842" s="258"/>
      <c r="Q842" s="258"/>
      <c r="R842" s="258"/>
      <c r="S842" s="258"/>
      <c r="T842" s="258"/>
      <c r="U842" s="258"/>
      <c r="V842" s="258"/>
      <c r="W842" s="258"/>
      <c r="X842" s="258"/>
      <c r="Y842" s="258"/>
      <c r="Z842" s="258"/>
    </row>
    <row r="843">
      <c r="A843" s="258"/>
      <c r="B843" s="258"/>
      <c r="C843" s="258"/>
      <c r="D843" s="258"/>
      <c r="E843" s="258"/>
      <c r="F843" s="258"/>
      <c r="G843" s="258"/>
      <c r="H843" s="258"/>
      <c r="I843" s="258"/>
      <c r="J843" s="258"/>
      <c r="K843" s="258"/>
      <c r="L843" s="258"/>
      <c r="M843" s="258"/>
      <c r="N843" s="258"/>
      <c r="O843" s="258"/>
      <c r="P843" s="258"/>
      <c r="Q843" s="258"/>
      <c r="R843" s="258"/>
      <c r="S843" s="258"/>
      <c r="T843" s="258"/>
      <c r="U843" s="258"/>
      <c r="V843" s="258"/>
      <c r="W843" s="258"/>
      <c r="X843" s="258"/>
      <c r="Y843" s="258"/>
      <c r="Z843" s="258"/>
    </row>
    <row r="844">
      <c r="A844" s="258"/>
      <c r="B844" s="258"/>
      <c r="C844" s="258"/>
      <c r="D844" s="258"/>
      <c r="E844" s="258"/>
      <c r="F844" s="258"/>
      <c r="G844" s="258"/>
      <c r="H844" s="258"/>
      <c r="I844" s="258"/>
      <c r="J844" s="258"/>
      <c r="K844" s="258"/>
      <c r="L844" s="258"/>
      <c r="M844" s="258"/>
      <c r="N844" s="258"/>
      <c r="O844" s="258"/>
      <c r="P844" s="258"/>
      <c r="Q844" s="258"/>
      <c r="R844" s="258"/>
      <c r="S844" s="258"/>
      <c r="T844" s="258"/>
      <c r="U844" s="258"/>
      <c r="V844" s="258"/>
      <c r="W844" s="258"/>
      <c r="X844" s="258"/>
      <c r="Y844" s="258"/>
      <c r="Z844" s="258"/>
    </row>
    <row r="845">
      <c r="A845" s="258"/>
      <c r="B845" s="258"/>
      <c r="C845" s="258"/>
      <c r="D845" s="258"/>
      <c r="E845" s="258"/>
      <c r="F845" s="258"/>
      <c r="G845" s="258"/>
      <c r="H845" s="258"/>
      <c r="I845" s="258"/>
      <c r="J845" s="258"/>
      <c r="K845" s="258"/>
      <c r="L845" s="258"/>
      <c r="M845" s="258"/>
      <c r="N845" s="258"/>
      <c r="O845" s="258"/>
      <c r="P845" s="258"/>
      <c r="Q845" s="258"/>
      <c r="R845" s="258"/>
      <c r="S845" s="258"/>
      <c r="T845" s="258"/>
      <c r="U845" s="258"/>
      <c r="V845" s="258"/>
      <c r="W845" s="258"/>
      <c r="X845" s="258"/>
      <c r="Y845" s="258"/>
      <c r="Z845" s="258"/>
    </row>
    <row r="846">
      <c r="A846" s="258"/>
      <c r="B846" s="258"/>
      <c r="C846" s="258"/>
      <c r="D846" s="258"/>
      <c r="E846" s="258"/>
      <c r="F846" s="258"/>
      <c r="G846" s="258"/>
      <c r="H846" s="258"/>
      <c r="I846" s="258"/>
      <c r="J846" s="258"/>
      <c r="K846" s="258"/>
      <c r="L846" s="258"/>
      <c r="M846" s="258"/>
      <c r="N846" s="258"/>
      <c r="O846" s="258"/>
      <c r="P846" s="258"/>
      <c r="Q846" s="258"/>
      <c r="R846" s="258"/>
      <c r="S846" s="258"/>
      <c r="T846" s="258"/>
      <c r="U846" s="258"/>
      <c r="V846" s="258"/>
      <c r="W846" s="258"/>
      <c r="X846" s="258"/>
      <c r="Y846" s="258"/>
      <c r="Z846" s="258"/>
    </row>
    <row r="847">
      <c r="A847" s="258"/>
      <c r="B847" s="258"/>
      <c r="C847" s="258"/>
      <c r="D847" s="258"/>
      <c r="E847" s="258"/>
      <c r="F847" s="258"/>
      <c r="G847" s="258"/>
      <c r="H847" s="258"/>
      <c r="I847" s="258"/>
      <c r="J847" s="258"/>
      <c r="K847" s="258"/>
      <c r="L847" s="258"/>
      <c r="M847" s="258"/>
      <c r="N847" s="258"/>
      <c r="O847" s="258"/>
      <c r="P847" s="258"/>
      <c r="Q847" s="258"/>
      <c r="R847" s="258"/>
      <c r="S847" s="258"/>
      <c r="T847" s="258"/>
      <c r="U847" s="258"/>
      <c r="V847" s="258"/>
      <c r="W847" s="258"/>
      <c r="X847" s="258"/>
      <c r="Y847" s="258"/>
      <c r="Z847" s="258"/>
    </row>
    <row r="848">
      <c r="A848" s="258"/>
      <c r="B848" s="258"/>
      <c r="C848" s="258"/>
      <c r="D848" s="258"/>
      <c r="E848" s="258"/>
      <c r="F848" s="258"/>
      <c r="G848" s="258"/>
      <c r="H848" s="258"/>
      <c r="I848" s="258"/>
      <c r="J848" s="258"/>
      <c r="K848" s="258"/>
      <c r="L848" s="258"/>
      <c r="M848" s="258"/>
      <c r="N848" s="258"/>
      <c r="O848" s="258"/>
      <c r="P848" s="258"/>
      <c r="Q848" s="258"/>
      <c r="R848" s="258"/>
      <c r="S848" s="258"/>
      <c r="T848" s="258"/>
      <c r="U848" s="258"/>
      <c r="V848" s="258"/>
      <c r="W848" s="258"/>
      <c r="X848" s="258"/>
      <c r="Y848" s="258"/>
      <c r="Z848" s="258"/>
    </row>
    <row r="849">
      <c r="A849" s="258"/>
      <c r="B849" s="258"/>
      <c r="C849" s="258"/>
      <c r="D849" s="258"/>
      <c r="E849" s="258"/>
      <c r="F849" s="258"/>
      <c r="G849" s="258"/>
      <c r="H849" s="258"/>
      <c r="I849" s="258"/>
      <c r="J849" s="258"/>
      <c r="K849" s="258"/>
      <c r="L849" s="258"/>
      <c r="M849" s="258"/>
      <c r="N849" s="258"/>
      <c r="O849" s="258"/>
      <c r="P849" s="258"/>
      <c r="Q849" s="258"/>
      <c r="R849" s="258"/>
      <c r="S849" s="258"/>
      <c r="T849" s="258"/>
      <c r="U849" s="258"/>
      <c r="V849" s="258"/>
      <c r="W849" s="258"/>
      <c r="X849" s="258"/>
      <c r="Y849" s="258"/>
      <c r="Z849" s="258"/>
    </row>
    <row r="850">
      <c r="A850" s="258"/>
      <c r="B850" s="258"/>
      <c r="C850" s="258"/>
      <c r="D850" s="258"/>
      <c r="E850" s="258"/>
      <c r="F850" s="258"/>
      <c r="G850" s="258"/>
      <c r="H850" s="258"/>
      <c r="I850" s="258"/>
      <c r="J850" s="258"/>
      <c r="K850" s="258"/>
      <c r="L850" s="258"/>
      <c r="M850" s="258"/>
      <c r="N850" s="258"/>
      <c r="O850" s="258"/>
      <c r="P850" s="258"/>
      <c r="Q850" s="258"/>
      <c r="R850" s="258"/>
      <c r="S850" s="258"/>
      <c r="T850" s="258"/>
      <c r="U850" s="258"/>
      <c r="V850" s="258"/>
      <c r="W850" s="258"/>
      <c r="X850" s="258"/>
      <c r="Y850" s="258"/>
      <c r="Z850" s="258"/>
    </row>
    <row r="851">
      <c r="A851" s="258"/>
      <c r="B851" s="258"/>
      <c r="C851" s="258"/>
      <c r="D851" s="258"/>
      <c r="E851" s="258"/>
      <c r="F851" s="258"/>
      <c r="G851" s="258"/>
      <c r="H851" s="258"/>
      <c r="I851" s="258"/>
      <c r="J851" s="258"/>
      <c r="K851" s="258"/>
      <c r="L851" s="258"/>
      <c r="M851" s="258"/>
      <c r="N851" s="258"/>
      <c r="O851" s="258"/>
      <c r="P851" s="258"/>
      <c r="Q851" s="258"/>
      <c r="R851" s="258"/>
      <c r="S851" s="258"/>
      <c r="T851" s="258"/>
      <c r="U851" s="258"/>
      <c r="V851" s="258"/>
      <c r="W851" s="258"/>
      <c r="X851" s="258"/>
      <c r="Y851" s="258"/>
      <c r="Z851" s="258"/>
    </row>
    <row r="852">
      <c r="A852" s="258"/>
      <c r="B852" s="258"/>
      <c r="C852" s="258"/>
      <c r="D852" s="258"/>
      <c r="E852" s="258"/>
      <c r="F852" s="258"/>
      <c r="G852" s="258"/>
      <c r="H852" s="258"/>
      <c r="I852" s="258"/>
      <c r="J852" s="258"/>
      <c r="K852" s="258"/>
      <c r="L852" s="258"/>
      <c r="M852" s="258"/>
      <c r="N852" s="258"/>
      <c r="O852" s="258"/>
      <c r="P852" s="258"/>
      <c r="Q852" s="258"/>
      <c r="R852" s="258"/>
      <c r="S852" s="258"/>
      <c r="T852" s="258"/>
      <c r="U852" s="258"/>
      <c r="V852" s="258"/>
      <c r="W852" s="258"/>
      <c r="X852" s="258"/>
      <c r="Y852" s="258"/>
      <c r="Z852" s="258"/>
    </row>
    <row r="853">
      <c r="A853" s="258"/>
      <c r="B853" s="258"/>
      <c r="C853" s="258"/>
      <c r="D853" s="258"/>
      <c r="E853" s="258"/>
      <c r="F853" s="258"/>
      <c r="G853" s="258"/>
      <c r="H853" s="258"/>
      <c r="I853" s="258"/>
      <c r="J853" s="258"/>
      <c r="K853" s="258"/>
      <c r="L853" s="258"/>
      <c r="M853" s="258"/>
      <c r="N853" s="258"/>
      <c r="O853" s="258"/>
      <c r="P853" s="258"/>
      <c r="Q853" s="258"/>
      <c r="R853" s="258"/>
      <c r="S853" s="258"/>
      <c r="T853" s="258"/>
      <c r="U853" s="258"/>
      <c r="V853" s="258"/>
      <c r="W853" s="258"/>
      <c r="X853" s="258"/>
      <c r="Y853" s="258"/>
      <c r="Z853" s="258"/>
    </row>
    <row r="854">
      <c r="A854" s="258"/>
      <c r="B854" s="258"/>
      <c r="C854" s="258"/>
      <c r="D854" s="258"/>
      <c r="E854" s="258"/>
      <c r="F854" s="258"/>
      <c r="G854" s="258"/>
      <c r="H854" s="258"/>
      <c r="I854" s="258"/>
      <c r="J854" s="258"/>
      <c r="K854" s="258"/>
      <c r="L854" s="258"/>
      <c r="M854" s="258"/>
      <c r="N854" s="258"/>
      <c r="O854" s="258"/>
      <c r="P854" s="258"/>
      <c r="Q854" s="258"/>
      <c r="R854" s="258"/>
      <c r="S854" s="258"/>
      <c r="T854" s="258"/>
      <c r="U854" s="258"/>
      <c r="V854" s="258"/>
      <c r="W854" s="258"/>
      <c r="X854" s="258"/>
      <c r="Y854" s="258"/>
      <c r="Z854" s="258"/>
    </row>
    <row r="855">
      <c r="A855" s="258"/>
      <c r="B855" s="258"/>
      <c r="C855" s="258"/>
      <c r="D855" s="258"/>
      <c r="E855" s="258"/>
      <c r="F855" s="258"/>
      <c r="G855" s="258"/>
      <c r="H855" s="258"/>
      <c r="I855" s="258"/>
      <c r="J855" s="258"/>
      <c r="K855" s="258"/>
      <c r="L855" s="258"/>
      <c r="M855" s="258"/>
      <c r="N855" s="258"/>
      <c r="O855" s="258"/>
      <c r="P855" s="258"/>
      <c r="Q855" s="258"/>
      <c r="R855" s="258"/>
      <c r="S855" s="258"/>
      <c r="T855" s="258"/>
      <c r="U855" s="258"/>
      <c r="V855" s="258"/>
      <c r="W855" s="258"/>
      <c r="X855" s="258"/>
      <c r="Y855" s="258"/>
      <c r="Z855" s="258"/>
    </row>
    <row r="856">
      <c r="A856" s="258"/>
      <c r="B856" s="258"/>
      <c r="C856" s="258"/>
      <c r="D856" s="258"/>
      <c r="E856" s="258"/>
      <c r="F856" s="258"/>
      <c r="G856" s="258"/>
      <c r="H856" s="258"/>
      <c r="I856" s="258"/>
      <c r="J856" s="258"/>
      <c r="K856" s="258"/>
      <c r="L856" s="258"/>
      <c r="M856" s="258"/>
      <c r="N856" s="258"/>
      <c r="O856" s="258"/>
      <c r="P856" s="258"/>
      <c r="Q856" s="258"/>
      <c r="R856" s="258"/>
      <c r="S856" s="258"/>
      <c r="T856" s="258"/>
      <c r="U856" s="258"/>
      <c r="V856" s="258"/>
      <c r="W856" s="258"/>
      <c r="X856" s="258"/>
      <c r="Y856" s="258"/>
      <c r="Z856" s="258"/>
    </row>
    <row r="857">
      <c r="A857" s="258"/>
      <c r="B857" s="258"/>
      <c r="C857" s="258"/>
      <c r="D857" s="258"/>
      <c r="E857" s="258"/>
      <c r="F857" s="258"/>
      <c r="G857" s="258"/>
      <c r="H857" s="258"/>
      <c r="I857" s="258"/>
      <c r="J857" s="258"/>
      <c r="K857" s="258"/>
      <c r="L857" s="258"/>
      <c r="M857" s="258"/>
      <c r="N857" s="258"/>
      <c r="O857" s="258"/>
      <c r="P857" s="258"/>
      <c r="Q857" s="258"/>
      <c r="R857" s="258"/>
      <c r="S857" s="258"/>
      <c r="T857" s="258"/>
      <c r="U857" s="258"/>
      <c r="V857" s="258"/>
      <c r="W857" s="258"/>
      <c r="X857" s="258"/>
      <c r="Y857" s="258"/>
      <c r="Z857" s="258"/>
    </row>
    <row r="858">
      <c r="A858" s="258"/>
      <c r="B858" s="258"/>
      <c r="C858" s="258"/>
      <c r="D858" s="258"/>
      <c r="E858" s="258"/>
      <c r="F858" s="258"/>
      <c r="G858" s="258"/>
      <c r="H858" s="258"/>
      <c r="I858" s="258"/>
      <c r="J858" s="258"/>
      <c r="K858" s="258"/>
      <c r="L858" s="258"/>
      <c r="M858" s="258"/>
      <c r="N858" s="258"/>
      <c r="O858" s="258"/>
      <c r="P858" s="258"/>
      <c r="Q858" s="258"/>
      <c r="R858" s="258"/>
      <c r="S858" s="258"/>
      <c r="T858" s="258"/>
      <c r="U858" s="258"/>
      <c r="V858" s="258"/>
      <c r="W858" s="258"/>
      <c r="X858" s="258"/>
      <c r="Y858" s="258"/>
      <c r="Z858" s="258"/>
    </row>
    <row r="859">
      <c r="A859" s="258"/>
      <c r="B859" s="258"/>
      <c r="C859" s="258"/>
      <c r="D859" s="258"/>
      <c r="E859" s="258"/>
      <c r="F859" s="258"/>
      <c r="G859" s="258"/>
      <c r="H859" s="258"/>
      <c r="I859" s="258"/>
      <c r="J859" s="258"/>
      <c r="K859" s="258"/>
      <c r="L859" s="258"/>
      <c r="M859" s="258"/>
      <c r="N859" s="258"/>
      <c r="O859" s="258"/>
      <c r="P859" s="258"/>
      <c r="Q859" s="258"/>
      <c r="R859" s="258"/>
      <c r="S859" s="258"/>
      <c r="T859" s="258"/>
      <c r="U859" s="258"/>
      <c r="V859" s="258"/>
      <c r="W859" s="258"/>
      <c r="X859" s="258"/>
      <c r="Y859" s="258"/>
      <c r="Z859" s="258"/>
    </row>
    <row r="860">
      <c r="A860" s="258"/>
      <c r="B860" s="258"/>
      <c r="C860" s="258"/>
      <c r="D860" s="258"/>
      <c r="E860" s="258"/>
      <c r="F860" s="258"/>
      <c r="G860" s="258"/>
      <c r="H860" s="258"/>
      <c r="I860" s="258"/>
      <c r="J860" s="258"/>
      <c r="K860" s="258"/>
      <c r="L860" s="258"/>
      <c r="M860" s="258"/>
      <c r="N860" s="258"/>
      <c r="O860" s="258"/>
      <c r="P860" s="258"/>
      <c r="Q860" s="258"/>
      <c r="R860" s="258"/>
      <c r="S860" s="258"/>
      <c r="T860" s="258"/>
      <c r="U860" s="258"/>
      <c r="V860" s="258"/>
      <c r="W860" s="258"/>
      <c r="X860" s="258"/>
      <c r="Y860" s="258"/>
      <c r="Z860" s="258"/>
    </row>
    <row r="861">
      <c r="A861" s="258"/>
      <c r="B861" s="258"/>
      <c r="C861" s="258"/>
      <c r="D861" s="258"/>
      <c r="E861" s="258"/>
      <c r="F861" s="258"/>
      <c r="G861" s="258"/>
      <c r="H861" s="258"/>
      <c r="I861" s="258"/>
      <c r="J861" s="258"/>
      <c r="K861" s="258"/>
      <c r="L861" s="258"/>
      <c r="M861" s="258"/>
      <c r="N861" s="258"/>
      <c r="O861" s="258"/>
      <c r="P861" s="258"/>
      <c r="Q861" s="258"/>
      <c r="R861" s="258"/>
      <c r="S861" s="258"/>
      <c r="T861" s="258"/>
      <c r="U861" s="258"/>
      <c r="V861" s="258"/>
      <c r="W861" s="258"/>
      <c r="X861" s="258"/>
      <c r="Y861" s="258"/>
      <c r="Z861" s="258"/>
    </row>
    <row r="862">
      <c r="A862" s="258"/>
      <c r="B862" s="258"/>
      <c r="C862" s="258"/>
      <c r="D862" s="258"/>
      <c r="E862" s="258"/>
      <c r="F862" s="258"/>
      <c r="G862" s="258"/>
      <c r="H862" s="258"/>
      <c r="I862" s="258"/>
      <c r="J862" s="258"/>
      <c r="K862" s="258"/>
      <c r="L862" s="258"/>
      <c r="M862" s="258"/>
      <c r="N862" s="258"/>
      <c r="O862" s="258"/>
      <c r="P862" s="258"/>
      <c r="Q862" s="258"/>
      <c r="R862" s="258"/>
      <c r="S862" s="258"/>
      <c r="T862" s="258"/>
      <c r="U862" s="258"/>
      <c r="V862" s="258"/>
      <c r="W862" s="258"/>
      <c r="X862" s="258"/>
      <c r="Y862" s="258"/>
      <c r="Z862" s="258"/>
    </row>
    <row r="863">
      <c r="A863" s="258"/>
      <c r="B863" s="258"/>
      <c r="C863" s="258"/>
      <c r="D863" s="258"/>
      <c r="E863" s="258"/>
      <c r="F863" s="258"/>
      <c r="G863" s="258"/>
      <c r="H863" s="258"/>
      <c r="I863" s="258"/>
      <c r="J863" s="258"/>
      <c r="K863" s="258"/>
      <c r="L863" s="258"/>
      <c r="M863" s="258"/>
      <c r="N863" s="258"/>
      <c r="O863" s="258"/>
      <c r="P863" s="258"/>
      <c r="Q863" s="258"/>
      <c r="R863" s="258"/>
      <c r="S863" s="258"/>
      <c r="T863" s="258"/>
      <c r="U863" s="258"/>
      <c r="V863" s="258"/>
      <c r="W863" s="258"/>
      <c r="X863" s="258"/>
      <c r="Y863" s="258"/>
      <c r="Z863" s="258"/>
    </row>
    <row r="864">
      <c r="A864" s="258"/>
      <c r="B864" s="258"/>
      <c r="C864" s="258"/>
      <c r="D864" s="258"/>
      <c r="E864" s="258"/>
      <c r="F864" s="258"/>
      <c r="G864" s="258"/>
      <c r="H864" s="258"/>
      <c r="I864" s="258"/>
      <c r="J864" s="258"/>
      <c r="K864" s="258"/>
      <c r="L864" s="258"/>
      <c r="M864" s="258"/>
      <c r="N864" s="258"/>
      <c r="O864" s="258"/>
      <c r="P864" s="258"/>
      <c r="Q864" s="258"/>
      <c r="R864" s="258"/>
      <c r="S864" s="258"/>
      <c r="T864" s="258"/>
      <c r="U864" s="258"/>
      <c r="V864" s="258"/>
      <c r="W864" s="258"/>
      <c r="X864" s="258"/>
      <c r="Y864" s="258"/>
      <c r="Z864" s="258"/>
    </row>
    <row r="865">
      <c r="A865" s="258"/>
      <c r="B865" s="258"/>
      <c r="C865" s="258"/>
      <c r="D865" s="258"/>
      <c r="E865" s="258"/>
      <c r="F865" s="258"/>
      <c r="G865" s="258"/>
      <c r="H865" s="258"/>
      <c r="I865" s="258"/>
      <c r="J865" s="258"/>
      <c r="K865" s="258"/>
      <c r="L865" s="258"/>
      <c r="M865" s="258"/>
      <c r="N865" s="258"/>
      <c r="O865" s="258"/>
      <c r="P865" s="258"/>
      <c r="Q865" s="258"/>
      <c r="R865" s="258"/>
      <c r="S865" s="258"/>
      <c r="T865" s="258"/>
      <c r="U865" s="258"/>
      <c r="V865" s="258"/>
      <c r="W865" s="258"/>
      <c r="X865" s="258"/>
      <c r="Y865" s="258"/>
      <c r="Z865" s="258"/>
    </row>
    <row r="866">
      <c r="A866" s="258"/>
      <c r="B866" s="258"/>
      <c r="C866" s="258"/>
      <c r="D866" s="258"/>
      <c r="E866" s="258"/>
      <c r="F866" s="258"/>
      <c r="G866" s="258"/>
      <c r="H866" s="258"/>
      <c r="I866" s="258"/>
      <c r="J866" s="258"/>
      <c r="K866" s="258"/>
      <c r="L866" s="258"/>
      <c r="M866" s="258"/>
      <c r="N866" s="258"/>
      <c r="O866" s="258"/>
      <c r="P866" s="258"/>
      <c r="Q866" s="258"/>
      <c r="R866" s="258"/>
      <c r="S866" s="258"/>
      <c r="T866" s="258"/>
      <c r="U866" s="258"/>
      <c r="V866" s="258"/>
      <c r="W866" s="258"/>
      <c r="X866" s="258"/>
      <c r="Y866" s="258"/>
      <c r="Z866" s="258"/>
    </row>
    <row r="867">
      <c r="A867" s="258"/>
      <c r="B867" s="258"/>
      <c r="C867" s="258"/>
      <c r="D867" s="258"/>
      <c r="E867" s="258"/>
      <c r="F867" s="258"/>
      <c r="G867" s="258"/>
      <c r="H867" s="258"/>
      <c r="I867" s="258"/>
      <c r="J867" s="258"/>
      <c r="K867" s="258"/>
      <c r="L867" s="258"/>
      <c r="M867" s="258"/>
      <c r="N867" s="258"/>
      <c r="O867" s="258"/>
      <c r="P867" s="258"/>
      <c r="Q867" s="258"/>
      <c r="R867" s="258"/>
      <c r="S867" s="258"/>
      <c r="T867" s="258"/>
      <c r="U867" s="258"/>
      <c r="V867" s="258"/>
      <c r="W867" s="258"/>
      <c r="X867" s="258"/>
      <c r="Y867" s="258"/>
      <c r="Z867" s="258"/>
    </row>
    <row r="868">
      <c r="A868" s="258"/>
      <c r="B868" s="258"/>
      <c r="C868" s="258"/>
      <c r="D868" s="258"/>
      <c r="E868" s="258"/>
      <c r="F868" s="258"/>
      <c r="G868" s="258"/>
      <c r="H868" s="258"/>
      <c r="I868" s="258"/>
      <c r="J868" s="258"/>
      <c r="K868" s="258"/>
      <c r="L868" s="258"/>
      <c r="M868" s="258"/>
      <c r="N868" s="258"/>
      <c r="O868" s="258"/>
      <c r="P868" s="258"/>
      <c r="Q868" s="258"/>
      <c r="R868" s="258"/>
      <c r="S868" s="258"/>
      <c r="T868" s="258"/>
      <c r="U868" s="258"/>
      <c r="V868" s="258"/>
      <c r="W868" s="258"/>
      <c r="X868" s="258"/>
      <c r="Y868" s="258"/>
      <c r="Z868" s="258"/>
    </row>
    <row r="869">
      <c r="A869" s="258"/>
      <c r="B869" s="258"/>
      <c r="C869" s="258"/>
      <c r="D869" s="258"/>
      <c r="E869" s="258"/>
      <c r="F869" s="258"/>
      <c r="G869" s="258"/>
      <c r="H869" s="258"/>
      <c r="I869" s="258"/>
      <c r="J869" s="258"/>
      <c r="K869" s="258"/>
      <c r="L869" s="258"/>
      <c r="M869" s="258"/>
      <c r="N869" s="258"/>
      <c r="O869" s="258"/>
      <c r="P869" s="258"/>
      <c r="Q869" s="258"/>
      <c r="R869" s="258"/>
      <c r="S869" s="258"/>
      <c r="T869" s="258"/>
      <c r="U869" s="258"/>
      <c r="V869" s="258"/>
      <c r="W869" s="258"/>
      <c r="X869" s="258"/>
      <c r="Y869" s="258"/>
      <c r="Z869" s="258"/>
    </row>
    <row r="870">
      <c r="A870" s="258"/>
      <c r="B870" s="258"/>
      <c r="C870" s="258"/>
      <c r="D870" s="258"/>
      <c r="E870" s="258"/>
      <c r="F870" s="258"/>
      <c r="G870" s="258"/>
      <c r="H870" s="258"/>
      <c r="I870" s="258"/>
      <c r="J870" s="258"/>
      <c r="K870" s="258"/>
      <c r="L870" s="258"/>
      <c r="M870" s="258"/>
      <c r="N870" s="258"/>
      <c r="O870" s="258"/>
      <c r="P870" s="258"/>
      <c r="Q870" s="258"/>
      <c r="R870" s="258"/>
      <c r="S870" s="258"/>
      <c r="T870" s="258"/>
      <c r="U870" s="258"/>
      <c r="V870" s="258"/>
      <c r="W870" s="258"/>
      <c r="X870" s="258"/>
      <c r="Y870" s="258"/>
      <c r="Z870" s="258"/>
    </row>
    <row r="871">
      <c r="A871" s="258"/>
      <c r="B871" s="258"/>
      <c r="C871" s="258"/>
      <c r="D871" s="258"/>
      <c r="E871" s="258"/>
      <c r="F871" s="258"/>
      <c r="G871" s="258"/>
      <c r="H871" s="258"/>
      <c r="I871" s="258"/>
      <c r="J871" s="258"/>
      <c r="K871" s="258"/>
      <c r="L871" s="258"/>
      <c r="M871" s="258"/>
      <c r="N871" s="258"/>
      <c r="O871" s="258"/>
      <c r="P871" s="258"/>
      <c r="Q871" s="258"/>
      <c r="R871" s="258"/>
      <c r="S871" s="258"/>
      <c r="T871" s="258"/>
      <c r="U871" s="258"/>
      <c r="V871" s="258"/>
      <c r="W871" s="258"/>
      <c r="X871" s="258"/>
      <c r="Y871" s="258"/>
      <c r="Z871" s="258"/>
    </row>
    <row r="872">
      <c r="A872" s="258"/>
      <c r="B872" s="258"/>
      <c r="C872" s="258"/>
      <c r="D872" s="258"/>
      <c r="E872" s="258"/>
      <c r="F872" s="258"/>
      <c r="G872" s="258"/>
      <c r="H872" s="258"/>
      <c r="I872" s="258"/>
      <c r="J872" s="258"/>
      <c r="K872" s="258"/>
      <c r="L872" s="258"/>
      <c r="M872" s="258"/>
      <c r="N872" s="258"/>
      <c r="O872" s="258"/>
      <c r="P872" s="258"/>
      <c r="Q872" s="258"/>
      <c r="R872" s="258"/>
      <c r="S872" s="258"/>
      <c r="T872" s="258"/>
      <c r="U872" s="258"/>
      <c r="V872" s="258"/>
      <c r="W872" s="258"/>
      <c r="X872" s="258"/>
      <c r="Y872" s="258"/>
      <c r="Z872" s="258"/>
    </row>
    <row r="873">
      <c r="A873" s="258"/>
      <c r="B873" s="258"/>
      <c r="C873" s="258"/>
      <c r="D873" s="258"/>
      <c r="E873" s="258"/>
      <c r="F873" s="258"/>
      <c r="G873" s="258"/>
      <c r="H873" s="258"/>
      <c r="I873" s="258"/>
      <c r="J873" s="258"/>
      <c r="K873" s="258"/>
      <c r="L873" s="258"/>
      <c r="M873" s="258"/>
      <c r="N873" s="258"/>
      <c r="O873" s="258"/>
      <c r="P873" s="258"/>
      <c r="Q873" s="258"/>
      <c r="R873" s="258"/>
      <c r="S873" s="258"/>
      <c r="T873" s="258"/>
      <c r="U873" s="258"/>
      <c r="V873" s="258"/>
      <c r="W873" s="258"/>
      <c r="X873" s="258"/>
      <c r="Y873" s="258"/>
      <c r="Z873" s="258"/>
    </row>
    <row r="874">
      <c r="A874" s="258"/>
      <c r="B874" s="258"/>
      <c r="C874" s="258"/>
      <c r="D874" s="258"/>
      <c r="E874" s="258"/>
      <c r="F874" s="258"/>
      <c r="G874" s="258"/>
      <c r="H874" s="258"/>
      <c r="I874" s="258"/>
      <c r="J874" s="258"/>
      <c r="K874" s="258"/>
      <c r="L874" s="258"/>
      <c r="M874" s="258"/>
      <c r="N874" s="258"/>
      <c r="O874" s="258"/>
      <c r="P874" s="258"/>
      <c r="Q874" s="258"/>
      <c r="R874" s="258"/>
      <c r="S874" s="258"/>
      <c r="T874" s="258"/>
      <c r="U874" s="258"/>
      <c r="V874" s="258"/>
      <c r="W874" s="258"/>
      <c r="X874" s="258"/>
      <c r="Y874" s="258"/>
      <c r="Z874" s="258"/>
    </row>
    <row r="875">
      <c r="A875" s="258"/>
      <c r="B875" s="258"/>
      <c r="C875" s="258"/>
      <c r="D875" s="258"/>
      <c r="E875" s="258"/>
      <c r="F875" s="258"/>
      <c r="G875" s="258"/>
      <c r="H875" s="258"/>
      <c r="I875" s="258"/>
      <c r="J875" s="258"/>
      <c r="K875" s="258"/>
      <c r="L875" s="258"/>
      <c r="M875" s="258"/>
      <c r="N875" s="258"/>
      <c r="O875" s="258"/>
      <c r="P875" s="258"/>
      <c r="Q875" s="258"/>
      <c r="R875" s="258"/>
      <c r="S875" s="258"/>
      <c r="T875" s="258"/>
      <c r="U875" s="258"/>
      <c r="V875" s="258"/>
      <c r="W875" s="258"/>
      <c r="X875" s="258"/>
      <c r="Y875" s="258"/>
      <c r="Z875" s="258"/>
    </row>
    <row r="876">
      <c r="A876" s="258"/>
      <c r="B876" s="258"/>
      <c r="C876" s="258"/>
      <c r="D876" s="258"/>
      <c r="E876" s="258"/>
      <c r="F876" s="258"/>
      <c r="G876" s="258"/>
      <c r="H876" s="258"/>
      <c r="I876" s="258"/>
      <c r="J876" s="258"/>
      <c r="K876" s="258"/>
      <c r="L876" s="258"/>
      <c r="M876" s="258"/>
      <c r="N876" s="258"/>
      <c r="O876" s="258"/>
      <c r="P876" s="258"/>
      <c r="Q876" s="258"/>
      <c r="R876" s="258"/>
      <c r="S876" s="258"/>
      <c r="T876" s="258"/>
      <c r="U876" s="258"/>
      <c r="V876" s="258"/>
      <c r="W876" s="258"/>
      <c r="X876" s="258"/>
      <c r="Y876" s="258"/>
      <c r="Z876" s="258"/>
    </row>
    <row r="877">
      <c r="A877" s="258"/>
      <c r="B877" s="258"/>
      <c r="C877" s="258"/>
      <c r="D877" s="258"/>
      <c r="E877" s="258"/>
      <c r="F877" s="258"/>
      <c r="G877" s="258"/>
      <c r="H877" s="258"/>
      <c r="I877" s="258"/>
      <c r="J877" s="258"/>
      <c r="K877" s="258"/>
      <c r="L877" s="258"/>
      <c r="M877" s="258"/>
      <c r="N877" s="258"/>
      <c r="O877" s="258"/>
      <c r="P877" s="258"/>
      <c r="Q877" s="258"/>
      <c r="R877" s="258"/>
      <c r="S877" s="258"/>
      <c r="T877" s="258"/>
      <c r="U877" s="258"/>
      <c r="V877" s="258"/>
      <c r="W877" s="258"/>
      <c r="X877" s="258"/>
      <c r="Y877" s="258"/>
      <c r="Z877" s="258"/>
    </row>
    <row r="878">
      <c r="A878" s="258"/>
      <c r="B878" s="258"/>
      <c r="C878" s="258"/>
      <c r="D878" s="258"/>
      <c r="E878" s="258"/>
      <c r="F878" s="258"/>
      <c r="G878" s="258"/>
      <c r="H878" s="258"/>
      <c r="I878" s="258"/>
      <c r="J878" s="258"/>
      <c r="K878" s="258"/>
      <c r="L878" s="258"/>
      <c r="M878" s="258"/>
      <c r="N878" s="258"/>
      <c r="O878" s="258"/>
      <c r="P878" s="258"/>
      <c r="Q878" s="258"/>
      <c r="R878" s="258"/>
      <c r="S878" s="258"/>
      <c r="T878" s="258"/>
      <c r="U878" s="258"/>
      <c r="V878" s="258"/>
      <c r="W878" s="258"/>
      <c r="X878" s="258"/>
      <c r="Y878" s="258"/>
      <c r="Z878" s="258"/>
    </row>
    <row r="879">
      <c r="A879" s="258"/>
      <c r="B879" s="258"/>
      <c r="C879" s="258"/>
      <c r="D879" s="258"/>
      <c r="E879" s="258"/>
      <c r="F879" s="258"/>
      <c r="G879" s="258"/>
      <c r="H879" s="258"/>
      <c r="I879" s="258"/>
      <c r="J879" s="258"/>
      <c r="K879" s="258"/>
      <c r="L879" s="258"/>
      <c r="M879" s="258"/>
      <c r="N879" s="258"/>
      <c r="O879" s="258"/>
      <c r="P879" s="258"/>
      <c r="Q879" s="258"/>
      <c r="R879" s="258"/>
      <c r="S879" s="258"/>
      <c r="T879" s="258"/>
      <c r="U879" s="258"/>
      <c r="V879" s="258"/>
      <c r="W879" s="258"/>
      <c r="X879" s="258"/>
      <c r="Y879" s="258"/>
      <c r="Z879" s="258"/>
    </row>
    <row r="880">
      <c r="A880" s="258"/>
      <c r="B880" s="258"/>
      <c r="C880" s="258"/>
      <c r="D880" s="258"/>
      <c r="E880" s="258"/>
      <c r="F880" s="258"/>
      <c r="G880" s="258"/>
      <c r="H880" s="258"/>
      <c r="I880" s="258"/>
      <c r="J880" s="258"/>
      <c r="K880" s="258"/>
      <c r="L880" s="258"/>
      <c r="M880" s="258"/>
      <c r="N880" s="258"/>
      <c r="O880" s="258"/>
      <c r="P880" s="258"/>
      <c r="Q880" s="258"/>
      <c r="R880" s="258"/>
      <c r="S880" s="258"/>
      <c r="T880" s="258"/>
      <c r="U880" s="258"/>
      <c r="V880" s="258"/>
      <c r="W880" s="258"/>
      <c r="X880" s="258"/>
      <c r="Y880" s="258"/>
      <c r="Z880" s="258"/>
    </row>
    <row r="881">
      <c r="A881" s="258"/>
      <c r="B881" s="258"/>
      <c r="C881" s="258"/>
      <c r="D881" s="258"/>
      <c r="E881" s="258"/>
      <c r="F881" s="258"/>
      <c r="G881" s="258"/>
      <c r="H881" s="258"/>
      <c r="I881" s="258"/>
      <c r="J881" s="258"/>
      <c r="K881" s="258"/>
      <c r="L881" s="258"/>
      <c r="M881" s="258"/>
      <c r="N881" s="258"/>
      <c r="O881" s="258"/>
      <c r="P881" s="258"/>
      <c r="Q881" s="258"/>
      <c r="R881" s="258"/>
      <c r="S881" s="258"/>
      <c r="T881" s="258"/>
      <c r="U881" s="258"/>
      <c r="V881" s="258"/>
      <c r="W881" s="258"/>
      <c r="X881" s="258"/>
      <c r="Y881" s="258"/>
      <c r="Z881" s="258"/>
    </row>
    <row r="882">
      <c r="A882" s="258"/>
      <c r="B882" s="258"/>
      <c r="C882" s="258"/>
      <c r="D882" s="258"/>
      <c r="E882" s="258"/>
      <c r="F882" s="258"/>
      <c r="G882" s="258"/>
      <c r="H882" s="258"/>
      <c r="I882" s="258"/>
      <c r="J882" s="258"/>
      <c r="K882" s="258"/>
      <c r="L882" s="258"/>
      <c r="M882" s="258"/>
      <c r="N882" s="258"/>
      <c r="O882" s="258"/>
      <c r="P882" s="258"/>
      <c r="Q882" s="258"/>
      <c r="R882" s="258"/>
      <c r="S882" s="258"/>
      <c r="T882" s="258"/>
      <c r="U882" s="258"/>
      <c r="V882" s="258"/>
      <c r="W882" s="258"/>
      <c r="X882" s="258"/>
      <c r="Y882" s="258"/>
      <c r="Z882" s="258"/>
    </row>
    <row r="883">
      <c r="A883" s="258"/>
      <c r="B883" s="258"/>
      <c r="C883" s="258"/>
      <c r="D883" s="258"/>
      <c r="E883" s="258"/>
      <c r="F883" s="258"/>
      <c r="G883" s="258"/>
      <c r="H883" s="258"/>
      <c r="I883" s="258"/>
      <c r="J883" s="258"/>
      <c r="K883" s="258"/>
      <c r="L883" s="258"/>
      <c r="M883" s="258"/>
      <c r="N883" s="258"/>
      <c r="O883" s="258"/>
      <c r="P883" s="258"/>
      <c r="Q883" s="258"/>
      <c r="R883" s="258"/>
      <c r="S883" s="258"/>
      <c r="T883" s="258"/>
      <c r="U883" s="258"/>
      <c r="V883" s="258"/>
      <c r="W883" s="258"/>
      <c r="X883" s="258"/>
      <c r="Y883" s="258"/>
      <c r="Z883" s="258"/>
    </row>
    <row r="884">
      <c r="A884" s="258"/>
      <c r="B884" s="258"/>
      <c r="C884" s="258"/>
      <c r="D884" s="258"/>
      <c r="E884" s="258"/>
      <c r="F884" s="258"/>
      <c r="G884" s="258"/>
      <c r="H884" s="258"/>
      <c r="I884" s="258"/>
      <c r="J884" s="258"/>
      <c r="K884" s="258"/>
      <c r="L884" s="258"/>
      <c r="M884" s="258"/>
      <c r="N884" s="258"/>
      <c r="O884" s="258"/>
      <c r="P884" s="258"/>
      <c r="Q884" s="258"/>
      <c r="R884" s="258"/>
      <c r="S884" s="258"/>
      <c r="T884" s="258"/>
      <c r="U884" s="258"/>
      <c r="V884" s="258"/>
      <c r="W884" s="258"/>
      <c r="X884" s="258"/>
      <c r="Y884" s="258"/>
      <c r="Z884" s="258"/>
    </row>
    <row r="885">
      <c r="A885" s="258"/>
      <c r="B885" s="258"/>
      <c r="C885" s="258"/>
      <c r="D885" s="258"/>
      <c r="E885" s="258"/>
      <c r="F885" s="258"/>
      <c r="G885" s="258"/>
      <c r="H885" s="258"/>
      <c r="I885" s="258"/>
      <c r="J885" s="258"/>
      <c r="K885" s="258"/>
      <c r="L885" s="258"/>
      <c r="M885" s="258"/>
      <c r="N885" s="258"/>
      <c r="O885" s="258"/>
      <c r="P885" s="258"/>
      <c r="Q885" s="258"/>
      <c r="R885" s="258"/>
      <c r="S885" s="258"/>
      <c r="T885" s="258"/>
      <c r="U885" s="258"/>
      <c r="V885" s="258"/>
      <c r="W885" s="258"/>
      <c r="X885" s="258"/>
      <c r="Y885" s="258"/>
      <c r="Z885" s="258"/>
    </row>
    <row r="886">
      <c r="A886" s="258"/>
      <c r="B886" s="258"/>
      <c r="C886" s="258"/>
      <c r="D886" s="258"/>
      <c r="E886" s="258"/>
      <c r="F886" s="258"/>
      <c r="G886" s="258"/>
      <c r="H886" s="258"/>
      <c r="I886" s="258"/>
      <c r="J886" s="258"/>
      <c r="K886" s="258"/>
      <c r="L886" s="258"/>
      <c r="M886" s="258"/>
      <c r="N886" s="258"/>
      <c r="O886" s="258"/>
      <c r="P886" s="258"/>
      <c r="Q886" s="258"/>
      <c r="R886" s="258"/>
      <c r="S886" s="258"/>
      <c r="T886" s="258"/>
      <c r="U886" s="258"/>
      <c r="V886" s="258"/>
      <c r="W886" s="258"/>
      <c r="X886" s="258"/>
      <c r="Y886" s="258"/>
      <c r="Z886" s="258"/>
    </row>
    <row r="887">
      <c r="A887" s="258"/>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row>
    <row r="888">
      <c r="A888" s="258"/>
      <c r="B888" s="258"/>
      <c r="C888" s="258"/>
      <c r="D888" s="258"/>
      <c r="E888" s="258"/>
      <c r="F888" s="258"/>
      <c r="G888" s="258"/>
      <c r="H888" s="258"/>
      <c r="I888" s="258"/>
      <c r="J888" s="258"/>
      <c r="K888" s="258"/>
      <c r="L888" s="258"/>
      <c r="M888" s="258"/>
      <c r="N888" s="258"/>
      <c r="O888" s="258"/>
      <c r="P888" s="258"/>
      <c r="Q888" s="258"/>
      <c r="R888" s="258"/>
      <c r="S888" s="258"/>
      <c r="T888" s="258"/>
      <c r="U888" s="258"/>
      <c r="V888" s="258"/>
      <c r="W888" s="258"/>
      <c r="X888" s="258"/>
      <c r="Y888" s="258"/>
      <c r="Z888" s="258"/>
    </row>
    <row r="889">
      <c r="A889" s="258"/>
      <c r="B889" s="258"/>
      <c r="C889" s="258"/>
      <c r="D889" s="258"/>
      <c r="E889" s="258"/>
      <c r="F889" s="258"/>
      <c r="G889" s="258"/>
      <c r="H889" s="258"/>
      <c r="I889" s="258"/>
      <c r="J889" s="258"/>
      <c r="K889" s="258"/>
      <c r="L889" s="258"/>
      <c r="M889" s="258"/>
      <c r="N889" s="258"/>
      <c r="O889" s="258"/>
      <c r="P889" s="258"/>
      <c r="Q889" s="258"/>
      <c r="R889" s="258"/>
      <c r="S889" s="258"/>
      <c r="T889" s="258"/>
      <c r="U889" s="258"/>
      <c r="V889" s="258"/>
      <c r="W889" s="258"/>
      <c r="X889" s="258"/>
      <c r="Y889" s="258"/>
      <c r="Z889" s="258"/>
    </row>
    <row r="890">
      <c r="A890" s="258"/>
      <c r="B890" s="258"/>
      <c r="C890" s="258"/>
      <c r="D890" s="258"/>
      <c r="E890" s="258"/>
      <c r="F890" s="258"/>
      <c r="G890" s="258"/>
      <c r="H890" s="258"/>
      <c r="I890" s="258"/>
      <c r="J890" s="258"/>
      <c r="K890" s="258"/>
      <c r="L890" s="258"/>
      <c r="M890" s="258"/>
      <c r="N890" s="258"/>
      <c r="O890" s="258"/>
      <c r="P890" s="258"/>
      <c r="Q890" s="258"/>
      <c r="R890" s="258"/>
      <c r="S890" s="258"/>
      <c r="T890" s="258"/>
      <c r="U890" s="258"/>
      <c r="V890" s="258"/>
      <c r="W890" s="258"/>
      <c r="X890" s="258"/>
      <c r="Y890" s="258"/>
      <c r="Z890" s="258"/>
    </row>
    <row r="891">
      <c r="A891" s="258"/>
      <c r="B891" s="258"/>
      <c r="C891" s="258"/>
      <c r="D891" s="258"/>
      <c r="E891" s="258"/>
      <c r="F891" s="258"/>
      <c r="G891" s="258"/>
      <c r="H891" s="258"/>
      <c r="I891" s="258"/>
      <c r="J891" s="258"/>
      <c r="K891" s="258"/>
      <c r="L891" s="258"/>
      <c r="M891" s="258"/>
      <c r="N891" s="258"/>
      <c r="O891" s="258"/>
      <c r="P891" s="258"/>
      <c r="Q891" s="258"/>
      <c r="R891" s="258"/>
      <c r="S891" s="258"/>
      <c r="T891" s="258"/>
      <c r="U891" s="258"/>
      <c r="V891" s="258"/>
      <c r="W891" s="258"/>
      <c r="X891" s="258"/>
      <c r="Y891" s="258"/>
      <c r="Z891" s="258"/>
    </row>
    <row r="892">
      <c r="A892" s="258"/>
      <c r="B892" s="258"/>
      <c r="C892" s="258"/>
      <c r="D892" s="258"/>
      <c r="E892" s="258"/>
      <c r="F892" s="258"/>
      <c r="G892" s="258"/>
      <c r="H892" s="258"/>
      <c r="I892" s="258"/>
      <c r="J892" s="258"/>
      <c r="K892" s="258"/>
      <c r="L892" s="258"/>
      <c r="M892" s="258"/>
      <c r="N892" s="258"/>
      <c r="O892" s="258"/>
      <c r="P892" s="258"/>
      <c r="Q892" s="258"/>
      <c r="R892" s="258"/>
      <c r="S892" s="258"/>
      <c r="T892" s="258"/>
      <c r="U892" s="258"/>
      <c r="V892" s="258"/>
      <c r="W892" s="258"/>
      <c r="X892" s="258"/>
      <c r="Y892" s="258"/>
      <c r="Z892" s="258"/>
    </row>
    <row r="893">
      <c r="A893" s="258"/>
      <c r="B893" s="258"/>
      <c r="C893" s="258"/>
      <c r="D893" s="258"/>
      <c r="E893" s="258"/>
      <c r="F893" s="258"/>
      <c r="G893" s="258"/>
      <c r="H893" s="258"/>
      <c r="I893" s="258"/>
      <c r="J893" s="258"/>
      <c r="K893" s="258"/>
      <c r="L893" s="258"/>
      <c r="M893" s="258"/>
      <c r="N893" s="258"/>
      <c r="O893" s="258"/>
      <c r="P893" s="258"/>
      <c r="Q893" s="258"/>
      <c r="R893" s="258"/>
      <c r="S893" s="258"/>
      <c r="T893" s="258"/>
      <c r="U893" s="258"/>
      <c r="V893" s="258"/>
      <c r="W893" s="258"/>
      <c r="X893" s="258"/>
      <c r="Y893" s="258"/>
      <c r="Z893" s="258"/>
    </row>
    <row r="894">
      <c r="A894" s="258"/>
      <c r="B894" s="258"/>
      <c r="C894" s="258"/>
      <c r="D894" s="258"/>
      <c r="E894" s="258"/>
      <c r="F894" s="258"/>
      <c r="G894" s="258"/>
      <c r="H894" s="258"/>
      <c r="I894" s="258"/>
      <c r="J894" s="258"/>
      <c r="K894" s="258"/>
      <c r="L894" s="258"/>
      <c r="M894" s="258"/>
      <c r="N894" s="258"/>
      <c r="O894" s="258"/>
      <c r="P894" s="258"/>
      <c r="Q894" s="258"/>
      <c r="R894" s="258"/>
      <c r="S894" s="258"/>
      <c r="T894" s="258"/>
      <c r="U894" s="258"/>
      <c r="V894" s="258"/>
      <c r="W894" s="258"/>
      <c r="X894" s="258"/>
      <c r="Y894" s="258"/>
      <c r="Z894" s="258"/>
    </row>
    <row r="895">
      <c r="A895" s="258"/>
      <c r="B895" s="258"/>
      <c r="C895" s="258"/>
      <c r="D895" s="258"/>
      <c r="E895" s="258"/>
      <c r="F895" s="258"/>
      <c r="G895" s="258"/>
      <c r="H895" s="258"/>
      <c r="I895" s="258"/>
      <c r="J895" s="258"/>
      <c r="K895" s="258"/>
      <c r="L895" s="258"/>
      <c r="M895" s="258"/>
      <c r="N895" s="258"/>
      <c r="O895" s="258"/>
      <c r="P895" s="258"/>
      <c r="Q895" s="258"/>
      <c r="R895" s="258"/>
      <c r="S895" s="258"/>
      <c r="T895" s="258"/>
      <c r="U895" s="258"/>
      <c r="V895" s="258"/>
      <c r="W895" s="258"/>
      <c r="X895" s="258"/>
      <c r="Y895" s="258"/>
      <c r="Z895" s="258"/>
    </row>
    <row r="896">
      <c r="A896" s="258"/>
      <c r="B896" s="258"/>
      <c r="C896" s="258"/>
      <c r="D896" s="258"/>
      <c r="E896" s="258"/>
      <c r="F896" s="258"/>
      <c r="G896" s="258"/>
      <c r="H896" s="258"/>
      <c r="I896" s="258"/>
      <c r="J896" s="258"/>
      <c r="K896" s="258"/>
      <c r="L896" s="258"/>
      <c r="M896" s="258"/>
      <c r="N896" s="258"/>
      <c r="O896" s="258"/>
      <c r="P896" s="258"/>
      <c r="Q896" s="258"/>
      <c r="R896" s="258"/>
      <c r="S896" s="258"/>
      <c r="T896" s="258"/>
      <c r="U896" s="258"/>
      <c r="V896" s="258"/>
      <c r="W896" s="258"/>
      <c r="X896" s="258"/>
      <c r="Y896" s="258"/>
      <c r="Z896" s="258"/>
    </row>
    <row r="897">
      <c r="A897" s="258"/>
      <c r="B897" s="258"/>
      <c r="C897" s="258"/>
      <c r="D897" s="258"/>
      <c r="E897" s="258"/>
      <c r="F897" s="258"/>
      <c r="G897" s="258"/>
      <c r="H897" s="258"/>
      <c r="I897" s="258"/>
      <c r="J897" s="258"/>
      <c r="K897" s="258"/>
      <c r="L897" s="258"/>
      <c r="M897" s="258"/>
      <c r="N897" s="258"/>
      <c r="O897" s="258"/>
      <c r="P897" s="258"/>
      <c r="Q897" s="258"/>
      <c r="R897" s="258"/>
      <c r="S897" s="258"/>
      <c r="T897" s="258"/>
      <c r="U897" s="258"/>
      <c r="V897" s="258"/>
      <c r="W897" s="258"/>
      <c r="X897" s="258"/>
      <c r="Y897" s="258"/>
      <c r="Z897" s="258"/>
    </row>
    <row r="898">
      <c r="A898" s="258"/>
      <c r="B898" s="258"/>
      <c r="C898" s="258"/>
      <c r="D898" s="258"/>
      <c r="E898" s="258"/>
      <c r="F898" s="258"/>
      <c r="G898" s="258"/>
      <c r="H898" s="258"/>
      <c r="I898" s="258"/>
      <c r="J898" s="258"/>
      <c r="K898" s="258"/>
      <c r="L898" s="258"/>
      <c r="M898" s="258"/>
      <c r="N898" s="258"/>
      <c r="O898" s="258"/>
      <c r="P898" s="258"/>
      <c r="Q898" s="258"/>
      <c r="R898" s="258"/>
      <c r="S898" s="258"/>
      <c r="T898" s="258"/>
      <c r="U898" s="258"/>
      <c r="V898" s="258"/>
      <c r="W898" s="258"/>
      <c r="X898" s="258"/>
      <c r="Y898" s="258"/>
      <c r="Z898" s="258"/>
    </row>
    <row r="899">
      <c r="A899" s="258"/>
      <c r="B899" s="258"/>
      <c r="C899" s="258"/>
      <c r="D899" s="258"/>
      <c r="E899" s="258"/>
      <c r="F899" s="258"/>
      <c r="G899" s="258"/>
      <c r="H899" s="258"/>
      <c r="I899" s="258"/>
      <c r="J899" s="258"/>
      <c r="K899" s="258"/>
      <c r="L899" s="258"/>
      <c r="M899" s="258"/>
      <c r="N899" s="258"/>
      <c r="O899" s="258"/>
      <c r="P899" s="258"/>
      <c r="Q899" s="258"/>
      <c r="R899" s="258"/>
      <c r="S899" s="258"/>
      <c r="T899" s="258"/>
      <c r="U899" s="258"/>
      <c r="V899" s="258"/>
      <c r="W899" s="258"/>
      <c r="X899" s="258"/>
      <c r="Y899" s="258"/>
      <c r="Z899" s="258"/>
    </row>
    <row r="900">
      <c r="A900" s="258"/>
      <c r="B900" s="258"/>
      <c r="C900" s="258"/>
      <c r="D900" s="258"/>
      <c r="E900" s="258"/>
      <c r="F900" s="258"/>
      <c r="G900" s="258"/>
      <c r="H900" s="258"/>
      <c r="I900" s="258"/>
      <c r="J900" s="258"/>
      <c r="K900" s="258"/>
      <c r="L900" s="258"/>
      <c r="M900" s="258"/>
      <c r="N900" s="258"/>
      <c r="O900" s="258"/>
      <c r="P900" s="258"/>
      <c r="Q900" s="258"/>
      <c r="R900" s="258"/>
      <c r="S900" s="258"/>
      <c r="T900" s="258"/>
      <c r="U900" s="258"/>
      <c r="V900" s="258"/>
      <c r="W900" s="258"/>
      <c r="X900" s="258"/>
      <c r="Y900" s="258"/>
      <c r="Z900" s="258"/>
    </row>
    <row r="901">
      <c r="A901" s="258"/>
      <c r="B901" s="258"/>
      <c r="C901" s="258"/>
      <c r="D901" s="258"/>
      <c r="E901" s="258"/>
      <c r="F901" s="258"/>
      <c r="G901" s="258"/>
      <c r="H901" s="258"/>
      <c r="I901" s="258"/>
      <c r="J901" s="258"/>
      <c r="K901" s="258"/>
      <c r="L901" s="258"/>
      <c r="M901" s="258"/>
      <c r="N901" s="258"/>
      <c r="O901" s="258"/>
      <c r="P901" s="258"/>
      <c r="Q901" s="258"/>
      <c r="R901" s="258"/>
      <c r="S901" s="258"/>
      <c r="T901" s="258"/>
      <c r="U901" s="258"/>
      <c r="V901" s="258"/>
      <c r="W901" s="258"/>
      <c r="X901" s="258"/>
      <c r="Y901" s="258"/>
      <c r="Z901" s="258"/>
    </row>
    <row r="902">
      <c r="A902" s="258"/>
      <c r="B902" s="258"/>
      <c r="C902" s="258"/>
      <c r="D902" s="258"/>
      <c r="E902" s="258"/>
      <c r="F902" s="258"/>
      <c r="G902" s="258"/>
      <c r="H902" s="258"/>
      <c r="I902" s="258"/>
      <c r="J902" s="258"/>
      <c r="K902" s="258"/>
      <c r="L902" s="258"/>
      <c r="M902" s="258"/>
      <c r="N902" s="258"/>
      <c r="O902" s="258"/>
      <c r="P902" s="258"/>
      <c r="Q902" s="258"/>
      <c r="R902" s="258"/>
      <c r="S902" s="258"/>
      <c r="T902" s="258"/>
      <c r="U902" s="258"/>
      <c r="V902" s="258"/>
      <c r="W902" s="258"/>
      <c r="X902" s="258"/>
      <c r="Y902" s="258"/>
      <c r="Z902" s="258"/>
    </row>
    <row r="903">
      <c r="A903" s="258"/>
      <c r="B903" s="258"/>
      <c r="C903" s="258"/>
      <c r="D903" s="258"/>
      <c r="E903" s="258"/>
      <c r="F903" s="258"/>
      <c r="G903" s="258"/>
      <c r="H903" s="258"/>
      <c r="I903" s="258"/>
      <c r="J903" s="258"/>
      <c r="K903" s="258"/>
      <c r="L903" s="258"/>
      <c r="M903" s="258"/>
      <c r="N903" s="258"/>
      <c r="O903" s="258"/>
      <c r="P903" s="258"/>
      <c r="Q903" s="258"/>
      <c r="R903" s="258"/>
      <c r="S903" s="258"/>
      <c r="T903" s="258"/>
      <c r="U903" s="258"/>
      <c r="V903" s="258"/>
      <c r="W903" s="258"/>
      <c r="X903" s="258"/>
      <c r="Y903" s="258"/>
      <c r="Z903" s="258"/>
    </row>
    <row r="904">
      <c r="A904" s="258"/>
      <c r="B904" s="258"/>
      <c r="C904" s="258"/>
      <c r="D904" s="258"/>
      <c r="E904" s="258"/>
      <c r="F904" s="258"/>
      <c r="G904" s="258"/>
      <c r="H904" s="258"/>
      <c r="I904" s="258"/>
      <c r="J904" s="258"/>
      <c r="K904" s="258"/>
      <c r="L904" s="258"/>
      <c r="M904" s="258"/>
      <c r="N904" s="258"/>
      <c r="O904" s="258"/>
      <c r="P904" s="258"/>
      <c r="Q904" s="258"/>
      <c r="R904" s="258"/>
      <c r="S904" s="258"/>
      <c r="T904" s="258"/>
      <c r="U904" s="258"/>
      <c r="V904" s="258"/>
      <c r="W904" s="258"/>
      <c r="X904" s="258"/>
      <c r="Y904" s="258"/>
      <c r="Z904" s="258"/>
    </row>
    <row r="905">
      <c r="A905" s="258"/>
      <c r="B905" s="258"/>
      <c r="C905" s="258"/>
      <c r="D905" s="258"/>
      <c r="E905" s="258"/>
      <c r="F905" s="258"/>
      <c r="G905" s="258"/>
      <c r="H905" s="258"/>
      <c r="I905" s="258"/>
      <c r="J905" s="258"/>
      <c r="K905" s="258"/>
      <c r="L905" s="258"/>
      <c r="M905" s="258"/>
      <c r="N905" s="258"/>
      <c r="O905" s="258"/>
      <c r="P905" s="258"/>
      <c r="Q905" s="258"/>
      <c r="R905" s="258"/>
      <c r="S905" s="258"/>
      <c r="T905" s="258"/>
      <c r="U905" s="258"/>
      <c r="V905" s="258"/>
      <c r="W905" s="258"/>
      <c r="X905" s="258"/>
      <c r="Y905" s="258"/>
      <c r="Z905" s="258"/>
    </row>
    <row r="906">
      <c r="A906" s="258"/>
      <c r="B906" s="258"/>
      <c r="C906" s="258"/>
      <c r="D906" s="258"/>
      <c r="E906" s="258"/>
      <c r="F906" s="258"/>
      <c r="G906" s="258"/>
      <c r="H906" s="258"/>
      <c r="I906" s="258"/>
      <c r="J906" s="258"/>
      <c r="K906" s="258"/>
      <c r="L906" s="258"/>
      <c r="M906" s="258"/>
      <c r="N906" s="258"/>
      <c r="O906" s="258"/>
      <c r="P906" s="258"/>
      <c r="Q906" s="258"/>
      <c r="R906" s="258"/>
      <c r="S906" s="258"/>
      <c r="T906" s="258"/>
      <c r="U906" s="258"/>
      <c r="V906" s="258"/>
      <c r="W906" s="258"/>
      <c r="X906" s="258"/>
      <c r="Y906" s="258"/>
      <c r="Z906" s="258"/>
    </row>
    <row r="907">
      <c r="A907" s="258"/>
      <c r="B907" s="258"/>
      <c r="C907" s="258"/>
      <c r="D907" s="258"/>
      <c r="E907" s="258"/>
      <c r="F907" s="258"/>
      <c r="G907" s="258"/>
      <c r="H907" s="258"/>
      <c r="I907" s="258"/>
      <c r="J907" s="258"/>
      <c r="K907" s="258"/>
      <c r="L907" s="258"/>
      <c r="M907" s="258"/>
      <c r="N907" s="258"/>
      <c r="O907" s="258"/>
      <c r="P907" s="258"/>
      <c r="Q907" s="258"/>
      <c r="R907" s="258"/>
      <c r="S907" s="258"/>
      <c r="T907" s="258"/>
      <c r="U907" s="258"/>
      <c r="V907" s="258"/>
      <c r="W907" s="258"/>
      <c r="X907" s="258"/>
      <c r="Y907" s="258"/>
      <c r="Z907" s="258"/>
    </row>
    <row r="908">
      <c r="A908" s="258"/>
      <c r="B908" s="258"/>
      <c r="C908" s="258"/>
      <c r="D908" s="258"/>
      <c r="E908" s="258"/>
      <c r="F908" s="258"/>
      <c r="G908" s="258"/>
      <c r="H908" s="258"/>
      <c r="I908" s="258"/>
      <c r="J908" s="258"/>
      <c r="K908" s="258"/>
      <c r="L908" s="258"/>
      <c r="M908" s="258"/>
      <c r="N908" s="258"/>
      <c r="O908" s="258"/>
      <c r="P908" s="258"/>
      <c r="Q908" s="258"/>
      <c r="R908" s="258"/>
      <c r="S908" s="258"/>
      <c r="T908" s="258"/>
      <c r="U908" s="258"/>
      <c r="V908" s="258"/>
      <c r="W908" s="258"/>
      <c r="X908" s="258"/>
      <c r="Y908" s="258"/>
      <c r="Z908" s="258"/>
    </row>
    <row r="909">
      <c r="A909" s="258"/>
      <c r="B909" s="258"/>
      <c r="C909" s="258"/>
      <c r="D909" s="258"/>
      <c r="E909" s="258"/>
      <c r="F909" s="258"/>
      <c r="G909" s="258"/>
      <c r="H909" s="258"/>
      <c r="I909" s="258"/>
      <c r="J909" s="258"/>
      <c r="K909" s="258"/>
      <c r="L909" s="258"/>
      <c r="M909" s="258"/>
      <c r="N909" s="258"/>
      <c r="O909" s="258"/>
      <c r="P909" s="258"/>
      <c r="Q909" s="258"/>
      <c r="R909" s="258"/>
      <c r="S909" s="258"/>
      <c r="T909" s="258"/>
      <c r="U909" s="258"/>
      <c r="V909" s="258"/>
      <c r="W909" s="258"/>
      <c r="X909" s="258"/>
      <c r="Y909" s="258"/>
      <c r="Z909" s="258"/>
    </row>
    <row r="910">
      <c r="A910" s="258"/>
      <c r="B910" s="258"/>
      <c r="C910" s="258"/>
      <c r="D910" s="258"/>
      <c r="E910" s="258"/>
      <c r="F910" s="258"/>
      <c r="G910" s="258"/>
      <c r="H910" s="258"/>
      <c r="I910" s="258"/>
      <c r="J910" s="258"/>
      <c r="K910" s="258"/>
      <c r="L910" s="258"/>
      <c r="M910" s="258"/>
      <c r="N910" s="258"/>
      <c r="O910" s="258"/>
      <c r="P910" s="258"/>
      <c r="Q910" s="258"/>
      <c r="R910" s="258"/>
      <c r="S910" s="258"/>
      <c r="T910" s="258"/>
      <c r="U910" s="258"/>
      <c r="V910" s="258"/>
      <c r="W910" s="258"/>
      <c r="X910" s="258"/>
      <c r="Y910" s="258"/>
      <c r="Z910" s="258"/>
    </row>
    <row r="911">
      <c r="A911" s="258"/>
      <c r="B911" s="258"/>
      <c r="C911" s="258"/>
      <c r="D911" s="258"/>
      <c r="E911" s="258"/>
      <c r="F911" s="258"/>
      <c r="G911" s="258"/>
      <c r="H911" s="258"/>
      <c r="I911" s="258"/>
      <c r="J911" s="258"/>
      <c r="K911" s="258"/>
      <c r="L911" s="258"/>
      <c r="M911" s="258"/>
      <c r="N911" s="258"/>
      <c r="O911" s="258"/>
      <c r="P911" s="258"/>
      <c r="Q911" s="258"/>
      <c r="R911" s="258"/>
      <c r="S911" s="258"/>
      <c r="T911" s="258"/>
      <c r="U911" s="258"/>
      <c r="V911" s="258"/>
      <c r="W911" s="258"/>
      <c r="X911" s="258"/>
      <c r="Y911" s="258"/>
      <c r="Z911" s="258"/>
    </row>
    <row r="912">
      <c r="A912" s="258"/>
      <c r="B912" s="258"/>
      <c r="C912" s="258"/>
      <c r="D912" s="258"/>
      <c r="E912" s="258"/>
      <c r="F912" s="258"/>
      <c r="G912" s="258"/>
      <c r="H912" s="258"/>
      <c r="I912" s="258"/>
      <c r="J912" s="258"/>
      <c r="K912" s="258"/>
      <c r="L912" s="258"/>
      <c r="M912" s="258"/>
      <c r="N912" s="258"/>
      <c r="O912" s="258"/>
      <c r="P912" s="258"/>
      <c r="Q912" s="258"/>
      <c r="R912" s="258"/>
      <c r="S912" s="258"/>
      <c r="T912" s="258"/>
      <c r="U912" s="258"/>
      <c r="V912" s="258"/>
      <c r="W912" s="258"/>
      <c r="X912" s="258"/>
      <c r="Y912" s="258"/>
      <c r="Z912" s="258"/>
    </row>
    <row r="913">
      <c r="A913" s="258"/>
      <c r="B913" s="258"/>
      <c r="C913" s="258"/>
      <c r="D913" s="258"/>
      <c r="E913" s="258"/>
      <c r="F913" s="258"/>
      <c r="G913" s="258"/>
      <c r="H913" s="258"/>
      <c r="I913" s="258"/>
      <c r="J913" s="258"/>
      <c r="K913" s="258"/>
      <c r="L913" s="258"/>
      <c r="M913" s="258"/>
      <c r="N913" s="258"/>
      <c r="O913" s="258"/>
      <c r="P913" s="258"/>
      <c r="Q913" s="258"/>
      <c r="R913" s="258"/>
      <c r="S913" s="258"/>
      <c r="T913" s="258"/>
      <c r="U913" s="258"/>
      <c r="V913" s="258"/>
      <c r="W913" s="258"/>
      <c r="X913" s="258"/>
      <c r="Y913" s="258"/>
      <c r="Z913" s="258"/>
    </row>
    <row r="914">
      <c r="A914" s="258"/>
      <c r="B914" s="258"/>
      <c r="C914" s="258"/>
      <c r="D914" s="258"/>
      <c r="E914" s="258"/>
      <c r="F914" s="258"/>
      <c r="G914" s="258"/>
      <c r="H914" s="258"/>
      <c r="I914" s="258"/>
      <c r="J914" s="258"/>
      <c r="K914" s="258"/>
      <c r="L914" s="258"/>
      <c r="M914" s="258"/>
      <c r="N914" s="258"/>
      <c r="O914" s="258"/>
      <c r="P914" s="258"/>
      <c r="Q914" s="258"/>
      <c r="R914" s="258"/>
      <c r="S914" s="258"/>
      <c r="T914" s="258"/>
      <c r="U914" s="258"/>
      <c r="V914" s="258"/>
      <c r="W914" s="258"/>
      <c r="X914" s="258"/>
      <c r="Y914" s="258"/>
      <c r="Z914" s="258"/>
    </row>
    <row r="915">
      <c r="A915" s="258"/>
      <c r="B915" s="258"/>
      <c r="C915" s="258"/>
      <c r="D915" s="258"/>
      <c r="E915" s="258"/>
      <c r="F915" s="258"/>
      <c r="G915" s="258"/>
      <c r="H915" s="258"/>
      <c r="I915" s="258"/>
      <c r="J915" s="258"/>
      <c r="K915" s="258"/>
      <c r="L915" s="258"/>
      <c r="M915" s="258"/>
      <c r="N915" s="258"/>
      <c r="O915" s="258"/>
      <c r="P915" s="258"/>
      <c r="Q915" s="258"/>
      <c r="R915" s="258"/>
      <c r="S915" s="258"/>
      <c r="T915" s="258"/>
      <c r="U915" s="258"/>
      <c r="V915" s="258"/>
      <c r="W915" s="258"/>
      <c r="X915" s="258"/>
      <c r="Y915" s="258"/>
      <c r="Z915" s="258"/>
    </row>
    <row r="916">
      <c r="A916" s="258"/>
      <c r="B916" s="258"/>
      <c r="C916" s="258"/>
      <c r="D916" s="258"/>
      <c r="E916" s="258"/>
      <c r="F916" s="258"/>
      <c r="G916" s="258"/>
      <c r="H916" s="258"/>
      <c r="I916" s="258"/>
      <c r="J916" s="258"/>
      <c r="K916" s="258"/>
      <c r="L916" s="258"/>
      <c r="M916" s="258"/>
      <c r="N916" s="258"/>
      <c r="O916" s="258"/>
      <c r="P916" s="258"/>
      <c r="Q916" s="258"/>
      <c r="R916" s="258"/>
      <c r="S916" s="258"/>
      <c r="T916" s="258"/>
      <c r="U916" s="258"/>
      <c r="V916" s="258"/>
      <c r="W916" s="258"/>
      <c r="X916" s="258"/>
      <c r="Y916" s="258"/>
      <c r="Z916" s="258"/>
    </row>
    <row r="917">
      <c r="A917" s="258"/>
      <c r="B917" s="258"/>
      <c r="C917" s="258"/>
      <c r="D917" s="258"/>
      <c r="E917" s="258"/>
      <c r="F917" s="258"/>
      <c r="G917" s="258"/>
      <c r="H917" s="258"/>
      <c r="I917" s="258"/>
      <c r="J917" s="258"/>
      <c r="K917" s="258"/>
      <c r="L917" s="258"/>
      <c r="M917" s="258"/>
      <c r="N917" s="258"/>
      <c r="O917" s="258"/>
      <c r="P917" s="258"/>
      <c r="Q917" s="258"/>
      <c r="R917" s="258"/>
      <c r="S917" s="258"/>
      <c r="T917" s="258"/>
      <c r="U917" s="258"/>
      <c r="V917" s="258"/>
      <c r="W917" s="258"/>
      <c r="X917" s="258"/>
      <c r="Y917" s="258"/>
      <c r="Z917" s="258"/>
    </row>
    <row r="918">
      <c r="A918" s="258"/>
      <c r="B918" s="258"/>
      <c r="C918" s="258"/>
      <c r="D918" s="258"/>
      <c r="E918" s="258"/>
      <c r="F918" s="258"/>
      <c r="G918" s="258"/>
      <c r="H918" s="258"/>
      <c r="I918" s="258"/>
      <c r="J918" s="258"/>
      <c r="K918" s="258"/>
      <c r="L918" s="258"/>
      <c r="M918" s="258"/>
      <c r="N918" s="258"/>
      <c r="O918" s="258"/>
      <c r="P918" s="258"/>
      <c r="Q918" s="258"/>
      <c r="R918" s="258"/>
      <c r="S918" s="258"/>
      <c r="T918" s="258"/>
      <c r="U918" s="258"/>
      <c r="V918" s="258"/>
      <c r="W918" s="258"/>
      <c r="X918" s="258"/>
      <c r="Y918" s="258"/>
      <c r="Z918" s="258"/>
    </row>
    <row r="919">
      <c r="A919" s="258"/>
      <c r="B919" s="258"/>
      <c r="C919" s="258"/>
      <c r="D919" s="258"/>
      <c r="E919" s="258"/>
      <c r="F919" s="258"/>
      <c r="G919" s="258"/>
      <c r="H919" s="258"/>
      <c r="I919" s="258"/>
      <c r="J919" s="258"/>
      <c r="K919" s="258"/>
      <c r="L919" s="258"/>
      <c r="M919" s="258"/>
      <c r="N919" s="258"/>
      <c r="O919" s="258"/>
      <c r="P919" s="258"/>
      <c r="Q919" s="258"/>
      <c r="R919" s="258"/>
      <c r="S919" s="258"/>
      <c r="T919" s="258"/>
      <c r="U919" s="258"/>
      <c r="V919" s="258"/>
      <c r="W919" s="258"/>
      <c r="X919" s="258"/>
      <c r="Y919" s="258"/>
      <c r="Z919" s="258"/>
    </row>
    <row r="920">
      <c r="A920" s="258"/>
      <c r="B920" s="258"/>
      <c r="C920" s="258"/>
      <c r="D920" s="258"/>
      <c r="E920" s="258"/>
      <c r="F920" s="258"/>
      <c r="G920" s="258"/>
      <c r="H920" s="258"/>
      <c r="I920" s="258"/>
      <c r="J920" s="258"/>
      <c r="K920" s="258"/>
      <c r="L920" s="258"/>
      <c r="M920" s="258"/>
      <c r="N920" s="258"/>
      <c r="O920" s="258"/>
      <c r="P920" s="258"/>
      <c r="Q920" s="258"/>
      <c r="R920" s="258"/>
      <c r="S920" s="258"/>
      <c r="T920" s="258"/>
      <c r="U920" s="258"/>
      <c r="V920" s="258"/>
      <c r="W920" s="258"/>
      <c r="X920" s="258"/>
      <c r="Y920" s="258"/>
      <c r="Z920" s="258"/>
    </row>
    <row r="921">
      <c r="A921" s="258"/>
      <c r="B921" s="258"/>
      <c r="C921" s="258"/>
      <c r="D921" s="258"/>
      <c r="E921" s="258"/>
      <c r="F921" s="258"/>
      <c r="G921" s="258"/>
      <c r="H921" s="258"/>
      <c r="I921" s="258"/>
      <c r="J921" s="258"/>
      <c r="K921" s="258"/>
      <c r="L921" s="258"/>
      <c r="M921" s="258"/>
      <c r="N921" s="258"/>
      <c r="O921" s="258"/>
      <c r="P921" s="258"/>
      <c r="Q921" s="258"/>
      <c r="R921" s="258"/>
      <c r="S921" s="258"/>
      <c r="T921" s="258"/>
      <c r="U921" s="258"/>
      <c r="V921" s="258"/>
      <c r="W921" s="258"/>
      <c r="X921" s="258"/>
      <c r="Y921" s="258"/>
      <c r="Z921" s="258"/>
    </row>
    <row r="922">
      <c r="A922" s="258"/>
      <c r="B922" s="258"/>
      <c r="C922" s="258"/>
      <c r="D922" s="258"/>
      <c r="E922" s="258"/>
      <c r="F922" s="258"/>
      <c r="G922" s="258"/>
      <c r="H922" s="258"/>
      <c r="I922" s="258"/>
      <c r="J922" s="258"/>
      <c r="K922" s="258"/>
      <c r="L922" s="258"/>
      <c r="M922" s="258"/>
      <c r="N922" s="258"/>
      <c r="O922" s="258"/>
      <c r="P922" s="258"/>
      <c r="Q922" s="258"/>
      <c r="R922" s="258"/>
      <c r="S922" s="258"/>
      <c r="T922" s="258"/>
      <c r="U922" s="258"/>
      <c r="V922" s="258"/>
      <c r="W922" s="258"/>
      <c r="X922" s="258"/>
      <c r="Y922" s="258"/>
      <c r="Z922" s="258"/>
    </row>
    <row r="923">
      <c r="A923" s="258"/>
      <c r="B923" s="258"/>
      <c r="C923" s="258"/>
      <c r="D923" s="258"/>
      <c r="E923" s="258"/>
      <c r="F923" s="258"/>
      <c r="G923" s="258"/>
      <c r="H923" s="258"/>
      <c r="I923" s="258"/>
      <c r="J923" s="258"/>
      <c r="K923" s="258"/>
      <c r="L923" s="258"/>
      <c r="M923" s="258"/>
      <c r="N923" s="258"/>
      <c r="O923" s="258"/>
      <c r="P923" s="258"/>
      <c r="Q923" s="258"/>
      <c r="R923" s="258"/>
      <c r="S923" s="258"/>
      <c r="T923" s="258"/>
      <c r="U923" s="258"/>
      <c r="V923" s="258"/>
      <c r="W923" s="258"/>
      <c r="X923" s="258"/>
      <c r="Y923" s="258"/>
      <c r="Z923" s="258"/>
    </row>
    <row r="924">
      <c r="A924" s="258"/>
      <c r="B924" s="258"/>
      <c r="C924" s="258"/>
      <c r="D924" s="258"/>
      <c r="E924" s="258"/>
      <c r="F924" s="258"/>
      <c r="G924" s="258"/>
      <c r="H924" s="258"/>
      <c r="I924" s="258"/>
      <c r="J924" s="258"/>
      <c r="K924" s="258"/>
      <c r="L924" s="258"/>
      <c r="M924" s="258"/>
      <c r="N924" s="258"/>
      <c r="O924" s="258"/>
      <c r="P924" s="258"/>
      <c r="Q924" s="258"/>
      <c r="R924" s="258"/>
      <c r="S924" s="258"/>
      <c r="T924" s="258"/>
      <c r="U924" s="258"/>
      <c r="V924" s="258"/>
      <c r="W924" s="258"/>
      <c r="X924" s="258"/>
      <c r="Y924" s="258"/>
      <c r="Z924" s="258"/>
    </row>
    <row r="925">
      <c r="A925" s="258"/>
      <c r="B925" s="258"/>
      <c r="C925" s="258"/>
      <c r="D925" s="258"/>
      <c r="E925" s="258"/>
      <c r="F925" s="258"/>
      <c r="G925" s="258"/>
      <c r="H925" s="258"/>
      <c r="I925" s="258"/>
      <c r="J925" s="258"/>
      <c r="K925" s="258"/>
      <c r="L925" s="258"/>
      <c r="M925" s="258"/>
      <c r="N925" s="258"/>
      <c r="O925" s="258"/>
      <c r="P925" s="258"/>
      <c r="Q925" s="258"/>
      <c r="R925" s="258"/>
      <c r="S925" s="258"/>
      <c r="T925" s="258"/>
      <c r="U925" s="258"/>
      <c r="V925" s="258"/>
      <c r="W925" s="258"/>
      <c r="X925" s="258"/>
      <c r="Y925" s="258"/>
      <c r="Z925" s="258"/>
    </row>
    <row r="926">
      <c r="A926" s="258"/>
      <c r="B926" s="258"/>
      <c r="C926" s="258"/>
      <c r="D926" s="258"/>
      <c r="E926" s="258"/>
      <c r="F926" s="258"/>
      <c r="G926" s="258"/>
      <c r="H926" s="258"/>
      <c r="I926" s="258"/>
      <c r="J926" s="258"/>
      <c r="K926" s="258"/>
      <c r="L926" s="258"/>
      <c r="M926" s="258"/>
      <c r="N926" s="258"/>
      <c r="O926" s="258"/>
      <c r="P926" s="258"/>
      <c r="Q926" s="258"/>
      <c r="R926" s="258"/>
      <c r="S926" s="258"/>
      <c r="T926" s="258"/>
      <c r="U926" s="258"/>
      <c r="V926" s="258"/>
      <c r="W926" s="258"/>
      <c r="X926" s="258"/>
      <c r="Y926" s="258"/>
      <c r="Z926" s="258"/>
    </row>
    <row r="927">
      <c r="A927" s="258"/>
      <c r="B927" s="258"/>
      <c r="C927" s="258"/>
      <c r="D927" s="258"/>
      <c r="E927" s="258"/>
      <c r="F927" s="258"/>
      <c r="G927" s="258"/>
      <c r="H927" s="258"/>
      <c r="I927" s="258"/>
      <c r="J927" s="258"/>
      <c r="K927" s="258"/>
      <c r="L927" s="258"/>
      <c r="M927" s="258"/>
      <c r="N927" s="258"/>
      <c r="O927" s="258"/>
      <c r="P927" s="258"/>
      <c r="Q927" s="258"/>
      <c r="R927" s="258"/>
      <c r="S927" s="258"/>
      <c r="T927" s="258"/>
      <c r="U927" s="258"/>
      <c r="V927" s="258"/>
      <c r="W927" s="258"/>
      <c r="X927" s="258"/>
      <c r="Y927" s="258"/>
      <c r="Z927" s="258"/>
    </row>
    <row r="928">
      <c r="A928" s="258"/>
      <c r="B928" s="258"/>
      <c r="C928" s="258"/>
      <c r="D928" s="258"/>
      <c r="E928" s="258"/>
      <c r="F928" s="258"/>
      <c r="G928" s="258"/>
      <c r="H928" s="258"/>
      <c r="I928" s="258"/>
      <c r="J928" s="258"/>
      <c r="K928" s="258"/>
      <c r="L928" s="258"/>
      <c r="M928" s="258"/>
      <c r="N928" s="258"/>
      <c r="O928" s="258"/>
      <c r="P928" s="258"/>
      <c r="Q928" s="258"/>
      <c r="R928" s="258"/>
      <c r="S928" s="258"/>
      <c r="T928" s="258"/>
      <c r="U928" s="258"/>
      <c r="V928" s="258"/>
      <c r="W928" s="258"/>
      <c r="X928" s="258"/>
      <c r="Y928" s="258"/>
      <c r="Z928" s="258"/>
    </row>
    <row r="929">
      <c r="A929" s="258"/>
      <c r="B929" s="258"/>
      <c r="C929" s="258"/>
      <c r="D929" s="258"/>
      <c r="E929" s="258"/>
      <c r="F929" s="258"/>
      <c r="G929" s="258"/>
      <c r="H929" s="258"/>
      <c r="I929" s="258"/>
      <c r="J929" s="258"/>
      <c r="K929" s="258"/>
      <c r="L929" s="258"/>
      <c r="M929" s="258"/>
      <c r="N929" s="258"/>
      <c r="O929" s="258"/>
      <c r="P929" s="258"/>
      <c r="Q929" s="258"/>
      <c r="R929" s="258"/>
      <c r="S929" s="258"/>
      <c r="T929" s="258"/>
      <c r="U929" s="258"/>
      <c r="V929" s="258"/>
      <c r="W929" s="258"/>
      <c r="X929" s="258"/>
      <c r="Y929" s="258"/>
      <c r="Z929" s="258"/>
    </row>
    <row r="930">
      <c r="A930" s="258"/>
      <c r="B930" s="258"/>
      <c r="C930" s="258"/>
      <c r="D930" s="258"/>
      <c r="E930" s="258"/>
      <c r="F930" s="258"/>
      <c r="G930" s="258"/>
      <c r="H930" s="258"/>
      <c r="I930" s="258"/>
      <c r="J930" s="258"/>
      <c r="K930" s="258"/>
      <c r="L930" s="258"/>
      <c r="M930" s="258"/>
      <c r="N930" s="258"/>
      <c r="O930" s="258"/>
      <c r="P930" s="258"/>
      <c r="Q930" s="258"/>
      <c r="R930" s="258"/>
      <c r="S930" s="258"/>
      <c r="T930" s="258"/>
      <c r="U930" s="258"/>
      <c r="V930" s="258"/>
      <c r="W930" s="258"/>
      <c r="X930" s="258"/>
      <c r="Y930" s="258"/>
      <c r="Z930" s="258"/>
    </row>
    <row r="931">
      <c r="A931" s="258"/>
      <c r="B931" s="258"/>
      <c r="C931" s="258"/>
      <c r="D931" s="258"/>
      <c r="E931" s="258"/>
      <c r="F931" s="258"/>
      <c r="G931" s="258"/>
      <c r="H931" s="258"/>
      <c r="I931" s="258"/>
      <c r="J931" s="258"/>
      <c r="K931" s="258"/>
      <c r="L931" s="258"/>
      <c r="M931" s="258"/>
      <c r="N931" s="258"/>
      <c r="O931" s="258"/>
      <c r="P931" s="258"/>
      <c r="Q931" s="258"/>
      <c r="R931" s="258"/>
      <c r="S931" s="258"/>
      <c r="T931" s="258"/>
      <c r="U931" s="258"/>
      <c r="V931" s="258"/>
      <c r="W931" s="258"/>
      <c r="X931" s="258"/>
      <c r="Y931" s="258"/>
      <c r="Z931" s="258"/>
    </row>
    <row r="932">
      <c r="A932" s="258"/>
      <c r="B932" s="258"/>
      <c r="C932" s="258"/>
      <c r="D932" s="258"/>
      <c r="E932" s="258"/>
      <c r="F932" s="258"/>
      <c r="G932" s="258"/>
      <c r="H932" s="258"/>
      <c r="I932" s="258"/>
      <c r="J932" s="258"/>
      <c r="K932" s="258"/>
      <c r="L932" s="258"/>
      <c r="M932" s="258"/>
      <c r="N932" s="258"/>
      <c r="O932" s="258"/>
      <c r="P932" s="258"/>
      <c r="Q932" s="258"/>
      <c r="R932" s="258"/>
      <c r="S932" s="258"/>
      <c r="T932" s="258"/>
      <c r="U932" s="258"/>
      <c r="V932" s="258"/>
      <c r="W932" s="258"/>
      <c r="X932" s="258"/>
      <c r="Y932" s="258"/>
      <c r="Z932" s="258"/>
    </row>
    <row r="933">
      <c r="A933" s="258"/>
      <c r="B933" s="258"/>
      <c r="C933" s="258"/>
      <c r="D933" s="258"/>
      <c r="E933" s="258"/>
      <c r="F933" s="258"/>
      <c r="G933" s="258"/>
      <c r="H933" s="258"/>
      <c r="I933" s="258"/>
      <c r="J933" s="258"/>
      <c r="K933" s="258"/>
      <c r="L933" s="258"/>
      <c r="M933" s="258"/>
      <c r="N933" s="258"/>
      <c r="O933" s="258"/>
      <c r="P933" s="258"/>
      <c r="Q933" s="258"/>
      <c r="R933" s="258"/>
      <c r="S933" s="258"/>
      <c r="T933" s="258"/>
      <c r="U933" s="258"/>
      <c r="V933" s="258"/>
      <c r="W933" s="258"/>
      <c r="X933" s="258"/>
      <c r="Y933" s="258"/>
      <c r="Z933" s="258"/>
    </row>
    <row r="934">
      <c r="A934" s="258"/>
      <c r="B934" s="258"/>
      <c r="C934" s="258"/>
      <c r="D934" s="258"/>
      <c r="E934" s="258"/>
      <c r="F934" s="258"/>
      <c r="G934" s="258"/>
      <c r="H934" s="258"/>
      <c r="I934" s="258"/>
      <c r="J934" s="258"/>
      <c r="K934" s="258"/>
      <c r="L934" s="258"/>
      <c r="M934" s="258"/>
      <c r="N934" s="258"/>
      <c r="O934" s="258"/>
      <c r="P934" s="258"/>
      <c r="Q934" s="258"/>
      <c r="R934" s="258"/>
      <c r="S934" s="258"/>
      <c r="T934" s="258"/>
      <c r="U934" s="258"/>
      <c r="V934" s="258"/>
      <c r="W934" s="258"/>
      <c r="X934" s="258"/>
      <c r="Y934" s="258"/>
      <c r="Z934" s="258"/>
    </row>
    <row r="935">
      <c r="A935" s="258"/>
      <c r="B935" s="258"/>
      <c r="C935" s="258"/>
      <c r="D935" s="258"/>
      <c r="E935" s="258"/>
      <c r="F935" s="258"/>
      <c r="G935" s="258"/>
      <c r="H935" s="258"/>
      <c r="I935" s="258"/>
      <c r="J935" s="258"/>
      <c r="K935" s="258"/>
      <c r="L935" s="258"/>
      <c r="M935" s="258"/>
      <c r="N935" s="258"/>
      <c r="O935" s="258"/>
      <c r="P935" s="258"/>
      <c r="Q935" s="258"/>
      <c r="R935" s="258"/>
      <c r="S935" s="258"/>
      <c r="T935" s="258"/>
      <c r="U935" s="258"/>
      <c r="V935" s="258"/>
      <c r="W935" s="258"/>
      <c r="X935" s="258"/>
      <c r="Y935" s="258"/>
      <c r="Z935" s="258"/>
    </row>
    <row r="936">
      <c r="A936" s="258"/>
      <c r="B936" s="258"/>
      <c r="C936" s="258"/>
      <c r="D936" s="258"/>
      <c r="E936" s="258"/>
      <c r="F936" s="258"/>
      <c r="G936" s="258"/>
      <c r="H936" s="258"/>
      <c r="I936" s="258"/>
      <c r="J936" s="258"/>
      <c r="K936" s="258"/>
      <c r="L936" s="258"/>
      <c r="M936" s="258"/>
      <c r="N936" s="258"/>
      <c r="O936" s="258"/>
      <c r="P936" s="258"/>
      <c r="Q936" s="258"/>
      <c r="R936" s="258"/>
      <c r="S936" s="258"/>
      <c r="T936" s="258"/>
      <c r="U936" s="258"/>
      <c r="V936" s="258"/>
      <c r="W936" s="258"/>
      <c r="X936" s="258"/>
      <c r="Y936" s="258"/>
      <c r="Z936" s="258"/>
    </row>
    <row r="937">
      <c r="A937" s="258"/>
      <c r="B937" s="258"/>
      <c r="C937" s="258"/>
      <c r="D937" s="258"/>
      <c r="E937" s="258"/>
      <c r="F937" s="258"/>
      <c r="G937" s="258"/>
      <c r="H937" s="258"/>
      <c r="I937" s="258"/>
      <c r="J937" s="258"/>
      <c r="K937" s="258"/>
      <c r="L937" s="258"/>
      <c r="M937" s="258"/>
      <c r="N937" s="258"/>
      <c r="O937" s="258"/>
      <c r="P937" s="258"/>
      <c r="Q937" s="258"/>
      <c r="R937" s="258"/>
      <c r="S937" s="258"/>
      <c r="T937" s="258"/>
      <c r="U937" s="258"/>
      <c r="V937" s="258"/>
      <c r="W937" s="258"/>
      <c r="X937" s="258"/>
      <c r="Y937" s="258"/>
      <c r="Z937" s="258"/>
    </row>
    <row r="938">
      <c r="A938" s="258"/>
      <c r="B938" s="258"/>
      <c r="C938" s="258"/>
      <c r="D938" s="258"/>
      <c r="E938" s="258"/>
      <c r="F938" s="258"/>
      <c r="G938" s="258"/>
      <c r="H938" s="258"/>
      <c r="I938" s="258"/>
      <c r="J938" s="258"/>
      <c r="K938" s="258"/>
      <c r="L938" s="258"/>
      <c r="M938" s="258"/>
      <c r="N938" s="258"/>
      <c r="O938" s="258"/>
      <c r="P938" s="258"/>
      <c r="Q938" s="258"/>
      <c r="R938" s="258"/>
      <c r="S938" s="258"/>
      <c r="T938" s="258"/>
      <c r="U938" s="258"/>
      <c r="V938" s="258"/>
      <c r="W938" s="258"/>
      <c r="X938" s="258"/>
      <c r="Y938" s="258"/>
      <c r="Z938" s="258"/>
    </row>
    <row r="939">
      <c r="A939" s="258"/>
      <c r="B939" s="258"/>
      <c r="C939" s="258"/>
      <c r="D939" s="258"/>
      <c r="E939" s="258"/>
      <c r="F939" s="258"/>
      <c r="G939" s="258"/>
      <c r="H939" s="258"/>
      <c r="I939" s="258"/>
      <c r="J939" s="258"/>
      <c r="K939" s="258"/>
      <c r="L939" s="258"/>
      <c r="M939" s="258"/>
      <c r="N939" s="258"/>
      <c r="O939" s="258"/>
      <c r="P939" s="258"/>
      <c r="Q939" s="258"/>
      <c r="R939" s="258"/>
      <c r="S939" s="258"/>
      <c r="T939" s="258"/>
      <c r="U939" s="258"/>
      <c r="V939" s="258"/>
      <c r="W939" s="258"/>
      <c r="X939" s="258"/>
      <c r="Y939" s="258"/>
      <c r="Z939" s="258"/>
    </row>
    <row r="940">
      <c r="A940" s="258"/>
      <c r="B940" s="258"/>
      <c r="C940" s="258"/>
      <c r="D940" s="258"/>
      <c r="E940" s="258"/>
      <c r="F940" s="258"/>
      <c r="G940" s="258"/>
      <c r="H940" s="258"/>
      <c r="I940" s="258"/>
      <c r="J940" s="258"/>
      <c r="K940" s="258"/>
      <c r="L940" s="258"/>
      <c r="M940" s="258"/>
      <c r="N940" s="258"/>
      <c r="O940" s="258"/>
      <c r="P940" s="258"/>
      <c r="Q940" s="258"/>
      <c r="R940" s="258"/>
      <c r="S940" s="258"/>
      <c r="T940" s="258"/>
      <c r="U940" s="258"/>
      <c r="V940" s="258"/>
      <c r="W940" s="258"/>
      <c r="X940" s="258"/>
      <c r="Y940" s="258"/>
      <c r="Z940" s="258"/>
    </row>
    <row r="941">
      <c r="A941" s="258"/>
      <c r="B941" s="258"/>
      <c r="C941" s="258"/>
      <c r="D941" s="258"/>
      <c r="E941" s="258"/>
      <c r="F941" s="258"/>
      <c r="G941" s="258"/>
      <c r="H941" s="258"/>
      <c r="I941" s="258"/>
      <c r="J941" s="258"/>
      <c r="K941" s="258"/>
      <c r="L941" s="258"/>
      <c r="M941" s="258"/>
      <c r="N941" s="258"/>
      <c r="O941" s="258"/>
      <c r="P941" s="258"/>
      <c r="Q941" s="258"/>
      <c r="R941" s="258"/>
      <c r="S941" s="258"/>
      <c r="T941" s="258"/>
      <c r="U941" s="258"/>
      <c r="V941" s="258"/>
      <c r="W941" s="258"/>
      <c r="X941" s="258"/>
      <c r="Y941" s="258"/>
      <c r="Z941" s="258"/>
    </row>
    <row r="942">
      <c r="A942" s="258"/>
      <c r="B942" s="258"/>
      <c r="C942" s="258"/>
      <c r="D942" s="258"/>
      <c r="E942" s="258"/>
      <c r="F942" s="258"/>
      <c r="G942" s="258"/>
      <c r="H942" s="258"/>
      <c r="I942" s="258"/>
      <c r="J942" s="258"/>
      <c r="K942" s="258"/>
      <c r="L942" s="258"/>
      <c r="M942" s="258"/>
      <c r="N942" s="258"/>
      <c r="O942" s="258"/>
      <c r="P942" s="258"/>
      <c r="Q942" s="258"/>
      <c r="R942" s="258"/>
      <c r="S942" s="258"/>
      <c r="T942" s="258"/>
      <c r="U942" s="258"/>
      <c r="V942" s="258"/>
      <c r="W942" s="258"/>
      <c r="X942" s="258"/>
      <c r="Y942" s="258"/>
      <c r="Z942" s="258"/>
    </row>
    <row r="943">
      <c r="A943" s="258"/>
      <c r="B943" s="258"/>
      <c r="C943" s="258"/>
      <c r="D943" s="258"/>
      <c r="E943" s="258"/>
      <c r="F943" s="258"/>
      <c r="G943" s="258"/>
      <c r="H943" s="258"/>
      <c r="I943" s="258"/>
      <c r="J943" s="258"/>
      <c r="K943" s="258"/>
      <c r="L943" s="258"/>
      <c r="M943" s="258"/>
      <c r="N943" s="258"/>
      <c r="O943" s="258"/>
      <c r="P943" s="258"/>
      <c r="Q943" s="258"/>
      <c r="R943" s="258"/>
      <c r="S943" s="258"/>
      <c r="T943" s="258"/>
      <c r="U943" s="258"/>
      <c r="V943" s="258"/>
      <c r="W943" s="258"/>
      <c r="X943" s="258"/>
      <c r="Y943" s="258"/>
      <c r="Z943" s="258"/>
    </row>
    <row r="944">
      <c r="A944" s="258"/>
      <c r="B944" s="258"/>
      <c r="C944" s="258"/>
      <c r="D944" s="258"/>
      <c r="E944" s="258"/>
      <c r="F944" s="258"/>
      <c r="G944" s="258"/>
      <c r="H944" s="258"/>
      <c r="I944" s="258"/>
      <c r="J944" s="258"/>
      <c r="K944" s="258"/>
      <c r="L944" s="258"/>
      <c r="M944" s="258"/>
      <c r="N944" s="258"/>
      <c r="O944" s="258"/>
      <c r="P944" s="258"/>
      <c r="Q944" s="258"/>
      <c r="R944" s="258"/>
      <c r="S944" s="258"/>
      <c r="T944" s="258"/>
      <c r="U944" s="258"/>
      <c r="V944" s="258"/>
      <c r="W944" s="258"/>
      <c r="X944" s="258"/>
      <c r="Y944" s="258"/>
      <c r="Z944" s="258"/>
    </row>
    <row r="945">
      <c r="A945" s="258"/>
      <c r="B945" s="258"/>
      <c r="C945" s="258"/>
      <c r="D945" s="258"/>
      <c r="E945" s="258"/>
      <c r="F945" s="258"/>
      <c r="G945" s="258"/>
      <c r="H945" s="258"/>
      <c r="I945" s="258"/>
      <c r="J945" s="258"/>
      <c r="K945" s="258"/>
      <c r="L945" s="258"/>
      <c r="M945" s="258"/>
      <c r="N945" s="258"/>
      <c r="O945" s="258"/>
      <c r="P945" s="258"/>
      <c r="Q945" s="258"/>
      <c r="R945" s="258"/>
      <c r="S945" s="258"/>
      <c r="T945" s="258"/>
      <c r="U945" s="258"/>
      <c r="V945" s="258"/>
      <c r="W945" s="258"/>
      <c r="X945" s="258"/>
      <c r="Y945" s="258"/>
      <c r="Z945" s="258"/>
    </row>
    <row r="946">
      <c r="A946" s="258"/>
      <c r="B946" s="258"/>
      <c r="C946" s="258"/>
      <c r="D946" s="258"/>
      <c r="E946" s="258"/>
      <c r="F946" s="258"/>
      <c r="G946" s="258"/>
      <c r="H946" s="258"/>
      <c r="I946" s="258"/>
      <c r="J946" s="258"/>
      <c r="K946" s="258"/>
      <c r="L946" s="258"/>
      <c r="M946" s="258"/>
      <c r="N946" s="258"/>
      <c r="O946" s="258"/>
      <c r="P946" s="258"/>
      <c r="Q946" s="258"/>
      <c r="R946" s="258"/>
      <c r="S946" s="258"/>
      <c r="T946" s="258"/>
      <c r="U946" s="258"/>
      <c r="V946" s="258"/>
      <c r="W946" s="258"/>
      <c r="X946" s="258"/>
      <c r="Y946" s="258"/>
      <c r="Z946" s="258"/>
    </row>
    <row r="947">
      <c r="A947" s="258"/>
      <c r="B947" s="258"/>
      <c r="C947" s="258"/>
      <c r="D947" s="258"/>
      <c r="E947" s="258"/>
      <c r="F947" s="258"/>
      <c r="G947" s="258"/>
      <c r="H947" s="258"/>
      <c r="I947" s="258"/>
      <c r="J947" s="258"/>
      <c r="K947" s="258"/>
      <c r="L947" s="258"/>
      <c r="M947" s="258"/>
      <c r="N947" s="258"/>
      <c r="O947" s="258"/>
      <c r="P947" s="258"/>
      <c r="Q947" s="258"/>
      <c r="R947" s="258"/>
      <c r="S947" s="258"/>
      <c r="T947" s="258"/>
      <c r="U947" s="258"/>
      <c r="V947" s="258"/>
      <c r="W947" s="258"/>
      <c r="X947" s="258"/>
      <c r="Y947" s="258"/>
      <c r="Z947" s="258"/>
    </row>
    <row r="948">
      <c r="A948" s="258"/>
      <c r="B948" s="258"/>
      <c r="C948" s="258"/>
      <c r="D948" s="258"/>
      <c r="E948" s="258"/>
      <c r="F948" s="258"/>
      <c r="G948" s="258"/>
      <c r="H948" s="258"/>
      <c r="I948" s="258"/>
      <c r="J948" s="258"/>
      <c r="K948" s="258"/>
      <c r="L948" s="258"/>
      <c r="M948" s="258"/>
      <c r="N948" s="258"/>
      <c r="O948" s="258"/>
      <c r="P948" s="258"/>
      <c r="Q948" s="258"/>
      <c r="R948" s="258"/>
      <c r="S948" s="258"/>
      <c r="T948" s="258"/>
      <c r="U948" s="258"/>
      <c r="V948" s="258"/>
      <c r="W948" s="258"/>
      <c r="X948" s="258"/>
      <c r="Y948" s="258"/>
      <c r="Z948" s="258"/>
    </row>
    <row r="949">
      <c r="A949" s="258"/>
      <c r="B949" s="258"/>
      <c r="C949" s="258"/>
      <c r="D949" s="258"/>
      <c r="E949" s="258"/>
      <c r="F949" s="258"/>
      <c r="G949" s="258"/>
      <c r="H949" s="258"/>
      <c r="I949" s="258"/>
      <c r="J949" s="258"/>
      <c r="K949" s="258"/>
      <c r="L949" s="258"/>
      <c r="M949" s="258"/>
      <c r="N949" s="258"/>
      <c r="O949" s="258"/>
      <c r="P949" s="258"/>
      <c r="Q949" s="258"/>
      <c r="R949" s="258"/>
      <c r="S949" s="258"/>
      <c r="T949" s="258"/>
      <c r="U949" s="258"/>
      <c r="V949" s="258"/>
      <c r="W949" s="258"/>
      <c r="X949" s="258"/>
      <c r="Y949" s="258"/>
      <c r="Z949" s="258"/>
    </row>
    <row r="950">
      <c r="A950" s="258"/>
      <c r="B950" s="258"/>
      <c r="C950" s="258"/>
      <c r="D950" s="258"/>
      <c r="E950" s="258"/>
      <c r="F950" s="258"/>
      <c r="G950" s="258"/>
      <c r="H950" s="258"/>
      <c r="I950" s="258"/>
      <c r="J950" s="258"/>
      <c r="K950" s="258"/>
      <c r="L950" s="258"/>
      <c r="M950" s="258"/>
      <c r="N950" s="258"/>
      <c r="O950" s="258"/>
      <c r="P950" s="258"/>
      <c r="Q950" s="258"/>
      <c r="R950" s="258"/>
      <c r="S950" s="258"/>
      <c r="T950" s="258"/>
      <c r="U950" s="258"/>
      <c r="V950" s="258"/>
      <c r="W950" s="258"/>
      <c r="X950" s="258"/>
      <c r="Y950" s="258"/>
      <c r="Z950" s="258"/>
    </row>
    <row r="951">
      <c r="A951" s="258"/>
      <c r="B951" s="258"/>
      <c r="C951" s="258"/>
      <c r="D951" s="258"/>
      <c r="E951" s="258"/>
      <c r="F951" s="258"/>
      <c r="G951" s="258"/>
      <c r="H951" s="258"/>
      <c r="I951" s="258"/>
      <c r="J951" s="258"/>
      <c r="K951" s="258"/>
      <c r="L951" s="258"/>
      <c r="M951" s="258"/>
      <c r="N951" s="258"/>
      <c r="O951" s="258"/>
      <c r="P951" s="258"/>
      <c r="Q951" s="258"/>
      <c r="R951" s="258"/>
      <c r="S951" s="258"/>
      <c r="T951" s="258"/>
      <c r="U951" s="258"/>
      <c r="V951" s="258"/>
      <c r="W951" s="258"/>
      <c r="X951" s="258"/>
      <c r="Y951" s="258"/>
      <c r="Z951" s="258"/>
    </row>
    <row r="952">
      <c r="A952" s="258"/>
      <c r="B952" s="258"/>
      <c r="C952" s="258"/>
      <c r="D952" s="258"/>
      <c r="E952" s="258"/>
      <c r="F952" s="258"/>
      <c r="G952" s="258"/>
      <c r="H952" s="258"/>
      <c r="I952" s="258"/>
      <c r="J952" s="258"/>
      <c r="K952" s="258"/>
      <c r="L952" s="258"/>
      <c r="M952" s="258"/>
      <c r="N952" s="258"/>
      <c r="O952" s="258"/>
      <c r="P952" s="258"/>
      <c r="Q952" s="258"/>
      <c r="R952" s="258"/>
      <c r="S952" s="258"/>
      <c r="T952" s="258"/>
      <c r="U952" s="258"/>
      <c r="V952" s="258"/>
      <c r="W952" s="258"/>
      <c r="X952" s="258"/>
      <c r="Y952" s="258"/>
      <c r="Z952" s="258"/>
    </row>
    <row r="953">
      <c r="A953" s="258"/>
      <c r="B953" s="258"/>
      <c r="C953" s="258"/>
      <c r="D953" s="258"/>
      <c r="E953" s="258"/>
      <c r="F953" s="258"/>
      <c r="G953" s="258"/>
      <c r="H953" s="258"/>
      <c r="I953" s="258"/>
      <c r="J953" s="258"/>
      <c r="K953" s="258"/>
      <c r="L953" s="258"/>
      <c r="M953" s="258"/>
      <c r="N953" s="258"/>
      <c r="O953" s="258"/>
      <c r="P953" s="258"/>
      <c r="Q953" s="258"/>
      <c r="R953" s="258"/>
      <c r="S953" s="258"/>
      <c r="T953" s="258"/>
      <c r="U953" s="258"/>
      <c r="V953" s="258"/>
      <c r="W953" s="258"/>
      <c r="X953" s="258"/>
      <c r="Y953" s="258"/>
      <c r="Z953" s="258"/>
    </row>
    <row r="954">
      <c r="A954" s="258"/>
      <c r="B954" s="258"/>
      <c r="C954" s="258"/>
      <c r="D954" s="258"/>
      <c r="E954" s="258"/>
      <c r="F954" s="258"/>
      <c r="G954" s="258"/>
      <c r="H954" s="258"/>
      <c r="I954" s="258"/>
      <c r="J954" s="258"/>
      <c r="K954" s="258"/>
      <c r="L954" s="258"/>
      <c r="M954" s="258"/>
      <c r="N954" s="258"/>
      <c r="O954" s="258"/>
      <c r="P954" s="258"/>
      <c r="Q954" s="258"/>
      <c r="R954" s="258"/>
      <c r="S954" s="258"/>
      <c r="T954" s="258"/>
      <c r="U954" s="258"/>
      <c r="V954" s="258"/>
      <c r="W954" s="258"/>
      <c r="X954" s="258"/>
      <c r="Y954" s="258"/>
      <c r="Z954" s="258"/>
    </row>
    <row r="955">
      <c r="A955" s="258"/>
      <c r="B955" s="258"/>
      <c r="C955" s="258"/>
      <c r="D955" s="258"/>
      <c r="E955" s="258"/>
      <c r="F955" s="258"/>
      <c r="G955" s="258"/>
      <c r="H955" s="258"/>
      <c r="I955" s="258"/>
      <c r="J955" s="258"/>
      <c r="K955" s="258"/>
      <c r="L955" s="258"/>
      <c r="M955" s="258"/>
      <c r="N955" s="258"/>
      <c r="O955" s="258"/>
      <c r="P955" s="258"/>
      <c r="Q955" s="258"/>
      <c r="R955" s="258"/>
      <c r="S955" s="258"/>
      <c r="T955" s="258"/>
      <c r="U955" s="258"/>
      <c r="V955" s="258"/>
      <c r="W955" s="258"/>
      <c r="X955" s="258"/>
      <c r="Y955" s="258"/>
      <c r="Z955" s="258"/>
    </row>
    <row r="956">
      <c r="A956" s="258"/>
      <c r="B956" s="258"/>
      <c r="C956" s="258"/>
      <c r="D956" s="258"/>
      <c r="E956" s="258"/>
      <c r="F956" s="258"/>
      <c r="G956" s="258"/>
      <c r="H956" s="258"/>
      <c r="I956" s="258"/>
      <c r="J956" s="258"/>
      <c r="K956" s="258"/>
      <c r="L956" s="258"/>
      <c r="M956" s="258"/>
      <c r="N956" s="258"/>
      <c r="O956" s="258"/>
      <c r="P956" s="258"/>
      <c r="Q956" s="258"/>
      <c r="R956" s="258"/>
      <c r="S956" s="258"/>
      <c r="T956" s="258"/>
      <c r="U956" s="258"/>
      <c r="V956" s="258"/>
      <c r="W956" s="258"/>
      <c r="X956" s="258"/>
      <c r="Y956" s="258"/>
      <c r="Z956" s="258"/>
    </row>
    <row r="957">
      <c r="A957" s="258"/>
      <c r="B957" s="258"/>
      <c r="C957" s="258"/>
      <c r="D957" s="258"/>
      <c r="E957" s="258"/>
      <c r="F957" s="258"/>
      <c r="G957" s="258"/>
      <c r="H957" s="258"/>
      <c r="I957" s="258"/>
      <c r="J957" s="258"/>
      <c r="K957" s="258"/>
      <c r="L957" s="258"/>
      <c r="M957" s="258"/>
      <c r="N957" s="258"/>
      <c r="O957" s="258"/>
      <c r="P957" s="258"/>
      <c r="Q957" s="258"/>
      <c r="R957" s="258"/>
      <c r="S957" s="258"/>
      <c r="T957" s="258"/>
      <c r="U957" s="258"/>
      <c r="V957" s="258"/>
      <c r="W957" s="258"/>
      <c r="X957" s="258"/>
      <c r="Y957" s="258"/>
      <c r="Z957" s="258"/>
    </row>
    <row r="958">
      <c r="A958" s="258"/>
      <c r="B958" s="258"/>
      <c r="C958" s="258"/>
      <c r="D958" s="258"/>
      <c r="E958" s="258"/>
      <c r="F958" s="258"/>
      <c r="G958" s="258"/>
      <c r="H958" s="258"/>
      <c r="I958" s="258"/>
      <c r="J958" s="258"/>
      <c r="K958" s="258"/>
      <c r="L958" s="258"/>
      <c r="M958" s="258"/>
      <c r="N958" s="258"/>
      <c r="O958" s="258"/>
      <c r="P958" s="258"/>
      <c r="Q958" s="258"/>
      <c r="R958" s="258"/>
      <c r="S958" s="258"/>
      <c r="T958" s="258"/>
      <c r="U958" s="258"/>
      <c r="V958" s="258"/>
      <c r="W958" s="258"/>
      <c r="X958" s="258"/>
      <c r="Y958" s="258"/>
      <c r="Z958" s="258"/>
    </row>
    <row r="959">
      <c r="A959" s="258"/>
      <c r="B959" s="258"/>
      <c r="C959" s="258"/>
      <c r="D959" s="258"/>
      <c r="E959" s="258"/>
      <c r="F959" s="258"/>
      <c r="G959" s="258"/>
      <c r="H959" s="258"/>
      <c r="I959" s="258"/>
      <c r="J959" s="258"/>
      <c r="K959" s="258"/>
      <c r="L959" s="258"/>
      <c r="M959" s="258"/>
      <c r="N959" s="258"/>
      <c r="O959" s="258"/>
      <c r="P959" s="258"/>
      <c r="Q959" s="258"/>
      <c r="R959" s="258"/>
      <c r="S959" s="258"/>
      <c r="T959" s="258"/>
      <c r="U959" s="258"/>
      <c r="V959" s="258"/>
      <c r="W959" s="258"/>
      <c r="X959" s="258"/>
      <c r="Y959" s="258"/>
      <c r="Z959" s="258"/>
    </row>
    <row r="960">
      <c r="A960" s="258"/>
      <c r="B960" s="258"/>
      <c r="C960" s="258"/>
      <c r="D960" s="258"/>
      <c r="E960" s="258"/>
      <c r="F960" s="258"/>
      <c r="G960" s="258"/>
      <c r="H960" s="258"/>
      <c r="I960" s="258"/>
      <c r="J960" s="258"/>
      <c r="K960" s="258"/>
      <c r="L960" s="258"/>
      <c r="M960" s="258"/>
      <c r="N960" s="258"/>
      <c r="O960" s="258"/>
      <c r="P960" s="258"/>
      <c r="Q960" s="258"/>
      <c r="R960" s="258"/>
      <c r="S960" s="258"/>
      <c r="T960" s="258"/>
      <c r="U960" s="258"/>
      <c r="V960" s="258"/>
      <c r="W960" s="258"/>
      <c r="X960" s="258"/>
      <c r="Y960" s="258"/>
      <c r="Z960" s="258"/>
    </row>
    <row r="961">
      <c r="A961" s="258"/>
      <c r="B961" s="258"/>
      <c r="C961" s="258"/>
      <c r="D961" s="258"/>
      <c r="E961" s="258"/>
      <c r="F961" s="258"/>
      <c r="G961" s="258"/>
      <c r="H961" s="258"/>
      <c r="I961" s="258"/>
      <c r="J961" s="258"/>
      <c r="K961" s="258"/>
      <c r="L961" s="258"/>
      <c r="M961" s="258"/>
      <c r="N961" s="258"/>
      <c r="O961" s="258"/>
      <c r="P961" s="258"/>
      <c r="Q961" s="258"/>
      <c r="R961" s="258"/>
      <c r="S961" s="258"/>
      <c r="T961" s="258"/>
      <c r="U961" s="258"/>
      <c r="V961" s="258"/>
      <c r="W961" s="258"/>
      <c r="X961" s="258"/>
      <c r="Y961" s="258"/>
      <c r="Z961" s="258"/>
    </row>
    <row r="962">
      <c r="A962" s="258"/>
      <c r="B962" s="258"/>
      <c r="C962" s="258"/>
      <c r="D962" s="258"/>
      <c r="E962" s="258"/>
      <c r="F962" s="258"/>
      <c r="G962" s="258"/>
      <c r="H962" s="258"/>
      <c r="I962" s="258"/>
      <c r="J962" s="258"/>
      <c r="K962" s="258"/>
      <c r="L962" s="258"/>
      <c r="M962" s="258"/>
      <c r="N962" s="258"/>
      <c r="O962" s="258"/>
      <c r="P962" s="258"/>
      <c r="Q962" s="258"/>
      <c r="R962" s="258"/>
      <c r="S962" s="258"/>
      <c r="T962" s="258"/>
      <c r="U962" s="258"/>
      <c r="V962" s="258"/>
      <c r="W962" s="258"/>
      <c r="X962" s="258"/>
      <c r="Y962" s="258"/>
      <c r="Z962" s="258"/>
    </row>
    <row r="963">
      <c r="A963" s="258"/>
      <c r="B963" s="258"/>
      <c r="C963" s="258"/>
      <c r="D963" s="258"/>
      <c r="E963" s="258"/>
      <c r="F963" s="258"/>
      <c r="G963" s="258"/>
      <c r="H963" s="258"/>
      <c r="I963" s="258"/>
      <c r="J963" s="258"/>
      <c r="K963" s="258"/>
      <c r="L963" s="258"/>
      <c r="M963" s="258"/>
      <c r="N963" s="258"/>
      <c r="O963" s="258"/>
      <c r="P963" s="258"/>
      <c r="Q963" s="258"/>
      <c r="R963" s="258"/>
      <c r="S963" s="258"/>
      <c r="T963" s="258"/>
      <c r="U963" s="258"/>
      <c r="V963" s="258"/>
      <c r="W963" s="258"/>
      <c r="X963" s="258"/>
      <c r="Y963" s="258"/>
      <c r="Z963" s="258"/>
    </row>
    <row r="964">
      <c r="A964" s="258"/>
      <c r="B964" s="258"/>
      <c r="C964" s="258"/>
      <c r="D964" s="258"/>
      <c r="E964" s="258"/>
      <c r="F964" s="258"/>
      <c r="G964" s="258"/>
      <c r="H964" s="258"/>
      <c r="I964" s="258"/>
      <c r="J964" s="258"/>
      <c r="K964" s="258"/>
      <c r="L964" s="258"/>
      <c r="M964" s="258"/>
      <c r="N964" s="258"/>
      <c r="O964" s="258"/>
      <c r="P964" s="258"/>
      <c r="Q964" s="258"/>
      <c r="R964" s="258"/>
      <c r="S964" s="258"/>
      <c r="T964" s="258"/>
      <c r="U964" s="258"/>
      <c r="V964" s="258"/>
      <c r="W964" s="258"/>
      <c r="X964" s="258"/>
      <c r="Y964" s="258"/>
      <c r="Z964" s="258"/>
    </row>
    <row r="965">
      <c r="A965" s="258"/>
      <c r="B965" s="258"/>
      <c r="C965" s="258"/>
      <c r="D965" s="258"/>
      <c r="E965" s="258"/>
      <c r="F965" s="258"/>
      <c r="G965" s="258"/>
      <c r="H965" s="258"/>
      <c r="I965" s="258"/>
      <c r="J965" s="258"/>
      <c r="K965" s="258"/>
      <c r="L965" s="258"/>
      <c r="M965" s="258"/>
      <c r="N965" s="258"/>
      <c r="O965" s="258"/>
      <c r="P965" s="258"/>
      <c r="Q965" s="258"/>
      <c r="R965" s="258"/>
      <c r="S965" s="258"/>
      <c r="T965" s="258"/>
      <c r="U965" s="258"/>
      <c r="V965" s="258"/>
      <c r="W965" s="258"/>
      <c r="X965" s="258"/>
      <c r="Y965" s="258"/>
      <c r="Z965" s="258"/>
    </row>
    <row r="966">
      <c r="A966" s="258"/>
      <c r="B966" s="258"/>
      <c r="C966" s="258"/>
      <c r="D966" s="258"/>
      <c r="E966" s="258"/>
      <c r="F966" s="258"/>
      <c r="G966" s="258"/>
      <c r="H966" s="258"/>
      <c r="I966" s="258"/>
      <c r="J966" s="258"/>
      <c r="K966" s="258"/>
      <c r="L966" s="258"/>
      <c r="M966" s="258"/>
      <c r="N966" s="258"/>
      <c r="O966" s="258"/>
      <c r="P966" s="258"/>
      <c r="Q966" s="258"/>
      <c r="R966" s="258"/>
      <c r="S966" s="258"/>
      <c r="T966" s="258"/>
      <c r="U966" s="258"/>
      <c r="V966" s="258"/>
      <c r="W966" s="258"/>
      <c r="X966" s="258"/>
      <c r="Y966" s="258"/>
      <c r="Z966" s="258"/>
    </row>
    <row r="967">
      <c r="A967" s="258"/>
      <c r="B967" s="258"/>
      <c r="C967" s="258"/>
      <c r="D967" s="258"/>
      <c r="E967" s="258"/>
      <c r="F967" s="258"/>
      <c r="G967" s="258"/>
      <c r="H967" s="258"/>
      <c r="I967" s="258"/>
      <c r="J967" s="258"/>
      <c r="K967" s="258"/>
      <c r="L967" s="258"/>
      <c r="M967" s="258"/>
      <c r="N967" s="258"/>
      <c r="O967" s="258"/>
      <c r="P967" s="258"/>
      <c r="Q967" s="258"/>
      <c r="R967" s="258"/>
      <c r="S967" s="258"/>
      <c r="T967" s="258"/>
      <c r="U967" s="258"/>
      <c r="V967" s="258"/>
      <c r="W967" s="258"/>
      <c r="X967" s="258"/>
      <c r="Y967" s="258"/>
      <c r="Z967" s="258"/>
    </row>
    <row r="968">
      <c r="A968" s="258"/>
      <c r="B968" s="258"/>
      <c r="C968" s="258"/>
      <c r="D968" s="258"/>
      <c r="E968" s="258"/>
      <c r="F968" s="258"/>
      <c r="G968" s="258"/>
      <c r="H968" s="258"/>
      <c r="I968" s="258"/>
      <c r="J968" s="258"/>
      <c r="K968" s="258"/>
      <c r="L968" s="258"/>
      <c r="M968" s="258"/>
      <c r="N968" s="258"/>
      <c r="O968" s="258"/>
      <c r="P968" s="258"/>
      <c r="Q968" s="258"/>
      <c r="R968" s="258"/>
      <c r="S968" s="258"/>
      <c r="T968" s="258"/>
      <c r="U968" s="258"/>
      <c r="V968" s="258"/>
      <c r="W968" s="258"/>
      <c r="X968" s="258"/>
      <c r="Y968" s="258"/>
      <c r="Z968" s="258"/>
    </row>
    <row r="969">
      <c r="A969" s="258"/>
      <c r="B969" s="258"/>
      <c r="C969" s="258"/>
      <c r="D969" s="258"/>
      <c r="E969" s="258"/>
      <c r="F969" s="258"/>
      <c r="G969" s="258"/>
      <c r="H969" s="258"/>
      <c r="I969" s="258"/>
      <c r="J969" s="258"/>
      <c r="K969" s="258"/>
      <c r="L969" s="258"/>
      <c r="M969" s="258"/>
      <c r="N969" s="258"/>
      <c r="O969" s="258"/>
      <c r="P969" s="258"/>
      <c r="Q969" s="258"/>
      <c r="R969" s="258"/>
      <c r="S969" s="258"/>
      <c r="T969" s="258"/>
      <c r="U969" s="258"/>
      <c r="V969" s="258"/>
      <c r="W969" s="258"/>
      <c r="X969" s="258"/>
      <c r="Y969" s="258"/>
      <c r="Z969" s="258"/>
    </row>
    <row r="970">
      <c r="A970" s="258"/>
      <c r="B970" s="258"/>
      <c r="C970" s="258"/>
      <c r="D970" s="258"/>
      <c r="E970" s="258"/>
      <c r="F970" s="258"/>
      <c r="G970" s="258"/>
      <c r="H970" s="258"/>
      <c r="I970" s="258"/>
      <c r="J970" s="258"/>
      <c r="K970" s="258"/>
      <c r="L970" s="258"/>
      <c r="M970" s="258"/>
      <c r="N970" s="258"/>
      <c r="O970" s="258"/>
      <c r="P970" s="258"/>
      <c r="Q970" s="258"/>
      <c r="R970" s="258"/>
      <c r="S970" s="258"/>
      <c r="T970" s="258"/>
      <c r="U970" s="258"/>
      <c r="V970" s="258"/>
      <c r="W970" s="258"/>
      <c r="X970" s="258"/>
      <c r="Y970" s="258"/>
      <c r="Z970" s="258"/>
    </row>
    <row r="971">
      <c r="A971" s="258"/>
      <c r="B971" s="258"/>
      <c r="C971" s="258"/>
      <c r="D971" s="258"/>
      <c r="E971" s="258"/>
      <c r="F971" s="258"/>
      <c r="G971" s="258"/>
      <c r="H971" s="258"/>
      <c r="I971" s="258"/>
      <c r="J971" s="258"/>
      <c r="K971" s="258"/>
      <c r="L971" s="258"/>
      <c r="M971" s="258"/>
      <c r="N971" s="258"/>
      <c r="O971" s="258"/>
      <c r="P971" s="258"/>
      <c r="Q971" s="258"/>
      <c r="R971" s="258"/>
      <c r="S971" s="258"/>
      <c r="T971" s="258"/>
      <c r="U971" s="258"/>
      <c r="V971" s="258"/>
      <c r="W971" s="258"/>
      <c r="X971" s="258"/>
      <c r="Y971" s="258"/>
      <c r="Z971" s="258"/>
    </row>
    <row r="972">
      <c r="A972" s="258"/>
      <c r="B972" s="258"/>
      <c r="C972" s="258"/>
      <c r="D972" s="258"/>
      <c r="E972" s="258"/>
      <c r="F972" s="258"/>
      <c r="G972" s="258"/>
      <c r="H972" s="258"/>
      <c r="I972" s="258"/>
      <c r="J972" s="258"/>
      <c r="K972" s="258"/>
      <c r="L972" s="258"/>
      <c r="M972" s="258"/>
      <c r="N972" s="258"/>
      <c r="O972" s="258"/>
      <c r="P972" s="258"/>
      <c r="Q972" s="258"/>
      <c r="R972" s="258"/>
      <c r="S972" s="258"/>
      <c r="T972" s="258"/>
      <c r="U972" s="258"/>
      <c r="V972" s="258"/>
      <c r="W972" s="258"/>
      <c r="X972" s="258"/>
      <c r="Y972" s="258"/>
      <c r="Z972" s="258"/>
    </row>
    <row r="973">
      <c r="A973" s="258"/>
      <c r="B973" s="258"/>
      <c r="C973" s="258"/>
      <c r="D973" s="258"/>
      <c r="E973" s="258"/>
      <c r="F973" s="258"/>
      <c r="G973" s="258"/>
      <c r="H973" s="258"/>
      <c r="I973" s="258"/>
      <c r="J973" s="258"/>
      <c r="K973" s="258"/>
      <c r="L973" s="258"/>
      <c r="M973" s="258"/>
      <c r="N973" s="258"/>
      <c r="O973" s="258"/>
      <c r="P973" s="258"/>
      <c r="Q973" s="258"/>
      <c r="R973" s="258"/>
      <c r="S973" s="258"/>
      <c r="T973" s="258"/>
      <c r="U973" s="258"/>
      <c r="V973" s="258"/>
      <c r="W973" s="258"/>
      <c r="X973" s="258"/>
      <c r="Y973" s="258"/>
      <c r="Z973" s="258"/>
    </row>
    <row r="974">
      <c r="A974" s="258"/>
      <c r="B974" s="258"/>
      <c r="C974" s="258"/>
      <c r="D974" s="258"/>
      <c r="E974" s="258"/>
      <c r="F974" s="258"/>
      <c r="G974" s="258"/>
      <c r="H974" s="258"/>
      <c r="I974" s="258"/>
      <c r="J974" s="258"/>
      <c r="K974" s="258"/>
      <c r="L974" s="258"/>
      <c r="M974" s="258"/>
      <c r="N974" s="258"/>
      <c r="O974" s="258"/>
      <c r="P974" s="258"/>
      <c r="Q974" s="258"/>
      <c r="R974" s="258"/>
      <c r="S974" s="258"/>
      <c r="T974" s="258"/>
      <c r="U974" s="258"/>
      <c r="V974" s="258"/>
      <c r="W974" s="258"/>
      <c r="X974" s="258"/>
      <c r="Y974" s="258"/>
      <c r="Z974" s="258"/>
    </row>
    <row r="975">
      <c r="A975" s="258"/>
      <c r="B975" s="258"/>
      <c r="C975" s="258"/>
      <c r="D975" s="258"/>
      <c r="E975" s="258"/>
      <c r="F975" s="258"/>
      <c r="G975" s="258"/>
      <c r="H975" s="258"/>
      <c r="I975" s="258"/>
      <c r="J975" s="258"/>
      <c r="K975" s="258"/>
      <c r="L975" s="258"/>
      <c r="M975" s="258"/>
      <c r="N975" s="258"/>
      <c r="O975" s="258"/>
      <c r="P975" s="258"/>
      <c r="Q975" s="258"/>
      <c r="R975" s="258"/>
      <c r="S975" s="258"/>
      <c r="T975" s="258"/>
      <c r="U975" s="258"/>
      <c r="V975" s="258"/>
      <c r="W975" s="258"/>
      <c r="X975" s="258"/>
      <c r="Y975" s="258"/>
      <c r="Z975" s="258"/>
    </row>
    <row r="976">
      <c r="A976" s="258"/>
      <c r="B976" s="258"/>
      <c r="C976" s="258"/>
      <c r="D976" s="258"/>
      <c r="E976" s="258"/>
      <c r="F976" s="258"/>
      <c r="G976" s="258"/>
      <c r="H976" s="258"/>
      <c r="I976" s="258"/>
      <c r="J976" s="258"/>
      <c r="K976" s="258"/>
      <c r="L976" s="258"/>
      <c r="M976" s="258"/>
      <c r="N976" s="258"/>
      <c r="O976" s="258"/>
      <c r="P976" s="258"/>
      <c r="Q976" s="258"/>
      <c r="R976" s="258"/>
      <c r="S976" s="258"/>
      <c r="T976" s="258"/>
      <c r="U976" s="258"/>
      <c r="V976" s="258"/>
      <c r="W976" s="258"/>
      <c r="X976" s="258"/>
      <c r="Y976" s="258"/>
      <c r="Z976" s="258"/>
    </row>
    <row r="977">
      <c r="A977" s="258"/>
      <c r="B977" s="258"/>
      <c r="C977" s="258"/>
      <c r="D977" s="258"/>
      <c r="E977" s="258"/>
      <c r="F977" s="258"/>
      <c r="G977" s="258"/>
      <c r="H977" s="258"/>
      <c r="I977" s="258"/>
      <c r="J977" s="258"/>
      <c r="K977" s="258"/>
      <c r="L977" s="258"/>
      <c r="M977" s="258"/>
      <c r="N977" s="258"/>
      <c r="O977" s="258"/>
      <c r="P977" s="258"/>
      <c r="Q977" s="258"/>
      <c r="R977" s="258"/>
      <c r="S977" s="258"/>
      <c r="T977" s="258"/>
      <c r="U977" s="258"/>
      <c r="V977" s="258"/>
      <c r="W977" s="258"/>
      <c r="X977" s="258"/>
      <c r="Y977" s="258"/>
      <c r="Z977" s="258"/>
    </row>
    <row r="978">
      <c r="A978" s="258"/>
      <c r="B978" s="258"/>
      <c r="C978" s="258"/>
      <c r="D978" s="258"/>
      <c r="E978" s="258"/>
      <c r="F978" s="258"/>
      <c r="G978" s="258"/>
      <c r="H978" s="258"/>
      <c r="I978" s="258"/>
      <c r="J978" s="258"/>
      <c r="K978" s="258"/>
      <c r="L978" s="258"/>
      <c r="M978" s="258"/>
      <c r="N978" s="258"/>
      <c r="O978" s="258"/>
      <c r="P978" s="258"/>
      <c r="Q978" s="258"/>
      <c r="R978" s="258"/>
      <c r="S978" s="258"/>
      <c r="T978" s="258"/>
      <c r="U978" s="258"/>
      <c r="V978" s="258"/>
      <c r="W978" s="258"/>
      <c r="X978" s="258"/>
      <c r="Y978" s="258"/>
      <c r="Z978" s="258"/>
    </row>
    <row r="979">
      <c r="A979" s="258"/>
      <c r="B979" s="258"/>
      <c r="C979" s="258"/>
      <c r="D979" s="258"/>
      <c r="E979" s="258"/>
      <c r="F979" s="258"/>
      <c r="G979" s="258"/>
      <c r="H979" s="258"/>
      <c r="I979" s="258"/>
      <c r="J979" s="258"/>
      <c r="K979" s="258"/>
      <c r="L979" s="258"/>
      <c r="M979" s="258"/>
      <c r="N979" s="258"/>
      <c r="O979" s="258"/>
      <c r="P979" s="258"/>
      <c r="Q979" s="258"/>
      <c r="R979" s="258"/>
      <c r="S979" s="258"/>
      <c r="T979" s="258"/>
      <c r="U979" s="258"/>
      <c r="V979" s="258"/>
      <c r="W979" s="258"/>
      <c r="X979" s="258"/>
      <c r="Y979" s="258"/>
      <c r="Z979" s="258"/>
    </row>
    <row r="980">
      <c r="A980" s="258"/>
      <c r="B980" s="258"/>
      <c r="C980" s="258"/>
      <c r="D980" s="258"/>
      <c r="E980" s="258"/>
      <c r="F980" s="258"/>
      <c r="G980" s="258"/>
      <c r="H980" s="258"/>
      <c r="I980" s="258"/>
      <c r="J980" s="258"/>
      <c r="K980" s="258"/>
      <c r="L980" s="258"/>
      <c r="M980" s="258"/>
      <c r="N980" s="258"/>
      <c r="O980" s="258"/>
      <c r="P980" s="258"/>
      <c r="Q980" s="258"/>
      <c r="R980" s="258"/>
      <c r="S980" s="258"/>
      <c r="T980" s="258"/>
      <c r="U980" s="258"/>
      <c r="V980" s="258"/>
      <c r="W980" s="258"/>
      <c r="X980" s="258"/>
      <c r="Y980" s="258"/>
      <c r="Z980" s="258"/>
    </row>
    <row r="981">
      <c r="A981" s="258"/>
      <c r="B981" s="258"/>
      <c r="C981" s="258"/>
      <c r="D981" s="258"/>
      <c r="E981" s="258"/>
      <c r="F981" s="258"/>
      <c r="G981" s="258"/>
      <c r="H981" s="258"/>
      <c r="I981" s="258"/>
      <c r="J981" s="258"/>
      <c r="K981" s="258"/>
      <c r="L981" s="258"/>
      <c r="M981" s="258"/>
      <c r="N981" s="258"/>
      <c r="O981" s="258"/>
      <c r="P981" s="258"/>
      <c r="Q981" s="258"/>
      <c r="R981" s="258"/>
      <c r="S981" s="258"/>
      <c r="T981" s="258"/>
      <c r="U981" s="258"/>
      <c r="V981" s="258"/>
      <c r="W981" s="258"/>
      <c r="X981" s="258"/>
      <c r="Y981" s="258"/>
      <c r="Z981" s="258"/>
    </row>
    <row r="982">
      <c r="A982" s="258"/>
      <c r="B982" s="258"/>
      <c r="C982" s="258"/>
      <c r="D982" s="258"/>
      <c r="E982" s="258"/>
      <c r="F982" s="258"/>
      <c r="G982" s="258"/>
      <c r="H982" s="258"/>
      <c r="I982" s="258"/>
      <c r="J982" s="258"/>
      <c r="K982" s="258"/>
      <c r="L982" s="258"/>
      <c r="M982" s="258"/>
      <c r="N982" s="258"/>
      <c r="O982" s="258"/>
      <c r="P982" s="258"/>
      <c r="Q982" s="258"/>
      <c r="R982" s="258"/>
      <c r="S982" s="258"/>
      <c r="T982" s="258"/>
      <c r="U982" s="258"/>
      <c r="V982" s="258"/>
      <c r="W982" s="258"/>
      <c r="X982" s="258"/>
      <c r="Y982" s="258"/>
      <c r="Z982" s="258"/>
    </row>
    <row r="983">
      <c r="A983" s="258"/>
      <c r="B983" s="258"/>
      <c r="C983" s="258"/>
      <c r="D983" s="258"/>
      <c r="E983" s="258"/>
      <c r="F983" s="258"/>
      <c r="G983" s="258"/>
      <c r="H983" s="258"/>
      <c r="I983" s="258"/>
      <c r="J983" s="258"/>
      <c r="K983" s="258"/>
      <c r="L983" s="258"/>
      <c r="M983" s="258"/>
      <c r="N983" s="258"/>
      <c r="O983" s="258"/>
      <c r="P983" s="258"/>
      <c r="Q983" s="258"/>
      <c r="R983" s="258"/>
      <c r="S983" s="258"/>
      <c r="T983" s="258"/>
      <c r="U983" s="258"/>
      <c r="V983" s="258"/>
      <c r="W983" s="258"/>
      <c r="X983" s="258"/>
      <c r="Y983" s="258"/>
      <c r="Z983" s="258"/>
    </row>
    <row r="984">
      <c r="A984" s="258"/>
      <c r="B984" s="258"/>
      <c r="C984" s="258"/>
      <c r="D984" s="258"/>
      <c r="E984" s="258"/>
      <c r="F984" s="258"/>
      <c r="G984" s="258"/>
      <c r="H984" s="258"/>
      <c r="I984" s="258"/>
      <c r="J984" s="258"/>
      <c r="K984" s="258"/>
      <c r="L984" s="258"/>
      <c r="M984" s="258"/>
      <c r="N984" s="258"/>
      <c r="O984" s="258"/>
      <c r="P984" s="258"/>
      <c r="Q984" s="258"/>
      <c r="R984" s="258"/>
      <c r="S984" s="258"/>
      <c r="T984" s="258"/>
      <c r="U984" s="258"/>
      <c r="V984" s="258"/>
      <c r="W984" s="258"/>
      <c r="X984" s="258"/>
      <c r="Y984" s="258"/>
      <c r="Z984" s="258"/>
    </row>
    <row r="985">
      <c r="A985" s="258"/>
      <c r="B985" s="258"/>
      <c r="C985" s="258"/>
      <c r="D985" s="258"/>
      <c r="E985" s="258"/>
      <c r="F985" s="258"/>
      <c r="G985" s="258"/>
      <c r="H985" s="258"/>
      <c r="I985" s="258"/>
      <c r="J985" s="258"/>
      <c r="K985" s="258"/>
      <c r="L985" s="258"/>
      <c r="M985" s="258"/>
      <c r="N985" s="258"/>
      <c r="O985" s="258"/>
      <c r="P985" s="258"/>
      <c r="Q985" s="258"/>
      <c r="R985" s="258"/>
      <c r="S985" s="258"/>
      <c r="T985" s="258"/>
      <c r="U985" s="258"/>
      <c r="V985" s="258"/>
      <c r="W985" s="258"/>
      <c r="X985" s="258"/>
      <c r="Y985" s="258"/>
      <c r="Z985" s="258"/>
    </row>
    <row r="986">
      <c r="A986" s="258"/>
      <c r="B986" s="258"/>
      <c r="C986" s="258"/>
      <c r="D986" s="258"/>
      <c r="E986" s="258"/>
      <c r="F986" s="258"/>
      <c r="G986" s="258"/>
      <c r="H986" s="258"/>
      <c r="I986" s="258"/>
      <c r="J986" s="258"/>
      <c r="K986" s="258"/>
      <c r="L986" s="258"/>
      <c r="M986" s="258"/>
      <c r="N986" s="258"/>
      <c r="O986" s="258"/>
      <c r="P986" s="258"/>
      <c r="Q986" s="258"/>
      <c r="R986" s="258"/>
      <c r="S986" s="258"/>
      <c r="T986" s="258"/>
      <c r="U986" s="258"/>
      <c r="V986" s="258"/>
      <c r="W986" s="258"/>
      <c r="X986" s="258"/>
      <c r="Y986" s="258"/>
      <c r="Z986" s="258"/>
    </row>
    <row r="987">
      <c r="A987" s="258"/>
      <c r="B987" s="258"/>
      <c r="C987" s="258"/>
      <c r="D987" s="258"/>
      <c r="E987" s="258"/>
      <c r="F987" s="258"/>
      <c r="G987" s="258"/>
      <c r="H987" s="258"/>
      <c r="I987" s="258"/>
      <c r="J987" s="258"/>
      <c r="K987" s="258"/>
      <c r="L987" s="258"/>
      <c r="M987" s="258"/>
      <c r="N987" s="258"/>
      <c r="O987" s="258"/>
      <c r="P987" s="258"/>
      <c r="Q987" s="258"/>
      <c r="R987" s="258"/>
      <c r="S987" s="258"/>
      <c r="T987" s="258"/>
      <c r="U987" s="258"/>
      <c r="V987" s="258"/>
      <c r="W987" s="258"/>
      <c r="X987" s="258"/>
      <c r="Y987" s="258"/>
      <c r="Z987" s="258"/>
    </row>
    <row r="988">
      <c r="A988" s="258"/>
      <c r="B988" s="258"/>
      <c r="C988" s="258"/>
      <c r="D988" s="258"/>
      <c r="E988" s="258"/>
      <c r="F988" s="258"/>
      <c r="G988" s="258"/>
      <c r="H988" s="258"/>
      <c r="I988" s="258"/>
      <c r="J988" s="258"/>
      <c r="K988" s="258"/>
      <c r="L988" s="258"/>
      <c r="M988" s="258"/>
      <c r="N988" s="258"/>
      <c r="O988" s="258"/>
      <c r="P988" s="258"/>
      <c r="Q988" s="258"/>
      <c r="R988" s="258"/>
      <c r="S988" s="258"/>
      <c r="T988" s="258"/>
      <c r="U988" s="258"/>
      <c r="V988" s="258"/>
      <c r="W988" s="258"/>
      <c r="X988" s="258"/>
      <c r="Y988" s="258"/>
      <c r="Z988" s="258"/>
    </row>
    <row r="989">
      <c r="A989" s="258"/>
      <c r="B989" s="258"/>
      <c r="C989" s="258"/>
      <c r="D989" s="258"/>
      <c r="E989" s="258"/>
      <c r="F989" s="258"/>
      <c r="G989" s="258"/>
      <c r="H989" s="258"/>
      <c r="I989" s="258"/>
      <c r="J989" s="258"/>
      <c r="K989" s="258"/>
      <c r="L989" s="258"/>
      <c r="M989" s="258"/>
      <c r="N989" s="258"/>
      <c r="O989" s="258"/>
      <c r="P989" s="258"/>
      <c r="Q989" s="258"/>
      <c r="R989" s="258"/>
      <c r="S989" s="258"/>
      <c r="T989" s="258"/>
      <c r="U989" s="258"/>
      <c r="V989" s="258"/>
      <c r="W989" s="258"/>
      <c r="X989" s="258"/>
      <c r="Y989" s="258"/>
      <c r="Z989" s="258"/>
    </row>
    <row r="990">
      <c r="A990" s="258"/>
      <c r="B990" s="258"/>
      <c r="C990" s="258"/>
      <c r="D990" s="258"/>
      <c r="E990" s="258"/>
      <c r="F990" s="258"/>
      <c r="G990" s="258"/>
      <c r="H990" s="258"/>
      <c r="I990" s="258"/>
      <c r="J990" s="258"/>
      <c r="K990" s="258"/>
      <c r="L990" s="258"/>
      <c r="M990" s="258"/>
      <c r="N990" s="258"/>
      <c r="O990" s="258"/>
      <c r="P990" s="258"/>
      <c r="Q990" s="258"/>
      <c r="R990" s="258"/>
      <c r="S990" s="258"/>
      <c r="T990" s="258"/>
      <c r="U990" s="258"/>
      <c r="V990" s="258"/>
      <c r="W990" s="258"/>
      <c r="X990" s="258"/>
      <c r="Y990" s="258"/>
      <c r="Z990" s="258"/>
    </row>
    <row r="991">
      <c r="A991" s="258"/>
      <c r="B991" s="258"/>
      <c r="C991" s="258"/>
      <c r="D991" s="258"/>
      <c r="E991" s="258"/>
      <c r="F991" s="258"/>
      <c r="G991" s="258"/>
      <c r="H991" s="258"/>
      <c r="I991" s="258"/>
      <c r="J991" s="258"/>
      <c r="K991" s="258"/>
      <c r="L991" s="258"/>
      <c r="M991" s="258"/>
      <c r="N991" s="258"/>
      <c r="O991" s="258"/>
      <c r="P991" s="258"/>
      <c r="Q991" s="258"/>
      <c r="R991" s="258"/>
      <c r="S991" s="258"/>
      <c r="T991" s="258"/>
      <c r="U991" s="258"/>
      <c r="V991" s="258"/>
      <c r="W991" s="258"/>
      <c r="X991" s="258"/>
      <c r="Y991" s="258"/>
      <c r="Z991" s="258"/>
    </row>
    <row r="992">
      <c r="A992" s="258"/>
      <c r="B992" s="258"/>
      <c r="C992" s="258"/>
      <c r="D992" s="258"/>
      <c r="E992" s="258"/>
      <c r="F992" s="258"/>
      <c r="G992" s="258"/>
      <c r="H992" s="258"/>
      <c r="I992" s="258"/>
      <c r="J992" s="258"/>
      <c r="K992" s="258"/>
      <c r="L992" s="258"/>
      <c r="M992" s="258"/>
      <c r="N992" s="258"/>
      <c r="O992" s="258"/>
      <c r="P992" s="258"/>
      <c r="Q992" s="258"/>
      <c r="R992" s="258"/>
      <c r="S992" s="258"/>
      <c r="T992" s="258"/>
      <c r="U992" s="258"/>
      <c r="V992" s="258"/>
      <c r="W992" s="258"/>
      <c r="X992" s="258"/>
      <c r="Y992" s="258"/>
      <c r="Z992" s="258"/>
    </row>
    <row r="993">
      <c r="A993" s="258"/>
      <c r="B993" s="258"/>
      <c r="C993" s="258"/>
      <c r="D993" s="258"/>
      <c r="E993" s="258"/>
      <c r="F993" s="258"/>
      <c r="G993" s="258"/>
      <c r="H993" s="258"/>
      <c r="I993" s="258"/>
      <c r="J993" s="258"/>
      <c r="K993" s="258"/>
      <c r="L993" s="258"/>
      <c r="M993" s="258"/>
      <c r="N993" s="258"/>
      <c r="O993" s="258"/>
      <c r="P993" s="258"/>
      <c r="Q993" s="258"/>
      <c r="R993" s="258"/>
      <c r="S993" s="258"/>
      <c r="T993" s="258"/>
      <c r="U993" s="258"/>
      <c r="V993" s="258"/>
      <c r="W993" s="258"/>
      <c r="X993" s="258"/>
      <c r="Y993" s="258"/>
      <c r="Z993" s="258"/>
    </row>
    <row r="994">
      <c r="A994" s="258"/>
      <c r="B994" s="258"/>
      <c r="C994" s="258"/>
      <c r="D994" s="258"/>
      <c r="E994" s="258"/>
      <c r="F994" s="258"/>
      <c r="G994" s="258"/>
      <c r="H994" s="258"/>
      <c r="I994" s="258"/>
      <c r="J994" s="258"/>
      <c r="K994" s="258"/>
      <c r="L994" s="258"/>
      <c r="M994" s="258"/>
      <c r="N994" s="258"/>
      <c r="O994" s="258"/>
      <c r="P994" s="258"/>
      <c r="Q994" s="258"/>
      <c r="R994" s="258"/>
      <c r="S994" s="258"/>
      <c r="T994" s="258"/>
      <c r="U994" s="258"/>
      <c r="V994" s="258"/>
      <c r="W994" s="258"/>
      <c r="X994" s="258"/>
      <c r="Y994" s="258"/>
      <c r="Z994" s="258"/>
    </row>
    <row r="995">
      <c r="A995" s="258"/>
      <c r="B995" s="258"/>
      <c r="C995" s="258"/>
      <c r="D995" s="258"/>
      <c r="E995" s="258"/>
      <c r="F995" s="258"/>
      <c r="G995" s="258"/>
      <c r="H995" s="258"/>
      <c r="I995" s="258"/>
      <c r="J995" s="258"/>
      <c r="K995" s="258"/>
      <c r="L995" s="258"/>
      <c r="M995" s="258"/>
      <c r="N995" s="258"/>
      <c r="O995" s="258"/>
      <c r="P995" s="258"/>
      <c r="Q995" s="258"/>
      <c r="R995" s="258"/>
      <c r="S995" s="258"/>
      <c r="T995" s="258"/>
      <c r="U995" s="258"/>
      <c r="V995" s="258"/>
      <c r="W995" s="258"/>
      <c r="X995" s="258"/>
      <c r="Y995" s="258"/>
      <c r="Z995" s="258"/>
    </row>
    <row r="996">
      <c r="A996" s="258"/>
      <c r="B996" s="258"/>
      <c r="C996" s="258"/>
      <c r="D996" s="258"/>
      <c r="E996" s="258"/>
      <c r="F996" s="258"/>
      <c r="G996" s="258"/>
      <c r="H996" s="258"/>
      <c r="I996" s="258"/>
      <c r="J996" s="258"/>
      <c r="K996" s="258"/>
      <c r="L996" s="258"/>
      <c r="M996" s="258"/>
      <c r="N996" s="258"/>
      <c r="O996" s="258"/>
      <c r="P996" s="258"/>
      <c r="Q996" s="258"/>
      <c r="R996" s="258"/>
      <c r="S996" s="258"/>
      <c r="T996" s="258"/>
      <c r="U996" s="258"/>
      <c r="V996" s="258"/>
      <c r="W996" s="258"/>
      <c r="X996" s="258"/>
      <c r="Y996" s="258"/>
      <c r="Z996" s="258"/>
    </row>
    <row r="997">
      <c r="A997" s="258"/>
      <c r="B997" s="258"/>
      <c r="C997" s="258"/>
      <c r="D997" s="258"/>
      <c r="E997" s="258"/>
      <c r="F997" s="258"/>
      <c r="G997" s="258"/>
      <c r="H997" s="258"/>
      <c r="I997" s="258"/>
      <c r="J997" s="258"/>
      <c r="K997" s="258"/>
      <c r="L997" s="258"/>
      <c r="M997" s="258"/>
      <c r="N997" s="258"/>
      <c r="O997" s="258"/>
      <c r="P997" s="258"/>
      <c r="Q997" s="258"/>
      <c r="R997" s="258"/>
      <c r="S997" s="258"/>
      <c r="T997" s="258"/>
      <c r="U997" s="258"/>
      <c r="V997" s="258"/>
      <c r="W997" s="258"/>
      <c r="X997" s="258"/>
      <c r="Y997" s="258"/>
      <c r="Z997" s="258"/>
    </row>
    <row r="998">
      <c r="A998" s="258"/>
      <c r="B998" s="258"/>
      <c r="C998" s="258"/>
      <c r="D998" s="258"/>
      <c r="E998" s="258"/>
      <c r="F998" s="258"/>
      <c r="G998" s="258"/>
      <c r="H998" s="258"/>
      <c r="I998" s="258"/>
      <c r="J998" s="258"/>
      <c r="K998" s="258"/>
      <c r="L998" s="258"/>
      <c r="M998" s="258"/>
      <c r="N998" s="258"/>
      <c r="O998" s="258"/>
      <c r="P998" s="258"/>
      <c r="Q998" s="258"/>
      <c r="R998" s="258"/>
      <c r="S998" s="258"/>
      <c r="T998" s="258"/>
      <c r="U998" s="258"/>
      <c r="V998" s="258"/>
      <c r="W998" s="258"/>
      <c r="X998" s="258"/>
      <c r="Y998" s="258"/>
      <c r="Z998" s="258"/>
    </row>
    <row r="999">
      <c r="A999" s="258"/>
      <c r="B999" s="258"/>
      <c r="C999" s="258"/>
      <c r="D999" s="258"/>
      <c r="E999" s="258"/>
      <c r="F999" s="258"/>
      <c r="G999" s="258"/>
      <c r="H999" s="258"/>
      <c r="I999" s="258"/>
      <c r="J999" s="258"/>
      <c r="K999" s="258"/>
      <c r="L999" s="258"/>
      <c r="M999" s="258"/>
      <c r="N999" s="258"/>
      <c r="O999" s="258"/>
      <c r="P999" s="258"/>
      <c r="Q999" s="258"/>
      <c r="R999" s="258"/>
      <c r="S999" s="258"/>
      <c r="T999" s="258"/>
      <c r="U999" s="258"/>
      <c r="V999" s="258"/>
      <c r="W999" s="258"/>
      <c r="X999" s="258"/>
      <c r="Y999" s="258"/>
      <c r="Z999" s="258"/>
    </row>
    <row r="1000">
      <c r="A1000" s="258"/>
      <c r="B1000" s="258"/>
      <c r="C1000" s="258"/>
      <c r="D1000" s="258"/>
      <c r="E1000" s="258"/>
      <c r="F1000" s="258"/>
      <c r="G1000" s="258"/>
      <c r="H1000" s="258"/>
      <c r="I1000" s="258"/>
      <c r="J1000" s="258"/>
      <c r="K1000" s="258"/>
      <c r="L1000" s="258"/>
      <c r="M1000" s="258"/>
      <c r="N1000" s="258"/>
      <c r="O1000" s="258"/>
      <c r="P1000" s="258"/>
      <c r="Q1000" s="258"/>
      <c r="R1000" s="258"/>
      <c r="S1000" s="258"/>
      <c r="T1000" s="258"/>
      <c r="U1000" s="258"/>
      <c r="V1000" s="258"/>
      <c r="W1000" s="258"/>
      <c r="X1000" s="258"/>
      <c r="Y1000" s="258"/>
      <c r="Z1000" s="258"/>
    </row>
  </sheetData>
  <mergeCells count="4">
    <mergeCell ref="A3:B3"/>
    <mergeCell ref="H3:I3"/>
    <mergeCell ref="A23:B23"/>
    <mergeCell ref="H23:I2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13"/>
    <col customWidth="1" min="2" max="2" width="14.88"/>
    <col customWidth="1" min="3" max="3" width="12.63"/>
    <col customWidth="1" min="4" max="4" width="10.38"/>
    <col customWidth="1" min="5" max="5" width="26.38"/>
    <col customWidth="1" min="6" max="6" width="53.63"/>
    <col customWidth="1" min="7" max="7" width="28.63"/>
    <col customWidth="1" min="8" max="8" width="41.25"/>
  </cols>
  <sheetData>
    <row r="1">
      <c r="A1" s="1"/>
      <c r="B1" s="794" t="s">
        <v>302</v>
      </c>
      <c r="C1" s="23" t="s">
        <v>16</v>
      </c>
      <c r="D1" s="23" t="s">
        <v>303</v>
      </c>
      <c r="E1" s="795" t="s">
        <v>304</v>
      </c>
      <c r="F1" s="108" t="s">
        <v>305</v>
      </c>
      <c r="G1" s="108" t="s">
        <v>306</v>
      </c>
      <c r="H1" s="108" t="s">
        <v>307</v>
      </c>
    </row>
    <row r="2">
      <c r="A2" s="1"/>
      <c r="B2" s="4" t="s">
        <v>0</v>
      </c>
      <c r="C2" s="5"/>
      <c r="D2" s="6"/>
      <c r="E2" s="6"/>
      <c r="F2" s="6"/>
      <c r="G2" s="6"/>
      <c r="H2" s="6"/>
    </row>
    <row r="3">
      <c r="A3" s="7"/>
      <c r="B3" s="796" t="s">
        <v>1</v>
      </c>
      <c r="C3" s="797" t="s">
        <v>2</v>
      </c>
      <c r="D3" s="10"/>
      <c r="E3" s="798"/>
      <c r="F3" s="798"/>
      <c r="G3" s="798"/>
      <c r="H3" s="798"/>
    </row>
    <row r="4">
      <c r="A4" s="14"/>
      <c r="B4" s="799" t="s">
        <v>4</v>
      </c>
      <c r="C4" s="800" t="s">
        <v>5</v>
      </c>
      <c r="D4" s="10"/>
      <c r="E4" s="801" t="s">
        <v>3</v>
      </c>
      <c r="F4" s="150"/>
      <c r="G4" s="204"/>
    </row>
    <row r="5">
      <c r="A5" s="7"/>
      <c r="B5" s="802" t="s">
        <v>308</v>
      </c>
      <c r="C5" s="800" t="s">
        <v>7</v>
      </c>
      <c r="D5" s="10"/>
      <c r="E5" s="803" t="s">
        <v>6</v>
      </c>
      <c r="G5" s="10"/>
    </row>
    <row r="6">
      <c r="A6" s="7"/>
      <c r="B6" s="17"/>
      <c r="C6" s="18" t="s">
        <v>8</v>
      </c>
      <c r="D6" s="10"/>
      <c r="E6" s="804"/>
      <c r="F6" s="798"/>
      <c r="G6" s="798"/>
      <c r="H6" s="798"/>
    </row>
    <row r="7">
      <c r="A7" s="7"/>
      <c r="B7" s="17"/>
      <c r="C7" s="16" t="s">
        <v>10</v>
      </c>
      <c r="D7" s="10"/>
      <c r="E7" s="805" t="s">
        <v>309</v>
      </c>
      <c r="F7" s="204"/>
      <c r="G7" s="204"/>
    </row>
    <row r="8">
      <c r="A8" s="7"/>
      <c r="B8" s="17"/>
      <c r="C8" s="16" t="s">
        <v>12</v>
      </c>
      <c r="D8" s="10"/>
      <c r="E8" s="806" t="s">
        <v>310</v>
      </c>
      <c r="F8" s="737"/>
      <c r="G8" s="10"/>
    </row>
    <row r="9">
      <c r="H9" s="7"/>
    </row>
    <row r="10">
      <c r="B10" s="807" t="s">
        <v>311</v>
      </c>
      <c r="H10" s="7"/>
    </row>
    <row r="11">
      <c r="B11" s="807" t="s">
        <v>312</v>
      </c>
      <c r="H11" s="7"/>
    </row>
    <row r="12">
      <c r="A12" s="7"/>
      <c r="B12" s="20"/>
      <c r="C12" s="7"/>
      <c r="D12" s="7"/>
      <c r="E12" s="7"/>
      <c r="F12" s="808" t="s">
        <v>313</v>
      </c>
      <c r="G12" s="255"/>
      <c r="H12" s="5"/>
    </row>
    <row r="13">
      <c r="A13" s="7"/>
      <c r="B13" s="794" t="s">
        <v>302</v>
      </c>
      <c r="C13" s="23" t="s">
        <v>16</v>
      </c>
      <c r="D13" s="23" t="s">
        <v>303</v>
      </c>
      <c r="E13" s="795" t="s">
        <v>304</v>
      </c>
      <c r="F13" s="108" t="s">
        <v>305</v>
      </c>
      <c r="G13" s="108" t="s">
        <v>306</v>
      </c>
      <c r="H13" s="108" t="s">
        <v>307</v>
      </c>
    </row>
    <row r="14">
      <c r="A14" s="7"/>
      <c r="B14" s="59">
        <v>3.1</v>
      </c>
      <c r="C14" s="70" t="s">
        <v>314</v>
      </c>
      <c r="D14" s="809">
        <v>44476.0</v>
      </c>
      <c r="E14" s="810" t="s">
        <v>315</v>
      </c>
      <c r="F14" s="811" t="s">
        <v>316</v>
      </c>
      <c r="G14" s="68" t="s">
        <v>317</v>
      </c>
      <c r="H14" s="68" t="s">
        <v>318</v>
      </c>
    </row>
    <row r="15">
      <c r="A15" s="7"/>
      <c r="B15" s="66">
        <v>3.2</v>
      </c>
      <c r="C15" s="70" t="s">
        <v>314</v>
      </c>
      <c r="D15" s="809">
        <v>44483.0</v>
      </c>
      <c r="E15" s="810" t="s">
        <v>315</v>
      </c>
      <c r="F15" s="812" t="s">
        <v>319</v>
      </c>
      <c r="G15" s="812" t="s">
        <v>320</v>
      </c>
      <c r="H15" s="812" t="s">
        <v>321</v>
      </c>
    </row>
    <row r="16">
      <c r="A16" s="7"/>
      <c r="B16" s="66">
        <v>3.3</v>
      </c>
      <c r="C16" s="70" t="s">
        <v>314</v>
      </c>
      <c r="D16" s="809">
        <v>44490.0</v>
      </c>
      <c r="E16" s="810" t="s">
        <v>315</v>
      </c>
      <c r="F16" s="812" t="s">
        <v>322</v>
      </c>
      <c r="G16" s="812" t="s">
        <v>323</v>
      </c>
      <c r="H16" s="812" t="s">
        <v>324</v>
      </c>
    </row>
    <row r="17">
      <c r="A17" s="7"/>
      <c r="B17" s="66">
        <v>4.1</v>
      </c>
      <c r="C17" s="813" t="s">
        <v>325</v>
      </c>
      <c r="D17" s="810" t="s">
        <v>326</v>
      </c>
      <c r="E17" s="810" t="s">
        <v>315</v>
      </c>
      <c r="F17" s="812" t="s">
        <v>327</v>
      </c>
      <c r="G17" s="812" t="s">
        <v>328</v>
      </c>
      <c r="H17" s="812" t="s">
        <v>329</v>
      </c>
    </row>
    <row r="18">
      <c r="A18" s="7"/>
      <c r="B18" s="66">
        <v>4.2</v>
      </c>
      <c r="C18" s="813" t="s">
        <v>325</v>
      </c>
      <c r="D18" s="810" t="s">
        <v>330</v>
      </c>
      <c r="E18" s="810" t="s">
        <v>315</v>
      </c>
      <c r="F18" s="812" t="s">
        <v>331</v>
      </c>
      <c r="G18" s="812" t="s">
        <v>332</v>
      </c>
      <c r="H18" s="812" t="s">
        <v>333</v>
      </c>
    </row>
    <row r="19">
      <c r="A19" s="7"/>
      <c r="B19" s="66">
        <v>4.3</v>
      </c>
      <c r="C19" s="813" t="s">
        <v>325</v>
      </c>
      <c r="D19" s="810" t="s">
        <v>334</v>
      </c>
      <c r="E19" s="810" t="s">
        <v>315</v>
      </c>
      <c r="F19" s="812" t="s">
        <v>335</v>
      </c>
      <c r="G19" s="812" t="s">
        <v>336</v>
      </c>
      <c r="H19" s="812" t="s">
        <v>337</v>
      </c>
    </row>
    <row r="20">
      <c r="A20" s="7"/>
      <c r="B20" s="66">
        <v>4.4</v>
      </c>
      <c r="C20" s="813" t="s">
        <v>325</v>
      </c>
      <c r="D20" s="810" t="s">
        <v>338</v>
      </c>
      <c r="E20" s="810" t="s">
        <v>315</v>
      </c>
      <c r="F20" s="812" t="s">
        <v>339</v>
      </c>
      <c r="G20" s="812" t="s">
        <v>340</v>
      </c>
      <c r="H20" s="812" t="s">
        <v>341</v>
      </c>
    </row>
    <row r="21">
      <c r="A21" s="7"/>
      <c r="B21" s="66">
        <v>4.5</v>
      </c>
      <c r="C21" s="813" t="s">
        <v>325</v>
      </c>
      <c r="D21" s="809">
        <v>44524.0</v>
      </c>
      <c r="E21" s="810" t="s">
        <v>315</v>
      </c>
      <c r="F21" s="812" t="s">
        <v>342</v>
      </c>
      <c r="G21" s="812" t="s">
        <v>343</v>
      </c>
      <c r="H21" s="812" t="s">
        <v>344</v>
      </c>
    </row>
    <row r="22">
      <c r="A22" s="7"/>
      <c r="B22" s="66">
        <v>4.6</v>
      </c>
      <c r="C22" s="813" t="s">
        <v>325</v>
      </c>
      <c r="D22" s="810" t="s">
        <v>345</v>
      </c>
      <c r="E22" s="810" t="s">
        <v>315</v>
      </c>
      <c r="F22" s="812" t="s">
        <v>346</v>
      </c>
      <c r="G22" s="812" t="s">
        <v>347</v>
      </c>
      <c r="H22" s="812" t="s">
        <v>348</v>
      </c>
    </row>
    <row r="23">
      <c r="A23" s="7"/>
      <c r="B23" s="66">
        <v>4.7</v>
      </c>
      <c r="C23" s="813" t="s">
        <v>349</v>
      </c>
      <c r="D23" s="809">
        <v>44533.0</v>
      </c>
      <c r="E23" s="810" t="s">
        <v>315</v>
      </c>
      <c r="F23" s="812" t="s">
        <v>350</v>
      </c>
      <c r="G23" s="812" t="s">
        <v>351</v>
      </c>
      <c r="H23" s="812" t="s">
        <v>352</v>
      </c>
    </row>
    <row r="24">
      <c r="A24" s="7"/>
      <c r="B24" s="66">
        <v>5.1</v>
      </c>
      <c r="C24" s="813" t="s">
        <v>353</v>
      </c>
      <c r="D24" s="810" t="s">
        <v>354</v>
      </c>
      <c r="E24" s="810" t="s">
        <v>315</v>
      </c>
      <c r="F24" s="812" t="s">
        <v>355</v>
      </c>
      <c r="G24" s="812" t="s">
        <v>356</v>
      </c>
      <c r="H24" s="812" t="s">
        <v>357</v>
      </c>
    </row>
    <row r="25">
      <c r="B25" s="66">
        <v>5.2</v>
      </c>
      <c r="C25" s="813" t="s">
        <v>358</v>
      </c>
      <c r="D25" s="810" t="s">
        <v>359</v>
      </c>
      <c r="E25" s="810" t="s">
        <v>315</v>
      </c>
      <c r="F25" s="812" t="s">
        <v>360</v>
      </c>
      <c r="G25" s="812" t="s">
        <v>361</v>
      </c>
      <c r="H25" s="812" t="s">
        <v>362</v>
      </c>
    </row>
    <row r="26">
      <c r="B26" s="66">
        <v>5.3</v>
      </c>
      <c r="C26" s="813" t="s">
        <v>363</v>
      </c>
      <c r="D26" s="810" t="s">
        <v>364</v>
      </c>
      <c r="E26" s="810" t="s">
        <v>315</v>
      </c>
      <c r="F26" s="812" t="s">
        <v>365</v>
      </c>
      <c r="G26" s="812" t="s">
        <v>366</v>
      </c>
      <c r="H26" s="812" t="s">
        <v>367</v>
      </c>
    </row>
    <row r="27">
      <c r="B27" s="66">
        <v>5.4</v>
      </c>
      <c r="C27" s="813" t="s">
        <v>368</v>
      </c>
      <c r="D27" s="810" t="s">
        <v>369</v>
      </c>
      <c r="E27" s="810" t="s">
        <v>315</v>
      </c>
      <c r="F27" s="812" t="s">
        <v>370</v>
      </c>
      <c r="G27" s="812" t="s">
        <v>371</v>
      </c>
      <c r="H27" s="812" t="s">
        <v>372</v>
      </c>
    </row>
    <row r="28">
      <c r="B28" s="66">
        <v>6.1</v>
      </c>
      <c r="C28" s="813" t="s">
        <v>373</v>
      </c>
      <c r="D28" s="810" t="s">
        <v>374</v>
      </c>
      <c r="E28" s="810" t="s">
        <v>315</v>
      </c>
      <c r="F28" s="812" t="s">
        <v>375</v>
      </c>
      <c r="G28" s="812" t="s">
        <v>376</v>
      </c>
      <c r="H28" s="812" t="s">
        <v>377</v>
      </c>
    </row>
    <row r="29" ht="94.5" customHeight="1">
      <c r="B29" s="66">
        <v>6.2</v>
      </c>
      <c r="C29" s="814" t="s">
        <v>378</v>
      </c>
      <c r="D29" s="813" t="s">
        <v>379</v>
      </c>
      <c r="E29" s="813" t="s">
        <v>315</v>
      </c>
      <c r="F29" s="812" t="s">
        <v>380</v>
      </c>
      <c r="G29" s="812" t="s">
        <v>381</v>
      </c>
      <c r="H29" s="812" t="s">
        <v>382</v>
      </c>
    </row>
    <row r="30" ht="116.25" customHeight="1">
      <c r="B30" s="66">
        <v>6.3</v>
      </c>
      <c r="C30" s="814" t="s">
        <v>272</v>
      </c>
      <c r="D30" s="813" t="s">
        <v>383</v>
      </c>
      <c r="E30" s="813" t="s">
        <v>315</v>
      </c>
      <c r="F30" s="812" t="s">
        <v>384</v>
      </c>
      <c r="G30" s="812" t="s">
        <v>385</v>
      </c>
      <c r="H30" s="812" t="s">
        <v>386</v>
      </c>
    </row>
    <row r="31">
      <c r="B31" s="66">
        <v>6.4</v>
      </c>
      <c r="C31" s="815" t="s">
        <v>387</v>
      </c>
      <c r="D31" s="813" t="s">
        <v>388</v>
      </c>
      <c r="E31" s="813" t="s">
        <v>315</v>
      </c>
      <c r="F31" s="812" t="s">
        <v>389</v>
      </c>
      <c r="G31" s="812" t="s">
        <v>390</v>
      </c>
      <c r="H31" s="812" t="s">
        <v>391</v>
      </c>
    </row>
    <row r="32">
      <c r="B32" s="816">
        <v>7.1</v>
      </c>
      <c r="C32" s="817" t="s">
        <v>392</v>
      </c>
      <c r="D32" s="818"/>
      <c r="E32" s="818"/>
      <c r="F32" s="819"/>
      <c r="G32" s="819"/>
      <c r="H32" s="819"/>
    </row>
    <row r="33">
      <c r="B33" s="816">
        <v>8.1</v>
      </c>
      <c r="C33" s="817" t="s">
        <v>393</v>
      </c>
      <c r="D33" s="818"/>
      <c r="E33" s="818"/>
      <c r="F33" s="819"/>
      <c r="G33" s="819"/>
      <c r="H33" s="819"/>
    </row>
    <row r="34">
      <c r="B34" s="820" t="s">
        <v>394</v>
      </c>
      <c r="C34" s="821"/>
      <c r="D34" s="821"/>
      <c r="E34" s="821"/>
      <c r="F34" s="822"/>
      <c r="G34" s="822"/>
      <c r="H34" s="822"/>
    </row>
  </sheetData>
  <mergeCells count="5">
    <mergeCell ref="B2:C2"/>
    <mergeCell ref="E8:F8"/>
    <mergeCell ref="B10:D10"/>
    <mergeCell ref="B11:D11"/>
    <mergeCell ref="F12:H12"/>
  </mergeCells>
  <conditionalFormatting sqref="C14:H34">
    <cfRule type="expression" dxfId="11" priority="1">
      <formula>$C14="Done!"</formula>
    </cfRule>
  </conditionalFormatting>
  <conditionalFormatting sqref="C14:H34">
    <cfRule type="expression" dxfId="12" priority="2">
      <formula>$C14="Ongoing"</formula>
    </cfRule>
  </conditionalFormatting>
  <conditionalFormatting sqref="C14:H34">
    <cfRule type="expression" dxfId="13" priority="3">
      <formula>$C14="Blocked"</formula>
    </cfRule>
  </conditionalFormatting>
  <conditionalFormatting sqref="C14:H34">
    <cfRule type="expression" dxfId="14" priority="4">
      <formula>$C14="Dropped"</formula>
    </cfRule>
  </conditionalFormatting>
  <conditionalFormatting sqref="D16:E16 F16:F17 G16:H16">
    <cfRule type="expression" dxfId="11" priority="5">
      <formula>$C16="Done!"</formula>
    </cfRule>
  </conditionalFormatting>
  <conditionalFormatting sqref="D16:E16 F16:F17 G16:H16">
    <cfRule type="expression" dxfId="12" priority="6">
      <formula>$C16="Ongoing"</formula>
    </cfRule>
  </conditionalFormatting>
  <conditionalFormatting sqref="D16:E16 F16:F17 G16:H16">
    <cfRule type="expression" dxfId="13" priority="7">
      <formula>$C16="Blocked"</formula>
    </cfRule>
  </conditionalFormatting>
  <conditionalFormatting sqref="D16:E16 F16:F17 G16:H16">
    <cfRule type="expression" dxfId="14" priority="8">
      <formula>$C16="Dropped"</formula>
    </cfRule>
  </conditionalFormatting>
  <conditionalFormatting sqref="D15:H34">
    <cfRule type="expression" dxfId="11" priority="9">
      <formula>$C15="Done!"</formula>
    </cfRule>
  </conditionalFormatting>
  <conditionalFormatting sqref="D15:H34">
    <cfRule type="expression" dxfId="12" priority="10">
      <formula>$C15="Ongoing"</formula>
    </cfRule>
  </conditionalFormatting>
  <conditionalFormatting sqref="D15:H34">
    <cfRule type="expression" dxfId="13" priority="11">
      <formula>$C15="Blocked"</formula>
    </cfRule>
  </conditionalFormatting>
  <conditionalFormatting sqref="D15:H34">
    <cfRule type="expression" dxfId="14" priority="12">
      <formula>$C15="Dropped"</formula>
    </cfRule>
  </conditionalFormatting>
  <conditionalFormatting sqref="C16:C22">
    <cfRule type="expression" dxfId="11" priority="13">
      <formula>$C16="Done!"</formula>
    </cfRule>
  </conditionalFormatting>
  <conditionalFormatting sqref="C16:C22">
    <cfRule type="expression" dxfId="12" priority="14">
      <formula>$C16="Ongoing"</formula>
    </cfRule>
  </conditionalFormatting>
  <conditionalFormatting sqref="C16:C22">
    <cfRule type="expression" dxfId="13" priority="15">
      <formula>$C16="Blocked"</formula>
    </cfRule>
  </conditionalFormatting>
  <conditionalFormatting sqref="C16:C22">
    <cfRule type="expression" dxfId="14" priority="16">
      <formula>$C16="Dropped"</formula>
    </cfRule>
  </conditionalFormatting>
  <conditionalFormatting sqref="D17:H34">
    <cfRule type="expression" dxfId="11" priority="17">
      <formula>$C17="Done!"</formula>
    </cfRule>
  </conditionalFormatting>
  <conditionalFormatting sqref="D17:H34">
    <cfRule type="expression" dxfId="12" priority="18">
      <formula>$C17="Ongoing"</formula>
    </cfRule>
  </conditionalFormatting>
  <conditionalFormatting sqref="D17:H34">
    <cfRule type="expression" dxfId="13" priority="19">
      <formula>$C17="Blocked"</formula>
    </cfRule>
  </conditionalFormatting>
  <conditionalFormatting sqref="D17:H34">
    <cfRule type="expression" dxfId="14" priority="20">
      <formula>$C17="Dropped"</formula>
    </cfRule>
  </conditionalFormatting>
  <conditionalFormatting sqref="C17:C34">
    <cfRule type="expression" dxfId="11" priority="21">
      <formula>$C17="Done!"</formula>
    </cfRule>
  </conditionalFormatting>
  <conditionalFormatting sqref="C17:C34">
    <cfRule type="expression" dxfId="12" priority="22">
      <formula>$C17="Ongoing"</formula>
    </cfRule>
  </conditionalFormatting>
  <conditionalFormatting sqref="C17:C34">
    <cfRule type="expression" dxfId="13" priority="23">
      <formula>$C17="Blocked"</formula>
    </cfRule>
  </conditionalFormatting>
  <conditionalFormatting sqref="C17:C34">
    <cfRule type="expression" dxfId="14" priority="24">
      <formula>$C17="Dropped"</formula>
    </cfRule>
  </conditionalFormatting>
  <dataValidations>
    <dataValidation type="custom" allowBlank="1" showDropDown="1" sqref="D14:D16 D24 D32:D34">
      <formula1>OR(NOT(ISERROR(DATEVALUE(D14))), AND(ISNUMBER(D14), LEFT(CELL("format", D14))="D"))</formula1>
    </dataValidation>
  </dataValidations>
  <hyperlinks>
    <hyperlink r:id="rId2" ref="E8"/>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25"/>
    <col customWidth="1" min="3" max="3" width="13.0"/>
    <col customWidth="1" min="4" max="4" width="13.88"/>
    <col customWidth="1" min="5" max="6" width="9.5"/>
    <col customWidth="1" min="7" max="26" width="9.38"/>
  </cols>
  <sheetData>
    <row r="1" ht="30.0" customHeight="1">
      <c r="A1" s="823" t="s">
        <v>19</v>
      </c>
      <c r="B1" s="824" t="s">
        <v>395</v>
      </c>
      <c r="C1" s="824" t="s">
        <v>96</v>
      </c>
      <c r="D1" s="824" t="s">
        <v>396</v>
      </c>
      <c r="E1" s="824"/>
      <c r="F1" s="824"/>
      <c r="G1" s="824"/>
      <c r="H1" s="824"/>
      <c r="I1" s="824"/>
      <c r="J1" s="824"/>
      <c r="K1" s="824"/>
      <c r="L1" s="824"/>
      <c r="M1" s="824"/>
      <c r="N1" s="824"/>
      <c r="O1" s="824"/>
      <c r="P1" s="824"/>
      <c r="Q1" s="824"/>
      <c r="R1" s="824"/>
      <c r="S1" s="824"/>
      <c r="T1" s="824"/>
      <c r="U1" s="824"/>
      <c r="V1" s="824"/>
      <c r="W1" s="824"/>
      <c r="X1" s="824"/>
      <c r="Y1" s="824"/>
      <c r="Z1" s="824"/>
    </row>
    <row r="2">
      <c r="A2" s="825">
        <v>0.0</v>
      </c>
      <c r="B2" s="826" t="s">
        <v>397</v>
      </c>
      <c r="C2" s="753" t="s">
        <v>102</v>
      </c>
      <c r="D2" s="827" t="s">
        <v>8</v>
      </c>
      <c r="E2" s="828"/>
      <c r="F2" s="828"/>
      <c r="G2" s="828"/>
      <c r="H2" s="828"/>
      <c r="I2" s="828"/>
      <c r="J2" s="828"/>
      <c r="K2" s="828"/>
      <c r="L2" s="828"/>
      <c r="M2" s="828"/>
      <c r="N2" s="828"/>
      <c r="O2" s="828"/>
      <c r="P2" s="828"/>
      <c r="Q2" s="828"/>
      <c r="R2" s="828"/>
      <c r="S2" s="828"/>
      <c r="T2" s="828"/>
      <c r="U2" s="828"/>
      <c r="V2" s="828"/>
      <c r="W2" s="828"/>
      <c r="X2" s="828"/>
      <c r="Y2" s="828"/>
      <c r="Z2" s="828"/>
    </row>
    <row r="3">
      <c r="A3" s="825">
        <v>1.0</v>
      </c>
      <c r="B3" s="826" t="s">
        <v>34</v>
      </c>
      <c r="C3" s="828" t="s">
        <v>398</v>
      </c>
      <c r="D3" s="827" t="s">
        <v>7</v>
      </c>
      <c r="E3" s="828"/>
      <c r="F3" s="828"/>
      <c r="G3" s="828"/>
      <c r="H3" s="828"/>
      <c r="I3" s="828"/>
      <c r="J3" s="828"/>
      <c r="K3" s="828"/>
      <c r="L3" s="828"/>
      <c r="M3" s="828"/>
      <c r="N3" s="828"/>
      <c r="O3" s="828"/>
      <c r="P3" s="828"/>
      <c r="Q3" s="828"/>
      <c r="R3" s="828"/>
      <c r="S3" s="828"/>
      <c r="T3" s="828"/>
      <c r="U3" s="828"/>
      <c r="V3" s="828"/>
      <c r="W3" s="828"/>
      <c r="X3" s="828"/>
      <c r="Y3" s="828"/>
      <c r="Z3" s="828"/>
    </row>
    <row r="4">
      <c r="A4" s="825">
        <v>2.0</v>
      </c>
      <c r="B4" s="826" t="s">
        <v>399</v>
      </c>
      <c r="C4" s="828" t="s">
        <v>400</v>
      </c>
      <c r="D4" s="827" t="s">
        <v>5</v>
      </c>
      <c r="E4" s="828"/>
      <c r="F4" s="828"/>
      <c r="G4" s="828"/>
      <c r="H4" s="828"/>
      <c r="I4" s="828"/>
      <c r="J4" s="828"/>
      <c r="K4" s="828"/>
      <c r="L4" s="828"/>
      <c r="M4" s="828"/>
      <c r="N4" s="828"/>
      <c r="O4" s="828"/>
      <c r="P4" s="828"/>
      <c r="Q4" s="828"/>
      <c r="R4" s="828"/>
      <c r="S4" s="828"/>
      <c r="T4" s="828"/>
      <c r="U4" s="828"/>
      <c r="V4" s="828"/>
      <c r="W4" s="828"/>
      <c r="X4" s="828"/>
      <c r="Y4" s="828"/>
      <c r="Z4" s="828"/>
    </row>
    <row r="5">
      <c r="A5" s="825">
        <v>3.0</v>
      </c>
      <c r="B5" s="826" t="s">
        <v>23</v>
      </c>
      <c r="C5" s="828" t="s">
        <v>401</v>
      </c>
      <c r="D5" s="827" t="s">
        <v>10</v>
      </c>
      <c r="E5" s="828"/>
      <c r="F5" s="828"/>
      <c r="G5" s="828"/>
      <c r="H5" s="828"/>
      <c r="I5" s="828"/>
      <c r="J5" s="828"/>
      <c r="K5" s="828"/>
      <c r="L5" s="828"/>
      <c r="M5" s="828"/>
      <c r="N5" s="828"/>
      <c r="O5" s="828"/>
      <c r="P5" s="828"/>
      <c r="Q5" s="828"/>
      <c r="R5" s="828"/>
      <c r="S5" s="828"/>
      <c r="T5" s="828"/>
      <c r="U5" s="828"/>
      <c r="V5" s="828"/>
      <c r="W5" s="828"/>
      <c r="X5" s="828"/>
      <c r="Y5" s="828"/>
      <c r="Z5" s="828"/>
    </row>
    <row r="6">
      <c r="A6" s="825">
        <v>4.0</v>
      </c>
      <c r="B6" s="826" t="s">
        <v>28</v>
      </c>
      <c r="C6" s="828" t="s">
        <v>402</v>
      </c>
      <c r="D6" s="827" t="s">
        <v>12</v>
      </c>
      <c r="E6" s="828"/>
      <c r="F6" s="828"/>
      <c r="G6" s="828"/>
      <c r="H6" s="828"/>
      <c r="I6" s="828"/>
      <c r="J6" s="828"/>
      <c r="K6" s="828"/>
      <c r="L6" s="828"/>
      <c r="M6" s="828"/>
      <c r="N6" s="828"/>
      <c r="O6" s="828"/>
      <c r="P6" s="828"/>
      <c r="Q6" s="828"/>
      <c r="R6" s="828"/>
      <c r="S6" s="828"/>
      <c r="T6" s="828"/>
      <c r="U6" s="828"/>
      <c r="V6" s="828"/>
      <c r="W6" s="828"/>
      <c r="X6" s="828"/>
      <c r="Y6" s="828"/>
      <c r="Z6" s="828"/>
    </row>
    <row r="7">
      <c r="A7" s="825">
        <v>5.0</v>
      </c>
      <c r="B7" s="826"/>
      <c r="C7" s="828" t="s">
        <v>403</v>
      </c>
      <c r="D7" s="828" t="s">
        <v>108</v>
      </c>
      <c r="E7" s="828"/>
      <c r="F7" s="828"/>
      <c r="G7" s="828"/>
      <c r="H7" s="828"/>
      <c r="I7" s="828"/>
      <c r="J7" s="828"/>
      <c r="K7" s="828"/>
      <c r="L7" s="828"/>
      <c r="M7" s="828"/>
      <c r="N7" s="828"/>
      <c r="O7" s="828"/>
      <c r="P7" s="828"/>
      <c r="Q7" s="828"/>
      <c r="R7" s="828"/>
      <c r="S7" s="828"/>
      <c r="T7" s="828"/>
      <c r="U7" s="828"/>
      <c r="V7" s="828"/>
      <c r="W7" s="828"/>
      <c r="X7" s="828"/>
      <c r="Y7" s="828"/>
      <c r="Z7" s="828"/>
    </row>
    <row r="8">
      <c r="A8" s="825">
        <v>6.0</v>
      </c>
      <c r="B8" s="826"/>
      <c r="C8" s="828" t="s">
        <v>404</v>
      </c>
      <c r="D8" s="828"/>
      <c r="E8" s="828"/>
      <c r="F8" s="828"/>
      <c r="G8" s="828"/>
      <c r="H8" s="828"/>
      <c r="I8" s="828"/>
      <c r="J8" s="828"/>
      <c r="K8" s="828"/>
      <c r="L8" s="828"/>
      <c r="M8" s="828"/>
      <c r="N8" s="828"/>
      <c r="O8" s="828"/>
      <c r="P8" s="828"/>
      <c r="Q8" s="828"/>
      <c r="R8" s="828"/>
      <c r="S8" s="828"/>
      <c r="T8" s="828"/>
      <c r="U8" s="828"/>
      <c r="V8" s="828"/>
      <c r="W8" s="828"/>
      <c r="X8" s="828"/>
      <c r="Y8" s="828"/>
      <c r="Z8" s="828"/>
    </row>
    <row r="9">
      <c r="A9" s="825">
        <v>7.0</v>
      </c>
      <c r="B9" s="826"/>
      <c r="C9" s="745"/>
      <c r="D9" s="828"/>
      <c r="E9" s="828"/>
      <c r="F9" s="828"/>
      <c r="G9" s="828"/>
      <c r="H9" s="828"/>
      <c r="I9" s="828"/>
      <c r="J9" s="828"/>
      <c r="K9" s="828"/>
      <c r="L9" s="828"/>
      <c r="M9" s="828"/>
      <c r="N9" s="828"/>
      <c r="O9" s="828"/>
      <c r="P9" s="828"/>
      <c r="Q9" s="828"/>
      <c r="R9" s="828"/>
      <c r="S9" s="828"/>
      <c r="T9" s="828"/>
      <c r="U9" s="828"/>
      <c r="V9" s="828"/>
      <c r="W9" s="828"/>
      <c r="X9" s="828"/>
      <c r="Y9" s="828"/>
      <c r="Z9" s="828"/>
    </row>
    <row r="10">
      <c r="A10" s="825">
        <v>8.0</v>
      </c>
      <c r="B10" s="826"/>
      <c r="C10" s="745"/>
      <c r="D10" s="745"/>
      <c r="E10" s="828"/>
      <c r="F10" s="828"/>
      <c r="G10" s="828"/>
      <c r="H10" s="828"/>
      <c r="I10" s="828"/>
      <c r="J10" s="828"/>
      <c r="K10" s="828"/>
      <c r="L10" s="828"/>
      <c r="M10" s="828"/>
      <c r="N10" s="828"/>
      <c r="O10" s="828"/>
      <c r="P10" s="828"/>
      <c r="Q10" s="828"/>
      <c r="R10" s="828"/>
      <c r="S10" s="828"/>
      <c r="T10" s="828"/>
      <c r="U10" s="828"/>
      <c r="V10" s="828"/>
      <c r="W10" s="828"/>
      <c r="X10" s="828"/>
      <c r="Y10" s="828"/>
      <c r="Z10" s="828"/>
    </row>
    <row r="11">
      <c r="A11" s="825">
        <v>9.0</v>
      </c>
      <c r="B11" s="826"/>
      <c r="C11" s="745"/>
      <c r="D11" s="828"/>
      <c r="E11" s="828"/>
      <c r="F11" s="828"/>
      <c r="G11" s="828"/>
      <c r="H11" s="828"/>
      <c r="I11" s="828"/>
      <c r="J11" s="828"/>
      <c r="K11" s="828"/>
      <c r="L11" s="828"/>
      <c r="M11" s="828"/>
      <c r="N11" s="828"/>
      <c r="O11" s="828"/>
      <c r="P11" s="828"/>
      <c r="Q11" s="828"/>
      <c r="R11" s="828"/>
      <c r="S11" s="828"/>
      <c r="T11" s="828"/>
      <c r="U11" s="828"/>
      <c r="V11" s="828"/>
      <c r="W11" s="828"/>
      <c r="X11" s="828"/>
      <c r="Y11" s="828"/>
      <c r="Z11" s="828"/>
    </row>
    <row r="12">
      <c r="A12" s="825">
        <v>10.0</v>
      </c>
      <c r="B12" s="826"/>
      <c r="C12" s="828"/>
      <c r="D12" s="828"/>
      <c r="E12" s="828"/>
      <c r="F12" s="828"/>
      <c r="G12" s="828"/>
      <c r="H12" s="828"/>
      <c r="I12" s="828"/>
      <c r="J12" s="828"/>
      <c r="K12" s="828"/>
      <c r="L12" s="828"/>
      <c r="M12" s="828"/>
      <c r="N12" s="828"/>
      <c r="O12" s="828"/>
      <c r="P12" s="828"/>
      <c r="Q12" s="828"/>
      <c r="R12" s="828"/>
      <c r="S12" s="828"/>
      <c r="T12" s="828"/>
      <c r="U12" s="828"/>
      <c r="V12" s="828"/>
      <c r="W12" s="828"/>
      <c r="X12" s="828"/>
      <c r="Y12" s="828"/>
      <c r="Z12" s="828"/>
    </row>
    <row r="13">
      <c r="A13" s="825">
        <v>11.0</v>
      </c>
      <c r="B13" s="826"/>
      <c r="C13" s="829"/>
      <c r="D13" s="829"/>
      <c r="E13" s="828"/>
      <c r="F13" s="828"/>
      <c r="G13" s="828"/>
      <c r="H13" s="828"/>
      <c r="I13" s="828"/>
      <c r="J13" s="828"/>
      <c r="K13" s="828"/>
      <c r="L13" s="828"/>
      <c r="M13" s="828"/>
      <c r="N13" s="828"/>
      <c r="O13" s="828"/>
      <c r="P13" s="828"/>
      <c r="Q13" s="828"/>
      <c r="R13" s="828"/>
      <c r="S13" s="828"/>
      <c r="T13" s="828"/>
      <c r="U13" s="828"/>
      <c r="V13" s="828"/>
      <c r="W13" s="828"/>
      <c r="X13" s="828"/>
      <c r="Y13" s="828"/>
      <c r="Z13" s="828"/>
    </row>
    <row r="14">
      <c r="A14" s="825">
        <v>12.0</v>
      </c>
      <c r="B14" s="826"/>
      <c r="C14" s="829"/>
      <c r="D14" s="829"/>
      <c r="E14" s="828"/>
      <c r="F14" s="828"/>
      <c r="G14" s="828"/>
      <c r="H14" s="828"/>
      <c r="I14" s="828"/>
      <c r="J14" s="828"/>
      <c r="K14" s="828"/>
      <c r="L14" s="828"/>
      <c r="M14" s="828"/>
      <c r="N14" s="828"/>
      <c r="O14" s="828"/>
      <c r="P14" s="828"/>
      <c r="Q14" s="828"/>
      <c r="R14" s="828"/>
      <c r="S14" s="828"/>
      <c r="T14" s="828"/>
      <c r="U14" s="828"/>
      <c r="V14" s="828"/>
      <c r="W14" s="828"/>
      <c r="X14" s="828"/>
      <c r="Y14" s="828"/>
      <c r="Z14" s="828"/>
    </row>
    <row r="15">
      <c r="A15" s="825">
        <v>13.0</v>
      </c>
      <c r="B15" s="826"/>
      <c r="C15" s="828"/>
      <c r="D15" s="828"/>
      <c r="E15" s="828"/>
      <c r="F15" s="828"/>
      <c r="G15" s="828"/>
      <c r="H15" s="828"/>
      <c r="I15" s="828"/>
      <c r="J15" s="828"/>
      <c r="K15" s="828"/>
      <c r="L15" s="828"/>
      <c r="M15" s="828"/>
      <c r="N15" s="828"/>
      <c r="O15" s="828"/>
      <c r="P15" s="828"/>
      <c r="Q15" s="828"/>
      <c r="R15" s="828"/>
      <c r="S15" s="828"/>
      <c r="T15" s="828"/>
      <c r="U15" s="828"/>
      <c r="V15" s="828"/>
      <c r="W15" s="828"/>
      <c r="X15" s="828"/>
      <c r="Y15" s="828"/>
      <c r="Z15" s="828"/>
    </row>
    <row r="16">
      <c r="A16" s="825">
        <v>14.0</v>
      </c>
      <c r="B16" s="826"/>
      <c r="C16" s="828"/>
      <c r="D16" s="828"/>
      <c r="E16" s="828"/>
      <c r="F16" s="828"/>
      <c r="G16" s="828"/>
      <c r="H16" s="828"/>
      <c r="I16" s="828"/>
      <c r="J16" s="828"/>
      <c r="K16" s="828"/>
      <c r="L16" s="828"/>
      <c r="M16" s="828"/>
      <c r="N16" s="828"/>
      <c r="O16" s="828"/>
      <c r="P16" s="828"/>
      <c r="Q16" s="828"/>
      <c r="R16" s="828"/>
      <c r="S16" s="828"/>
      <c r="T16" s="828"/>
      <c r="U16" s="828"/>
      <c r="V16" s="828"/>
      <c r="W16" s="828"/>
      <c r="X16" s="828"/>
      <c r="Y16" s="828"/>
      <c r="Z16" s="828"/>
    </row>
    <row r="17">
      <c r="A17" s="825">
        <v>15.0</v>
      </c>
      <c r="B17" s="826"/>
      <c r="C17" s="828"/>
      <c r="D17" s="828"/>
      <c r="E17" s="828"/>
      <c r="F17" s="828"/>
      <c r="G17" s="828"/>
      <c r="H17" s="828"/>
      <c r="I17" s="828"/>
      <c r="J17" s="828"/>
      <c r="K17" s="828"/>
      <c r="L17" s="828"/>
      <c r="M17" s="828"/>
      <c r="N17" s="828"/>
      <c r="O17" s="828"/>
      <c r="P17" s="828"/>
      <c r="Q17" s="828"/>
      <c r="R17" s="828"/>
      <c r="S17" s="828"/>
      <c r="T17" s="828"/>
      <c r="U17" s="828"/>
      <c r="V17" s="828"/>
      <c r="W17" s="828"/>
      <c r="X17" s="828"/>
      <c r="Y17" s="828"/>
      <c r="Z17" s="828"/>
    </row>
    <row r="18">
      <c r="A18" s="825">
        <v>16.0</v>
      </c>
      <c r="B18" s="826"/>
      <c r="C18" s="828"/>
      <c r="D18" s="828"/>
      <c r="E18" s="828"/>
      <c r="F18" s="828"/>
      <c r="G18" s="828"/>
      <c r="H18" s="828"/>
      <c r="I18" s="828"/>
      <c r="J18" s="828"/>
      <c r="K18" s="828"/>
      <c r="L18" s="828"/>
      <c r="M18" s="828"/>
      <c r="N18" s="828"/>
      <c r="O18" s="828"/>
      <c r="P18" s="828"/>
      <c r="Q18" s="828"/>
      <c r="R18" s="828"/>
      <c r="S18" s="828"/>
      <c r="T18" s="828"/>
      <c r="U18" s="828"/>
      <c r="V18" s="828"/>
      <c r="W18" s="828"/>
      <c r="X18" s="828"/>
      <c r="Y18" s="828"/>
      <c r="Z18" s="828"/>
    </row>
    <row r="19">
      <c r="A19" s="825">
        <v>17.0</v>
      </c>
      <c r="B19" s="826"/>
      <c r="C19" s="828"/>
      <c r="D19" s="828"/>
      <c r="E19" s="828"/>
      <c r="F19" s="828"/>
      <c r="G19" s="828"/>
      <c r="H19" s="828"/>
      <c r="I19" s="828"/>
      <c r="J19" s="828"/>
      <c r="K19" s="828"/>
      <c r="L19" s="828"/>
      <c r="M19" s="828"/>
      <c r="N19" s="828"/>
      <c r="O19" s="828"/>
      <c r="P19" s="828"/>
      <c r="Q19" s="828"/>
      <c r="R19" s="828"/>
      <c r="S19" s="828"/>
      <c r="T19" s="828"/>
      <c r="U19" s="828"/>
      <c r="V19" s="828"/>
      <c r="W19" s="828"/>
      <c r="X19" s="828"/>
      <c r="Y19" s="828"/>
      <c r="Z19" s="828"/>
    </row>
    <row r="20">
      <c r="A20" s="825">
        <v>18.0</v>
      </c>
      <c r="B20" s="826"/>
      <c r="C20" s="828"/>
      <c r="D20" s="828"/>
      <c r="E20" s="828"/>
      <c r="F20" s="828"/>
      <c r="G20" s="828"/>
      <c r="H20" s="828"/>
      <c r="I20" s="828"/>
      <c r="J20" s="828"/>
      <c r="K20" s="828"/>
      <c r="L20" s="828"/>
      <c r="M20" s="828"/>
      <c r="N20" s="828"/>
      <c r="O20" s="828"/>
      <c r="P20" s="828"/>
      <c r="Q20" s="828"/>
      <c r="R20" s="828"/>
      <c r="S20" s="828"/>
      <c r="T20" s="828"/>
      <c r="U20" s="828"/>
      <c r="V20" s="828"/>
      <c r="W20" s="828"/>
      <c r="X20" s="828"/>
      <c r="Y20" s="828"/>
      <c r="Z20" s="828"/>
    </row>
    <row r="21" ht="15.75" customHeight="1">
      <c r="A21" s="825">
        <v>19.0</v>
      </c>
      <c r="B21" s="826"/>
      <c r="C21" s="828"/>
      <c r="D21" s="828"/>
      <c r="E21" s="828"/>
      <c r="F21" s="828"/>
      <c r="G21" s="828"/>
      <c r="H21" s="828"/>
      <c r="I21" s="828"/>
      <c r="J21" s="828"/>
      <c r="K21" s="828"/>
      <c r="L21" s="828"/>
      <c r="M21" s="828"/>
      <c r="N21" s="828"/>
      <c r="O21" s="828"/>
      <c r="P21" s="828"/>
      <c r="Q21" s="828"/>
      <c r="R21" s="828"/>
      <c r="S21" s="828"/>
      <c r="T21" s="828"/>
      <c r="U21" s="828"/>
      <c r="V21" s="828"/>
      <c r="W21" s="828"/>
      <c r="X21" s="828"/>
      <c r="Y21" s="828"/>
      <c r="Z21" s="828"/>
    </row>
    <row r="22" ht="15.75" customHeight="1">
      <c r="A22" s="825">
        <v>20.0</v>
      </c>
      <c r="B22" s="826"/>
      <c r="C22" s="828"/>
      <c r="D22" s="828"/>
      <c r="E22" s="828"/>
      <c r="F22" s="828"/>
      <c r="G22" s="828"/>
      <c r="H22" s="828"/>
      <c r="I22" s="828"/>
      <c r="J22" s="828"/>
      <c r="K22" s="828"/>
      <c r="L22" s="828"/>
      <c r="M22" s="828"/>
      <c r="N22" s="828"/>
      <c r="O22" s="828"/>
      <c r="P22" s="828"/>
      <c r="Q22" s="828"/>
      <c r="R22" s="828"/>
      <c r="S22" s="828"/>
      <c r="T22" s="828"/>
      <c r="U22" s="828"/>
      <c r="V22" s="828"/>
      <c r="W22" s="828"/>
      <c r="X22" s="828"/>
      <c r="Y22" s="828"/>
      <c r="Z22" s="828"/>
    </row>
    <row r="23" ht="15.75" customHeight="1">
      <c r="A23" s="830"/>
      <c r="B23" s="826"/>
      <c r="C23" s="828"/>
      <c r="D23" s="828"/>
      <c r="E23" s="828"/>
      <c r="F23" s="828"/>
      <c r="G23" s="828"/>
      <c r="H23" s="828"/>
      <c r="I23" s="828"/>
      <c r="J23" s="828"/>
      <c r="K23" s="828"/>
      <c r="L23" s="828"/>
      <c r="M23" s="828"/>
      <c r="N23" s="828"/>
      <c r="O23" s="828"/>
      <c r="P23" s="828"/>
      <c r="Q23" s="828"/>
      <c r="R23" s="828"/>
      <c r="S23" s="828"/>
      <c r="T23" s="828"/>
      <c r="U23" s="828"/>
      <c r="V23" s="828"/>
      <c r="W23" s="828"/>
      <c r="X23" s="828"/>
      <c r="Y23" s="828"/>
      <c r="Z23" s="828"/>
    </row>
    <row r="24" ht="15.75" customHeight="1">
      <c r="A24" s="830"/>
      <c r="B24" s="826"/>
      <c r="C24" s="828"/>
      <c r="D24" s="828"/>
      <c r="E24" s="828"/>
      <c r="F24" s="828"/>
      <c r="G24" s="828"/>
      <c r="H24" s="828"/>
      <c r="I24" s="828"/>
      <c r="J24" s="828"/>
      <c r="K24" s="828"/>
      <c r="L24" s="828"/>
      <c r="M24" s="828"/>
      <c r="N24" s="828"/>
      <c r="O24" s="828"/>
      <c r="P24" s="828"/>
      <c r="Q24" s="828"/>
      <c r="R24" s="828"/>
      <c r="S24" s="828"/>
      <c r="T24" s="828"/>
      <c r="U24" s="828"/>
      <c r="V24" s="828"/>
      <c r="W24" s="828"/>
      <c r="X24" s="828"/>
      <c r="Y24" s="828"/>
      <c r="Z24" s="828"/>
    </row>
    <row r="25" ht="15.75" customHeight="1">
      <c r="A25" s="830"/>
      <c r="B25" s="826"/>
      <c r="C25" s="828"/>
      <c r="D25" s="828"/>
      <c r="E25" s="828"/>
      <c r="F25" s="828"/>
      <c r="G25" s="828"/>
      <c r="H25" s="828"/>
      <c r="I25" s="828"/>
      <c r="J25" s="828"/>
      <c r="K25" s="828"/>
      <c r="L25" s="828"/>
      <c r="M25" s="828"/>
      <c r="N25" s="828"/>
      <c r="O25" s="828"/>
      <c r="P25" s="828"/>
      <c r="Q25" s="828"/>
      <c r="R25" s="828"/>
      <c r="S25" s="828"/>
      <c r="T25" s="828"/>
      <c r="U25" s="828"/>
      <c r="V25" s="828"/>
      <c r="W25" s="828"/>
      <c r="X25" s="828"/>
      <c r="Y25" s="828"/>
      <c r="Z25" s="828"/>
    </row>
    <row r="26" ht="15.75" customHeight="1">
      <c r="A26" s="830"/>
      <c r="B26" s="826"/>
      <c r="C26" s="828"/>
      <c r="D26" s="828"/>
      <c r="E26" s="828"/>
      <c r="F26" s="828"/>
      <c r="G26" s="828"/>
      <c r="H26" s="828"/>
      <c r="I26" s="828"/>
      <c r="J26" s="828"/>
      <c r="K26" s="828"/>
      <c r="L26" s="828"/>
      <c r="M26" s="828"/>
      <c r="N26" s="828"/>
      <c r="O26" s="828"/>
      <c r="P26" s="828"/>
      <c r="Q26" s="828"/>
      <c r="R26" s="828"/>
      <c r="S26" s="828"/>
      <c r="T26" s="828"/>
      <c r="U26" s="828"/>
      <c r="V26" s="828"/>
      <c r="W26" s="828"/>
      <c r="X26" s="828"/>
      <c r="Y26" s="828"/>
      <c r="Z26" s="828"/>
    </row>
    <row r="27" ht="15.75" customHeight="1">
      <c r="A27" s="830"/>
      <c r="B27" s="826"/>
      <c r="C27" s="828"/>
      <c r="D27" s="828"/>
      <c r="E27" s="828"/>
      <c r="F27" s="828"/>
      <c r="G27" s="828"/>
      <c r="H27" s="828"/>
      <c r="I27" s="828"/>
      <c r="J27" s="828"/>
      <c r="K27" s="828"/>
      <c r="L27" s="828"/>
      <c r="M27" s="828"/>
      <c r="N27" s="828"/>
      <c r="O27" s="828"/>
      <c r="P27" s="828"/>
      <c r="Q27" s="828"/>
      <c r="R27" s="828"/>
      <c r="S27" s="828"/>
      <c r="T27" s="828"/>
      <c r="U27" s="828"/>
      <c r="V27" s="828"/>
      <c r="W27" s="828"/>
      <c r="X27" s="828"/>
      <c r="Y27" s="828"/>
      <c r="Z27" s="828"/>
    </row>
    <row r="28" ht="15.75" customHeight="1">
      <c r="A28" s="830"/>
      <c r="B28" s="826"/>
      <c r="C28" s="828"/>
      <c r="D28" s="828"/>
      <c r="E28" s="828"/>
      <c r="F28" s="828"/>
      <c r="G28" s="828"/>
      <c r="H28" s="828"/>
      <c r="I28" s="828"/>
      <c r="J28" s="828"/>
      <c r="K28" s="828"/>
      <c r="L28" s="828"/>
      <c r="M28" s="828"/>
      <c r="N28" s="828"/>
      <c r="O28" s="828"/>
      <c r="P28" s="828"/>
      <c r="Q28" s="828"/>
      <c r="R28" s="828"/>
      <c r="S28" s="828"/>
      <c r="T28" s="828"/>
      <c r="U28" s="828"/>
      <c r="V28" s="828"/>
      <c r="W28" s="828"/>
      <c r="X28" s="828"/>
      <c r="Y28" s="828"/>
      <c r="Z28" s="828"/>
    </row>
    <row r="29" ht="15.75" customHeight="1">
      <c r="A29" s="830"/>
      <c r="B29" s="826"/>
      <c r="C29" s="828"/>
      <c r="D29" s="828"/>
      <c r="E29" s="828"/>
      <c r="F29" s="828"/>
      <c r="G29" s="828"/>
      <c r="H29" s="828"/>
      <c r="I29" s="828"/>
      <c r="J29" s="828"/>
      <c r="K29" s="828"/>
      <c r="L29" s="828"/>
      <c r="M29" s="828"/>
      <c r="N29" s="828"/>
      <c r="O29" s="828"/>
      <c r="P29" s="828"/>
      <c r="Q29" s="828"/>
      <c r="R29" s="828"/>
      <c r="S29" s="828"/>
      <c r="T29" s="828"/>
      <c r="U29" s="828"/>
      <c r="V29" s="828"/>
      <c r="W29" s="828"/>
      <c r="X29" s="828"/>
      <c r="Y29" s="828"/>
      <c r="Z29" s="828"/>
    </row>
    <row r="30" ht="15.75" customHeight="1">
      <c r="A30" s="830"/>
      <c r="B30" s="826"/>
      <c r="C30" s="828"/>
      <c r="D30" s="828"/>
      <c r="E30" s="828"/>
      <c r="F30" s="828"/>
      <c r="G30" s="828"/>
      <c r="H30" s="828"/>
      <c r="I30" s="828"/>
      <c r="J30" s="828"/>
      <c r="K30" s="828"/>
      <c r="L30" s="828"/>
      <c r="M30" s="828"/>
      <c r="N30" s="828"/>
      <c r="O30" s="828"/>
      <c r="P30" s="828"/>
      <c r="Q30" s="828"/>
      <c r="R30" s="828"/>
      <c r="S30" s="828"/>
      <c r="T30" s="828"/>
      <c r="U30" s="828"/>
      <c r="V30" s="828"/>
      <c r="W30" s="828"/>
      <c r="X30" s="828"/>
      <c r="Y30" s="828"/>
      <c r="Z30" s="828"/>
    </row>
    <row r="31" ht="15.75" customHeight="1">
      <c r="A31" s="830"/>
      <c r="B31" s="826"/>
      <c r="C31" s="828"/>
      <c r="D31" s="828"/>
      <c r="E31" s="828"/>
      <c r="F31" s="828"/>
      <c r="G31" s="828"/>
      <c r="H31" s="828"/>
      <c r="I31" s="828"/>
      <c r="J31" s="828"/>
      <c r="K31" s="828"/>
      <c r="L31" s="828"/>
      <c r="M31" s="828"/>
      <c r="N31" s="828"/>
      <c r="O31" s="828"/>
      <c r="P31" s="828"/>
      <c r="Q31" s="828"/>
      <c r="R31" s="828"/>
      <c r="S31" s="828"/>
      <c r="T31" s="828"/>
      <c r="U31" s="828"/>
      <c r="V31" s="828"/>
      <c r="W31" s="828"/>
      <c r="X31" s="828"/>
      <c r="Y31" s="828"/>
      <c r="Z31" s="828"/>
    </row>
    <row r="32" ht="15.75" customHeight="1">
      <c r="A32" s="830"/>
      <c r="B32" s="826"/>
      <c r="C32" s="828"/>
      <c r="D32" s="828"/>
      <c r="E32" s="828"/>
      <c r="F32" s="828"/>
      <c r="G32" s="828"/>
      <c r="H32" s="828"/>
      <c r="I32" s="828"/>
      <c r="J32" s="828"/>
      <c r="K32" s="828"/>
      <c r="L32" s="828"/>
      <c r="M32" s="828"/>
      <c r="N32" s="828"/>
      <c r="O32" s="828"/>
      <c r="P32" s="828"/>
      <c r="Q32" s="828"/>
      <c r="R32" s="828"/>
      <c r="S32" s="828"/>
      <c r="T32" s="828"/>
      <c r="U32" s="828"/>
      <c r="V32" s="828"/>
      <c r="W32" s="828"/>
      <c r="X32" s="828"/>
      <c r="Y32" s="828"/>
      <c r="Z32" s="828"/>
    </row>
    <row r="33" ht="15.75" customHeight="1">
      <c r="A33" s="830"/>
      <c r="B33" s="826"/>
      <c r="C33" s="828"/>
      <c r="D33" s="828"/>
      <c r="E33" s="828"/>
      <c r="F33" s="828"/>
      <c r="G33" s="828"/>
      <c r="H33" s="828"/>
      <c r="I33" s="828"/>
      <c r="J33" s="828"/>
      <c r="K33" s="828"/>
      <c r="L33" s="828"/>
      <c r="M33" s="828"/>
      <c r="N33" s="828"/>
      <c r="O33" s="828"/>
      <c r="P33" s="828"/>
      <c r="Q33" s="828"/>
      <c r="R33" s="828"/>
      <c r="S33" s="828"/>
      <c r="T33" s="828"/>
      <c r="U33" s="828"/>
      <c r="V33" s="828"/>
      <c r="W33" s="828"/>
      <c r="X33" s="828"/>
      <c r="Y33" s="828"/>
      <c r="Z33" s="828"/>
    </row>
    <row r="34" ht="15.75" customHeight="1">
      <c r="A34" s="830"/>
      <c r="B34" s="826"/>
      <c r="C34" s="828"/>
      <c r="D34" s="828"/>
      <c r="E34" s="828"/>
      <c r="F34" s="828"/>
      <c r="G34" s="828"/>
      <c r="H34" s="828"/>
      <c r="I34" s="828"/>
      <c r="J34" s="828"/>
      <c r="K34" s="828"/>
      <c r="L34" s="828"/>
      <c r="M34" s="828"/>
      <c r="N34" s="828"/>
      <c r="O34" s="828"/>
      <c r="P34" s="828"/>
      <c r="Q34" s="828"/>
      <c r="R34" s="828"/>
      <c r="S34" s="828"/>
      <c r="T34" s="828"/>
      <c r="U34" s="828"/>
      <c r="V34" s="828"/>
      <c r="W34" s="828"/>
      <c r="X34" s="828"/>
      <c r="Y34" s="828"/>
      <c r="Z34" s="828"/>
    </row>
    <row r="35" ht="15.75" customHeight="1">
      <c r="A35" s="830"/>
      <c r="B35" s="826"/>
      <c r="C35" s="828"/>
      <c r="D35" s="828"/>
      <c r="E35" s="828"/>
      <c r="F35" s="828"/>
      <c r="G35" s="828"/>
      <c r="H35" s="828"/>
      <c r="I35" s="828"/>
      <c r="J35" s="828"/>
      <c r="K35" s="828"/>
      <c r="L35" s="828"/>
      <c r="M35" s="828"/>
      <c r="N35" s="828"/>
      <c r="O35" s="828"/>
      <c r="P35" s="828"/>
      <c r="Q35" s="828"/>
      <c r="R35" s="828"/>
      <c r="S35" s="828"/>
      <c r="T35" s="828"/>
      <c r="U35" s="828"/>
      <c r="V35" s="828"/>
      <c r="W35" s="828"/>
      <c r="X35" s="828"/>
      <c r="Y35" s="828"/>
      <c r="Z35" s="828"/>
    </row>
    <row r="36" ht="15.75" customHeight="1">
      <c r="A36" s="830"/>
      <c r="B36" s="826"/>
      <c r="C36" s="828"/>
      <c r="D36" s="828"/>
      <c r="E36" s="828"/>
      <c r="F36" s="828"/>
      <c r="G36" s="828"/>
      <c r="H36" s="828"/>
      <c r="I36" s="828"/>
      <c r="J36" s="828"/>
      <c r="K36" s="828"/>
      <c r="L36" s="828"/>
      <c r="M36" s="828"/>
      <c r="N36" s="828"/>
      <c r="O36" s="828"/>
      <c r="P36" s="828"/>
      <c r="Q36" s="828"/>
      <c r="R36" s="828"/>
      <c r="S36" s="828"/>
      <c r="T36" s="828"/>
      <c r="U36" s="828"/>
      <c r="V36" s="828"/>
      <c r="W36" s="828"/>
      <c r="X36" s="828"/>
      <c r="Y36" s="828"/>
      <c r="Z36" s="828"/>
    </row>
    <row r="37" ht="15.75" customHeight="1">
      <c r="A37" s="830"/>
      <c r="B37" s="826"/>
      <c r="C37" s="828"/>
      <c r="D37" s="828"/>
      <c r="E37" s="828"/>
      <c r="F37" s="828"/>
      <c r="G37" s="828"/>
      <c r="H37" s="828"/>
      <c r="I37" s="828"/>
      <c r="J37" s="828"/>
      <c r="K37" s="828"/>
      <c r="L37" s="828"/>
      <c r="M37" s="828"/>
      <c r="N37" s="828"/>
      <c r="O37" s="828"/>
      <c r="P37" s="828"/>
      <c r="Q37" s="828"/>
      <c r="R37" s="828"/>
      <c r="S37" s="828"/>
      <c r="T37" s="828"/>
      <c r="U37" s="828"/>
      <c r="V37" s="828"/>
      <c r="W37" s="828"/>
      <c r="X37" s="828"/>
      <c r="Y37" s="828"/>
      <c r="Z37" s="828"/>
    </row>
    <row r="38" ht="15.75" customHeight="1">
      <c r="A38" s="830"/>
      <c r="B38" s="826"/>
      <c r="C38" s="828"/>
      <c r="D38" s="828"/>
      <c r="E38" s="828"/>
      <c r="F38" s="828"/>
      <c r="G38" s="828"/>
      <c r="H38" s="828"/>
      <c r="I38" s="828"/>
      <c r="J38" s="828"/>
      <c r="K38" s="828"/>
      <c r="L38" s="828"/>
      <c r="M38" s="828"/>
      <c r="N38" s="828"/>
      <c r="O38" s="828"/>
      <c r="P38" s="828"/>
      <c r="Q38" s="828"/>
      <c r="R38" s="828"/>
      <c r="S38" s="828"/>
      <c r="T38" s="828"/>
      <c r="U38" s="828"/>
      <c r="V38" s="828"/>
      <c r="W38" s="828"/>
      <c r="X38" s="828"/>
      <c r="Y38" s="828"/>
      <c r="Z38" s="828"/>
    </row>
    <row r="39" ht="15.75" customHeight="1">
      <c r="A39" s="830"/>
      <c r="B39" s="826"/>
      <c r="C39" s="828"/>
      <c r="D39" s="828"/>
      <c r="E39" s="828"/>
      <c r="F39" s="828"/>
      <c r="G39" s="828"/>
      <c r="H39" s="828"/>
      <c r="I39" s="828"/>
      <c r="J39" s="828"/>
      <c r="K39" s="828"/>
      <c r="L39" s="828"/>
      <c r="M39" s="828"/>
      <c r="N39" s="828"/>
      <c r="O39" s="828"/>
      <c r="P39" s="828"/>
      <c r="Q39" s="828"/>
      <c r="R39" s="828"/>
      <c r="S39" s="828"/>
      <c r="T39" s="828"/>
      <c r="U39" s="828"/>
      <c r="V39" s="828"/>
      <c r="W39" s="828"/>
      <c r="X39" s="828"/>
      <c r="Y39" s="828"/>
      <c r="Z39" s="828"/>
    </row>
    <row r="40" ht="15.75" customHeight="1">
      <c r="A40" s="830"/>
      <c r="B40" s="826"/>
      <c r="C40" s="828"/>
      <c r="D40" s="828"/>
      <c r="E40" s="828"/>
      <c r="F40" s="828"/>
      <c r="G40" s="828"/>
      <c r="H40" s="828"/>
      <c r="I40" s="828"/>
      <c r="J40" s="828"/>
      <c r="K40" s="828"/>
      <c r="L40" s="828"/>
      <c r="M40" s="828"/>
      <c r="N40" s="828"/>
      <c r="O40" s="828"/>
      <c r="P40" s="828"/>
      <c r="Q40" s="828"/>
      <c r="R40" s="828"/>
      <c r="S40" s="828"/>
      <c r="T40" s="828"/>
      <c r="U40" s="828"/>
      <c r="V40" s="828"/>
      <c r="W40" s="828"/>
      <c r="X40" s="828"/>
      <c r="Y40" s="828"/>
      <c r="Z40" s="828"/>
    </row>
    <row r="41" ht="15.75" customHeight="1">
      <c r="A41" s="830"/>
      <c r="B41" s="826"/>
      <c r="C41" s="828"/>
      <c r="D41" s="828"/>
      <c r="E41" s="828"/>
      <c r="F41" s="828"/>
      <c r="G41" s="828"/>
      <c r="H41" s="828"/>
      <c r="I41" s="828"/>
      <c r="J41" s="828"/>
      <c r="K41" s="828"/>
      <c r="L41" s="828"/>
      <c r="M41" s="828"/>
      <c r="N41" s="828"/>
      <c r="O41" s="828"/>
      <c r="P41" s="828"/>
      <c r="Q41" s="828"/>
      <c r="R41" s="828"/>
      <c r="S41" s="828"/>
      <c r="T41" s="828"/>
      <c r="U41" s="828"/>
      <c r="V41" s="828"/>
      <c r="W41" s="828"/>
      <c r="X41" s="828"/>
      <c r="Y41" s="828"/>
      <c r="Z41" s="828"/>
    </row>
    <row r="42" ht="15.75" customHeight="1">
      <c r="A42" s="830"/>
      <c r="B42" s="826"/>
      <c r="C42" s="828"/>
      <c r="D42" s="828"/>
      <c r="E42" s="828"/>
      <c r="F42" s="828"/>
      <c r="G42" s="828"/>
      <c r="H42" s="828"/>
      <c r="I42" s="828"/>
      <c r="J42" s="828"/>
      <c r="K42" s="828"/>
      <c r="L42" s="828"/>
      <c r="M42" s="828"/>
      <c r="N42" s="828"/>
      <c r="O42" s="828"/>
      <c r="P42" s="828"/>
      <c r="Q42" s="828"/>
      <c r="R42" s="828"/>
      <c r="S42" s="828"/>
      <c r="T42" s="828"/>
      <c r="U42" s="828"/>
      <c r="V42" s="828"/>
      <c r="W42" s="828"/>
      <c r="X42" s="828"/>
      <c r="Y42" s="828"/>
      <c r="Z42" s="828"/>
    </row>
    <row r="43" ht="15.75" customHeight="1">
      <c r="A43" s="830"/>
      <c r="B43" s="826"/>
      <c r="C43" s="828"/>
      <c r="D43" s="828"/>
      <c r="E43" s="828"/>
      <c r="F43" s="828"/>
      <c r="G43" s="828"/>
      <c r="H43" s="828"/>
      <c r="I43" s="828"/>
      <c r="J43" s="828"/>
      <c r="K43" s="828"/>
      <c r="L43" s="828"/>
      <c r="M43" s="828"/>
      <c r="N43" s="828"/>
      <c r="O43" s="828"/>
      <c r="P43" s="828"/>
      <c r="Q43" s="828"/>
      <c r="R43" s="828"/>
      <c r="S43" s="828"/>
      <c r="T43" s="828"/>
      <c r="U43" s="828"/>
      <c r="V43" s="828"/>
      <c r="W43" s="828"/>
      <c r="X43" s="828"/>
      <c r="Y43" s="828"/>
      <c r="Z43" s="828"/>
    </row>
    <row r="44" ht="15.75" customHeight="1">
      <c r="A44" s="830"/>
      <c r="B44" s="826"/>
      <c r="C44" s="828"/>
      <c r="D44" s="828"/>
      <c r="E44" s="828"/>
      <c r="F44" s="828"/>
      <c r="G44" s="828"/>
      <c r="H44" s="828"/>
      <c r="I44" s="828"/>
      <c r="J44" s="828"/>
      <c r="K44" s="828"/>
      <c r="L44" s="828"/>
      <c r="M44" s="828"/>
      <c r="N44" s="828"/>
      <c r="O44" s="828"/>
      <c r="P44" s="828"/>
      <c r="Q44" s="828"/>
      <c r="R44" s="828"/>
      <c r="S44" s="828"/>
      <c r="T44" s="828"/>
      <c r="U44" s="828"/>
      <c r="V44" s="828"/>
      <c r="W44" s="828"/>
      <c r="X44" s="828"/>
      <c r="Y44" s="828"/>
      <c r="Z44" s="828"/>
    </row>
    <row r="45" ht="15.75" customHeight="1">
      <c r="A45" s="830"/>
      <c r="B45" s="826"/>
      <c r="C45" s="828"/>
      <c r="D45" s="828"/>
      <c r="E45" s="828"/>
      <c r="F45" s="828"/>
      <c r="G45" s="828"/>
      <c r="H45" s="828"/>
      <c r="I45" s="828"/>
      <c r="J45" s="828"/>
      <c r="K45" s="828"/>
      <c r="L45" s="828"/>
      <c r="M45" s="828"/>
      <c r="N45" s="828"/>
      <c r="O45" s="828"/>
      <c r="P45" s="828"/>
      <c r="Q45" s="828"/>
      <c r="R45" s="828"/>
      <c r="S45" s="828"/>
      <c r="T45" s="828"/>
      <c r="U45" s="828"/>
      <c r="V45" s="828"/>
      <c r="W45" s="828"/>
      <c r="X45" s="828"/>
      <c r="Y45" s="828"/>
      <c r="Z45" s="828"/>
    </row>
    <row r="46" ht="15.75" customHeight="1">
      <c r="A46" s="830"/>
      <c r="B46" s="826"/>
      <c r="C46" s="828"/>
      <c r="D46" s="828"/>
      <c r="E46" s="828"/>
      <c r="F46" s="828"/>
      <c r="G46" s="828"/>
      <c r="H46" s="828"/>
      <c r="I46" s="828"/>
      <c r="J46" s="828"/>
      <c r="K46" s="828"/>
      <c r="L46" s="828"/>
      <c r="M46" s="828"/>
      <c r="N46" s="828"/>
      <c r="O46" s="828"/>
      <c r="P46" s="828"/>
      <c r="Q46" s="828"/>
      <c r="R46" s="828"/>
      <c r="S46" s="828"/>
      <c r="T46" s="828"/>
      <c r="U46" s="828"/>
      <c r="V46" s="828"/>
      <c r="W46" s="828"/>
      <c r="X46" s="828"/>
      <c r="Y46" s="828"/>
      <c r="Z46" s="828"/>
    </row>
    <row r="47" ht="15.75" customHeight="1">
      <c r="A47" s="830"/>
      <c r="B47" s="826"/>
      <c r="C47" s="828"/>
      <c r="D47" s="828"/>
      <c r="E47" s="828"/>
      <c r="F47" s="828"/>
      <c r="G47" s="828"/>
      <c r="H47" s="828"/>
      <c r="I47" s="828"/>
      <c r="J47" s="828"/>
      <c r="K47" s="828"/>
      <c r="L47" s="828"/>
      <c r="M47" s="828"/>
      <c r="N47" s="828"/>
      <c r="O47" s="828"/>
      <c r="P47" s="828"/>
      <c r="Q47" s="828"/>
      <c r="R47" s="828"/>
      <c r="S47" s="828"/>
      <c r="T47" s="828"/>
      <c r="U47" s="828"/>
      <c r="V47" s="828"/>
      <c r="W47" s="828"/>
      <c r="X47" s="828"/>
      <c r="Y47" s="828"/>
      <c r="Z47" s="828"/>
    </row>
    <row r="48" ht="15.75" customHeight="1">
      <c r="A48" s="830"/>
      <c r="B48" s="826"/>
      <c r="C48" s="828"/>
      <c r="D48" s="828"/>
      <c r="E48" s="828"/>
      <c r="F48" s="828"/>
      <c r="G48" s="828"/>
      <c r="H48" s="828"/>
      <c r="I48" s="828"/>
      <c r="J48" s="828"/>
      <c r="K48" s="828"/>
      <c r="L48" s="828"/>
      <c r="M48" s="828"/>
      <c r="N48" s="828"/>
      <c r="O48" s="828"/>
      <c r="P48" s="828"/>
      <c r="Q48" s="828"/>
      <c r="R48" s="828"/>
      <c r="S48" s="828"/>
      <c r="T48" s="828"/>
      <c r="U48" s="828"/>
      <c r="V48" s="828"/>
      <c r="W48" s="828"/>
      <c r="X48" s="828"/>
      <c r="Y48" s="828"/>
      <c r="Z48" s="828"/>
    </row>
    <row r="49" ht="15.75" customHeight="1">
      <c r="A49" s="830"/>
      <c r="B49" s="826"/>
      <c r="C49" s="828"/>
      <c r="D49" s="828"/>
      <c r="E49" s="828"/>
      <c r="F49" s="828"/>
      <c r="G49" s="828"/>
      <c r="H49" s="828"/>
      <c r="I49" s="828"/>
      <c r="J49" s="828"/>
      <c r="K49" s="828"/>
      <c r="L49" s="828"/>
      <c r="M49" s="828"/>
      <c r="N49" s="828"/>
      <c r="O49" s="828"/>
      <c r="P49" s="828"/>
      <c r="Q49" s="828"/>
      <c r="R49" s="828"/>
      <c r="S49" s="828"/>
      <c r="T49" s="828"/>
      <c r="U49" s="828"/>
      <c r="V49" s="828"/>
      <c r="W49" s="828"/>
      <c r="X49" s="828"/>
      <c r="Y49" s="828"/>
      <c r="Z49" s="828"/>
    </row>
    <row r="50" ht="15.75" customHeight="1">
      <c r="A50" s="830"/>
      <c r="B50" s="826"/>
      <c r="C50" s="828"/>
      <c r="D50" s="828"/>
      <c r="E50" s="828"/>
      <c r="F50" s="828"/>
      <c r="G50" s="828"/>
      <c r="H50" s="828"/>
      <c r="I50" s="828"/>
      <c r="J50" s="828"/>
      <c r="K50" s="828"/>
      <c r="L50" s="828"/>
      <c r="M50" s="828"/>
      <c r="N50" s="828"/>
      <c r="O50" s="828"/>
      <c r="P50" s="828"/>
      <c r="Q50" s="828"/>
      <c r="R50" s="828"/>
      <c r="S50" s="828"/>
      <c r="T50" s="828"/>
      <c r="U50" s="828"/>
      <c r="V50" s="828"/>
      <c r="W50" s="828"/>
      <c r="X50" s="828"/>
      <c r="Y50" s="828"/>
      <c r="Z50" s="828"/>
    </row>
    <row r="51" ht="15.75" customHeight="1">
      <c r="A51" s="830"/>
      <c r="B51" s="826"/>
      <c r="C51" s="828"/>
      <c r="D51" s="828"/>
      <c r="E51" s="828"/>
      <c r="F51" s="828"/>
      <c r="G51" s="828"/>
      <c r="H51" s="828"/>
      <c r="I51" s="828"/>
      <c r="J51" s="828"/>
      <c r="K51" s="828"/>
      <c r="L51" s="828"/>
      <c r="M51" s="828"/>
      <c r="N51" s="828"/>
      <c r="O51" s="828"/>
      <c r="P51" s="828"/>
      <c r="Q51" s="828"/>
      <c r="R51" s="828"/>
      <c r="S51" s="828"/>
      <c r="T51" s="828"/>
      <c r="U51" s="828"/>
      <c r="V51" s="828"/>
      <c r="W51" s="828"/>
      <c r="X51" s="828"/>
      <c r="Y51" s="828"/>
      <c r="Z51" s="828"/>
    </row>
    <row r="52" ht="15.75" customHeight="1">
      <c r="A52" s="830"/>
      <c r="B52" s="826"/>
      <c r="C52" s="828"/>
      <c r="D52" s="828"/>
      <c r="E52" s="828"/>
      <c r="F52" s="828"/>
      <c r="G52" s="828"/>
      <c r="H52" s="828"/>
      <c r="I52" s="828"/>
      <c r="J52" s="828"/>
      <c r="K52" s="828"/>
      <c r="L52" s="828"/>
      <c r="M52" s="828"/>
      <c r="N52" s="828"/>
      <c r="O52" s="828"/>
      <c r="P52" s="828"/>
      <c r="Q52" s="828"/>
      <c r="R52" s="828"/>
      <c r="S52" s="828"/>
      <c r="T52" s="828"/>
      <c r="U52" s="828"/>
      <c r="V52" s="828"/>
      <c r="W52" s="828"/>
      <c r="X52" s="828"/>
      <c r="Y52" s="828"/>
      <c r="Z52" s="828"/>
    </row>
    <row r="53" ht="15.75" customHeight="1">
      <c r="A53" s="830"/>
      <c r="B53" s="826"/>
      <c r="C53" s="828"/>
      <c r="D53" s="828"/>
      <c r="E53" s="828"/>
      <c r="F53" s="828"/>
      <c r="G53" s="828"/>
      <c r="H53" s="828"/>
      <c r="I53" s="828"/>
      <c r="J53" s="828"/>
      <c r="K53" s="828"/>
      <c r="L53" s="828"/>
      <c r="M53" s="828"/>
      <c r="N53" s="828"/>
      <c r="O53" s="828"/>
      <c r="P53" s="828"/>
      <c r="Q53" s="828"/>
      <c r="R53" s="828"/>
      <c r="S53" s="828"/>
      <c r="T53" s="828"/>
      <c r="U53" s="828"/>
      <c r="V53" s="828"/>
      <c r="W53" s="828"/>
      <c r="X53" s="828"/>
      <c r="Y53" s="828"/>
      <c r="Z53" s="828"/>
    </row>
    <row r="54" ht="15.75" customHeight="1">
      <c r="A54" s="830"/>
      <c r="B54" s="826"/>
      <c r="C54" s="828"/>
      <c r="D54" s="828"/>
      <c r="E54" s="828"/>
      <c r="F54" s="828"/>
      <c r="G54" s="828"/>
      <c r="H54" s="828"/>
      <c r="I54" s="828"/>
      <c r="J54" s="828"/>
      <c r="K54" s="828"/>
      <c r="L54" s="828"/>
      <c r="M54" s="828"/>
      <c r="N54" s="828"/>
      <c r="O54" s="828"/>
      <c r="P54" s="828"/>
      <c r="Q54" s="828"/>
      <c r="R54" s="828"/>
      <c r="S54" s="828"/>
      <c r="T54" s="828"/>
      <c r="U54" s="828"/>
      <c r="V54" s="828"/>
      <c r="W54" s="828"/>
      <c r="X54" s="828"/>
      <c r="Y54" s="828"/>
      <c r="Z54" s="828"/>
    </row>
    <row r="55" ht="15.75" customHeight="1">
      <c r="A55" s="830"/>
      <c r="B55" s="826"/>
      <c r="C55" s="828"/>
      <c r="D55" s="828"/>
      <c r="E55" s="828"/>
      <c r="F55" s="828"/>
      <c r="G55" s="828"/>
      <c r="H55" s="828"/>
      <c r="I55" s="828"/>
      <c r="J55" s="828"/>
      <c r="K55" s="828"/>
      <c r="L55" s="828"/>
      <c r="M55" s="828"/>
      <c r="N55" s="828"/>
      <c r="O55" s="828"/>
      <c r="P55" s="828"/>
      <c r="Q55" s="828"/>
      <c r="R55" s="828"/>
      <c r="S55" s="828"/>
      <c r="T55" s="828"/>
      <c r="U55" s="828"/>
      <c r="V55" s="828"/>
      <c r="W55" s="828"/>
      <c r="X55" s="828"/>
      <c r="Y55" s="828"/>
      <c r="Z55" s="828"/>
    </row>
    <row r="56" ht="15.75" customHeight="1">
      <c r="A56" s="830"/>
      <c r="B56" s="826"/>
      <c r="C56" s="828"/>
      <c r="D56" s="828"/>
      <c r="E56" s="828"/>
      <c r="F56" s="828"/>
      <c r="G56" s="828"/>
      <c r="H56" s="828"/>
      <c r="I56" s="828"/>
      <c r="J56" s="828"/>
      <c r="K56" s="828"/>
      <c r="L56" s="828"/>
      <c r="M56" s="828"/>
      <c r="N56" s="828"/>
      <c r="O56" s="828"/>
      <c r="P56" s="828"/>
      <c r="Q56" s="828"/>
      <c r="R56" s="828"/>
      <c r="S56" s="828"/>
      <c r="T56" s="828"/>
      <c r="U56" s="828"/>
      <c r="V56" s="828"/>
      <c r="W56" s="828"/>
      <c r="X56" s="828"/>
      <c r="Y56" s="828"/>
      <c r="Z56" s="828"/>
    </row>
    <row r="57" ht="15.75" customHeight="1">
      <c r="A57" s="830"/>
      <c r="B57" s="826"/>
      <c r="C57" s="828"/>
      <c r="D57" s="828"/>
      <c r="E57" s="828"/>
      <c r="F57" s="828"/>
      <c r="G57" s="828"/>
      <c r="H57" s="828"/>
      <c r="I57" s="828"/>
      <c r="J57" s="828"/>
      <c r="K57" s="828"/>
      <c r="L57" s="828"/>
      <c r="M57" s="828"/>
      <c r="N57" s="828"/>
      <c r="O57" s="828"/>
      <c r="P57" s="828"/>
      <c r="Q57" s="828"/>
      <c r="R57" s="828"/>
      <c r="S57" s="828"/>
      <c r="T57" s="828"/>
      <c r="U57" s="828"/>
      <c r="V57" s="828"/>
      <c r="W57" s="828"/>
      <c r="X57" s="828"/>
      <c r="Y57" s="828"/>
      <c r="Z57" s="828"/>
    </row>
    <row r="58" ht="15.75" customHeight="1">
      <c r="A58" s="830"/>
      <c r="B58" s="826"/>
      <c r="C58" s="828"/>
      <c r="D58" s="828"/>
      <c r="E58" s="828"/>
      <c r="F58" s="828"/>
      <c r="G58" s="828"/>
      <c r="H58" s="828"/>
      <c r="I58" s="828"/>
      <c r="J58" s="828"/>
      <c r="K58" s="828"/>
      <c r="L58" s="828"/>
      <c r="M58" s="828"/>
      <c r="N58" s="828"/>
      <c r="O58" s="828"/>
      <c r="P58" s="828"/>
      <c r="Q58" s="828"/>
      <c r="R58" s="828"/>
      <c r="S58" s="828"/>
      <c r="T58" s="828"/>
      <c r="U58" s="828"/>
      <c r="V58" s="828"/>
      <c r="W58" s="828"/>
      <c r="X58" s="828"/>
      <c r="Y58" s="828"/>
      <c r="Z58" s="828"/>
    </row>
    <row r="59" ht="15.75" customHeight="1">
      <c r="A59" s="830"/>
      <c r="B59" s="826"/>
      <c r="C59" s="828"/>
      <c r="D59" s="828"/>
      <c r="E59" s="828"/>
      <c r="F59" s="828"/>
      <c r="G59" s="828"/>
      <c r="H59" s="828"/>
      <c r="I59" s="828"/>
      <c r="J59" s="828"/>
      <c r="K59" s="828"/>
      <c r="L59" s="828"/>
      <c r="M59" s="828"/>
      <c r="N59" s="828"/>
      <c r="O59" s="828"/>
      <c r="P59" s="828"/>
      <c r="Q59" s="828"/>
      <c r="R59" s="828"/>
      <c r="S59" s="828"/>
      <c r="T59" s="828"/>
      <c r="U59" s="828"/>
      <c r="V59" s="828"/>
      <c r="W59" s="828"/>
      <c r="X59" s="828"/>
      <c r="Y59" s="828"/>
      <c r="Z59" s="828"/>
    </row>
    <row r="60" ht="15.75" customHeight="1">
      <c r="A60" s="830"/>
      <c r="B60" s="826"/>
      <c r="C60" s="828"/>
      <c r="D60" s="828"/>
      <c r="E60" s="828"/>
      <c r="F60" s="828"/>
      <c r="G60" s="828"/>
      <c r="H60" s="828"/>
      <c r="I60" s="828"/>
      <c r="J60" s="828"/>
      <c r="K60" s="828"/>
      <c r="L60" s="828"/>
      <c r="M60" s="828"/>
      <c r="N60" s="828"/>
      <c r="O60" s="828"/>
      <c r="P60" s="828"/>
      <c r="Q60" s="828"/>
      <c r="R60" s="828"/>
      <c r="S60" s="828"/>
      <c r="T60" s="828"/>
      <c r="U60" s="828"/>
      <c r="V60" s="828"/>
      <c r="W60" s="828"/>
      <c r="X60" s="828"/>
      <c r="Y60" s="828"/>
      <c r="Z60" s="828"/>
    </row>
    <row r="61" ht="15.75" customHeight="1">
      <c r="A61" s="830"/>
      <c r="B61" s="826"/>
      <c r="C61" s="828"/>
      <c r="D61" s="828"/>
      <c r="E61" s="828"/>
      <c r="F61" s="828"/>
      <c r="G61" s="828"/>
      <c r="H61" s="828"/>
      <c r="I61" s="828"/>
      <c r="J61" s="828"/>
      <c r="K61" s="828"/>
      <c r="L61" s="828"/>
      <c r="M61" s="828"/>
      <c r="N61" s="828"/>
      <c r="O61" s="828"/>
      <c r="P61" s="828"/>
      <c r="Q61" s="828"/>
      <c r="R61" s="828"/>
      <c r="S61" s="828"/>
      <c r="T61" s="828"/>
      <c r="U61" s="828"/>
      <c r="V61" s="828"/>
      <c r="W61" s="828"/>
      <c r="X61" s="828"/>
      <c r="Y61" s="828"/>
      <c r="Z61" s="828"/>
    </row>
    <row r="62" ht="15.75" customHeight="1">
      <c r="A62" s="830"/>
      <c r="B62" s="826"/>
      <c r="C62" s="828"/>
      <c r="D62" s="828"/>
      <c r="E62" s="828"/>
      <c r="F62" s="828"/>
      <c r="G62" s="828"/>
      <c r="H62" s="828"/>
      <c r="I62" s="828"/>
      <c r="J62" s="828"/>
      <c r="K62" s="828"/>
      <c r="L62" s="828"/>
      <c r="M62" s="828"/>
      <c r="N62" s="828"/>
      <c r="O62" s="828"/>
      <c r="P62" s="828"/>
      <c r="Q62" s="828"/>
      <c r="R62" s="828"/>
      <c r="S62" s="828"/>
      <c r="T62" s="828"/>
      <c r="U62" s="828"/>
      <c r="V62" s="828"/>
      <c r="W62" s="828"/>
      <c r="X62" s="828"/>
      <c r="Y62" s="828"/>
      <c r="Z62" s="828"/>
    </row>
    <row r="63" ht="15.75" customHeight="1">
      <c r="A63" s="830"/>
      <c r="B63" s="826"/>
      <c r="C63" s="828"/>
      <c r="D63" s="828"/>
      <c r="E63" s="828"/>
      <c r="F63" s="828"/>
      <c r="G63" s="828"/>
      <c r="H63" s="828"/>
      <c r="I63" s="828"/>
      <c r="J63" s="828"/>
      <c r="K63" s="828"/>
      <c r="L63" s="828"/>
      <c r="M63" s="828"/>
      <c r="N63" s="828"/>
      <c r="O63" s="828"/>
      <c r="P63" s="828"/>
      <c r="Q63" s="828"/>
      <c r="R63" s="828"/>
      <c r="S63" s="828"/>
      <c r="T63" s="828"/>
      <c r="U63" s="828"/>
      <c r="V63" s="828"/>
      <c r="W63" s="828"/>
      <c r="X63" s="828"/>
      <c r="Y63" s="828"/>
      <c r="Z63" s="828"/>
    </row>
    <row r="64" ht="15.75" customHeight="1">
      <c r="A64" s="830"/>
      <c r="B64" s="826"/>
      <c r="C64" s="828"/>
      <c r="D64" s="828"/>
      <c r="E64" s="828"/>
      <c r="F64" s="828"/>
      <c r="G64" s="828"/>
      <c r="H64" s="828"/>
      <c r="I64" s="828"/>
      <c r="J64" s="828"/>
      <c r="K64" s="828"/>
      <c r="L64" s="828"/>
      <c r="M64" s="828"/>
      <c r="N64" s="828"/>
      <c r="O64" s="828"/>
      <c r="P64" s="828"/>
      <c r="Q64" s="828"/>
      <c r="R64" s="828"/>
      <c r="S64" s="828"/>
      <c r="T64" s="828"/>
      <c r="U64" s="828"/>
      <c r="V64" s="828"/>
      <c r="W64" s="828"/>
      <c r="X64" s="828"/>
      <c r="Y64" s="828"/>
      <c r="Z64" s="828"/>
    </row>
    <row r="65" ht="15.75" customHeight="1">
      <c r="A65" s="830"/>
      <c r="B65" s="826"/>
      <c r="C65" s="828"/>
      <c r="D65" s="828"/>
      <c r="E65" s="828"/>
      <c r="F65" s="828"/>
      <c r="G65" s="828"/>
      <c r="H65" s="828"/>
      <c r="I65" s="828"/>
      <c r="J65" s="828"/>
      <c r="K65" s="828"/>
      <c r="L65" s="828"/>
      <c r="M65" s="828"/>
      <c r="N65" s="828"/>
      <c r="O65" s="828"/>
      <c r="P65" s="828"/>
      <c r="Q65" s="828"/>
      <c r="R65" s="828"/>
      <c r="S65" s="828"/>
      <c r="T65" s="828"/>
      <c r="U65" s="828"/>
      <c r="V65" s="828"/>
      <c r="W65" s="828"/>
      <c r="X65" s="828"/>
      <c r="Y65" s="828"/>
      <c r="Z65" s="828"/>
    </row>
    <row r="66" ht="15.75" customHeight="1">
      <c r="A66" s="830"/>
      <c r="B66" s="826"/>
      <c r="C66" s="828"/>
      <c r="D66" s="828"/>
      <c r="E66" s="828"/>
      <c r="F66" s="828"/>
      <c r="G66" s="828"/>
      <c r="H66" s="828"/>
      <c r="I66" s="828"/>
      <c r="J66" s="828"/>
      <c r="K66" s="828"/>
      <c r="L66" s="828"/>
      <c r="M66" s="828"/>
      <c r="N66" s="828"/>
      <c r="O66" s="828"/>
      <c r="P66" s="828"/>
      <c r="Q66" s="828"/>
      <c r="R66" s="828"/>
      <c r="S66" s="828"/>
      <c r="T66" s="828"/>
      <c r="U66" s="828"/>
      <c r="V66" s="828"/>
      <c r="W66" s="828"/>
      <c r="X66" s="828"/>
      <c r="Y66" s="828"/>
      <c r="Z66" s="828"/>
    </row>
    <row r="67" ht="15.75" customHeight="1">
      <c r="A67" s="830"/>
      <c r="B67" s="826"/>
      <c r="C67" s="828"/>
      <c r="D67" s="828"/>
      <c r="E67" s="828"/>
      <c r="F67" s="828"/>
      <c r="G67" s="828"/>
      <c r="H67" s="828"/>
      <c r="I67" s="828"/>
      <c r="J67" s="828"/>
      <c r="K67" s="828"/>
      <c r="L67" s="828"/>
      <c r="M67" s="828"/>
      <c r="N67" s="828"/>
      <c r="O67" s="828"/>
      <c r="P67" s="828"/>
      <c r="Q67" s="828"/>
      <c r="R67" s="828"/>
      <c r="S67" s="828"/>
      <c r="T67" s="828"/>
      <c r="U67" s="828"/>
      <c r="V67" s="828"/>
      <c r="W67" s="828"/>
      <c r="X67" s="828"/>
      <c r="Y67" s="828"/>
      <c r="Z67" s="828"/>
    </row>
    <row r="68" ht="15.75" customHeight="1">
      <c r="A68" s="830"/>
      <c r="B68" s="826"/>
      <c r="C68" s="828"/>
      <c r="D68" s="828"/>
      <c r="E68" s="828"/>
      <c r="F68" s="828"/>
      <c r="G68" s="828"/>
      <c r="H68" s="828"/>
      <c r="I68" s="828"/>
      <c r="J68" s="828"/>
      <c r="K68" s="828"/>
      <c r="L68" s="828"/>
      <c r="M68" s="828"/>
      <c r="N68" s="828"/>
      <c r="O68" s="828"/>
      <c r="P68" s="828"/>
      <c r="Q68" s="828"/>
      <c r="R68" s="828"/>
      <c r="S68" s="828"/>
      <c r="T68" s="828"/>
      <c r="U68" s="828"/>
      <c r="V68" s="828"/>
      <c r="W68" s="828"/>
      <c r="X68" s="828"/>
      <c r="Y68" s="828"/>
      <c r="Z68" s="828"/>
    </row>
    <row r="69" ht="15.75" customHeight="1">
      <c r="A69" s="830"/>
      <c r="B69" s="826"/>
      <c r="C69" s="828"/>
      <c r="D69" s="828"/>
      <c r="E69" s="828"/>
      <c r="F69" s="828"/>
      <c r="G69" s="828"/>
      <c r="H69" s="828"/>
      <c r="I69" s="828"/>
      <c r="J69" s="828"/>
      <c r="K69" s="828"/>
      <c r="L69" s="828"/>
      <c r="M69" s="828"/>
      <c r="N69" s="828"/>
      <c r="O69" s="828"/>
      <c r="P69" s="828"/>
      <c r="Q69" s="828"/>
      <c r="R69" s="828"/>
      <c r="S69" s="828"/>
      <c r="T69" s="828"/>
      <c r="U69" s="828"/>
      <c r="V69" s="828"/>
      <c r="W69" s="828"/>
      <c r="X69" s="828"/>
      <c r="Y69" s="828"/>
      <c r="Z69" s="828"/>
    </row>
    <row r="70" ht="15.75" customHeight="1">
      <c r="A70" s="830"/>
      <c r="B70" s="826"/>
      <c r="C70" s="828"/>
      <c r="D70" s="828"/>
      <c r="E70" s="828"/>
      <c r="F70" s="828"/>
      <c r="G70" s="828"/>
      <c r="H70" s="828"/>
      <c r="I70" s="828"/>
      <c r="J70" s="828"/>
      <c r="K70" s="828"/>
      <c r="L70" s="828"/>
      <c r="M70" s="828"/>
      <c r="N70" s="828"/>
      <c r="O70" s="828"/>
      <c r="P70" s="828"/>
      <c r="Q70" s="828"/>
      <c r="R70" s="828"/>
      <c r="S70" s="828"/>
      <c r="T70" s="828"/>
      <c r="U70" s="828"/>
      <c r="V70" s="828"/>
      <c r="W70" s="828"/>
      <c r="X70" s="828"/>
      <c r="Y70" s="828"/>
      <c r="Z70" s="828"/>
    </row>
    <row r="71" ht="15.75" customHeight="1">
      <c r="A71" s="830"/>
      <c r="B71" s="826"/>
      <c r="C71" s="828"/>
      <c r="D71" s="828"/>
      <c r="E71" s="828"/>
      <c r="F71" s="828"/>
      <c r="G71" s="828"/>
      <c r="H71" s="828"/>
      <c r="I71" s="828"/>
      <c r="J71" s="828"/>
      <c r="K71" s="828"/>
      <c r="L71" s="828"/>
      <c r="M71" s="828"/>
      <c r="N71" s="828"/>
      <c r="O71" s="828"/>
      <c r="P71" s="828"/>
      <c r="Q71" s="828"/>
      <c r="R71" s="828"/>
      <c r="S71" s="828"/>
      <c r="T71" s="828"/>
      <c r="U71" s="828"/>
      <c r="V71" s="828"/>
      <c r="W71" s="828"/>
      <c r="X71" s="828"/>
      <c r="Y71" s="828"/>
      <c r="Z71" s="828"/>
    </row>
    <row r="72" ht="15.75" customHeight="1">
      <c r="A72" s="830"/>
      <c r="B72" s="826"/>
      <c r="C72" s="828"/>
      <c r="D72" s="828"/>
      <c r="E72" s="828"/>
      <c r="F72" s="828"/>
      <c r="G72" s="828"/>
      <c r="H72" s="828"/>
      <c r="I72" s="828"/>
      <c r="J72" s="828"/>
      <c r="K72" s="828"/>
      <c r="L72" s="828"/>
      <c r="M72" s="828"/>
      <c r="N72" s="828"/>
      <c r="O72" s="828"/>
      <c r="P72" s="828"/>
      <c r="Q72" s="828"/>
      <c r="R72" s="828"/>
      <c r="S72" s="828"/>
      <c r="T72" s="828"/>
      <c r="U72" s="828"/>
      <c r="V72" s="828"/>
      <c r="W72" s="828"/>
      <c r="X72" s="828"/>
      <c r="Y72" s="828"/>
      <c r="Z72" s="828"/>
    </row>
    <row r="73" ht="15.75" customHeight="1">
      <c r="A73" s="830"/>
      <c r="B73" s="826"/>
      <c r="C73" s="828"/>
      <c r="D73" s="828"/>
      <c r="E73" s="828"/>
      <c r="F73" s="828"/>
      <c r="G73" s="828"/>
      <c r="H73" s="828"/>
      <c r="I73" s="828"/>
      <c r="J73" s="828"/>
      <c r="K73" s="828"/>
      <c r="L73" s="828"/>
      <c r="M73" s="828"/>
      <c r="N73" s="828"/>
      <c r="O73" s="828"/>
      <c r="P73" s="828"/>
      <c r="Q73" s="828"/>
      <c r="R73" s="828"/>
      <c r="S73" s="828"/>
      <c r="T73" s="828"/>
      <c r="U73" s="828"/>
      <c r="V73" s="828"/>
      <c r="W73" s="828"/>
      <c r="X73" s="828"/>
      <c r="Y73" s="828"/>
      <c r="Z73" s="828"/>
    </row>
    <row r="74" ht="15.75" customHeight="1">
      <c r="A74" s="830"/>
      <c r="B74" s="826"/>
      <c r="C74" s="828"/>
      <c r="D74" s="828"/>
      <c r="E74" s="828"/>
      <c r="F74" s="828"/>
      <c r="G74" s="828"/>
      <c r="H74" s="828"/>
      <c r="I74" s="828"/>
      <c r="J74" s="828"/>
      <c r="K74" s="828"/>
      <c r="L74" s="828"/>
      <c r="M74" s="828"/>
      <c r="N74" s="828"/>
      <c r="O74" s="828"/>
      <c r="P74" s="828"/>
      <c r="Q74" s="828"/>
      <c r="R74" s="828"/>
      <c r="S74" s="828"/>
      <c r="T74" s="828"/>
      <c r="U74" s="828"/>
      <c r="V74" s="828"/>
      <c r="W74" s="828"/>
      <c r="X74" s="828"/>
      <c r="Y74" s="828"/>
      <c r="Z74" s="828"/>
    </row>
    <row r="75" ht="15.75" customHeight="1">
      <c r="A75" s="830"/>
      <c r="B75" s="826"/>
      <c r="C75" s="828"/>
      <c r="D75" s="828"/>
      <c r="E75" s="828"/>
      <c r="F75" s="828"/>
      <c r="G75" s="828"/>
      <c r="H75" s="828"/>
      <c r="I75" s="828"/>
      <c r="J75" s="828"/>
      <c r="K75" s="828"/>
      <c r="L75" s="828"/>
      <c r="M75" s="828"/>
      <c r="N75" s="828"/>
      <c r="O75" s="828"/>
      <c r="P75" s="828"/>
      <c r="Q75" s="828"/>
      <c r="R75" s="828"/>
      <c r="S75" s="828"/>
      <c r="T75" s="828"/>
      <c r="U75" s="828"/>
      <c r="V75" s="828"/>
      <c r="W75" s="828"/>
      <c r="X75" s="828"/>
      <c r="Y75" s="828"/>
      <c r="Z75" s="828"/>
    </row>
    <row r="76" ht="15.75" customHeight="1">
      <c r="A76" s="830"/>
      <c r="B76" s="826"/>
      <c r="C76" s="828"/>
      <c r="D76" s="828"/>
      <c r="E76" s="828"/>
      <c r="F76" s="828"/>
      <c r="G76" s="828"/>
      <c r="H76" s="828"/>
      <c r="I76" s="828"/>
      <c r="J76" s="828"/>
      <c r="K76" s="828"/>
      <c r="L76" s="828"/>
      <c r="M76" s="828"/>
      <c r="N76" s="828"/>
      <c r="O76" s="828"/>
      <c r="P76" s="828"/>
      <c r="Q76" s="828"/>
      <c r="R76" s="828"/>
      <c r="S76" s="828"/>
      <c r="T76" s="828"/>
      <c r="U76" s="828"/>
      <c r="V76" s="828"/>
      <c r="W76" s="828"/>
      <c r="X76" s="828"/>
      <c r="Y76" s="828"/>
      <c r="Z76" s="828"/>
    </row>
    <row r="77" ht="15.75" customHeight="1">
      <c r="A77" s="830"/>
      <c r="B77" s="826"/>
      <c r="C77" s="828"/>
      <c r="D77" s="828"/>
      <c r="E77" s="828"/>
      <c r="F77" s="828"/>
      <c r="G77" s="828"/>
      <c r="H77" s="828"/>
      <c r="I77" s="828"/>
      <c r="J77" s="828"/>
      <c r="K77" s="828"/>
      <c r="L77" s="828"/>
      <c r="M77" s="828"/>
      <c r="N77" s="828"/>
      <c r="O77" s="828"/>
      <c r="P77" s="828"/>
      <c r="Q77" s="828"/>
      <c r="R77" s="828"/>
      <c r="S77" s="828"/>
      <c r="T77" s="828"/>
      <c r="U77" s="828"/>
      <c r="V77" s="828"/>
      <c r="W77" s="828"/>
      <c r="X77" s="828"/>
      <c r="Y77" s="828"/>
      <c r="Z77" s="828"/>
    </row>
    <row r="78" ht="15.75" customHeight="1">
      <c r="A78" s="830"/>
      <c r="B78" s="826"/>
      <c r="C78" s="828"/>
      <c r="D78" s="828"/>
      <c r="E78" s="828"/>
      <c r="F78" s="828"/>
      <c r="G78" s="828"/>
      <c r="H78" s="828"/>
      <c r="I78" s="828"/>
      <c r="J78" s="828"/>
      <c r="K78" s="828"/>
      <c r="L78" s="828"/>
      <c r="M78" s="828"/>
      <c r="N78" s="828"/>
      <c r="O78" s="828"/>
      <c r="P78" s="828"/>
      <c r="Q78" s="828"/>
      <c r="R78" s="828"/>
      <c r="S78" s="828"/>
      <c r="T78" s="828"/>
      <c r="U78" s="828"/>
      <c r="V78" s="828"/>
      <c r="W78" s="828"/>
      <c r="X78" s="828"/>
      <c r="Y78" s="828"/>
      <c r="Z78" s="828"/>
    </row>
    <row r="79" ht="15.75" customHeight="1">
      <c r="A79" s="830"/>
      <c r="B79" s="826"/>
      <c r="C79" s="828"/>
      <c r="D79" s="828"/>
      <c r="E79" s="828"/>
      <c r="F79" s="828"/>
      <c r="G79" s="828"/>
      <c r="H79" s="828"/>
      <c r="I79" s="828"/>
      <c r="J79" s="828"/>
      <c r="K79" s="828"/>
      <c r="L79" s="828"/>
      <c r="M79" s="828"/>
      <c r="N79" s="828"/>
      <c r="O79" s="828"/>
      <c r="P79" s="828"/>
      <c r="Q79" s="828"/>
      <c r="R79" s="828"/>
      <c r="S79" s="828"/>
      <c r="T79" s="828"/>
      <c r="U79" s="828"/>
      <c r="V79" s="828"/>
      <c r="W79" s="828"/>
      <c r="X79" s="828"/>
      <c r="Y79" s="828"/>
      <c r="Z79" s="828"/>
    </row>
    <row r="80" ht="15.75" customHeight="1">
      <c r="A80" s="830"/>
      <c r="B80" s="826"/>
      <c r="C80" s="828"/>
      <c r="D80" s="828"/>
      <c r="E80" s="828"/>
      <c r="F80" s="828"/>
      <c r="G80" s="828"/>
      <c r="H80" s="828"/>
      <c r="I80" s="828"/>
      <c r="J80" s="828"/>
      <c r="K80" s="828"/>
      <c r="L80" s="828"/>
      <c r="M80" s="828"/>
      <c r="N80" s="828"/>
      <c r="O80" s="828"/>
      <c r="P80" s="828"/>
      <c r="Q80" s="828"/>
      <c r="R80" s="828"/>
      <c r="S80" s="828"/>
      <c r="T80" s="828"/>
      <c r="U80" s="828"/>
      <c r="V80" s="828"/>
      <c r="W80" s="828"/>
      <c r="X80" s="828"/>
      <c r="Y80" s="828"/>
      <c r="Z80" s="828"/>
    </row>
    <row r="81" ht="15.75" customHeight="1">
      <c r="A81" s="830"/>
      <c r="B81" s="826"/>
      <c r="C81" s="828"/>
      <c r="D81" s="828"/>
      <c r="E81" s="828"/>
      <c r="F81" s="828"/>
      <c r="G81" s="828"/>
      <c r="H81" s="828"/>
      <c r="I81" s="828"/>
      <c r="J81" s="828"/>
      <c r="K81" s="828"/>
      <c r="L81" s="828"/>
      <c r="M81" s="828"/>
      <c r="N81" s="828"/>
      <c r="O81" s="828"/>
      <c r="P81" s="828"/>
      <c r="Q81" s="828"/>
      <c r="R81" s="828"/>
      <c r="S81" s="828"/>
      <c r="T81" s="828"/>
      <c r="U81" s="828"/>
      <c r="V81" s="828"/>
      <c r="W81" s="828"/>
      <c r="X81" s="828"/>
      <c r="Y81" s="828"/>
      <c r="Z81" s="828"/>
    </row>
    <row r="82" ht="15.75" customHeight="1">
      <c r="A82" s="830"/>
      <c r="B82" s="826"/>
      <c r="C82" s="828"/>
      <c r="D82" s="828"/>
      <c r="E82" s="828"/>
      <c r="F82" s="828"/>
      <c r="G82" s="828"/>
      <c r="H82" s="828"/>
      <c r="I82" s="828"/>
      <c r="J82" s="828"/>
      <c r="K82" s="828"/>
      <c r="L82" s="828"/>
      <c r="M82" s="828"/>
      <c r="N82" s="828"/>
      <c r="O82" s="828"/>
      <c r="P82" s="828"/>
      <c r="Q82" s="828"/>
      <c r="R82" s="828"/>
      <c r="S82" s="828"/>
      <c r="T82" s="828"/>
      <c r="U82" s="828"/>
      <c r="V82" s="828"/>
      <c r="W82" s="828"/>
      <c r="X82" s="828"/>
      <c r="Y82" s="828"/>
      <c r="Z82" s="828"/>
    </row>
    <row r="83" ht="15.75" customHeight="1">
      <c r="A83" s="830"/>
      <c r="B83" s="826"/>
      <c r="C83" s="828"/>
      <c r="D83" s="828"/>
      <c r="E83" s="828"/>
      <c r="F83" s="828"/>
      <c r="G83" s="828"/>
      <c r="H83" s="828"/>
      <c r="I83" s="828"/>
      <c r="J83" s="828"/>
      <c r="K83" s="828"/>
      <c r="L83" s="828"/>
      <c r="M83" s="828"/>
      <c r="N83" s="828"/>
      <c r="O83" s="828"/>
      <c r="P83" s="828"/>
      <c r="Q83" s="828"/>
      <c r="R83" s="828"/>
      <c r="S83" s="828"/>
      <c r="T83" s="828"/>
      <c r="U83" s="828"/>
      <c r="V83" s="828"/>
      <c r="W83" s="828"/>
      <c r="X83" s="828"/>
      <c r="Y83" s="828"/>
      <c r="Z83" s="828"/>
    </row>
    <row r="84" ht="15.75" customHeight="1">
      <c r="A84" s="830"/>
      <c r="B84" s="826"/>
      <c r="C84" s="828"/>
      <c r="D84" s="828"/>
      <c r="E84" s="828"/>
      <c r="F84" s="828"/>
      <c r="G84" s="828"/>
      <c r="H84" s="828"/>
      <c r="I84" s="828"/>
      <c r="J84" s="828"/>
      <c r="K84" s="828"/>
      <c r="L84" s="828"/>
      <c r="M84" s="828"/>
      <c r="N84" s="828"/>
      <c r="O84" s="828"/>
      <c r="P84" s="828"/>
      <c r="Q84" s="828"/>
      <c r="R84" s="828"/>
      <c r="S84" s="828"/>
      <c r="T84" s="828"/>
      <c r="U84" s="828"/>
      <c r="V84" s="828"/>
      <c r="W84" s="828"/>
      <c r="X84" s="828"/>
      <c r="Y84" s="828"/>
      <c r="Z84" s="828"/>
    </row>
    <row r="85" ht="15.75" customHeight="1">
      <c r="A85" s="830"/>
      <c r="B85" s="826"/>
      <c r="C85" s="828"/>
      <c r="D85" s="828"/>
      <c r="E85" s="828"/>
      <c r="F85" s="828"/>
      <c r="G85" s="828"/>
      <c r="H85" s="828"/>
      <c r="I85" s="828"/>
      <c r="J85" s="828"/>
      <c r="K85" s="828"/>
      <c r="L85" s="828"/>
      <c r="M85" s="828"/>
      <c r="N85" s="828"/>
      <c r="O85" s="828"/>
      <c r="P85" s="828"/>
      <c r="Q85" s="828"/>
      <c r="R85" s="828"/>
      <c r="S85" s="828"/>
      <c r="T85" s="828"/>
      <c r="U85" s="828"/>
      <c r="V85" s="828"/>
      <c r="W85" s="828"/>
      <c r="X85" s="828"/>
      <c r="Y85" s="828"/>
      <c r="Z85" s="828"/>
    </row>
    <row r="86" ht="15.75" customHeight="1">
      <c r="A86" s="830"/>
      <c r="B86" s="826"/>
      <c r="C86" s="828"/>
      <c r="D86" s="828"/>
      <c r="E86" s="828"/>
      <c r="F86" s="828"/>
      <c r="G86" s="828"/>
      <c r="H86" s="828"/>
      <c r="I86" s="828"/>
      <c r="J86" s="828"/>
      <c r="K86" s="828"/>
      <c r="L86" s="828"/>
      <c r="M86" s="828"/>
      <c r="N86" s="828"/>
      <c r="O86" s="828"/>
      <c r="P86" s="828"/>
      <c r="Q86" s="828"/>
      <c r="R86" s="828"/>
      <c r="S86" s="828"/>
      <c r="T86" s="828"/>
      <c r="U86" s="828"/>
      <c r="V86" s="828"/>
      <c r="W86" s="828"/>
      <c r="X86" s="828"/>
      <c r="Y86" s="828"/>
      <c r="Z86" s="828"/>
    </row>
    <row r="87" ht="15.75" customHeight="1">
      <c r="A87" s="830"/>
      <c r="B87" s="826"/>
      <c r="C87" s="828"/>
      <c r="D87" s="828"/>
      <c r="E87" s="828"/>
      <c r="F87" s="828"/>
      <c r="G87" s="828"/>
      <c r="H87" s="828"/>
      <c r="I87" s="828"/>
      <c r="J87" s="828"/>
      <c r="K87" s="828"/>
      <c r="L87" s="828"/>
      <c r="M87" s="828"/>
      <c r="N87" s="828"/>
      <c r="O87" s="828"/>
      <c r="P87" s="828"/>
      <c r="Q87" s="828"/>
      <c r="R87" s="828"/>
      <c r="S87" s="828"/>
      <c r="T87" s="828"/>
      <c r="U87" s="828"/>
      <c r="V87" s="828"/>
      <c r="W87" s="828"/>
      <c r="X87" s="828"/>
      <c r="Y87" s="828"/>
      <c r="Z87" s="828"/>
    </row>
    <row r="88" ht="15.75" customHeight="1">
      <c r="A88" s="830"/>
      <c r="B88" s="826"/>
      <c r="C88" s="828"/>
      <c r="D88" s="828"/>
      <c r="E88" s="828"/>
      <c r="F88" s="828"/>
      <c r="G88" s="828"/>
      <c r="H88" s="828"/>
      <c r="I88" s="828"/>
      <c r="J88" s="828"/>
      <c r="K88" s="828"/>
      <c r="L88" s="828"/>
      <c r="M88" s="828"/>
      <c r="N88" s="828"/>
      <c r="O88" s="828"/>
      <c r="P88" s="828"/>
      <c r="Q88" s="828"/>
      <c r="R88" s="828"/>
      <c r="S88" s="828"/>
      <c r="T88" s="828"/>
      <c r="U88" s="828"/>
      <c r="V88" s="828"/>
      <c r="W88" s="828"/>
      <c r="X88" s="828"/>
      <c r="Y88" s="828"/>
      <c r="Z88" s="828"/>
    </row>
    <row r="89" ht="15.75" customHeight="1">
      <c r="A89" s="830"/>
      <c r="B89" s="826"/>
      <c r="C89" s="828"/>
      <c r="D89" s="828"/>
      <c r="E89" s="828"/>
      <c r="F89" s="828"/>
      <c r="G89" s="828"/>
      <c r="H89" s="828"/>
      <c r="I89" s="828"/>
      <c r="J89" s="828"/>
      <c r="K89" s="828"/>
      <c r="L89" s="828"/>
      <c r="M89" s="828"/>
      <c r="N89" s="828"/>
      <c r="O89" s="828"/>
      <c r="P89" s="828"/>
      <c r="Q89" s="828"/>
      <c r="R89" s="828"/>
      <c r="S89" s="828"/>
      <c r="T89" s="828"/>
      <c r="U89" s="828"/>
      <c r="V89" s="828"/>
      <c r="W89" s="828"/>
      <c r="X89" s="828"/>
      <c r="Y89" s="828"/>
      <c r="Z89" s="828"/>
    </row>
    <row r="90" ht="15.75" customHeight="1">
      <c r="A90" s="830"/>
      <c r="B90" s="826"/>
      <c r="C90" s="828"/>
      <c r="D90" s="828"/>
      <c r="E90" s="828"/>
      <c r="F90" s="828"/>
      <c r="G90" s="828"/>
      <c r="H90" s="828"/>
      <c r="I90" s="828"/>
      <c r="J90" s="828"/>
      <c r="K90" s="828"/>
      <c r="L90" s="828"/>
      <c r="M90" s="828"/>
      <c r="N90" s="828"/>
      <c r="O90" s="828"/>
      <c r="P90" s="828"/>
      <c r="Q90" s="828"/>
      <c r="R90" s="828"/>
      <c r="S90" s="828"/>
      <c r="T90" s="828"/>
      <c r="U90" s="828"/>
      <c r="V90" s="828"/>
      <c r="W90" s="828"/>
      <c r="X90" s="828"/>
      <c r="Y90" s="828"/>
      <c r="Z90" s="828"/>
    </row>
    <row r="91" ht="15.75" customHeight="1">
      <c r="A91" s="830"/>
      <c r="B91" s="826"/>
      <c r="C91" s="828"/>
      <c r="D91" s="828"/>
      <c r="E91" s="828"/>
      <c r="F91" s="828"/>
      <c r="G91" s="828"/>
      <c r="H91" s="828"/>
      <c r="I91" s="828"/>
      <c r="J91" s="828"/>
      <c r="K91" s="828"/>
      <c r="L91" s="828"/>
      <c r="M91" s="828"/>
      <c r="N91" s="828"/>
      <c r="O91" s="828"/>
      <c r="P91" s="828"/>
      <c r="Q91" s="828"/>
      <c r="R91" s="828"/>
      <c r="S91" s="828"/>
      <c r="T91" s="828"/>
      <c r="U91" s="828"/>
      <c r="V91" s="828"/>
      <c r="W91" s="828"/>
      <c r="X91" s="828"/>
      <c r="Y91" s="828"/>
      <c r="Z91" s="828"/>
    </row>
    <row r="92" ht="15.75" customHeight="1">
      <c r="A92" s="830"/>
      <c r="B92" s="826"/>
      <c r="C92" s="828"/>
      <c r="D92" s="828"/>
      <c r="E92" s="828"/>
      <c r="F92" s="828"/>
      <c r="G92" s="828"/>
      <c r="H92" s="828"/>
      <c r="I92" s="828"/>
      <c r="J92" s="828"/>
      <c r="K92" s="828"/>
      <c r="L92" s="828"/>
      <c r="M92" s="828"/>
      <c r="N92" s="828"/>
      <c r="O92" s="828"/>
      <c r="P92" s="828"/>
      <c r="Q92" s="828"/>
      <c r="R92" s="828"/>
      <c r="S92" s="828"/>
      <c r="T92" s="828"/>
      <c r="U92" s="828"/>
      <c r="V92" s="828"/>
      <c r="W92" s="828"/>
      <c r="X92" s="828"/>
      <c r="Y92" s="828"/>
      <c r="Z92" s="828"/>
    </row>
    <row r="93" ht="15.75" customHeight="1">
      <c r="A93" s="830"/>
      <c r="B93" s="826"/>
      <c r="C93" s="828"/>
      <c r="D93" s="828"/>
      <c r="E93" s="828"/>
      <c r="F93" s="828"/>
      <c r="G93" s="828"/>
      <c r="H93" s="828"/>
      <c r="I93" s="828"/>
      <c r="J93" s="828"/>
      <c r="K93" s="828"/>
      <c r="L93" s="828"/>
      <c r="M93" s="828"/>
      <c r="N93" s="828"/>
      <c r="O93" s="828"/>
      <c r="P93" s="828"/>
      <c r="Q93" s="828"/>
      <c r="R93" s="828"/>
      <c r="S93" s="828"/>
      <c r="T93" s="828"/>
      <c r="U93" s="828"/>
      <c r="V93" s="828"/>
      <c r="W93" s="828"/>
      <c r="X93" s="828"/>
      <c r="Y93" s="828"/>
      <c r="Z93" s="828"/>
    </row>
    <row r="94" ht="15.75" customHeight="1">
      <c r="A94" s="830"/>
      <c r="B94" s="826"/>
      <c r="C94" s="828"/>
      <c r="D94" s="828"/>
      <c r="E94" s="828"/>
      <c r="F94" s="828"/>
      <c r="G94" s="828"/>
      <c r="H94" s="828"/>
      <c r="I94" s="828"/>
      <c r="J94" s="828"/>
      <c r="K94" s="828"/>
      <c r="L94" s="828"/>
      <c r="M94" s="828"/>
      <c r="N94" s="828"/>
      <c r="O94" s="828"/>
      <c r="P94" s="828"/>
      <c r="Q94" s="828"/>
      <c r="R94" s="828"/>
      <c r="S94" s="828"/>
      <c r="T94" s="828"/>
      <c r="U94" s="828"/>
      <c r="V94" s="828"/>
      <c r="W94" s="828"/>
      <c r="X94" s="828"/>
      <c r="Y94" s="828"/>
      <c r="Z94" s="828"/>
    </row>
    <row r="95" ht="15.75" customHeight="1">
      <c r="A95" s="830"/>
      <c r="B95" s="826"/>
      <c r="C95" s="828"/>
      <c r="D95" s="828"/>
      <c r="E95" s="828"/>
      <c r="F95" s="828"/>
      <c r="G95" s="828"/>
      <c r="H95" s="828"/>
      <c r="I95" s="828"/>
      <c r="J95" s="828"/>
      <c r="K95" s="828"/>
      <c r="L95" s="828"/>
      <c r="M95" s="828"/>
      <c r="N95" s="828"/>
      <c r="O95" s="828"/>
      <c r="P95" s="828"/>
      <c r="Q95" s="828"/>
      <c r="R95" s="828"/>
      <c r="S95" s="828"/>
      <c r="T95" s="828"/>
      <c r="U95" s="828"/>
      <c r="V95" s="828"/>
      <c r="W95" s="828"/>
      <c r="X95" s="828"/>
      <c r="Y95" s="828"/>
      <c r="Z95" s="828"/>
    </row>
    <row r="96" ht="15.75" customHeight="1">
      <c r="A96" s="830"/>
      <c r="B96" s="826"/>
      <c r="C96" s="828"/>
      <c r="D96" s="828"/>
      <c r="E96" s="828"/>
      <c r="F96" s="828"/>
      <c r="G96" s="828"/>
      <c r="H96" s="828"/>
      <c r="I96" s="828"/>
      <c r="J96" s="828"/>
      <c r="K96" s="828"/>
      <c r="L96" s="828"/>
      <c r="M96" s="828"/>
      <c r="N96" s="828"/>
      <c r="O96" s="828"/>
      <c r="P96" s="828"/>
      <c r="Q96" s="828"/>
      <c r="R96" s="828"/>
      <c r="S96" s="828"/>
      <c r="T96" s="828"/>
      <c r="U96" s="828"/>
      <c r="V96" s="828"/>
      <c r="W96" s="828"/>
      <c r="X96" s="828"/>
      <c r="Y96" s="828"/>
      <c r="Z96" s="828"/>
    </row>
    <row r="97" ht="15.75" customHeight="1">
      <c r="A97" s="830"/>
      <c r="B97" s="826"/>
      <c r="C97" s="828"/>
      <c r="D97" s="828"/>
      <c r="E97" s="828"/>
      <c r="F97" s="828"/>
      <c r="G97" s="828"/>
      <c r="H97" s="828"/>
      <c r="I97" s="828"/>
      <c r="J97" s="828"/>
      <c r="K97" s="828"/>
      <c r="L97" s="828"/>
      <c r="M97" s="828"/>
      <c r="N97" s="828"/>
      <c r="O97" s="828"/>
      <c r="P97" s="828"/>
      <c r="Q97" s="828"/>
      <c r="R97" s="828"/>
      <c r="S97" s="828"/>
      <c r="T97" s="828"/>
      <c r="U97" s="828"/>
      <c r="V97" s="828"/>
      <c r="W97" s="828"/>
      <c r="X97" s="828"/>
      <c r="Y97" s="828"/>
      <c r="Z97" s="828"/>
    </row>
    <row r="98" ht="15.75" customHeight="1">
      <c r="A98" s="830"/>
      <c r="B98" s="826"/>
      <c r="C98" s="828"/>
      <c r="D98" s="828"/>
      <c r="E98" s="828"/>
      <c r="F98" s="828"/>
      <c r="G98" s="828"/>
      <c r="H98" s="828"/>
      <c r="I98" s="828"/>
      <c r="J98" s="828"/>
      <c r="K98" s="828"/>
      <c r="L98" s="828"/>
      <c r="M98" s="828"/>
      <c r="N98" s="828"/>
      <c r="O98" s="828"/>
      <c r="P98" s="828"/>
      <c r="Q98" s="828"/>
      <c r="R98" s="828"/>
      <c r="S98" s="828"/>
      <c r="T98" s="828"/>
      <c r="U98" s="828"/>
      <c r="V98" s="828"/>
      <c r="W98" s="828"/>
      <c r="X98" s="828"/>
      <c r="Y98" s="828"/>
      <c r="Z98" s="828"/>
    </row>
    <row r="99" ht="15.75" customHeight="1">
      <c r="A99" s="830"/>
      <c r="B99" s="826"/>
      <c r="C99" s="828"/>
      <c r="D99" s="828"/>
      <c r="E99" s="828"/>
      <c r="F99" s="828"/>
      <c r="G99" s="828"/>
      <c r="H99" s="828"/>
      <c r="I99" s="828"/>
      <c r="J99" s="828"/>
      <c r="K99" s="828"/>
      <c r="L99" s="828"/>
      <c r="M99" s="828"/>
      <c r="N99" s="828"/>
      <c r="O99" s="828"/>
      <c r="P99" s="828"/>
      <c r="Q99" s="828"/>
      <c r="R99" s="828"/>
      <c r="S99" s="828"/>
      <c r="T99" s="828"/>
      <c r="U99" s="828"/>
      <c r="V99" s="828"/>
      <c r="W99" s="828"/>
      <c r="X99" s="828"/>
      <c r="Y99" s="828"/>
      <c r="Z99" s="828"/>
    </row>
    <row r="100" ht="15.75" customHeight="1">
      <c r="A100" s="830"/>
      <c r="B100" s="826"/>
      <c r="C100" s="828"/>
      <c r="D100" s="828"/>
      <c r="E100" s="828"/>
      <c r="F100" s="828"/>
      <c r="G100" s="828"/>
      <c r="H100" s="828"/>
      <c r="I100" s="828"/>
      <c r="J100" s="828"/>
      <c r="K100" s="828"/>
      <c r="L100" s="828"/>
      <c r="M100" s="828"/>
      <c r="N100" s="828"/>
      <c r="O100" s="828"/>
      <c r="P100" s="828"/>
      <c r="Q100" s="828"/>
      <c r="R100" s="828"/>
      <c r="S100" s="828"/>
      <c r="T100" s="828"/>
      <c r="U100" s="828"/>
      <c r="V100" s="828"/>
      <c r="W100" s="828"/>
      <c r="X100" s="828"/>
      <c r="Y100" s="828"/>
      <c r="Z100" s="828"/>
    </row>
    <row r="101" ht="15.75" customHeight="1">
      <c r="A101" s="830"/>
      <c r="B101" s="826"/>
      <c r="C101" s="828"/>
      <c r="D101" s="828"/>
      <c r="E101" s="828"/>
      <c r="F101" s="828"/>
      <c r="G101" s="828"/>
      <c r="H101" s="828"/>
      <c r="I101" s="828"/>
      <c r="J101" s="828"/>
      <c r="K101" s="828"/>
      <c r="L101" s="828"/>
      <c r="M101" s="828"/>
      <c r="N101" s="828"/>
      <c r="O101" s="828"/>
      <c r="P101" s="828"/>
      <c r="Q101" s="828"/>
      <c r="R101" s="828"/>
      <c r="S101" s="828"/>
      <c r="T101" s="828"/>
      <c r="U101" s="828"/>
      <c r="V101" s="828"/>
      <c r="W101" s="828"/>
      <c r="X101" s="828"/>
      <c r="Y101" s="828"/>
      <c r="Z101" s="828"/>
    </row>
    <row r="102" ht="15.75" customHeight="1">
      <c r="A102" s="830"/>
      <c r="B102" s="826"/>
      <c r="C102" s="828"/>
      <c r="D102" s="828"/>
      <c r="E102" s="828"/>
      <c r="F102" s="828"/>
      <c r="G102" s="828"/>
      <c r="H102" s="828"/>
      <c r="I102" s="828"/>
      <c r="J102" s="828"/>
      <c r="K102" s="828"/>
      <c r="L102" s="828"/>
      <c r="M102" s="828"/>
      <c r="N102" s="828"/>
      <c r="O102" s="828"/>
      <c r="P102" s="828"/>
      <c r="Q102" s="828"/>
      <c r="R102" s="828"/>
      <c r="S102" s="828"/>
      <c r="T102" s="828"/>
      <c r="U102" s="828"/>
      <c r="V102" s="828"/>
      <c r="W102" s="828"/>
      <c r="X102" s="828"/>
      <c r="Y102" s="828"/>
      <c r="Z102" s="828"/>
    </row>
    <row r="103" ht="15.75" customHeight="1">
      <c r="A103" s="830"/>
      <c r="B103" s="826"/>
      <c r="C103" s="828"/>
      <c r="D103" s="828"/>
      <c r="E103" s="828"/>
      <c r="F103" s="828"/>
      <c r="G103" s="828"/>
      <c r="H103" s="828"/>
      <c r="I103" s="828"/>
      <c r="J103" s="828"/>
      <c r="K103" s="828"/>
      <c r="L103" s="828"/>
      <c r="M103" s="828"/>
      <c r="N103" s="828"/>
      <c r="O103" s="828"/>
      <c r="P103" s="828"/>
      <c r="Q103" s="828"/>
      <c r="R103" s="828"/>
      <c r="S103" s="828"/>
      <c r="T103" s="828"/>
      <c r="U103" s="828"/>
      <c r="V103" s="828"/>
      <c r="W103" s="828"/>
      <c r="X103" s="828"/>
      <c r="Y103" s="828"/>
      <c r="Z103" s="828"/>
    </row>
    <row r="104" ht="15.75" customHeight="1">
      <c r="A104" s="830"/>
      <c r="B104" s="826"/>
      <c r="C104" s="828"/>
      <c r="D104" s="828"/>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row>
    <row r="105" ht="15.75" customHeight="1">
      <c r="A105" s="830"/>
      <c r="B105" s="826"/>
      <c r="C105" s="828"/>
      <c r="D105" s="828"/>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row>
    <row r="106" ht="15.75" customHeight="1">
      <c r="A106" s="830"/>
      <c r="B106" s="826"/>
      <c r="C106" s="828"/>
      <c r="D106" s="828"/>
      <c r="E106" s="828"/>
      <c r="F106" s="828"/>
      <c r="G106" s="828"/>
      <c r="H106" s="828"/>
      <c r="I106" s="828"/>
      <c r="J106" s="828"/>
      <c r="K106" s="828"/>
      <c r="L106" s="828"/>
      <c r="M106" s="828"/>
      <c r="N106" s="828"/>
      <c r="O106" s="828"/>
      <c r="P106" s="828"/>
      <c r="Q106" s="828"/>
      <c r="R106" s="828"/>
      <c r="S106" s="828"/>
      <c r="T106" s="828"/>
      <c r="U106" s="828"/>
      <c r="V106" s="828"/>
      <c r="W106" s="828"/>
      <c r="X106" s="828"/>
      <c r="Y106" s="828"/>
      <c r="Z106" s="828"/>
    </row>
    <row r="107" ht="15.75" customHeight="1">
      <c r="A107" s="830"/>
      <c r="B107" s="826"/>
      <c r="C107" s="828"/>
      <c r="D107" s="828"/>
      <c r="E107" s="828"/>
      <c r="F107" s="828"/>
      <c r="G107" s="828"/>
      <c r="H107" s="828"/>
      <c r="I107" s="828"/>
      <c r="J107" s="828"/>
      <c r="K107" s="828"/>
      <c r="L107" s="828"/>
      <c r="M107" s="828"/>
      <c r="N107" s="828"/>
      <c r="O107" s="828"/>
      <c r="P107" s="828"/>
      <c r="Q107" s="828"/>
      <c r="R107" s="828"/>
      <c r="S107" s="828"/>
      <c r="T107" s="828"/>
      <c r="U107" s="828"/>
      <c r="V107" s="828"/>
      <c r="W107" s="828"/>
      <c r="X107" s="828"/>
      <c r="Y107" s="828"/>
      <c r="Z107" s="828"/>
    </row>
    <row r="108" ht="15.75" customHeight="1">
      <c r="A108" s="830"/>
      <c r="B108" s="826"/>
      <c r="C108" s="828"/>
      <c r="D108" s="828"/>
      <c r="E108" s="828"/>
      <c r="F108" s="828"/>
      <c r="G108" s="828"/>
      <c r="H108" s="828"/>
      <c r="I108" s="828"/>
      <c r="J108" s="828"/>
      <c r="K108" s="828"/>
      <c r="L108" s="828"/>
      <c r="M108" s="828"/>
      <c r="N108" s="828"/>
      <c r="O108" s="828"/>
      <c r="P108" s="828"/>
      <c r="Q108" s="828"/>
      <c r="R108" s="828"/>
      <c r="S108" s="828"/>
      <c r="T108" s="828"/>
      <c r="U108" s="828"/>
      <c r="V108" s="828"/>
      <c r="W108" s="828"/>
      <c r="X108" s="828"/>
      <c r="Y108" s="828"/>
      <c r="Z108" s="828"/>
    </row>
    <row r="109" ht="15.75" customHeight="1">
      <c r="A109" s="830"/>
      <c r="B109" s="826"/>
      <c r="C109" s="828"/>
      <c r="D109" s="828"/>
      <c r="E109" s="828"/>
      <c r="F109" s="828"/>
      <c r="G109" s="828"/>
      <c r="H109" s="828"/>
      <c r="I109" s="828"/>
      <c r="J109" s="828"/>
      <c r="K109" s="828"/>
      <c r="L109" s="828"/>
      <c r="M109" s="828"/>
      <c r="N109" s="828"/>
      <c r="O109" s="828"/>
      <c r="P109" s="828"/>
      <c r="Q109" s="828"/>
      <c r="R109" s="828"/>
      <c r="S109" s="828"/>
      <c r="T109" s="828"/>
      <c r="U109" s="828"/>
      <c r="V109" s="828"/>
      <c r="W109" s="828"/>
      <c r="X109" s="828"/>
      <c r="Y109" s="828"/>
      <c r="Z109" s="828"/>
    </row>
    <row r="110" ht="15.75" customHeight="1">
      <c r="A110" s="830"/>
      <c r="B110" s="826"/>
      <c r="C110" s="828"/>
      <c r="D110" s="828"/>
      <c r="E110" s="828"/>
      <c r="F110" s="828"/>
      <c r="G110" s="828"/>
      <c r="H110" s="828"/>
      <c r="I110" s="828"/>
      <c r="J110" s="828"/>
      <c r="K110" s="828"/>
      <c r="L110" s="828"/>
      <c r="M110" s="828"/>
      <c r="N110" s="828"/>
      <c r="O110" s="828"/>
      <c r="P110" s="828"/>
      <c r="Q110" s="828"/>
      <c r="R110" s="828"/>
      <c r="S110" s="828"/>
      <c r="T110" s="828"/>
      <c r="U110" s="828"/>
      <c r="V110" s="828"/>
      <c r="W110" s="828"/>
      <c r="X110" s="828"/>
      <c r="Y110" s="828"/>
      <c r="Z110" s="828"/>
    </row>
    <row r="111" ht="15.75" customHeight="1">
      <c r="A111" s="830"/>
      <c r="B111" s="826"/>
      <c r="C111" s="828"/>
      <c r="D111" s="828"/>
      <c r="E111" s="828"/>
      <c r="F111" s="828"/>
      <c r="G111" s="828"/>
      <c r="H111" s="828"/>
      <c r="I111" s="828"/>
      <c r="J111" s="828"/>
      <c r="K111" s="828"/>
      <c r="L111" s="828"/>
      <c r="M111" s="828"/>
      <c r="N111" s="828"/>
      <c r="O111" s="828"/>
      <c r="P111" s="828"/>
      <c r="Q111" s="828"/>
      <c r="R111" s="828"/>
      <c r="S111" s="828"/>
      <c r="T111" s="828"/>
      <c r="U111" s="828"/>
      <c r="V111" s="828"/>
      <c r="W111" s="828"/>
      <c r="X111" s="828"/>
      <c r="Y111" s="828"/>
      <c r="Z111" s="828"/>
    </row>
    <row r="112" ht="15.75" customHeight="1">
      <c r="A112" s="830"/>
      <c r="B112" s="826"/>
      <c r="C112" s="828"/>
      <c r="D112" s="828"/>
      <c r="E112" s="828"/>
      <c r="F112" s="828"/>
      <c r="G112" s="828"/>
      <c r="H112" s="828"/>
      <c r="I112" s="828"/>
      <c r="J112" s="828"/>
      <c r="K112" s="828"/>
      <c r="L112" s="828"/>
      <c r="M112" s="828"/>
      <c r="N112" s="828"/>
      <c r="O112" s="828"/>
      <c r="P112" s="828"/>
      <c r="Q112" s="828"/>
      <c r="R112" s="828"/>
      <c r="S112" s="828"/>
      <c r="T112" s="828"/>
      <c r="U112" s="828"/>
      <c r="V112" s="828"/>
      <c r="W112" s="828"/>
      <c r="X112" s="828"/>
      <c r="Y112" s="828"/>
      <c r="Z112" s="828"/>
    </row>
    <row r="113" ht="15.75" customHeight="1">
      <c r="A113" s="830"/>
      <c r="B113" s="826"/>
      <c r="C113" s="828"/>
      <c r="D113" s="828"/>
      <c r="E113" s="828"/>
      <c r="F113" s="828"/>
      <c r="G113" s="828"/>
      <c r="H113" s="828"/>
      <c r="I113" s="828"/>
      <c r="J113" s="828"/>
      <c r="K113" s="828"/>
      <c r="L113" s="828"/>
      <c r="M113" s="828"/>
      <c r="N113" s="828"/>
      <c r="O113" s="828"/>
      <c r="P113" s="828"/>
      <c r="Q113" s="828"/>
      <c r="R113" s="828"/>
      <c r="S113" s="828"/>
      <c r="T113" s="828"/>
      <c r="U113" s="828"/>
      <c r="V113" s="828"/>
      <c r="W113" s="828"/>
      <c r="X113" s="828"/>
      <c r="Y113" s="828"/>
      <c r="Z113" s="828"/>
    </row>
    <row r="114" ht="15.75" customHeight="1">
      <c r="A114" s="830"/>
      <c r="B114" s="826"/>
      <c r="C114" s="828"/>
      <c r="D114" s="828"/>
      <c r="E114" s="828"/>
      <c r="F114" s="828"/>
      <c r="G114" s="828"/>
      <c r="H114" s="828"/>
      <c r="I114" s="828"/>
      <c r="J114" s="828"/>
      <c r="K114" s="828"/>
      <c r="L114" s="828"/>
      <c r="M114" s="828"/>
      <c r="N114" s="828"/>
      <c r="O114" s="828"/>
      <c r="P114" s="828"/>
      <c r="Q114" s="828"/>
      <c r="R114" s="828"/>
      <c r="S114" s="828"/>
      <c r="T114" s="828"/>
      <c r="U114" s="828"/>
      <c r="V114" s="828"/>
      <c r="W114" s="828"/>
      <c r="X114" s="828"/>
      <c r="Y114" s="828"/>
      <c r="Z114" s="828"/>
    </row>
    <row r="115" ht="15.75" customHeight="1">
      <c r="A115" s="830"/>
      <c r="B115" s="826"/>
      <c r="C115" s="828"/>
      <c r="D115" s="828"/>
      <c r="E115" s="828"/>
      <c r="F115" s="828"/>
      <c r="G115" s="828"/>
      <c r="H115" s="828"/>
      <c r="I115" s="828"/>
      <c r="J115" s="828"/>
      <c r="K115" s="828"/>
      <c r="L115" s="828"/>
      <c r="M115" s="828"/>
      <c r="N115" s="828"/>
      <c r="O115" s="828"/>
      <c r="P115" s="828"/>
      <c r="Q115" s="828"/>
      <c r="R115" s="828"/>
      <c r="S115" s="828"/>
      <c r="T115" s="828"/>
      <c r="U115" s="828"/>
      <c r="V115" s="828"/>
      <c r="W115" s="828"/>
      <c r="X115" s="828"/>
      <c r="Y115" s="828"/>
      <c r="Z115" s="828"/>
    </row>
    <row r="116" ht="15.75" customHeight="1">
      <c r="A116" s="830"/>
      <c r="B116" s="826"/>
      <c r="C116" s="828"/>
      <c r="D116" s="828"/>
      <c r="E116" s="828"/>
      <c r="F116" s="828"/>
      <c r="G116" s="828"/>
      <c r="H116" s="828"/>
      <c r="I116" s="828"/>
      <c r="J116" s="828"/>
      <c r="K116" s="828"/>
      <c r="L116" s="828"/>
      <c r="M116" s="828"/>
      <c r="N116" s="828"/>
      <c r="O116" s="828"/>
      <c r="P116" s="828"/>
      <c r="Q116" s="828"/>
      <c r="R116" s="828"/>
      <c r="S116" s="828"/>
      <c r="T116" s="828"/>
      <c r="U116" s="828"/>
      <c r="V116" s="828"/>
      <c r="W116" s="828"/>
      <c r="X116" s="828"/>
      <c r="Y116" s="828"/>
      <c r="Z116" s="828"/>
    </row>
    <row r="117" ht="15.75" customHeight="1">
      <c r="A117" s="830"/>
      <c r="B117" s="826"/>
      <c r="C117" s="828"/>
      <c r="D117" s="828"/>
      <c r="E117" s="828"/>
      <c r="F117" s="828"/>
      <c r="G117" s="828"/>
      <c r="H117" s="828"/>
      <c r="I117" s="828"/>
      <c r="J117" s="828"/>
      <c r="K117" s="828"/>
      <c r="L117" s="828"/>
      <c r="M117" s="828"/>
      <c r="N117" s="828"/>
      <c r="O117" s="828"/>
      <c r="P117" s="828"/>
      <c r="Q117" s="828"/>
      <c r="R117" s="828"/>
      <c r="S117" s="828"/>
      <c r="T117" s="828"/>
      <c r="U117" s="828"/>
      <c r="V117" s="828"/>
      <c r="W117" s="828"/>
      <c r="X117" s="828"/>
      <c r="Y117" s="828"/>
      <c r="Z117" s="828"/>
    </row>
    <row r="118" ht="15.75" customHeight="1">
      <c r="A118" s="830"/>
      <c r="B118" s="826"/>
      <c r="C118" s="828"/>
      <c r="D118" s="828"/>
      <c r="E118" s="828"/>
      <c r="F118" s="828"/>
      <c r="G118" s="828"/>
      <c r="H118" s="828"/>
      <c r="I118" s="828"/>
      <c r="J118" s="828"/>
      <c r="K118" s="828"/>
      <c r="L118" s="828"/>
      <c r="M118" s="828"/>
      <c r="N118" s="828"/>
      <c r="O118" s="828"/>
      <c r="P118" s="828"/>
      <c r="Q118" s="828"/>
      <c r="R118" s="828"/>
      <c r="S118" s="828"/>
      <c r="T118" s="828"/>
      <c r="U118" s="828"/>
      <c r="V118" s="828"/>
      <c r="W118" s="828"/>
      <c r="X118" s="828"/>
      <c r="Y118" s="828"/>
      <c r="Z118" s="828"/>
    </row>
    <row r="119" ht="15.75" customHeight="1">
      <c r="A119" s="830"/>
      <c r="B119" s="826"/>
      <c r="C119" s="828"/>
      <c r="D119" s="828"/>
      <c r="E119" s="828"/>
      <c r="F119" s="828"/>
      <c r="G119" s="828"/>
      <c r="H119" s="828"/>
      <c r="I119" s="828"/>
      <c r="J119" s="828"/>
      <c r="K119" s="828"/>
      <c r="L119" s="828"/>
      <c r="M119" s="828"/>
      <c r="N119" s="828"/>
      <c r="O119" s="828"/>
      <c r="P119" s="828"/>
      <c r="Q119" s="828"/>
      <c r="R119" s="828"/>
      <c r="S119" s="828"/>
      <c r="T119" s="828"/>
      <c r="U119" s="828"/>
      <c r="V119" s="828"/>
      <c r="W119" s="828"/>
      <c r="X119" s="828"/>
      <c r="Y119" s="828"/>
      <c r="Z119" s="828"/>
    </row>
    <row r="120" ht="15.75" customHeight="1">
      <c r="A120" s="830"/>
      <c r="B120" s="826"/>
      <c r="C120" s="828"/>
      <c r="D120" s="828"/>
      <c r="E120" s="828"/>
      <c r="F120" s="828"/>
      <c r="G120" s="828"/>
      <c r="H120" s="828"/>
      <c r="I120" s="828"/>
      <c r="J120" s="828"/>
      <c r="K120" s="828"/>
      <c r="L120" s="828"/>
      <c r="M120" s="828"/>
      <c r="N120" s="828"/>
      <c r="O120" s="828"/>
      <c r="P120" s="828"/>
      <c r="Q120" s="828"/>
      <c r="R120" s="828"/>
      <c r="S120" s="828"/>
      <c r="T120" s="828"/>
      <c r="U120" s="828"/>
      <c r="V120" s="828"/>
      <c r="W120" s="828"/>
      <c r="X120" s="828"/>
      <c r="Y120" s="828"/>
      <c r="Z120" s="828"/>
    </row>
    <row r="121" ht="15.75" customHeight="1">
      <c r="A121" s="830"/>
      <c r="B121" s="826"/>
      <c r="C121" s="828"/>
      <c r="D121" s="828"/>
      <c r="E121" s="828"/>
      <c r="F121" s="828"/>
      <c r="G121" s="828"/>
      <c r="H121" s="828"/>
      <c r="I121" s="828"/>
      <c r="J121" s="828"/>
      <c r="K121" s="828"/>
      <c r="L121" s="828"/>
      <c r="M121" s="828"/>
      <c r="N121" s="828"/>
      <c r="O121" s="828"/>
      <c r="P121" s="828"/>
      <c r="Q121" s="828"/>
      <c r="R121" s="828"/>
      <c r="S121" s="828"/>
      <c r="T121" s="828"/>
      <c r="U121" s="828"/>
      <c r="V121" s="828"/>
      <c r="W121" s="828"/>
      <c r="X121" s="828"/>
      <c r="Y121" s="828"/>
      <c r="Z121" s="828"/>
    </row>
    <row r="122" ht="15.75" customHeight="1">
      <c r="A122" s="830"/>
      <c r="B122" s="826"/>
      <c r="C122" s="828"/>
      <c r="D122" s="828"/>
      <c r="E122" s="828"/>
      <c r="F122" s="828"/>
      <c r="G122" s="828"/>
      <c r="H122" s="828"/>
      <c r="I122" s="828"/>
      <c r="J122" s="828"/>
      <c r="K122" s="828"/>
      <c r="L122" s="828"/>
      <c r="M122" s="828"/>
      <c r="N122" s="828"/>
      <c r="O122" s="828"/>
      <c r="P122" s="828"/>
      <c r="Q122" s="828"/>
      <c r="R122" s="828"/>
      <c r="S122" s="828"/>
      <c r="T122" s="828"/>
      <c r="U122" s="828"/>
      <c r="V122" s="828"/>
      <c r="W122" s="828"/>
      <c r="X122" s="828"/>
      <c r="Y122" s="828"/>
      <c r="Z122" s="828"/>
    </row>
    <row r="123" ht="15.75" customHeight="1">
      <c r="A123" s="830"/>
      <c r="B123" s="826"/>
      <c r="C123" s="828"/>
      <c r="D123" s="828"/>
      <c r="E123" s="828"/>
      <c r="F123" s="828"/>
      <c r="G123" s="828"/>
      <c r="H123" s="828"/>
      <c r="I123" s="828"/>
      <c r="J123" s="828"/>
      <c r="K123" s="828"/>
      <c r="L123" s="828"/>
      <c r="M123" s="828"/>
      <c r="N123" s="828"/>
      <c r="O123" s="828"/>
      <c r="P123" s="828"/>
      <c r="Q123" s="828"/>
      <c r="R123" s="828"/>
      <c r="S123" s="828"/>
      <c r="T123" s="828"/>
      <c r="U123" s="828"/>
      <c r="V123" s="828"/>
      <c r="W123" s="828"/>
      <c r="X123" s="828"/>
      <c r="Y123" s="828"/>
      <c r="Z123" s="828"/>
    </row>
    <row r="124" ht="15.75" customHeight="1">
      <c r="A124" s="830"/>
      <c r="B124" s="826"/>
      <c r="C124" s="828"/>
      <c r="D124" s="828"/>
      <c r="E124" s="828"/>
      <c r="F124" s="828"/>
      <c r="G124" s="828"/>
      <c r="H124" s="828"/>
      <c r="I124" s="828"/>
      <c r="J124" s="828"/>
      <c r="K124" s="828"/>
      <c r="L124" s="828"/>
      <c r="M124" s="828"/>
      <c r="N124" s="828"/>
      <c r="O124" s="828"/>
      <c r="P124" s="828"/>
      <c r="Q124" s="828"/>
      <c r="R124" s="828"/>
      <c r="S124" s="828"/>
      <c r="T124" s="828"/>
      <c r="U124" s="828"/>
      <c r="V124" s="828"/>
      <c r="W124" s="828"/>
      <c r="X124" s="828"/>
      <c r="Y124" s="828"/>
      <c r="Z124" s="828"/>
    </row>
    <row r="125" ht="15.75" customHeight="1">
      <c r="A125" s="830"/>
      <c r="B125" s="826"/>
      <c r="C125" s="828"/>
      <c r="D125" s="828"/>
      <c r="E125" s="828"/>
      <c r="F125" s="828"/>
      <c r="G125" s="828"/>
      <c r="H125" s="828"/>
      <c r="I125" s="828"/>
      <c r="J125" s="828"/>
      <c r="K125" s="828"/>
      <c r="L125" s="828"/>
      <c r="M125" s="828"/>
      <c r="N125" s="828"/>
      <c r="O125" s="828"/>
      <c r="P125" s="828"/>
      <c r="Q125" s="828"/>
      <c r="R125" s="828"/>
      <c r="S125" s="828"/>
      <c r="T125" s="828"/>
      <c r="U125" s="828"/>
      <c r="V125" s="828"/>
      <c r="W125" s="828"/>
      <c r="X125" s="828"/>
      <c r="Y125" s="828"/>
      <c r="Z125" s="828"/>
    </row>
    <row r="126" ht="15.75" customHeight="1">
      <c r="A126" s="830"/>
      <c r="B126" s="826"/>
      <c r="C126" s="828"/>
      <c r="D126" s="828"/>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row>
    <row r="127" ht="15.75" customHeight="1">
      <c r="A127" s="830"/>
      <c r="B127" s="826"/>
      <c r="C127" s="828"/>
      <c r="D127" s="828"/>
      <c r="E127" s="828"/>
      <c r="F127" s="828"/>
      <c r="G127" s="828"/>
      <c r="H127" s="828"/>
      <c r="I127" s="828"/>
      <c r="J127" s="828"/>
      <c r="K127" s="828"/>
      <c r="L127" s="828"/>
      <c r="M127" s="828"/>
      <c r="N127" s="828"/>
      <c r="O127" s="828"/>
      <c r="P127" s="828"/>
      <c r="Q127" s="828"/>
      <c r="R127" s="828"/>
      <c r="S127" s="828"/>
      <c r="T127" s="828"/>
      <c r="U127" s="828"/>
      <c r="V127" s="828"/>
      <c r="W127" s="828"/>
      <c r="X127" s="828"/>
      <c r="Y127" s="828"/>
      <c r="Z127" s="828"/>
    </row>
    <row r="128" ht="15.75" customHeight="1">
      <c r="A128" s="830"/>
      <c r="B128" s="826"/>
      <c r="C128" s="828"/>
      <c r="D128" s="828"/>
      <c r="E128" s="828"/>
      <c r="F128" s="828"/>
      <c r="G128" s="828"/>
      <c r="H128" s="828"/>
      <c r="I128" s="828"/>
      <c r="J128" s="828"/>
      <c r="K128" s="828"/>
      <c r="L128" s="828"/>
      <c r="M128" s="828"/>
      <c r="N128" s="828"/>
      <c r="O128" s="828"/>
      <c r="P128" s="828"/>
      <c r="Q128" s="828"/>
      <c r="R128" s="828"/>
      <c r="S128" s="828"/>
      <c r="T128" s="828"/>
      <c r="U128" s="828"/>
      <c r="V128" s="828"/>
      <c r="W128" s="828"/>
      <c r="X128" s="828"/>
      <c r="Y128" s="828"/>
      <c r="Z128" s="828"/>
    </row>
    <row r="129" ht="15.75" customHeight="1">
      <c r="A129" s="830"/>
      <c r="B129" s="826"/>
      <c r="C129" s="828"/>
      <c r="D129" s="828"/>
      <c r="E129" s="828"/>
      <c r="F129" s="828"/>
      <c r="G129" s="828"/>
      <c r="H129" s="828"/>
      <c r="I129" s="828"/>
      <c r="J129" s="828"/>
      <c r="K129" s="828"/>
      <c r="L129" s="828"/>
      <c r="M129" s="828"/>
      <c r="N129" s="828"/>
      <c r="O129" s="828"/>
      <c r="P129" s="828"/>
      <c r="Q129" s="828"/>
      <c r="R129" s="828"/>
      <c r="S129" s="828"/>
      <c r="T129" s="828"/>
      <c r="U129" s="828"/>
      <c r="V129" s="828"/>
      <c r="W129" s="828"/>
      <c r="X129" s="828"/>
      <c r="Y129" s="828"/>
      <c r="Z129" s="828"/>
    </row>
    <row r="130" ht="15.75" customHeight="1">
      <c r="A130" s="830"/>
      <c r="B130" s="826"/>
      <c r="C130" s="828"/>
      <c r="D130" s="828"/>
      <c r="E130" s="828"/>
      <c r="F130" s="828"/>
      <c r="G130" s="828"/>
      <c r="H130" s="828"/>
      <c r="I130" s="828"/>
      <c r="J130" s="828"/>
      <c r="K130" s="828"/>
      <c r="L130" s="828"/>
      <c r="M130" s="828"/>
      <c r="N130" s="828"/>
      <c r="O130" s="828"/>
      <c r="P130" s="828"/>
      <c r="Q130" s="828"/>
      <c r="R130" s="828"/>
      <c r="S130" s="828"/>
      <c r="T130" s="828"/>
      <c r="U130" s="828"/>
      <c r="V130" s="828"/>
      <c r="W130" s="828"/>
      <c r="X130" s="828"/>
      <c r="Y130" s="828"/>
      <c r="Z130" s="828"/>
    </row>
    <row r="131" ht="15.75" customHeight="1">
      <c r="A131" s="830"/>
      <c r="B131" s="826"/>
      <c r="C131" s="828"/>
      <c r="D131" s="828"/>
      <c r="E131" s="828"/>
      <c r="F131" s="828"/>
      <c r="G131" s="828"/>
      <c r="H131" s="828"/>
      <c r="I131" s="828"/>
      <c r="J131" s="828"/>
      <c r="K131" s="828"/>
      <c r="L131" s="828"/>
      <c r="M131" s="828"/>
      <c r="N131" s="828"/>
      <c r="O131" s="828"/>
      <c r="P131" s="828"/>
      <c r="Q131" s="828"/>
      <c r="R131" s="828"/>
      <c r="S131" s="828"/>
      <c r="T131" s="828"/>
      <c r="U131" s="828"/>
      <c r="V131" s="828"/>
      <c r="W131" s="828"/>
      <c r="X131" s="828"/>
      <c r="Y131" s="828"/>
      <c r="Z131" s="828"/>
    </row>
    <row r="132" ht="15.75" customHeight="1">
      <c r="A132" s="830"/>
      <c r="B132" s="826"/>
      <c r="C132" s="828"/>
      <c r="D132" s="828"/>
      <c r="E132" s="828"/>
      <c r="F132" s="828"/>
      <c r="G132" s="828"/>
      <c r="H132" s="828"/>
      <c r="I132" s="828"/>
      <c r="J132" s="828"/>
      <c r="K132" s="828"/>
      <c r="L132" s="828"/>
      <c r="M132" s="828"/>
      <c r="N132" s="828"/>
      <c r="O132" s="828"/>
      <c r="P132" s="828"/>
      <c r="Q132" s="828"/>
      <c r="R132" s="828"/>
      <c r="S132" s="828"/>
      <c r="T132" s="828"/>
      <c r="U132" s="828"/>
      <c r="V132" s="828"/>
      <c r="W132" s="828"/>
      <c r="X132" s="828"/>
      <c r="Y132" s="828"/>
      <c r="Z132" s="828"/>
    </row>
    <row r="133" ht="15.75" customHeight="1">
      <c r="A133" s="830"/>
      <c r="B133" s="826"/>
      <c r="C133" s="828"/>
      <c r="D133" s="828"/>
      <c r="E133" s="828"/>
      <c r="F133" s="828"/>
      <c r="G133" s="828"/>
      <c r="H133" s="828"/>
      <c r="I133" s="828"/>
      <c r="J133" s="828"/>
      <c r="K133" s="828"/>
      <c r="L133" s="828"/>
      <c r="M133" s="828"/>
      <c r="N133" s="828"/>
      <c r="O133" s="828"/>
      <c r="P133" s="828"/>
      <c r="Q133" s="828"/>
      <c r="R133" s="828"/>
      <c r="S133" s="828"/>
      <c r="T133" s="828"/>
      <c r="U133" s="828"/>
      <c r="V133" s="828"/>
      <c r="W133" s="828"/>
      <c r="X133" s="828"/>
      <c r="Y133" s="828"/>
      <c r="Z133" s="828"/>
    </row>
    <row r="134" ht="15.75" customHeight="1">
      <c r="A134" s="830"/>
      <c r="B134" s="826"/>
      <c r="C134" s="828"/>
      <c r="D134" s="828"/>
      <c r="E134" s="828"/>
      <c r="F134" s="828"/>
      <c r="G134" s="828"/>
      <c r="H134" s="828"/>
      <c r="I134" s="828"/>
      <c r="J134" s="828"/>
      <c r="K134" s="828"/>
      <c r="L134" s="828"/>
      <c r="M134" s="828"/>
      <c r="N134" s="828"/>
      <c r="O134" s="828"/>
      <c r="P134" s="828"/>
      <c r="Q134" s="828"/>
      <c r="R134" s="828"/>
      <c r="S134" s="828"/>
      <c r="T134" s="828"/>
      <c r="U134" s="828"/>
      <c r="V134" s="828"/>
      <c r="W134" s="828"/>
      <c r="X134" s="828"/>
      <c r="Y134" s="828"/>
      <c r="Z134" s="828"/>
    </row>
    <row r="135" ht="15.75" customHeight="1">
      <c r="A135" s="830"/>
      <c r="B135" s="826"/>
      <c r="C135" s="828"/>
      <c r="D135" s="828"/>
      <c r="E135" s="828"/>
      <c r="F135" s="828"/>
      <c r="G135" s="828"/>
      <c r="H135" s="828"/>
      <c r="I135" s="828"/>
      <c r="J135" s="828"/>
      <c r="K135" s="828"/>
      <c r="L135" s="828"/>
      <c r="M135" s="828"/>
      <c r="N135" s="828"/>
      <c r="O135" s="828"/>
      <c r="P135" s="828"/>
      <c r="Q135" s="828"/>
      <c r="R135" s="828"/>
      <c r="S135" s="828"/>
      <c r="T135" s="828"/>
      <c r="U135" s="828"/>
      <c r="V135" s="828"/>
      <c r="W135" s="828"/>
      <c r="X135" s="828"/>
      <c r="Y135" s="828"/>
      <c r="Z135" s="828"/>
    </row>
    <row r="136" ht="15.75" customHeight="1">
      <c r="A136" s="830"/>
      <c r="B136" s="826"/>
      <c r="C136" s="828"/>
      <c r="D136" s="828"/>
      <c r="E136" s="828"/>
      <c r="F136" s="828"/>
      <c r="G136" s="828"/>
      <c r="H136" s="828"/>
      <c r="I136" s="828"/>
      <c r="J136" s="828"/>
      <c r="K136" s="828"/>
      <c r="L136" s="828"/>
      <c r="M136" s="828"/>
      <c r="N136" s="828"/>
      <c r="O136" s="828"/>
      <c r="P136" s="828"/>
      <c r="Q136" s="828"/>
      <c r="R136" s="828"/>
      <c r="S136" s="828"/>
      <c r="T136" s="828"/>
      <c r="U136" s="828"/>
      <c r="V136" s="828"/>
      <c r="W136" s="828"/>
      <c r="X136" s="828"/>
      <c r="Y136" s="828"/>
      <c r="Z136" s="828"/>
    </row>
    <row r="137" ht="15.75" customHeight="1">
      <c r="A137" s="830"/>
      <c r="B137" s="826"/>
      <c r="C137" s="828"/>
      <c r="D137" s="828"/>
      <c r="E137" s="828"/>
      <c r="F137" s="828"/>
      <c r="G137" s="828"/>
      <c r="H137" s="828"/>
      <c r="I137" s="828"/>
      <c r="J137" s="828"/>
      <c r="K137" s="828"/>
      <c r="L137" s="828"/>
      <c r="M137" s="828"/>
      <c r="N137" s="828"/>
      <c r="O137" s="828"/>
      <c r="P137" s="828"/>
      <c r="Q137" s="828"/>
      <c r="R137" s="828"/>
      <c r="S137" s="828"/>
      <c r="T137" s="828"/>
      <c r="U137" s="828"/>
      <c r="V137" s="828"/>
      <c r="W137" s="828"/>
      <c r="X137" s="828"/>
      <c r="Y137" s="828"/>
      <c r="Z137" s="828"/>
    </row>
    <row r="138" ht="15.75" customHeight="1">
      <c r="A138" s="830"/>
      <c r="B138" s="826"/>
      <c r="C138" s="828"/>
      <c r="D138" s="828"/>
      <c r="E138" s="828"/>
      <c r="F138" s="828"/>
      <c r="G138" s="828"/>
      <c r="H138" s="828"/>
      <c r="I138" s="828"/>
      <c r="J138" s="828"/>
      <c r="K138" s="828"/>
      <c r="L138" s="828"/>
      <c r="M138" s="828"/>
      <c r="N138" s="828"/>
      <c r="O138" s="828"/>
      <c r="P138" s="828"/>
      <c r="Q138" s="828"/>
      <c r="R138" s="828"/>
      <c r="S138" s="828"/>
      <c r="T138" s="828"/>
      <c r="U138" s="828"/>
      <c r="V138" s="828"/>
      <c r="W138" s="828"/>
      <c r="X138" s="828"/>
      <c r="Y138" s="828"/>
      <c r="Z138" s="828"/>
    </row>
    <row r="139" ht="15.75" customHeight="1">
      <c r="A139" s="830"/>
      <c r="B139" s="826"/>
      <c r="C139" s="828"/>
      <c r="D139" s="828"/>
      <c r="E139" s="828"/>
      <c r="F139" s="828"/>
      <c r="G139" s="828"/>
      <c r="H139" s="828"/>
      <c r="I139" s="828"/>
      <c r="J139" s="828"/>
      <c r="K139" s="828"/>
      <c r="L139" s="828"/>
      <c r="M139" s="828"/>
      <c r="N139" s="828"/>
      <c r="O139" s="828"/>
      <c r="P139" s="828"/>
      <c r="Q139" s="828"/>
      <c r="R139" s="828"/>
      <c r="S139" s="828"/>
      <c r="T139" s="828"/>
      <c r="U139" s="828"/>
      <c r="V139" s="828"/>
      <c r="W139" s="828"/>
      <c r="X139" s="828"/>
      <c r="Y139" s="828"/>
      <c r="Z139" s="828"/>
    </row>
    <row r="140" ht="15.75" customHeight="1">
      <c r="A140" s="830"/>
      <c r="B140" s="826"/>
      <c r="C140" s="828"/>
      <c r="D140" s="828"/>
      <c r="E140" s="828"/>
      <c r="F140" s="828"/>
      <c r="G140" s="828"/>
      <c r="H140" s="828"/>
      <c r="I140" s="828"/>
      <c r="J140" s="828"/>
      <c r="K140" s="828"/>
      <c r="L140" s="828"/>
      <c r="M140" s="828"/>
      <c r="N140" s="828"/>
      <c r="O140" s="828"/>
      <c r="P140" s="828"/>
      <c r="Q140" s="828"/>
      <c r="R140" s="828"/>
      <c r="S140" s="828"/>
      <c r="T140" s="828"/>
      <c r="U140" s="828"/>
      <c r="V140" s="828"/>
      <c r="W140" s="828"/>
      <c r="X140" s="828"/>
      <c r="Y140" s="828"/>
      <c r="Z140" s="828"/>
    </row>
    <row r="141" ht="15.75" customHeight="1">
      <c r="A141" s="830"/>
      <c r="B141" s="826"/>
      <c r="C141" s="828"/>
      <c r="D141" s="828"/>
      <c r="E141" s="828"/>
      <c r="F141" s="828"/>
      <c r="G141" s="828"/>
      <c r="H141" s="828"/>
      <c r="I141" s="828"/>
      <c r="J141" s="828"/>
      <c r="K141" s="828"/>
      <c r="L141" s="828"/>
      <c r="M141" s="828"/>
      <c r="N141" s="828"/>
      <c r="O141" s="828"/>
      <c r="P141" s="828"/>
      <c r="Q141" s="828"/>
      <c r="R141" s="828"/>
      <c r="S141" s="828"/>
      <c r="T141" s="828"/>
      <c r="U141" s="828"/>
      <c r="V141" s="828"/>
      <c r="W141" s="828"/>
      <c r="X141" s="828"/>
      <c r="Y141" s="828"/>
      <c r="Z141" s="828"/>
    </row>
    <row r="142" ht="15.75" customHeight="1">
      <c r="A142" s="830"/>
      <c r="B142" s="826"/>
      <c r="C142" s="828"/>
      <c r="D142" s="828"/>
      <c r="E142" s="828"/>
      <c r="F142" s="828"/>
      <c r="G142" s="828"/>
      <c r="H142" s="828"/>
      <c r="I142" s="828"/>
      <c r="J142" s="828"/>
      <c r="K142" s="828"/>
      <c r="L142" s="828"/>
      <c r="M142" s="828"/>
      <c r="N142" s="828"/>
      <c r="O142" s="828"/>
      <c r="P142" s="828"/>
      <c r="Q142" s="828"/>
      <c r="R142" s="828"/>
      <c r="S142" s="828"/>
      <c r="T142" s="828"/>
      <c r="U142" s="828"/>
      <c r="V142" s="828"/>
      <c r="W142" s="828"/>
      <c r="X142" s="828"/>
      <c r="Y142" s="828"/>
      <c r="Z142" s="828"/>
    </row>
    <row r="143" ht="15.75" customHeight="1">
      <c r="A143" s="830"/>
      <c r="B143" s="826"/>
      <c r="C143" s="828"/>
      <c r="D143" s="828"/>
      <c r="E143" s="828"/>
      <c r="F143" s="828"/>
      <c r="G143" s="828"/>
      <c r="H143" s="828"/>
      <c r="I143" s="828"/>
      <c r="J143" s="828"/>
      <c r="K143" s="828"/>
      <c r="L143" s="828"/>
      <c r="M143" s="828"/>
      <c r="N143" s="828"/>
      <c r="O143" s="828"/>
      <c r="P143" s="828"/>
      <c r="Q143" s="828"/>
      <c r="R143" s="828"/>
      <c r="S143" s="828"/>
      <c r="T143" s="828"/>
      <c r="U143" s="828"/>
      <c r="V143" s="828"/>
      <c r="W143" s="828"/>
      <c r="X143" s="828"/>
      <c r="Y143" s="828"/>
      <c r="Z143" s="828"/>
    </row>
    <row r="144" ht="15.75" customHeight="1">
      <c r="A144" s="830"/>
      <c r="B144" s="826"/>
      <c r="C144" s="828"/>
      <c r="D144" s="828"/>
      <c r="E144" s="828"/>
      <c r="F144" s="828"/>
      <c r="G144" s="828"/>
      <c r="H144" s="828"/>
      <c r="I144" s="828"/>
      <c r="J144" s="828"/>
      <c r="K144" s="828"/>
      <c r="L144" s="828"/>
      <c r="M144" s="828"/>
      <c r="N144" s="828"/>
      <c r="O144" s="828"/>
      <c r="P144" s="828"/>
      <c r="Q144" s="828"/>
      <c r="R144" s="828"/>
      <c r="S144" s="828"/>
      <c r="T144" s="828"/>
      <c r="U144" s="828"/>
      <c r="V144" s="828"/>
      <c r="W144" s="828"/>
      <c r="X144" s="828"/>
      <c r="Y144" s="828"/>
      <c r="Z144" s="828"/>
    </row>
    <row r="145" ht="15.75" customHeight="1">
      <c r="A145" s="830"/>
      <c r="B145" s="826"/>
      <c r="C145" s="828"/>
      <c r="D145" s="828"/>
      <c r="E145" s="828"/>
      <c r="F145" s="828"/>
      <c r="G145" s="828"/>
      <c r="H145" s="828"/>
      <c r="I145" s="828"/>
      <c r="J145" s="828"/>
      <c r="K145" s="828"/>
      <c r="L145" s="828"/>
      <c r="M145" s="828"/>
      <c r="N145" s="828"/>
      <c r="O145" s="828"/>
      <c r="P145" s="828"/>
      <c r="Q145" s="828"/>
      <c r="R145" s="828"/>
      <c r="S145" s="828"/>
      <c r="T145" s="828"/>
      <c r="U145" s="828"/>
      <c r="V145" s="828"/>
      <c r="W145" s="828"/>
      <c r="X145" s="828"/>
      <c r="Y145" s="828"/>
      <c r="Z145" s="828"/>
    </row>
    <row r="146" ht="15.75" customHeight="1">
      <c r="A146" s="830"/>
      <c r="B146" s="826"/>
      <c r="C146" s="828"/>
      <c r="D146" s="828"/>
      <c r="E146" s="828"/>
      <c r="F146" s="828"/>
      <c r="G146" s="828"/>
      <c r="H146" s="828"/>
      <c r="I146" s="828"/>
      <c r="J146" s="828"/>
      <c r="K146" s="828"/>
      <c r="L146" s="828"/>
      <c r="M146" s="828"/>
      <c r="N146" s="828"/>
      <c r="O146" s="828"/>
      <c r="P146" s="828"/>
      <c r="Q146" s="828"/>
      <c r="R146" s="828"/>
      <c r="S146" s="828"/>
      <c r="T146" s="828"/>
      <c r="U146" s="828"/>
      <c r="V146" s="828"/>
      <c r="W146" s="828"/>
      <c r="X146" s="828"/>
      <c r="Y146" s="828"/>
      <c r="Z146" s="828"/>
    </row>
    <row r="147" ht="15.75" customHeight="1">
      <c r="A147" s="830"/>
      <c r="B147" s="826"/>
      <c r="C147" s="828"/>
      <c r="D147" s="828"/>
      <c r="E147" s="828"/>
      <c r="F147" s="828"/>
      <c r="G147" s="828"/>
      <c r="H147" s="828"/>
      <c r="I147" s="828"/>
      <c r="J147" s="828"/>
      <c r="K147" s="828"/>
      <c r="L147" s="828"/>
      <c r="M147" s="828"/>
      <c r="N147" s="828"/>
      <c r="O147" s="828"/>
      <c r="P147" s="828"/>
      <c r="Q147" s="828"/>
      <c r="R147" s="828"/>
      <c r="S147" s="828"/>
      <c r="T147" s="828"/>
      <c r="U147" s="828"/>
      <c r="V147" s="828"/>
      <c r="W147" s="828"/>
      <c r="X147" s="828"/>
      <c r="Y147" s="828"/>
      <c r="Z147" s="828"/>
    </row>
    <row r="148" ht="15.75" customHeight="1">
      <c r="A148" s="830"/>
      <c r="B148" s="826"/>
      <c r="C148" s="828"/>
      <c r="D148" s="828"/>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row>
    <row r="149" ht="15.75" customHeight="1">
      <c r="A149" s="830"/>
      <c r="B149" s="826"/>
      <c r="C149" s="828"/>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row>
    <row r="150" ht="15.75" customHeight="1">
      <c r="A150" s="830"/>
      <c r="B150" s="826"/>
      <c r="C150" s="828"/>
      <c r="D150" s="828"/>
      <c r="E150" s="828"/>
      <c r="F150" s="828"/>
      <c r="G150" s="828"/>
      <c r="H150" s="828"/>
      <c r="I150" s="828"/>
      <c r="J150" s="828"/>
      <c r="K150" s="828"/>
      <c r="L150" s="828"/>
      <c r="M150" s="828"/>
      <c r="N150" s="828"/>
      <c r="O150" s="828"/>
      <c r="P150" s="828"/>
      <c r="Q150" s="828"/>
      <c r="R150" s="828"/>
      <c r="S150" s="828"/>
      <c r="T150" s="828"/>
      <c r="U150" s="828"/>
      <c r="V150" s="828"/>
      <c r="W150" s="828"/>
      <c r="X150" s="828"/>
      <c r="Y150" s="828"/>
      <c r="Z150" s="828"/>
    </row>
    <row r="151" ht="15.75" customHeight="1">
      <c r="A151" s="830"/>
      <c r="B151" s="826"/>
      <c r="C151" s="828"/>
      <c r="D151" s="828"/>
      <c r="E151" s="828"/>
      <c r="F151" s="828"/>
      <c r="G151" s="828"/>
      <c r="H151" s="828"/>
      <c r="I151" s="828"/>
      <c r="J151" s="828"/>
      <c r="K151" s="828"/>
      <c r="L151" s="828"/>
      <c r="M151" s="828"/>
      <c r="N151" s="828"/>
      <c r="O151" s="828"/>
      <c r="P151" s="828"/>
      <c r="Q151" s="828"/>
      <c r="R151" s="828"/>
      <c r="S151" s="828"/>
      <c r="T151" s="828"/>
      <c r="U151" s="828"/>
      <c r="V151" s="828"/>
      <c r="W151" s="828"/>
      <c r="X151" s="828"/>
      <c r="Y151" s="828"/>
      <c r="Z151" s="828"/>
    </row>
    <row r="152" ht="15.75" customHeight="1">
      <c r="A152" s="830"/>
      <c r="B152" s="826"/>
      <c r="C152" s="828"/>
      <c r="D152" s="828"/>
      <c r="E152" s="828"/>
      <c r="F152" s="828"/>
      <c r="G152" s="828"/>
      <c r="H152" s="828"/>
      <c r="I152" s="828"/>
      <c r="J152" s="828"/>
      <c r="K152" s="828"/>
      <c r="L152" s="828"/>
      <c r="M152" s="828"/>
      <c r="N152" s="828"/>
      <c r="O152" s="828"/>
      <c r="P152" s="828"/>
      <c r="Q152" s="828"/>
      <c r="R152" s="828"/>
      <c r="S152" s="828"/>
      <c r="T152" s="828"/>
      <c r="U152" s="828"/>
      <c r="V152" s="828"/>
      <c r="W152" s="828"/>
      <c r="X152" s="828"/>
      <c r="Y152" s="828"/>
      <c r="Z152" s="828"/>
    </row>
    <row r="153" ht="15.75" customHeight="1">
      <c r="A153" s="830"/>
      <c r="B153" s="826"/>
      <c r="C153" s="828"/>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row>
    <row r="154" ht="15.75" customHeight="1">
      <c r="A154" s="830"/>
      <c r="B154" s="826"/>
      <c r="C154" s="828"/>
      <c r="D154" s="828"/>
      <c r="E154" s="828"/>
      <c r="F154" s="828"/>
      <c r="G154" s="828"/>
      <c r="H154" s="828"/>
      <c r="I154" s="828"/>
      <c r="J154" s="828"/>
      <c r="K154" s="828"/>
      <c r="L154" s="828"/>
      <c r="M154" s="828"/>
      <c r="N154" s="828"/>
      <c r="O154" s="828"/>
      <c r="P154" s="828"/>
      <c r="Q154" s="828"/>
      <c r="R154" s="828"/>
      <c r="S154" s="828"/>
      <c r="T154" s="828"/>
      <c r="U154" s="828"/>
      <c r="V154" s="828"/>
      <c r="W154" s="828"/>
      <c r="X154" s="828"/>
      <c r="Y154" s="828"/>
      <c r="Z154" s="828"/>
    </row>
    <row r="155" ht="15.75" customHeight="1">
      <c r="A155" s="830"/>
      <c r="B155" s="826"/>
      <c r="C155" s="828"/>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row>
    <row r="156" ht="15.75" customHeight="1">
      <c r="A156" s="830"/>
      <c r="B156" s="826"/>
      <c r="C156" s="828"/>
      <c r="D156" s="828"/>
      <c r="E156" s="828"/>
      <c r="F156" s="828"/>
      <c r="G156" s="828"/>
      <c r="H156" s="828"/>
      <c r="I156" s="828"/>
      <c r="J156" s="828"/>
      <c r="K156" s="828"/>
      <c r="L156" s="828"/>
      <c r="M156" s="828"/>
      <c r="N156" s="828"/>
      <c r="O156" s="828"/>
      <c r="P156" s="828"/>
      <c r="Q156" s="828"/>
      <c r="R156" s="828"/>
      <c r="S156" s="828"/>
      <c r="T156" s="828"/>
      <c r="U156" s="828"/>
      <c r="V156" s="828"/>
      <c r="W156" s="828"/>
      <c r="X156" s="828"/>
      <c r="Y156" s="828"/>
      <c r="Z156" s="828"/>
    </row>
    <row r="157" ht="15.75" customHeight="1">
      <c r="A157" s="830"/>
      <c r="B157" s="826"/>
      <c r="C157" s="828"/>
      <c r="D157" s="828"/>
      <c r="E157" s="828"/>
      <c r="F157" s="828"/>
      <c r="G157" s="828"/>
      <c r="H157" s="828"/>
      <c r="I157" s="828"/>
      <c r="J157" s="828"/>
      <c r="K157" s="828"/>
      <c r="L157" s="828"/>
      <c r="M157" s="828"/>
      <c r="N157" s="828"/>
      <c r="O157" s="828"/>
      <c r="P157" s="828"/>
      <c r="Q157" s="828"/>
      <c r="R157" s="828"/>
      <c r="S157" s="828"/>
      <c r="T157" s="828"/>
      <c r="U157" s="828"/>
      <c r="V157" s="828"/>
      <c r="W157" s="828"/>
      <c r="X157" s="828"/>
      <c r="Y157" s="828"/>
      <c r="Z157" s="828"/>
    </row>
    <row r="158" ht="15.75" customHeight="1">
      <c r="A158" s="830"/>
      <c r="B158" s="826"/>
      <c r="C158" s="828"/>
      <c r="D158" s="828"/>
      <c r="E158" s="828"/>
      <c r="F158" s="828"/>
      <c r="G158" s="828"/>
      <c r="H158" s="828"/>
      <c r="I158" s="828"/>
      <c r="J158" s="828"/>
      <c r="K158" s="828"/>
      <c r="L158" s="828"/>
      <c r="M158" s="828"/>
      <c r="N158" s="828"/>
      <c r="O158" s="828"/>
      <c r="P158" s="828"/>
      <c r="Q158" s="828"/>
      <c r="R158" s="828"/>
      <c r="S158" s="828"/>
      <c r="T158" s="828"/>
      <c r="U158" s="828"/>
      <c r="V158" s="828"/>
      <c r="W158" s="828"/>
      <c r="X158" s="828"/>
      <c r="Y158" s="828"/>
      <c r="Z158" s="828"/>
    </row>
    <row r="159" ht="15.75" customHeight="1">
      <c r="A159" s="830"/>
      <c r="B159" s="826"/>
      <c r="C159" s="828"/>
      <c r="D159" s="828"/>
      <c r="E159" s="828"/>
      <c r="F159" s="828"/>
      <c r="G159" s="828"/>
      <c r="H159" s="828"/>
      <c r="I159" s="828"/>
      <c r="J159" s="828"/>
      <c r="K159" s="828"/>
      <c r="L159" s="828"/>
      <c r="M159" s="828"/>
      <c r="N159" s="828"/>
      <c r="O159" s="828"/>
      <c r="P159" s="828"/>
      <c r="Q159" s="828"/>
      <c r="R159" s="828"/>
      <c r="S159" s="828"/>
      <c r="T159" s="828"/>
      <c r="U159" s="828"/>
      <c r="V159" s="828"/>
      <c r="W159" s="828"/>
      <c r="X159" s="828"/>
      <c r="Y159" s="828"/>
      <c r="Z159" s="828"/>
    </row>
    <row r="160" ht="15.75" customHeight="1">
      <c r="A160" s="830"/>
      <c r="B160" s="826"/>
      <c r="C160" s="828"/>
      <c r="D160" s="828"/>
      <c r="E160" s="828"/>
      <c r="F160" s="828"/>
      <c r="G160" s="828"/>
      <c r="H160" s="828"/>
      <c r="I160" s="828"/>
      <c r="J160" s="828"/>
      <c r="K160" s="828"/>
      <c r="L160" s="828"/>
      <c r="M160" s="828"/>
      <c r="N160" s="828"/>
      <c r="O160" s="828"/>
      <c r="P160" s="828"/>
      <c r="Q160" s="828"/>
      <c r="R160" s="828"/>
      <c r="S160" s="828"/>
      <c r="T160" s="828"/>
      <c r="U160" s="828"/>
      <c r="V160" s="828"/>
      <c r="W160" s="828"/>
      <c r="X160" s="828"/>
      <c r="Y160" s="828"/>
      <c r="Z160" s="828"/>
    </row>
    <row r="161" ht="15.75" customHeight="1">
      <c r="A161" s="830"/>
      <c r="B161" s="826"/>
      <c r="C161" s="828"/>
      <c r="D161" s="828"/>
      <c r="E161" s="828"/>
      <c r="F161" s="828"/>
      <c r="G161" s="828"/>
      <c r="H161" s="828"/>
      <c r="I161" s="828"/>
      <c r="J161" s="828"/>
      <c r="K161" s="828"/>
      <c r="L161" s="828"/>
      <c r="M161" s="828"/>
      <c r="N161" s="828"/>
      <c r="O161" s="828"/>
      <c r="P161" s="828"/>
      <c r="Q161" s="828"/>
      <c r="R161" s="828"/>
      <c r="S161" s="828"/>
      <c r="T161" s="828"/>
      <c r="U161" s="828"/>
      <c r="V161" s="828"/>
      <c r="W161" s="828"/>
      <c r="X161" s="828"/>
      <c r="Y161" s="828"/>
      <c r="Z161" s="828"/>
    </row>
    <row r="162" ht="15.75" customHeight="1">
      <c r="A162" s="830"/>
      <c r="B162" s="826"/>
      <c r="C162" s="828"/>
      <c r="D162" s="828"/>
      <c r="E162" s="828"/>
      <c r="F162" s="828"/>
      <c r="G162" s="828"/>
      <c r="H162" s="828"/>
      <c r="I162" s="828"/>
      <c r="J162" s="828"/>
      <c r="K162" s="828"/>
      <c r="L162" s="828"/>
      <c r="M162" s="828"/>
      <c r="N162" s="828"/>
      <c r="O162" s="828"/>
      <c r="P162" s="828"/>
      <c r="Q162" s="828"/>
      <c r="R162" s="828"/>
      <c r="S162" s="828"/>
      <c r="T162" s="828"/>
      <c r="U162" s="828"/>
      <c r="V162" s="828"/>
      <c r="W162" s="828"/>
      <c r="X162" s="828"/>
      <c r="Y162" s="828"/>
      <c r="Z162" s="828"/>
    </row>
    <row r="163" ht="15.75" customHeight="1">
      <c r="A163" s="830"/>
      <c r="B163" s="826"/>
      <c r="C163" s="828"/>
      <c r="D163" s="828"/>
      <c r="E163" s="828"/>
      <c r="F163" s="828"/>
      <c r="G163" s="828"/>
      <c r="H163" s="828"/>
      <c r="I163" s="828"/>
      <c r="J163" s="828"/>
      <c r="K163" s="828"/>
      <c r="L163" s="828"/>
      <c r="M163" s="828"/>
      <c r="N163" s="828"/>
      <c r="O163" s="828"/>
      <c r="P163" s="828"/>
      <c r="Q163" s="828"/>
      <c r="R163" s="828"/>
      <c r="S163" s="828"/>
      <c r="T163" s="828"/>
      <c r="U163" s="828"/>
      <c r="V163" s="828"/>
      <c r="W163" s="828"/>
      <c r="X163" s="828"/>
      <c r="Y163" s="828"/>
      <c r="Z163" s="828"/>
    </row>
    <row r="164" ht="15.75" customHeight="1">
      <c r="A164" s="830"/>
      <c r="B164" s="826"/>
      <c r="C164" s="828"/>
      <c r="D164" s="828"/>
      <c r="E164" s="828"/>
      <c r="F164" s="828"/>
      <c r="G164" s="828"/>
      <c r="H164" s="828"/>
      <c r="I164" s="828"/>
      <c r="J164" s="828"/>
      <c r="K164" s="828"/>
      <c r="L164" s="828"/>
      <c r="M164" s="828"/>
      <c r="N164" s="828"/>
      <c r="O164" s="828"/>
      <c r="P164" s="828"/>
      <c r="Q164" s="828"/>
      <c r="R164" s="828"/>
      <c r="S164" s="828"/>
      <c r="T164" s="828"/>
      <c r="U164" s="828"/>
      <c r="V164" s="828"/>
      <c r="W164" s="828"/>
      <c r="X164" s="828"/>
      <c r="Y164" s="828"/>
      <c r="Z164" s="828"/>
    </row>
    <row r="165" ht="15.75" customHeight="1">
      <c r="A165" s="830"/>
      <c r="B165" s="826"/>
      <c r="C165" s="828"/>
      <c r="D165" s="828"/>
      <c r="E165" s="828"/>
      <c r="F165" s="828"/>
      <c r="G165" s="828"/>
      <c r="H165" s="828"/>
      <c r="I165" s="828"/>
      <c r="J165" s="828"/>
      <c r="K165" s="828"/>
      <c r="L165" s="828"/>
      <c r="M165" s="828"/>
      <c r="N165" s="828"/>
      <c r="O165" s="828"/>
      <c r="P165" s="828"/>
      <c r="Q165" s="828"/>
      <c r="R165" s="828"/>
      <c r="S165" s="828"/>
      <c r="T165" s="828"/>
      <c r="U165" s="828"/>
      <c r="V165" s="828"/>
      <c r="W165" s="828"/>
      <c r="X165" s="828"/>
      <c r="Y165" s="828"/>
      <c r="Z165" s="828"/>
    </row>
    <row r="166" ht="15.75" customHeight="1">
      <c r="A166" s="830"/>
      <c r="B166" s="826"/>
      <c r="C166" s="828"/>
      <c r="D166" s="828"/>
      <c r="E166" s="828"/>
      <c r="F166" s="828"/>
      <c r="G166" s="828"/>
      <c r="H166" s="828"/>
      <c r="I166" s="828"/>
      <c r="J166" s="828"/>
      <c r="K166" s="828"/>
      <c r="L166" s="828"/>
      <c r="M166" s="828"/>
      <c r="N166" s="828"/>
      <c r="O166" s="828"/>
      <c r="P166" s="828"/>
      <c r="Q166" s="828"/>
      <c r="R166" s="828"/>
      <c r="S166" s="828"/>
      <c r="T166" s="828"/>
      <c r="U166" s="828"/>
      <c r="V166" s="828"/>
      <c r="W166" s="828"/>
      <c r="X166" s="828"/>
      <c r="Y166" s="828"/>
      <c r="Z166" s="828"/>
    </row>
    <row r="167" ht="15.75" customHeight="1">
      <c r="A167" s="830"/>
      <c r="B167" s="826"/>
      <c r="C167" s="828"/>
      <c r="D167" s="828"/>
      <c r="E167" s="828"/>
      <c r="F167" s="828"/>
      <c r="G167" s="828"/>
      <c r="H167" s="828"/>
      <c r="I167" s="828"/>
      <c r="J167" s="828"/>
      <c r="K167" s="828"/>
      <c r="L167" s="828"/>
      <c r="M167" s="828"/>
      <c r="N167" s="828"/>
      <c r="O167" s="828"/>
      <c r="P167" s="828"/>
      <c r="Q167" s="828"/>
      <c r="R167" s="828"/>
      <c r="S167" s="828"/>
      <c r="T167" s="828"/>
      <c r="U167" s="828"/>
      <c r="V167" s="828"/>
      <c r="W167" s="828"/>
      <c r="X167" s="828"/>
      <c r="Y167" s="828"/>
      <c r="Z167" s="828"/>
    </row>
    <row r="168" ht="15.75" customHeight="1">
      <c r="A168" s="830"/>
      <c r="B168" s="826"/>
      <c r="C168" s="828"/>
      <c r="D168" s="828"/>
      <c r="E168" s="828"/>
      <c r="F168" s="828"/>
      <c r="G168" s="828"/>
      <c r="H168" s="828"/>
      <c r="I168" s="828"/>
      <c r="J168" s="828"/>
      <c r="K168" s="828"/>
      <c r="L168" s="828"/>
      <c r="M168" s="828"/>
      <c r="N168" s="828"/>
      <c r="O168" s="828"/>
      <c r="P168" s="828"/>
      <c r="Q168" s="828"/>
      <c r="R168" s="828"/>
      <c r="S168" s="828"/>
      <c r="T168" s="828"/>
      <c r="U168" s="828"/>
      <c r="V168" s="828"/>
      <c r="W168" s="828"/>
      <c r="X168" s="828"/>
      <c r="Y168" s="828"/>
      <c r="Z168" s="828"/>
    </row>
    <row r="169" ht="15.75" customHeight="1">
      <c r="A169" s="830"/>
      <c r="B169" s="826"/>
      <c r="C169" s="828"/>
      <c r="D169" s="828"/>
      <c r="E169" s="828"/>
      <c r="F169" s="828"/>
      <c r="G169" s="828"/>
      <c r="H169" s="828"/>
      <c r="I169" s="828"/>
      <c r="J169" s="828"/>
      <c r="K169" s="828"/>
      <c r="L169" s="828"/>
      <c r="M169" s="828"/>
      <c r="N169" s="828"/>
      <c r="O169" s="828"/>
      <c r="P169" s="828"/>
      <c r="Q169" s="828"/>
      <c r="R169" s="828"/>
      <c r="S169" s="828"/>
      <c r="T169" s="828"/>
      <c r="U169" s="828"/>
      <c r="V169" s="828"/>
      <c r="W169" s="828"/>
      <c r="X169" s="828"/>
      <c r="Y169" s="828"/>
      <c r="Z169" s="828"/>
    </row>
    <row r="170" ht="15.75" customHeight="1">
      <c r="A170" s="830"/>
      <c r="B170" s="826"/>
      <c r="C170" s="828"/>
      <c r="D170" s="828"/>
      <c r="E170" s="828"/>
      <c r="F170" s="828"/>
      <c r="G170" s="828"/>
      <c r="H170" s="828"/>
      <c r="I170" s="828"/>
      <c r="J170" s="828"/>
      <c r="K170" s="828"/>
      <c r="L170" s="828"/>
      <c r="M170" s="828"/>
      <c r="N170" s="828"/>
      <c r="O170" s="828"/>
      <c r="P170" s="828"/>
      <c r="Q170" s="828"/>
      <c r="R170" s="828"/>
      <c r="S170" s="828"/>
      <c r="T170" s="828"/>
      <c r="U170" s="828"/>
      <c r="V170" s="828"/>
      <c r="W170" s="828"/>
      <c r="X170" s="828"/>
      <c r="Y170" s="828"/>
      <c r="Z170" s="828"/>
    </row>
    <row r="171" ht="15.75" customHeight="1">
      <c r="A171" s="830"/>
      <c r="B171" s="826"/>
      <c r="C171" s="828"/>
      <c r="D171" s="828"/>
      <c r="E171" s="828"/>
      <c r="F171" s="828"/>
      <c r="G171" s="828"/>
      <c r="H171" s="828"/>
      <c r="I171" s="828"/>
      <c r="J171" s="828"/>
      <c r="K171" s="828"/>
      <c r="L171" s="828"/>
      <c r="M171" s="828"/>
      <c r="N171" s="828"/>
      <c r="O171" s="828"/>
      <c r="P171" s="828"/>
      <c r="Q171" s="828"/>
      <c r="R171" s="828"/>
      <c r="S171" s="828"/>
      <c r="T171" s="828"/>
      <c r="U171" s="828"/>
      <c r="V171" s="828"/>
      <c r="W171" s="828"/>
      <c r="X171" s="828"/>
      <c r="Y171" s="828"/>
      <c r="Z171" s="828"/>
    </row>
    <row r="172" ht="15.75" customHeight="1">
      <c r="A172" s="830"/>
      <c r="B172" s="826"/>
      <c r="C172" s="828"/>
      <c r="D172" s="828"/>
      <c r="E172" s="828"/>
      <c r="F172" s="828"/>
      <c r="G172" s="828"/>
      <c r="H172" s="828"/>
      <c r="I172" s="828"/>
      <c r="J172" s="828"/>
      <c r="K172" s="828"/>
      <c r="L172" s="828"/>
      <c r="M172" s="828"/>
      <c r="N172" s="828"/>
      <c r="O172" s="828"/>
      <c r="P172" s="828"/>
      <c r="Q172" s="828"/>
      <c r="R172" s="828"/>
      <c r="S172" s="828"/>
      <c r="T172" s="828"/>
      <c r="U172" s="828"/>
      <c r="V172" s="828"/>
      <c r="W172" s="828"/>
      <c r="X172" s="828"/>
      <c r="Y172" s="828"/>
      <c r="Z172" s="828"/>
    </row>
    <row r="173" ht="15.75" customHeight="1">
      <c r="A173" s="830"/>
      <c r="B173" s="826"/>
      <c r="C173" s="828"/>
      <c r="D173" s="828"/>
      <c r="E173" s="828"/>
      <c r="F173" s="828"/>
      <c r="G173" s="828"/>
      <c r="H173" s="828"/>
      <c r="I173" s="828"/>
      <c r="J173" s="828"/>
      <c r="K173" s="828"/>
      <c r="L173" s="828"/>
      <c r="M173" s="828"/>
      <c r="N173" s="828"/>
      <c r="O173" s="828"/>
      <c r="P173" s="828"/>
      <c r="Q173" s="828"/>
      <c r="R173" s="828"/>
      <c r="S173" s="828"/>
      <c r="T173" s="828"/>
      <c r="U173" s="828"/>
      <c r="V173" s="828"/>
      <c r="W173" s="828"/>
      <c r="X173" s="828"/>
      <c r="Y173" s="828"/>
      <c r="Z173" s="828"/>
    </row>
    <row r="174" ht="15.75" customHeight="1">
      <c r="A174" s="830"/>
      <c r="B174" s="826"/>
      <c r="C174" s="828"/>
      <c r="D174" s="828"/>
      <c r="E174" s="828"/>
      <c r="F174" s="828"/>
      <c r="G174" s="828"/>
      <c r="H174" s="828"/>
      <c r="I174" s="828"/>
      <c r="J174" s="828"/>
      <c r="K174" s="828"/>
      <c r="L174" s="828"/>
      <c r="M174" s="828"/>
      <c r="N174" s="828"/>
      <c r="O174" s="828"/>
      <c r="P174" s="828"/>
      <c r="Q174" s="828"/>
      <c r="R174" s="828"/>
      <c r="S174" s="828"/>
      <c r="T174" s="828"/>
      <c r="U174" s="828"/>
      <c r="V174" s="828"/>
      <c r="W174" s="828"/>
      <c r="X174" s="828"/>
      <c r="Y174" s="828"/>
      <c r="Z174" s="828"/>
    </row>
    <row r="175" ht="15.75" customHeight="1">
      <c r="A175" s="830"/>
      <c r="B175" s="826"/>
      <c r="C175" s="828"/>
      <c r="D175" s="828"/>
      <c r="E175" s="828"/>
      <c r="F175" s="828"/>
      <c r="G175" s="828"/>
      <c r="H175" s="828"/>
      <c r="I175" s="828"/>
      <c r="J175" s="828"/>
      <c r="K175" s="828"/>
      <c r="L175" s="828"/>
      <c r="M175" s="828"/>
      <c r="N175" s="828"/>
      <c r="O175" s="828"/>
      <c r="P175" s="828"/>
      <c r="Q175" s="828"/>
      <c r="R175" s="828"/>
      <c r="S175" s="828"/>
      <c r="T175" s="828"/>
      <c r="U175" s="828"/>
      <c r="V175" s="828"/>
      <c r="W175" s="828"/>
      <c r="X175" s="828"/>
      <c r="Y175" s="828"/>
      <c r="Z175" s="828"/>
    </row>
    <row r="176" ht="15.75" customHeight="1">
      <c r="A176" s="830"/>
      <c r="B176" s="826"/>
      <c r="C176" s="828"/>
      <c r="D176" s="828"/>
      <c r="E176" s="828"/>
      <c r="F176" s="828"/>
      <c r="G176" s="828"/>
      <c r="H176" s="828"/>
      <c r="I176" s="828"/>
      <c r="J176" s="828"/>
      <c r="K176" s="828"/>
      <c r="L176" s="828"/>
      <c r="M176" s="828"/>
      <c r="N176" s="828"/>
      <c r="O176" s="828"/>
      <c r="P176" s="828"/>
      <c r="Q176" s="828"/>
      <c r="R176" s="828"/>
      <c r="S176" s="828"/>
      <c r="T176" s="828"/>
      <c r="U176" s="828"/>
      <c r="V176" s="828"/>
      <c r="W176" s="828"/>
      <c r="X176" s="828"/>
      <c r="Y176" s="828"/>
      <c r="Z176" s="828"/>
    </row>
    <row r="177" ht="15.75" customHeight="1">
      <c r="A177" s="830"/>
      <c r="B177" s="826"/>
      <c r="C177" s="828"/>
      <c r="D177" s="828"/>
      <c r="E177" s="828"/>
      <c r="F177" s="828"/>
      <c r="G177" s="828"/>
      <c r="H177" s="828"/>
      <c r="I177" s="828"/>
      <c r="J177" s="828"/>
      <c r="K177" s="828"/>
      <c r="L177" s="828"/>
      <c r="M177" s="828"/>
      <c r="N177" s="828"/>
      <c r="O177" s="828"/>
      <c r="P177" s="828"/>
      <c r="Q177" s="828"/>
      <c r="R177" s="828"/>
      <c r="S177" s="828"/>
      <c r="T177" s="828"/>
      <c r="U177" s="828"/>
      <c r="V177" s="828"/>
      <c r="W177" s="828"/>
      <c r="X177" s="828"/>
      <c r="Y177" s="828"/>
      <c r="Z177" s="828"/>
    </row>
    <row r="178" ht="15.75" customHeight="1">
      <c r="A178" s="830"/>
      <c r="B178" s="826"/>
      <c r="C178" s="828"/>
      <c r="D178" s="828"/>
      <c r="E178" s="828"/>
      <c r="F178" s="828"/>
      <c r="G178" s="828"/>
      <c r="H178" s="828"/>
      <c r="I178" s="828"/>
      <c r="J178" s="828"/>
      <c r="K178" s="828"/>
      <c r="L178" s="828"/>
      <c r="M178" s="828"/>
      <c r="N178" s="828"/>
      <c r="O178" s="828"/>
      <c r="P178" s="828"/>
      <c r="Q178" s="828"/>
      <c r="R178" s="828"/>
      <c r="S178" s="828"/>
      <c r="T178" s="828"/>
      <c r="U178" s="828"/>
      <c r="V178" s="828"/>
      <c r="W178" s="828"/>
      <c r="X178" s="828"/>
      <c r="Y178" s="828"/>
      <c r="Z178" s="828"/>
    </row>
    <row r="179" ht="15.75" customHeight="1">
      <c r="A179" s="830"/>
      <c r="B179" s="826"/>
      <c r="C179" s="828"/>
      <c r="D179" s="828"/>
      <c r="E179" s="828"/>
      <c r="F179" s="828"/>
      <c r="G179" s="828"/>
      <c r="H179" s="828"/>
      <c r="I179" s="828"/>
      <c r="J179" s="828"/>
      <c r="K179" s="828"/>
      <c r="L179" s="828"/>
      <c r="M179" s="828"/>
      <c r="N179" s="828"/>
      <c r="O179" s="828"/>
      <c r="P179" s="828"/>
      <c r="Q179" s="828"/>
      <c r="R179" s="828"/>
      <c r="S179" s="828"/>
      <c r="T179" s="828"/>
      <c r="U179" s="828"/>
      <c r="V179" s="828"/>
      <c r="W179" s="828"/>
      <c r="X179" s="828"/>
      <c r="Y179" s="828"/>
      <c r="Z179" s="828"/>
    </row>
    <row r="180" ht="15.75" customHeight="1">
      <c r="A180" s="830"/>
      <c r="B180" s="826"/>
      <c r="C180" s="828"/>
      <c r="D180" s="828"/>
      <c r="E180" s="828"/>
      <c r="F180" s="828"/>
      <c r="G180" s="828"/>
      <c r="H180" s="828"/>
      <c r="I180" s="828"/>
      <c r="J180" s="828"/>
      <c r="K180" s="828"/>
      <c r="L180" s="828"/>
      <c r="M180" s="828"/>
      <c r="N180" s="828"/>
      <c r="O180" s="828"/>
      <c r="P180" s="828"/>
      <c r="Q180" s="828"/>
      <c r="R180" s="828"/>
      <c r="S180" s="828"/>
      <c r="T180" s="828"/>
      <c r="U180" s="828"/>
      <c r="V180" s="828"/>
      <c r="W180" s="828"/>
      <c r="X180" s="828"/>
      <c r="Y180" s="828"/>
      <c r="Z180" s="828"/>
    </row>
    <row r="181" ht="15.75" customHeight="1">
      <c r="A181" s="830"/>
      <c r="B181" s="826"/>
      <c r="C181" s="828"/>
      <c r="D181" s="828"/>
      <c r="E181" s="828"/>
      <c r="F181" s="828"/>
      <c r="G181" s="828"/>
      <c r="H181" s="828"/>
      <c r="I181" s="828"/>
      <c r="J181" s="828"/>
      <c r="K181" s="828"/>
      <c r="L181" s="828"/>
      <c r="M181" s="828"/>
      <c r="N181" s="828"/>
      <c r="O181" s="828"/>
      <c r="P181" s="828"/>
      <c r="Q181" s="828"/>
      <c r="R181" s="828"/>
      <c r="S181" s="828"/>
      <c r="T181" s="828"/>
      <c r="U181" s="828"/>
      <c r="V181" s="828"/>
      <c r="W181" s="828"/>
      <c r="X181" s="828"/>
      <c r="Y181" s="828"/>
      <c r="Z181" s="828"/>
    </row>
    <row r="182" ht="15.75" customHeight="1">
      <c r="A182" s="830"/>
      <c r="B182" s="826"/>
      <c r="C182" s="828"/>
      <c r="D182" s="828"/>
      <c r="E182" s="828"/>
      <c r="F182" s="828"/>
      <c r="G182" s="828"/>
      <c r="H182" s="828"/>
      <c r="I182" s="828"/>
      <c r="J182" s="828"/>
      <c r="K182" s="828"/>
      <c r="L182" s="828"/>
      <c r="M182" s="828"/>
      <c r="N182" s="828"/>
      <c r="O182" s="828"/>
      <c r="P182" s="828"/>
      <c r="Q182" s="828"/>
      <c r="R182" s="828"/>
      <c r="S182" s="828"/>
      <c r="T182" s="828"/>
      <c r="U182" s="828"/>
      <c r="V182" s="828"/>
      <c r="W182" s="828"/>
      <c r="X182" s="828"/>
      <c r="Y182" s="828"/>
      <c r="Z182" s="828"/>
    </row>
    <row r="183" ht="15.75" customHeight="1">
      <c r="A183" s="830"/>
      <c r="B183" s="826"/>
      <c r="C183" s="828"/>
      <c r="D183" s="828"/>
      <c r="E183" s="828"/>
      <c r="F183" s="828"/>
      <c r="G183" s="828"/>
      <c r="H183" s="828"/>
      <c r="I183" s="828"/>
      <c r="J183" s="828"/>
      <c r="K183" s="828"/>
      <c r="L183" s="828"/>
      <c r="M183" s="828"/>
      <c r="N183" s="828"/>
      <c r="O183" s="828"/>
      <c r="P183" s="828"/>
      <c r="Q183" s="828"/>
      <c r="R183" s="828"/>
      <c r="S183" s="828"/>
      <c r="T183" s="828"/>
      <c r="U183" s="828"/>
      <c r="V183" s="828"/>
      <c r="W183" s="828"/>
      <c r="X183" s="828"/>
      <c r="Y183" s="828"/>
      <c r="Z183" s="828"/>
    </row>
    <row r="184" ht="15.75" customHeight="1">
      <c r="A184" s="830"/>
      <c r="B184" s="826"/>
      <c r="C184" s="828"/>
      <c r="D184" s="828"/>
      <c r="E184" s="828"/>
      <c r="F184" s="828"/>
      <c r="G184" s="828"/>
      <c r="H184" s="828"/>
      <c r="I184" s="828"/>
      <c r="J184" s="828"/>
      <c r="K184" s="828"/>
      <c r="L184" s="828"/>
      <c r="M184" s="828"/>
      <c r="N184" s="828"/>
      <c r="O184" s="828"/>
      <c r="P184" s="828"/>
      <c r="Q184" s="828"/>
      <c r="R184" s="828"/>
      <c r="S184" s="828"/>
      <c r="T184" s="828"/>
      <c r="U184" s="828"/>
      <c r="V184" s="828"/>
      <c r="W184" s="828"/>
      <c r="X184" s="828"/>
      <c r="Y184" s="828"/>
      <c r="Z184" s="828"/>
    </row>
    <row r="185" ht="15.75" customHeight="1">
      <c r="A185" s="830"/>
      <c r="B185" s="826"/>
      <c r="C185" s="828"/>
      <c r="D185" s="828"/>
      <c r="E185" s="828"/>
      <c r="F185" s="828"/>
      <c r="G185" s="828"/>
      <c r="H185" s="828"/>
      <c r="I185" s="828"/>
      <c r="J185" s="828"/>
      <c r="K185" s="828"/>
      <c r="L185" s="828"/>
      <c r="M185" s="828"/>
      <c r="N185" s="828"/>
      <c r="O185" s="828"/>
      <c r="P185" s="828"/>
      <c r="Q185" s="828"/>
      <c r="R185" s="828"/>
      <c r="S185" s="828"/>
      <c r="T185" s="828"/>
      <c r="U185" s="828"/>
      <c r="V185" s="828"/>
      <c r="W185" s="828"/>
      <c r="X185" s="828"/>
      <c r="Y185" s="828"/>
      <c r="Z185" s="828"/>
    </row>
    <row r="186" ht="15.75" customHeight="1">
      <c r="A186" s="830"/>
      <c r="B186" s="826"/>
      <c r="C186" s="828"/>
      <c r="D186" s="828"/>
      <c r="E186" s="828"/>
      <c r="F186" s="828"/>
      <c r="G186" s="828"/>
      <c r="H186" s="828"/>
      <c r="I186" s="828"/>
      <c r="J186" s="828"/>
      <c r="K186" s="828"/>
      <c r="L186" s="828"/>
      <c r="M186" s="828"/>
      <c r="N186" s="828"/>
      <c r="O186" s="828"/>
      <c r="P186" s="828"/>
      <c r="Q186" s="828"/>
      <c r="R186" s="828"/>
      <c r="S186" s="828"/>
      <c r="T186" s="828"/>
      <c r="U186" s="828"/>
      <c r="V186" s="828"/>
      <c r="W186" s="828"/>
      <c r="X186" s="828"/>
      <c r="Y186" s="828"/>
      <c r="Z186" s="828"/>
    </row>
    <row r="187" ht="15.75" customHeight="1">
      <c r="A187" s="830"/>
      <c r="B187" s="826"/>
      <c r="C187" s="828"/>
      <c r="D187" s="828"/>
      <c r="E187" s="828"/>
      <c r="F187" s="828"/>
      <c r="G187" s="828"/>
      <c r="H187" s="828"/>
      <c r="I187" s="828"/>
      <c r="J187" s="828"/>
      <c r="K187" s="828"/>
      <c r="L187" s="828"/>
      <c r="M187" s="828"/>
      <c r="N187" s="828"/>
      <c r="O187" s="828"/>
      <c r="P187" s="828"/>
      <c r="Q187" s="828"/>
      <c r="R187" s="828"/>
      <c r="S187" s="828"/>
      <c r="T187" s="828"/>
      <c r="U187" s="828"/>
      <c r="V187" s="828"/>
      <c r="W187" s="828"/>
      <c r="X187" s="828"/>
      <c r="Y187" s="828"/>
      <c r="Z187" s="828"/>
    </row>
    <row r="188" ht="15.75" customHeight="1">
      <c r="A188" s="830"/>
      <c r="B188" s="826"/>
      <c r="C188" s="828"/>
      <c r="D188" s="828"/>
      <c r="E188" s="828"/>
      <c r="F188" s="828"/>
      <c r="G188" s="828"/>
      <c r="H188" s="828"/>
      <c r="I188" s="828"/>
      <c r="J188" s="828"/>
      <c r="K188" s="828"/>
      <c r="L188" s="828"/>
      <c r="M188" s="828"/>
      <c r="N188" s="828"/>
      <c r="O188" s="828"/>
      <c r="P188" s="828"/>
      <c r="Q188" s="828"/>
      <c r="R188" s="828"/>
      <c r="S188" s="828"/>
      <c r="T188" s="828"/>
      <c r="U188" s="828"/>
      <c r="V188" s="828"/>
      <c r="W188" s="828"/>
      <c r="X188" s="828"/>
      <c r="Y188" s="828"/>
      <c r="Z188" s="828"/>
    </row>
    <row r="189" ht="15.75" customHeight="1">
      <c r="A189" s="830"/>
      <c r="B189" s="826"/>
      <c r="C189" s="828"/>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row>
    <row r="190" ht="15.75" customHeight="1">
      <c r="A190" s="830"/>
      <c r="B190" s="826"/>
      <c r="C190" s="828"/>
      <c r="D190" s="828"/>
      <c r="E190" s="828"/>
      <c r="F190" s="828"/>
      <c r="G190" s="828"/>
      <c r="H190" s="828"/>
      <c r="I190" s="828"/>
      <c r="J190" s="828"/>
      <c r="K190" s="828"/>
      <c r="L190" s="828"/>
      <c r="M190" s="828"/>
      <c r="N190" s="828"/>
      <c r="O190" s="828"/>
      <c r="P190" s="828"/>
      <c r="Q190" s="828"/>
      <c r="R190" s="828"/>
      <c r="S190" s="828"/>
      <c r="T190" s="828"/>
      <c r="U190" s="828"/>
      <c r="V190" s="828"/>
      <c r="W190" s="828"/>
      <c r="X190" s="828"/>
      <c r="Y190" s="828"/>
      <c r="Z190" s="828"/>
    </row>
    <row r="191" ht="15.75" customHeight="1">
      <c r="A191" s="830"/>
      <c r="B191" s="826"/>
      <c r="C191" s="828"/>
      <c r="D191" s="828"/>
      <c r="E191" s="828"/>
      <c r="F191" s="828"/>
      <c r="G191" s="828"/>
      <c r="H191" s="828"/>
      <c r="I191" s="828"/>
      <c r="J191" s="828"/>
      <c r="K191" s="828"/>
      <c r="L191" s="828"/>
      <c r="M191" s="828"/>
      <c r="N191" s="828"/>
      <c r="O191" s="828"/>
      <c r="P191" s="828"/>
      <c r="Q191" s="828"/>
      <c r="R191" s="828"/>
      <c r="S191" s="828"/>
      <c r="T191" s="828"/>
      <c r="U191" s="828"/>
      <c r="V191" s="828"/>
      <c r="W191" s="828"/>
      <c r="X191" s="828"/>
      <c r="Y191" s="828"/>
      <c r="Z191" s="828"/>
    </row>
    <row r="192" ht="15.75" customHeight="1">
      <c r="A192" s="830"/>
      <c r="B192" s="826"/>
      <c r="C192" s="828"/>
      <c r="D192" s="828"/>
      <c r="E192" s="828"/>
      <c r="F192" s="828"/>
      <c r="G192" s="828"/>
      <c r="H192" s="828"/>
      <c r="I192" s="828"/>
      <c r="J192" s="828"/>
      <c r="K192" s="828"/>
      <c r="L192" s="828"/>
      <c r="M192" s="828"/>
      <c r="N192" s="828"/>
      <c r="O192" s="828"/>
      <c r="P192" s="828"/>
      <c r="Q192" s="828"/>
      <c r="R192" s="828"/>
      <c r="S192" s="828"/>
      <c r="T192" s="828"/>
      <c r="U192" s="828"/>
      <c r="V192" s="828"/>
      <c r="W192" s="828"/>
      <c r="X192" s="828"/>
      <c r="Y192" s="828"/>
      <c r="Z192" s="828"/>
    </row>
    <row r="193" ht="15.75" customHeight="1">
      <c r="A193" s="830"/>
      <c r="B193" s="826"/>
      <c r="C193" s="828"/>
      <c r="D193" s="828"/>
      <c r="E193" s="828"/>
      <c r="F193" s="828"/>
      <c r="G193" s="828"/>
      <c r="H193" s="828"/>
      <c r="I193" s="828"/>
      <c r="J193" s="828"/>
      <c r="K193" s="828"/>
      <c r="L193" s="828"/>
      <c r="M193" s="828"/>
      <c r="N193" s="828"/>
      <c r="O193" s="828"/>
      <c r="P193" s="828"/>
      <c r="Q193" s="828"/>
      <c r="R193" s="828"/>
      <c r="S193" s="828"/>
      <c r="T193" s="828"/>
      <c r="U193" s="828"/>
      <c r="V193" s="828"/>
      <c r="W193" s="828"/>
      <c r="X193" s="828"/>
      <c r="Y193" s="828"/>
      <c r="Z193" s="828"/>
    </row>
    <row r="194" ht="15.75" customHeight="1">
      <c r="A194" s="830"/>
      <c r="B194" s="826"/>
      <c r="C194" s="828"/>
      <c r="D194" s="828"/>
      <c r="E194" s="828"/>
      <c r="F194" s="828"/>
      <c r="G194" s="828"/>
      <c r="H194" s="828"/>
      <c r="I194" s="828"/>
      <c r="J194" s="828"/>
      <c r="K194" s="828"/>
      <c r="L194" s="828"/>
      <c r="M194" s="828"/>
      <c r="N194" s="828"/>
      <c r="O194" s="828"/>
      <c r="P194" s="828"/>
      <c r="Q194" s="828"/>
      <c r="R194" s="828"/>
      <c r="S194" s="828"/>
      <c r="T194" s="828"/>
      <c r="U194" s="828"/>
      <c r="V194" s="828"/>
      <c r="W194" s="828"/>
      <c r="X194" s="828"/>
      <c r="Y194" s="828"/>
      <c r="Z194" s="828"/>
    </row>
    <row r="195" ht="15.75" customHeight="1">
      <c r="A195" s="830"/>
      <c r="B195" s="826"/>
      <c r="C195" s="828"/>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row>
    <row r="196" ht="15.75" customHeight="1">
      <c r="A196" s="830"/>
      <c r="B196" s="826"/>
      <c r="C196" s="828"/>
      <c r="D196" s="828"/>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row>
    <row r="197" ht="15.75" customHeight="1">
      <c r="A197" s="830"/>
      <c r="B197" s="826"/>
      <c r="C197" s="828"/>
      <c r="D197" s="828"/>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row>
    <row r="198" ht="15.75" customHeight="1">
      <c r="A198" s="830"/>
      <c r="B198" s="826"/>
      <c r="C198" s="828"/>
      <c r="D198" s="828"/>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row>
    <row r="199" ht="15.75" customHeight="1">
      <c r="A199" s="830"/>
      <c r="B199" s="826"/>
      <c r="C199" s="828"/>
      <c r="D199" s="828"/>
      <c r="E199" s="828"/>
      <c r="F199" s="828"/>
      <c r="G199" s="828"/>
      <c r="H199" s="828"/>
      <c r="I199" s="828"/>
      <c r="J199" s="828"/>
      <c r="K199" s="828"/>
      <c r="L199" s="828"/>
      <c r="M199" s="828"/>
      <c r="N199" s="828"/>
      <c r="O199" s="828"/>
      <c r="P199" s="828"/>
      <c r="Q199" s="828"/>
      <c r="R199" s="828"/>
      <c r="S199" s="828"/>
      <c r="T199" s="828"/>
      <c r="U199" s="828"/>
      <c r="V199" s="828"/>
      <c r="W199" s="828"/>
      <c r="X199" s="828"/>
      <c r="Y199" s="828"/>
      <c r="Z199" s="828"/>
    </row>
    <row r="200" ht="15.75" customHeight="1">
      <c r="A200" s="830"/>
      <c r="B200" s="826"/>
      <c r="C200" s="828"/>
      <c r="D200" s="828"/>
      <c r="E200" s="828"/>
      <c r="F200" s="828"/>
      <c r="G200" s="828"/>
      <c r="H200" s="828"/>
      <c r="I200" s="828"/>
      <c r="J200" s="828"/>
      <c r="K200" s="828"/>
      <c r="L200" s="828"/>
      <c r="M200" s="828"/>
      <c r="N200" s="828"/>
      <c r="O200" s="828"/>
      <c r="P200" s="828"/>
      <c r="Q200" s="828"/>
      <c r="R200" s="828"/>
      <c r="S200" s="828"/>
      <c r="T200" s="828"/>
      <c r="U200" s="828"/>
      <c r="V200" s="828"/>
      <c r="W200" s="828"/>
      <c r="X200" s="828"/>
      <c r="Y200" s="828"/>
      <c r="Z200" s="828"/>
    </row>
    <row r="201" ht="15.75" customHeight="1">
      <c r="A201" s="830"/>
      <c r="B201" s="826"/>
      <c r="C201" s="828"/>
      <c r="D201" s="828"/>
      <c r="E201" s="828"/>
      <c r="F201" s="828"/>
      <c r="G201" s="828"/>
      <c r="H201" s="828"/>
      <c r="I201" s="828"/>
      <c r="J201" s="828"/>
      <c r="K201" s="828"/>
      <c r="L201" s="828"/>
      <c r="M201" s="828"/>
      <c r="N201" s="828"/>
      <c r="O201" s="828"/>
      <c r="P201" s="828"/>
      <c r="Q201" s="828"/>
      <c r="R201" s="828"/>
      <c r="S201" s="828"/>
      <c r="T201" s="828"/>
      <c r="U201" s="828"/>
      <c r="V201" s="828"/>
      <c r="W201" s="828"/>
      <c r="X201" s="828"/>
      <c r="Y201" s="828"/>
      <c r="Z201" s="828"/>
    </row>
    <row r="202" ht="15.75" customHeight="1">
      <c r="A202" s="830"/>
      <c r="B202" s="826"/>
      <c r="C202" s="828"/>
      <c r="D202" s="828"/>
      <c r="E202" s="828"/>
      <c r="F202" s="828"/>
      <c r="G202" s="828"/>
      <c r="H202" s="828"/>
      <c r="I202" s="828"/>
      <c r="J202" s="828"/>
      <c r="K202" s="828"/>
      <c r="L202" s="828"/>
      <c r="M202" s="828"/>
      <c r="N202" s="828"/>
      <c r="O202" s="828"/>
      <c r="P202" s="828"/>
      <c r="Q202" s="828"/>
      <c r="R202" s="828"/>
      <c r="S202" s="828"/>
      <c r="T202" s="828"/>
      <c r="U202" s="828"/>
      <c r="V202" s="828"/>
      <c r="W202" s="828"/>
      <c r="X202" s="828"/>
      <c r="Y202" s="828"/>
      <c r="Z202" s="828"/>
    </row>
    <row r="203" ht="15.75" customHeight="1">
      <c r="A203" s="830"/>
      <c r="B203" s="826"/>
      <c r="C203" s="828"/>
      <c r="D203" s="828"/>
      <c r="E203" s="828"/>
      <c r="F203" s="828"/>
      <c r="G203" s="828"/>
      <c r="H203" s="828"/>
      <c r="I203" s="828"/>
      <c r="J203" s="828"/>
      <c r="K203" s="828"/>
      <c r="L203" s="828"/>
      <c r="M203" s="828"/>
      <c r="N203" s="828"/>
      <c r="O203" s="828"/>
      <c r="P203" s="828"/>
      <c r="Q203" s="828"/>
      <c r="R203" s="828"/>
      <c r="S203" s="828"/>
      <c r="T203" s="828"/>
      <c r="U203" s="828"/>
      <c r="V203" s="828"/>
      <c r="W203" s="828"/>
      <c r="X203" s="828"/>
      <c r="Y203" s="828"/>
      <c r="Z203" s="828"/>
    </row>
    <row r="204" ht="15.75" customHeight="1">
      <c r="A204" s="830"/>
      <c r="B204" s="826"/>
      <c r="C204" s="828"/>
      <c r="D204" s="828"/>
      <c r="E204" s="828"/>
      <c r="F204" s="828"/>
      <c r="G204" s="828"/>
      <c r="H204" s="828"/>
      <c r="I204" s="828"/>
      <c r="J204" s="828"/>
      <c r="K204" s="828"/>
      <c r="L204" s="828"/>
      <c r="M204" s="828"/>
      <c r="N204" s="828"/>
      <c r="O204" s="828"/>
      <c r="P204" s="828"/>
      <c r="Q204" s="828"/>
      <c r="R204" s="828"/>
      <c r="S204" s="828"/>
      <c r="T204" s="828"/>
      <c r="U204" s="828"/>
      <c r="V204" s="828"/>
      <c r="W204" s="828"/>
      <c r="X204" s="828"/>
      <c r="Y204" s="828"/>
      <c r="Z204" s="828"/>
    </row>
    <row r="205" ht="15.75" customHeight="1">
      <c r="A205" s="830"/>
      <c r="B205" s="826"/>
      <c r="C205" s="828"/>
      <c r="D205" s="828"/>
      <c r="E205" s="828"/>
      <c r="F205" s="828"/>
      <c r="G205" s="828"/>
      <c r="H205" s="828"/>
      <c r="I205" s="828"/>
      <c r="J205" s="828"/>
      <c r="K205" s="828"/>
      <c r="L205" s="828"/>
      <c r="M205" s="828"/>
      <c r="N205" s="828"/>
      <c r="O205" s="828"/>
      <c r="P205" s="828"/>
      <c r="Q205" s="828"/>
      <c r="R205" s="828"/>
      <c r="S205" s="828"/>
      <c r="T205" s="828"/>
      <c r="U205" s="828"/>
      <c r="V205" s="828"/>
      <c r="W205" s="828"/>
      <c r="X205" s="828"/>
      <c r="Y205" s="828"/>
      <c r="Z205" s="828"/>
    </row>
    <row r="206" ht="15.75" customHeight="1">
      <c r="A206" s="830"/>
      <c r="B206" s="826"/>
      <c r="C206" s="828"/>
      <c r="D206" s="828"/>
      <c r="E206" s="828"/>
      <c r="F206" s="828"/>
      <c r="G206" s="828"/>
      <c r="H206" s="828"/>
      <c r="I206" s="828"/>
      <c r="J206" s="828"/>
      <c r="K206" s="828"/>
      <c r="L206" s="828"/>
      <c r="M206" s="828"/>
      <c r="N206" s="828"/>
      <c r="O206" s="828"/>
      <c r="P206" s="828"/>
      <c r="Q206" s="828"/>
      <c r="R206" s="828"/>
      <c r="S206" s="828"/>
      <c r="T206" s="828"/>
      <c r="U206" s="828"/>
      <c r="V206" s="828"/>
      <c r="W206" s="828"/>
      <c r="X206" s="828"/>
      <c r="Y206" s="828"/>
      <c r="Z206" s="828"/>
    </row>
    <row r="207" ht="15.75" customHeight="1">
      <c r="A207" s="830"/>
      <c r="B207" s="826"/>
      <c r="C207" s="828"/>
      <c r="D207" s="828"/>
      <c r="E207" s="828"/>
      <c r="F207" s="828"/>
      <c r="G207" s="828"/>
      <c r="H207" s="828"/>
      <c r="I207" s="828"/>
      <c r="J207" s="828"/>
      <c r="K207" s="828"/>
      <c r="L207" s="828"/>
      <c r="M207" s="828"/>
      <c r="N207" s="828"/>
      <c r="O207" s="828"/>
      <c r="P207" s="828"/>
      <c r="Q207" s="828"/>
      <c r="R207" s="828"/>
      <c r="S207" s="828"/>
      <c r="T207" s="828"/>
      <c r="U207" s="828"/>
      <c r="V207" s="828"/>
      <c r="W207" s="828"/>
      <c r="X207" s="828"/>
      <c r="Y207" s="828"/>
      <c r="Z207" s="828"/>
    </row>
    <row r="208" ht="15.75" customHeight="1">
      <c r="A208" s="830"/>
      <c r="B208" s="826"/>
      <c r="C208" s="828"/>
      <c r="D208" s="828"/>
      <c r="E208" s="828"/>
      <c r="F208" s="828"/>
      <c r="G208" s="828"/>
      <c r="H208" s="828"/>
      <c r="I208" s="828"/>
      <c r="J208" s="828"/>
      <c r="K208" s="828"/>
      <c r="L208" s="828"/>
      <c r="M208" s="828"/>
      <c r="N208" s="828"/>
      <c r="O208" s="828"/>
      <c r="P208" s="828"/>
      <c r="Q208" s="828"/>
      <c r="R208" s="828"/>
      <c r="S208" s="828"/>
      <c r="T208" s="828"/>
      <c r="U208" s="828"/>
      <c r="V208" s="828"/>
      <c r="W208" s="828"/>
      <c r="X208" s="828"/>
      <c r="Y208" s="828"/>
      <c r="Z208" s="828"/>
    </row>
    <row r="209" ht="15.75" customHeight="1">
      <c r="A209" s="830"/>
      <c r="B209" s="826"/>
      <c r="C209" s="828"/>
      <c r="D209" s="828"/>
      <c r="E209" s="828"/>
      <c r="F209" s="828"/>
      <c r="G209" s="828"/>
      <c r="H209" s="828"/>
      <c r="I209" s="828"/>
      <c r="J209" s="828"/>
      <c r="K209" s="828"/>
      <c r="L209" s="828"/>
      <c r="M209" s="828"/>
      <c r="N209" s="828"/>
      <c r="O209" s="828"/>
      <c r="P209" s="828"/>
      <c r="Q209" s="828"/>
      <c r="R209" s="828"/>
      <c r="S209" s="828"/>
      <c r="T209" s="828"/>
      <c r="U209" s="828"/>
      <c r="V209" s="828"/>
      <c r="W209" s="828"/>
      <c r="X209" s="828"/>
      <c r="Y209" s="828"/>
      <c r="Z209" s="828"/>
    </row>
    <row r="210" ht="15.75" customHeight="1">
      <c r="A210" s="830"/>
      <c r="B210" s="826"/>
      <c r="C210" s="828"/>
      <c r="D210" s="828"/>
      <c r="E210" s="828"/>
      <c r="F210" s="828"/>
      <c r="G210" s="828"/>
      <c r="H210" s="828"/>
      <c r="I210" s="828"/>
      <c r="J210" s="828"/>
      <c r="K210" s="828"/>
      <c r="L210" s="828"/>
      <c r="M210" s="828"/>
      <c r="N210" s="828"/>
      <c r="O210" s="828"/>
      <c r="P210" s="828"/>
      <c r="Q210" s="828"/>
      <c r="R210" s="828"/>
      <c r="S210" s="828"/>
      <c r="T210" s="828"/>
      <c r="U210" s="828"/>
      <c r="V210" s="828"/>
      <c r="W210" s="828"/>
      <c r="X210" s="828"/>
      <c r="Y210" s="828"/>
      <c r="Z210" s="828"/>
    </row>
    <row r="211" ht="15.75" customHeight="1">
      <c r="A211" s="830"/>
      <c r="B211" s="826"/>
      <c r="C211" s="828"/>
      <c r="D211" s="828"/>
      <c r="E211" s="828"/>
      <c r="F211" s="828"/>
      <c r="G211" s="828"/>
      <c r="H211" s="828"/>
      <c r="I211" s="828"/>
      <c r="J211" s="828"/>
      <c r="K211" s="828"/>
      <c r="L211" s="828"/>
      <c r="M211" s="828"/>
      <c r="N211" s="828"/>
      <c r="O211" s="828"/>
      <c r="P211" s="828"/>
      <c r="Q211" s="828"/>
      <c r="R211" s="828"/>
      <c r="S211" s="828"/>
      <c r="T211" s="828"/>
      <c r="U211" s="828"/>
      <c r="V211" s="828"/>
      <c r="W211" s="828"/>
      <c r="X211" s="828"/>
      <c r="Y211" s="828"/>
      <c r="Z211" s="828"/>
    </row>
    <row r="212" ht="15.75" customHeight="1">
      <c r="A212" s="830"/>
      <c r="B212" s="826"/>
      <c r="C212" s="828"/>
      <c r="D212" s="828"/>
      <c r="E212" s="828"/>
      <c r="F212" s="828"/>
      <c r="G212" s="828"/>
      <c r="H212" s="828"/>
      <c r="I212" s="828"/>
      <c r="J212" s="828"/>
      <c r="K212" s="828"/>
      <c r="L212" s="828"/>
      <c r="M212" s="828"/>
      <c r="N212" s="828"/>
      <c r="O212" s="828"/>
      <c r="P212" s="828"/>
      <c r="Q212" s="828"/>
      <c r="R212" s="828"/>
      <c r="S212" s="828"/>
      <c r="T212" s="828"/>
      <c r="U212" s="828"/>
      <c r="V212" s="828"/>
      <c r="W212" s="828"/>
      <c r="X212" s="828"/>
      <c r="Y212" s="828"/>
      <c r="Z212" s="828"/>
    </row>
    <row r="213" ht="15.75" customHeight="1">
      <c r="A213" s="830"/>
      <c r="B213" s="826"/>
      <c r="C213" s="828"/>
      <c r="D213" s="828"/>
      <c r="E213" s="828"/>
      <c r="F213" s="828"/>
      <c r="G213" s="828"/>
      <c r="H213" s="828"/>
      <c r="I213" s="828"/>
      <c r="J213" s="828"/>
      <c r="K213" s="828"/>
      <c r="L213" s="828"/>
      <c r="M213" s="828"/>
      <c r="N213" s="828"/>
      <c r="O213" s="828"/>
      <c r="P213" s="828"/>
      <c r="Q213" s="828"/>
      <c r="R213" s="828"/>
      <c r="S213" s="828"/>
      <c r="T213" s="828"/>
      <c r="U213" s="828"/>
      <c r="V213" s="828"/>
      <c r="W213" s="828"/>
      <c r="X213" s="828"/>
      <c r="Y213" s="828"/>
      <c r="Z213" s="828"/>
    </row>
    <row r="214" ht="15.75" customHeight="1">
      <c r="A214" s="830"/>
      <c r="B214" s="826"/>
      <c r="C214" s="828"/>
      <c r="D214" s="828"/>
      <c r="E214" s="828"/>
      <c r="F214" s="828"/>
      <c r="G214" s="828"/>
      <c r="H214" s="828"/>
      <c r="I214" s="828"/>
      <c r="J214" s="828"/>
      <c r="K214" s="828"/>
      <c r="L214" s="828"/>
      <c r="M214" s="828"/>
      <c r="N214" s="828"/>
      <c r="O214" s="828"/>
      <c r="P214" s="828"/>
      <c r="Q214" s="828"/>
      <c r="R214" s="828"/>
      <c r="S214" s="828"/>
      <c r="T214" s="828"/>
      <c r="U214" s="828"/>
      <c r="V214" s="828"/>
      <c r="W214" s="828"/>
      <c r="X214" s="828"/>
      <c r="Y214" s="828"/>
      <c r="Z214" s="828"/>
    </row>
    <row r="215" ht="15.75" customHeight="1">
      <c r="A215" s="830"/>
      <c r="B215" s="826"/>
      <c r="C215" s="828"/>
      <c r="D215" s="828"/>
      <c r="E215" s="828"/>
      <c r="F215" s="828"/>
      <c r="G215" s="828"/>
      <c r="H215" s="828"/>
      <c r="I215" s="828"/>
      <c r="J215" s="828"/>
      <c r="K215" s="828"/>
      <c r="L215" s="828"/>
      <c r="M215" s="828"/>
      <c r="N215" s="828"/>
      <c r="O215" s="828"/>
      <c r="P215" s="828"/>
      <c r="Q215" s="828"/>
      <c r="R215" s="828"/>
      <c r="S215" s="828"/>
      <c r="T215" s="828"/>
      <c r="U215" s="828"/>
      <c r="V215" s="828"/>
      <c r="W215" s="828"/>
      <c r="X215" s="828"/>
      <c r="Y215" s="828"/>
      <c r="Z215" s="828"/>
    </row>
    <row r="216" ht="15.75" customHeight="1">
      <c r="A216" s="830"/>
      <c r="B216" s="826"/>
      <c r="C216" s="828"/>
      <c r="D216" s="828"/>
      <c r="E216" s="828"/>
      <c r="F216" s="828"/>
      <c r="G216" s="828"/>
      <c r="H216" s="828"/>
      <c r="I216" s="828"/>
      <c r="J216" s="828"/>
      <c r="K216" s="828"/>
      <c r="L216" s="828"/>
      <c r="M216" s="828"/>
      <c r="N216" s="828"/>
      <c r="O216" s="828"/>
      <c r="P216" s="828"/>
      <c r="Q216" s="828"/>
      <c r="R216" s="828"/>
      <c r="S216" s="828"/>
      <c r="T216" s="828"/>
      <c r="U216" s="828"/>
      <c r="V216" s="828"/>
      <c r="W216" s="828"/>
      <c r="X216" s="828"/>
      <c r="Y216" s="828"/>
      <c r="Z216" s="828"/>
    </row>
    <row r="217" ht="15.75" customHeight="1">
      <c r="A217" s="830"/>
      <c r="B217" s="826"/>
      <c r="C217" s="828"/>
      <c r="D217" s="828"/>
      <c r="E217" s="828"/>
      <c r="F217" s="828"/>
      <c r="G217" s="828"/>
      <c r="H217" s="828"/>
      <c r="I217" s="828"/>
      <c r="J217" s="828"/>
      <c r="K217" s="828"/>
      <c r="L217" s="828"/>
      <c r="M217" s="828"/>
      <c r="N217" s="828"/>
      <c r="O217" s="828"/>
      <c r="P217" s="828"/>
      <c r="Q217" s="828"/>
      <c r="R217" s="828"/>
      <c r="S217" s="828"/>
      <c r="T217" s="828"/>
      <c r="U217" s="828"/>
      <c r="V217" s="828"/>
      <c r="W217" s="828"/>
      <c r="X217" s="828"/>
      <c r="Y217" s="828"/>
      <c r="Z217" s="828"/>
    </row>
    <row r="218" ht="15.75" customHeight="1">
      <c r="A218" s="830"/>
      <c r="B218" s="826"/>
      <c r="C218" s="828"/>
      <c r="D218" s="828"/>
      <c r="E218" s="828"/>
      <c r="F218" s="828"/>
      <c r="G218" s="828"/>
      <c r="H218" s="828"/>
      <c r="I218" s="828"/>
      <c r="J218" s="828"/>
      <c r="K218" s="828"/>
      <c r="L218" s="828"/>
      <c r="M218" s="828"/>
      <c r="N218" s="828"/>
      <c r="O218" s="828"/>
      <c r="P218" s="828"/>
      <c r="Q218" s="828"/>
      <c r="R218" s="828"/>
      <c r="S218" s="828"/>
      <c r="T218" s="828"/>
      <c r="U218" s="828"/>
      <c r="V218" s="828"/>
      <c r="W218" s="828"/>
      <c r="X218" s="828"/>
      <c r="Y218" s="828"/>
      <c r="Z218" s="828"/>
    </row>
    <row r="219" ht="15.75" customHeight="1">
      <c r="A219" s="830"/>
      <c r="B219" s="826"/>
      <c r="C219" s="828"/>
      <c r="D219" s="828"/>
      <c r="E219" s="828"/>
      <c r="F219" s="828"/>
      <c r="G219" s="828"/>
      <c r="H219" s="828"/>
      <c r="I219" s="828"/>
      <c r="J219" s="828"/>
      <c r="K219" s="828"/>
      <c r="L219" s="828"/>
      <c r="M219" s="828"/>
      <c r="N219" s="828"/>
      <c r="O219" s="828"/>
      <c r="P219" s="828"/>
      <c r="Q219" s="828"/>
      <c r="R219" s="828"/>
      <c r="S219" s="828"/>
      <c r="T219" s="828"/>
      <c r="U219" s="828"/>
      <c r="V219" s="828"/>
      <c r="W219" s="828"/>
      <c r="X219" s="828"/>
      <c r="Y219" s="828"/>
      <c r="Z219" s="828"/>
    </row>
    <row r="220" ht="15.75" customHeight="1">
      <c r="A220" s="830"/>
      <c r="B220" s="826"/>
      <c r="C220" s="828"/>
      <c r="D220" s="828"/>
      <c r="E220" s="828"/>
      <c r="F220" s="828"/>
      <c r="G220" s="828"/>
      <c r="H220" s="828"/>
      <c r="I220" s="828"/>
      <c r="J220" s="828"/>
      <c r="K220" s="828"/>
      <c r="L220" s="828"/>
      <c r="M220" s="828"/>
      <c r="N220" s="828"/>
      <c r="O220" s="828"/>
      <c r="P220" s="828"/>
      <c r="Q220" s="828"/>
      <c r="R220" s="828"/>
      <c r="S220" s="828"/>
      <c r="T220" s="828"/>
      <c r="U220" s="828"/>
      <c r="V220" s="828"/>
      <c r="W220" s="828"/>
      <c r="X220" s="828"/>
      <c r="Y220" s="828"/>
      <c r="Z220" s="828"/>
    </row>
    <row r="221" ht="15.75" customHeight="1">
      <c r="A221" s="830"/>
      <c r="B221" s="826"/>
      <c r="C221" s="828"/>
      <c r="D221" s="828"/>
      <c r="E221" s="828"/>
      <c r="F221" s="828"/>
      <c r="G221" s="828"/>
      <c r="H221" s="828"/>
      <c r="I221" s="828"/>
      <c r="J221" s="828"/>
      <c r="K221" s="828"/>
      <c r="L221" s="828"/>
      <c r="M221" s="828"/>
      <c r="N221" s="828"/>
      <c r="O221" s="828"/>
      <c r="P221" s="828"/>
      <c r="Q221" s="828"/>
      <c r="R221" s="828"/>
      <c r="S221" s="828"/>
      <c r="T221" s="828"/>
      <c r="U221" s="828"/>
      <c r="V221" s="828"/>
      <c r="W221" s="828"/>
      <c r="X221" s="828"/>
      <c r="Y221" s="828"/>
      <c r="Z221" s="828"/>
    </row>
    <row r="222" ht="15.75" customHeight="1">
      <c r="A222" s="830"/>
      <c r="B222" s="826"/>
      <c r="C222" s="828"/>
      <c r="D222" s="828"/>
      <c r="E222" s="828"/>
      <c r="F222" s="828"/>
      <c r="G222" s="828"/>
      <c r="H222" s="828"/>
      <c r="I222" s="828"/>
      <c r="J222" s="828"/>
      <c r="K222" s="828"/>
      <c r="L222" s="828"/>
      <c r="M222" s="828"/>
      <c r="N222" s="828"/>
      <c r="O222" s="828"/>
      <c r="P222" s="828"/>
      <c r="Q222" s="828"/>
      <c r="R222" s="828"/>
      <c r="S222" s="828"/>
      <c r="T222" s="828"/>
      <c r="U222" s="828"/>
      <c r="V222" s="828"/>
      <c r="W222" s="828"/>
      <c r="X222" s="828"/>
      <c r="Y222" s="828"/>
      <c r="Z222" s="828"/>
    </row>
    <row r="223" ht="15.75" customHeight="1">
      <c r="A223" s="830"/>
      <c r="B223" s="826"/>
      <c r="C223" s="828"/>
      <c r="D223" s="828"/>
      <c r="E223" s="828"/>
      <c r="F223" s="828"/>
      <c r="G223" s="828"/>
      <c r="H223" s="828"/>
      <c r="I223" s="828"/>
      <c r="J223" s="828"/>
      <c r="K223" s="828"/>
      <c r="L223" s="828"/>
      <c r="M223" s="828"/>
      <c r="N223" s="828"/>
      <c r="O223" s="828"/>
      <c r="P223" s="828"/>
      <c r="Q223" s="828"/>
      <c r="R223" s="828"/>
      <c r="S223" s="828"/>
      <c r="T223" s="828"/>
      <c r="U223" s="828"/>
      <c r="V223" s="828"/>
      <c r="W223" s="828"/>
      <c r="X223" s="828"/>
      <c r="Y223" s="828"/>
      <c r="Z223" s="828"/>
    </row>
    <row r="224" ht="15.75" customHeight="1">
      <c r="A224" s="830"/>
      <c r="B224" s="826"/>
      <c r="C224" s="828"/>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row>
    <row r="225" ht="15.75" customHeight="1">
      <c r="A225" s="830"/>
      <c r="B225" s="826"/>
      <c r="C225" s="828"/>
      <c r="D225" s="828"/>
      <c r="E225" s="828"/>
      <c r="F225" s="828"/>
      <c r="G225" s="828"/>
      <c r="H225" s="828"/>
      <c r="I225" s="828"/>
      <c r="J225" s="828"/>
      <c r="K225" s="828"/>
      <c r="L225" s="828"/>
      <c r="M225" s="828"/>
      <c r="N225" s="828"/>
      <c r="O225" s="828"/>
      <c r="P225" s="828"/>
      <c r="Q225" s="828"/>
      <c r="R225" s="828"/>
      <c r="S225" s="828"/>
      <c r="T225" s="828"/>
      <c r="U225" s="828"/>
      <c r="V225" s="828"/>
      <c r="W225" s="828"/>
      <c r="X225" s="828"/>
      <c r="Y225" s="828"/>
      <c r="Z225" s="828"/>
    </row>
    <row r="226" ht="15.75" customHeight="1">
      <c r="A226" s="830"/>
      <c r="B226" s="826"/>
      <c r="C226" s="828"/>
      <c r="D226" s="828"/>
      <c r="E226" s="828"/>
      <c r="F226" s="828"/>
      <c r="G226" s="828"/>
      <c r="H226" s="828"/>
      <c r="I226" s="828"/>
      <c r="J226" s="828"/>
      <c r="K226" s="828"/>
      <c r="L226" s="828"/>
      <c r="M226" s="828"/>
      <c r="N226" s="828"/>
      <c r="O226" s="828"/>
      <c r="P226" s="828"/>
      <c r="Q226" s="828"/>
      <c r="R226" s="828"/>
      <c r="S226" s="828"/>
      <c r="T226" s="828"/>
      <c r="U226" s="828"/>
      <c r="V226" s="828"/>
      <c r="W226" s="828"/>
      <c r="X226" s="828"/>
      <c r="Y226" s="828"/>
      <c r="Z226" s="828"/>
    </row>
    <row r="227" ht="15.75" customHeight="1">
      <c r="A227" s="830"/>
      <c r="B227" s="826"/>
      <c r="C227" s="828"/>
      <c r="D227" s="828"/>
      <c r="E227" s="828"/>
      <c r="F227" s="828"/>
      <c r="G227" s="828"/>
      <c r="H227" s="828"/>
      <c r="I227" s="828"/>
      <c r="J227" s="828"/>
      <c r="K227" s="828"/>
      <c r="L227" s="828"/>
      <c r="M227" s="828"/>
      <c r="N227" s="828"/>
      <c r="O227" s="828"/>
      <c r="P227" s="828"/>
      <c r="Q227" s="828"/>
      <c r="R227" s="828"/>
      <c r="S227" s="828"/>
      <c r="T227" s="828"/>
      <c r="U227" s="828"/>
      <c r="V227" s="828"/>
      <c r="W227" s="828"/>
      <c r="X227" s="828"/>
      <c r="Y227" s="828"/>
      <c r="Z227" s="828"/>
    </row>
    <row r="228" ht="15.75" customHeight="1">
      <c r="A228" s="830"/>
      <c r="B228" s="826"/>
      <c r="C228" s="828"/>
      <c r="D228" s="828"/>
      <c r="E228" s="828"/>
      <c r="F228" s="828"/>
      <c r="G228" s="828"/>
      <c r="H228" s="828"/>
      <c r="I228" s="828"/>
      <c r="J228" s="828"/>
      <c r="K228" s="828"/>
      <c r="L228" s="828"/>
      <c r="M228" s="828"/>
      <c r="N228" s="828"/>
      <c r="O228" s="828"/>
      <c r="P228" s="828"/>
      <c r="Q228" s="828"/>
      <c r="R228" s="828"/>
      <c r="S228" s="828"/>
      <c r="T228" s="828"/>
      <c r="U228" s="828"/>
      <c r="V228" s="828"/>
      <c r="W228" s="828"/>
      <c r="X228" s="828"/>
      <c r="Y228" s="828"/>
      <c r="Z228" s="828"/>
    </row>
    <row r="229" ht="15.75" customHeight="1">
      <c r="A229" s="830"/>
      <c r="B229" s="826"/>
      <c r="C229" s="828"/>
      <c r="D229" s="828"/>
      <c r="E229" s="828"/>
      <c r="F229" s="828"/>
      <c r="G229" s="828"/>
      <c r="H229" s="828"/>
      <c r="I229" s="828"/>
      <c r="J229" s="828"/>
      <c r="K229" s="828"/>
      <c r="L229" s="828"/>
      <c r="M229" s="828"/>
      <c r="N229" s="828"/>
      <c r="O229" s="828"/>
      <c r="P229" s="828"/>
      <c r="Q229" s="828"/>
      <c r="R229" s="828"/>
      <c r="S229" s="828"/>
      <c r="T229" s="828"/>
      <c r="U229" s="828"/>
      <c r="V229" s="828"/>
      <c r="W229" s="828"/>
      <c r="X229" s="828"/>
      <c r="Y229" s="828"/>
      <c r="Z229" s="828"/>
    </row>
    <row r="230" ht="15.75" customHeight="1">
      <c r="A230" s="830"/>
      <c r="B230" s="826"/>
      <c r="C230" s="828"/>
      <c r="D230" s="828"/>
      <c r="E230" s="828"/>
      <c r="F230" s="828"/>
      <c r="G230" s="828"/>
      <c r="H230" s="828"/>
      <c r="I230" s="828"/>
      <c r="J230" s="828"/>
      <c r="K230" s="828"/>
      <c r="L230" s="828"/>
      <c r="M230" s="828"/>
      <c r="N230" s="828"/>
      <c r="O230" s="828"/>
      <c r="P230" s="828"/>
      <c r="Q230" s="828"/>
      <c r="R230" s="828"/>
      <c r="S230" s="828"/>
      <c r="T230" s="828"/>
      <c r="U230" s="828"/>
      <c r="V230" s="828"/>
      <c r="W230" s="828"/>
      <c r="X230" s="828"/>
      <c r="Y230" s="828"/>
      <c r="Z230" s="828"/>
    </row>
    <row r="231" ht="15.75" customHeight="1">
      <c r="A231" s="830"/>
      <c r="B231" s="826"/>
      <c r="C231" s="828"/>
      <c r="D231" s="828"/>
      <c r="E231" s="828"/>
      <c r="F231" s="828"/>
      <c r="G231" s="828"/>
      <c r="H231" s="828"/>
      <c r="I231" s="828"/>
      <c r="J231" s="828"/>
      <c r="K231" s="828"/>
      <c r="L231" s="828"/>
      <c r="M231" s="828"/>
      <c r="N231" s="828"/>
      <c r="O231" s="828"/>
      <c r="P231" s="828"/>
      <c r="Q231" s="828"/>
      <c r="R231" s="828"/>
      <c r="S231" s="828"/>
      <c r="T231" s="828"/>
      <c r="U231" s="828"/>
      <c r="V231" s="828"/>
      <c r="W231" s="828"/>
      <c r="X231" s="828"/>
      <c r="Y231" s="828"/>
      <c r="Z231" s="828"/>
    </row>
    <row r="232" ht="15.75" customHeight="1">
      <c r="A232" s="830"/>
      <c r="B232" s="826"/>
      <c r="C232" s="828"/>
      <c r="D232" s="828"/>
      <c r="E232" s="828"/>
      <c r="F232" s="828"/>
      <c r="G232" s="828"/>
      <c r="H232" s="828"/>
      <c r="I232" s="828"/>
      <c r="J232" s="828"/>
      <c r="K232" s="828"/>
      <c r="L232" s="828"/>
      <c r="M232" s="828"/>
      <c r="N232" s="828"/>
      <c r="O232" s="828"/>
      <c r="P232" s="828"/>
      <c r="Q232" s="828"/>
      <c r="R232" s="828"/>
      <c r="S232" s="828"/>
      <c r="T232" s="828"/>
      <c r="U232" s="828"/>
      <c r="V232" s="828"/>
      <c r="W232" s="828"/>
      <c r="X232" s="828"/>
      <c r="Y232" s="828"/>
      <c r="Z232" s="828"/>
    </row>
    <row r="233" ht="15.75" customHeight="1">
      <c r="A233" s="830"/>
      <c r="B233" s="826"/>
      <c r="C233" s="828"/>
      <c r="D233" s="828"/>
      <c r="E233" s="828"/>
      <c r="F233" s="828"/>
      <c r="G233" s="828"/>
      <c r="H233" s="828"/>
      <c r="I233" s="828"/>
      <c r="J233" s="828"/>
      <c r="K233" s="828"/>
      <c r="L233" s="828"/>
      <c r="M233" s="828"/>
      <c r="N233" s="828"/>
      <c r="O233" s="828"/>
      <c r="P233" s="828"/>
      <c r="Q233" s="828"/>
      <c r="R233" s="828"/>
      <c r="S233" s="828"/>
      <c r="T233" s="828"/>
      <c r="U233" s="828"/>
      <c r="V233" s="828"/>
      <c r="W233" s="828"/>
      <c r="X233" s="828"/>
      <c r="Y233" s="828"/>
      <c r="Z233" s="828"/>
    </row>
    <row r="234" ht="15.75" customHeight="1">
      <c r="A234" s="830"/>
      <c r="B234" s="826"/>
      <c r="C234" s="828"/>
      <c r="D234" s="828"/>
      <c r="E234" s="828"/>
      <c r="F234" s="828"/>
      <c r="G234" s="828"/>
      <c r="H234" s="828"/>
      <c r="I234" s="828"/>
      <c r="J234" s="828"/>
      <c r="K234" s="828"/>
      <c r="L234" s="828"/>
      <c r="M234" s="828"/>
      <c r="N234" s="828"/>
      <c r="O234" s="828"/>
      <c r="P234" s="828"/>
      <c r="Q234" s="828"/>
      <c r="R234" s="828"/>
      <c r="S234" s="828"/>
      <c r="T234" s="828"/>
      <c r="U234" s="828"/>
      <c r="V234" s="828"/>
      <c r="W234" s="828"/>
      <c r="X234" s="828"/>
      <c r="Y234" s="828"/>
      <c r="Z234" s="828"/>
    </row>
    <row r="235" ht="15.75" customHeight="1">
      <c r="A235" s="830"/>
      <c r="B235" s="826"/>
      <c r="C235" s="828"/>
      <c r="D235" s="828"/>
      <c r="E235" s="828"/>
      <c r="F235" s="828"/>
      <c r="G235" s="828"/>
      <c r="H235" s="828"/>
      <c r="I235" s="828"/>
      <c r="J235" s="828"/>
      <c r="K235" s="828"/>
      <c r="L235" s="828"/>
      <c r="M235" s="828"/>
      <c r="N235" s="828"/>
      <c r="O235" s="828"/>
      <c r="P235" s="828"/>
      <c r="Q235" s="828"/>
      <c r="R235" s="828"/>
      <c r="S235" s="828"/>
      <c r="T235" s="828"/>
      <c r="U235" s="828"/>
      <c r="V235" s="828"/>
      <c r="W235" s="828"/>
      <c r="X235" s="828"/>
      <c r="Y235" s="828"/>
      <c r="Z235" s="828"/>
    </row>
    <row r="236" ht="15.75" customHeight="1">
      <c r="A236" s="830"/>
      <c r="B236" s="826"/>
      <c r="C236" s="828"/>
      <c r="D236" s="828"/>
      <c r="E236" s="828"/>
      <c r="F236" s="828"/>
      <c r="G236" s="828"/>
      <c r="H236" s="828"/>
      <c r="I236" s="828"/>
      <c r="J236" s="828"/>
      <c r="K236" s="828"/>
      <c r="L236" s="828"/>
      <c r="M236" s="828"/>
      <c r="N236" s="828"/>
      <c r="O236" s="828"/>
      <c r="P236" s="828"/>
      <c r="Q236" s="828"/>
      <c r="R236" s="828"/>
      <c r="S236" s="828"/>
      <c r="T236" s="828"/>
      <c r="U236" s="828"/>
      <c r="V236" s="828"/>
      <c r="W236" s="828"/>
      <c r="X236" s="828"/>
      <c r="Y236" s="828"/>
      <c r="Z236" s="828"/>
    </row>
    <row r="237" ht="15.75" customHeight="1">
      <c r="A237" s="830"/>
      <c r="B237" s="826"/>
      <c r="C237" s="828"/>
      <c r="D237" s="828"/>
      <c r="E237" s="828"/>
      <c r="F237" s="828"/>
      <c r="G237" s="828"/>
      <c r="H237" s="828"/>
      <c r="I237" s="828"/>
      <c r="J237" s="828"/>
      <c r="K237" s="828"/>
      <c r="L237" s="828"/>
      <c r="M237" s="828"/>
      <c r="N237" s="828"/>
      <c r="O237" s="828"/>
      <c r="P237" s="828"/>
      <c r="Q237" s="828"/>
      <c r="R237" s="828"/>
      <c r="S237" s="828"/>
      <c r="T237" s="828"/>
      <c r="U237" s="828"/>
      <c r="V237" s="828"/>
      <c r="W237" s="828"/>
      <c r="X237" s="828"/>
      <c r="Y237" s="828"/>
      <c r="Z237" s="828"/>
    </row>
    <row r="238" ht="15.75" customHeight="1">
      <c r="A238" s="830"/>
      <c r="B238" s="826"/>
      <c r="C238" s="828"/>
      <c r="D238" s="828"/>
      <c r="E238" s="828"/>
      <c r="F238" s="828"/>
      <c r="G238" s="828"/>
      <c r="H238" s="828"/>
      <c r="I238" s="828"/>
      <c r="J238" s="828"/>
      <c r="K238" s="828"/>
      <c r="L238" s="828"/>
      <c r="M238" s="828"/>
      <c r="N238" s="828"/>
      <c r="O238" s="828"/>
      <c r="P238" s="828"/>
      <c r="Q238" s="828"/>
      <c r="R238" s="828"/>
      <c r="S238" s="828"/>
      <c r="T238" s="828"/>
      <c r="U238" s="828"/>
      <c r="V238" s="828"/>
      <c r="W238" s="828"/>
      <c r="X238" s="828"/>
      <c r="Y238" s="828"/>
      <c r="Z238" s="828"/>
    </row>
    <row r="239" ht="15.75" customHeight="1">
      <c r="A239" s="830"/>
      <c r="B239" s="826"/>
      <c r="C239" s="828"/>
      <c r="D239" s="828"/>
      <c r="E239" s="828"/>
      <c r="F239" s="828"/>
      <c r="G239" s="828"/>
      <c r="H239" s="828"/>
      <c r="I239" s="828"/>
      <c r="J239" s="828"/>
      <c r="K239" s="828"/>
      <c r="L239" s="828"/>
      <c r="M239" s="828"/>
      <c r="N239" s="828"/>
      <c r="O239" s="828"/>
      <c r="P239" s="828"/>
      <c r="Q239" s="828"/>
      <c r="R239" s="828"/>
      <c r="S239" s="828"/>
      <c r="T239" s="828"/>
      <c r="U239" s="828"/>
      <c r="V239" s="828"/>
      <c r="W239" s="828"/>
      <c r="X239" s="828"/>
      <c r="Y239" s="828"/>
      <c r="Z239" s="828"/>
    </row>
    <row r="240" ht="15.75" customHeight="1">
      <c r="A240" s="830"/>
      <c r="B240" s="826"/>
      <c r="C240" s="828"/>
      <c r="D240" s="828"/>
      <c r="E240" s="828"/>
      <c r="F240" s="828"/>
      <c r="G240" s="828"/>
      <c r="H240" s="828"/>
      <c r="I240" s="828"/>
      <c r="J240" s="828"/>
      <c r="K240" s="828"/>
      <c r="L240" s="828"/>
      <c r="M240" s="828"/>
      <c r="N240" s="828"/>
      <c r="O240" s="828"/>
      <c r="P240" s="828"/>
      <c r="Q240" s="828"/>
      <c r="R240" s="828"/>
      <c r="S240" s="828"/>
      <c r="T240" s="828"/>
      <c r="U240" s="828"/>
      <c r="V240" s="828"/>
      <c r="W240" s="828"/>
      <c r="X240" s="828"/>
      <c r="Y240" s="828"/>
      <c r="Z240" s="828"/>
    </row>
    <row r="241" ht="15.75" customHeight="1">
      <c r="A241" s="830"/>
      <c r="B241" s="826"/>
      <c r="C241" s="828"/>
      <c r="D241" s="828"/>
      <c r="E241" s="828"/>
      <c r="F241" s="828"/>
      <c r="G241" s="828"/>
      <c r="H241" s="828"/>
      <c r="I241" s="828"/>
      <c r="J241" s="828"/>
      <c r="K241" s="828"/>
      <c r="L241" s="828"/>
      <c r="M241" s="828"/>
      <c r="N241" s="828"/>
      <c r="O241" s="828"/>
      <c r="P241" s="828"/>
      <c r="Q241" s="828"/>
      <c r="R241" s="828"/>
      <c r="S241" s="828"/>
      <c r="T241" s="828"/>
      <c r="U241" s="828"/>
      <c r="V241" s="828"/>
      <c r="W241" s="828"/>
      <c r="X241" s="828"/>
      <c r="Y241" s="828"/>
      <c r="Z241" s="828"/>
    </row>
    <row r="242" ht="15.75" customHeight="1">
      <c r="A242" s="830"/>
      <c r="B242" s="826"/>
      <c r="C242" s="828"/>
      <c r="D242" s="828"/>
      <c r="E242" s="828"/>
      <c r="F242" s="828"/>
      <c r="G242" s="828"/>
      <c r="H242" s="828"/>
      <c r="I242" s="828"/>
      <c r="J242" s="828"/>
      <c r="K242" s="828"/>
      <c r="L242" s="828"/>
      <c r="M242" s="828"/>
      <c r="N242" s="828"/>
      <c r="O242" s="828"/>
      <c r="P242" s="828"/>
      <c r="Q242" s="828"/>
      <c r="R242" s="828"/>
      <c r="S242" s="828"/>
      <c r="T242" s="828"/>
      <c r="U242" s="828"/>
      <c r="V242" s="828"/>
      <c r="W242" s="828"/>
      <c r="X242" s="828"/>
      <c r="Y242" s="828"/>
      <c r="Z242" s="828"/>
    </row>
    <row r="243" ht="15.75" customHeight="1">
      <c r="A243" s="830"/>
      <c r="B243" s="826"/>
      <c r="C243" s="828"/>
      <c r="D243" s="828"/>
      <c r="E243" s="828"/>
      <c r="F243" s="828"/>
      <c r="G243" s="828"/>
      <c r="H243" s="828"/>
      <c r="I243" s="828"/>
      <c r="J243" s="828"/>
      <c r="K243" s="828"/>
      <c r="L243" s="828"/>
      <c r="M243" s="828"/>
      <c r="N243" s="828"/>
      <c r="O243" s="828"/>
      <c r="P243" s="828"/>
      <c r="Q243" s="828"/>
      <c r="R243" s="828"/>
      <c r="S243" s="828"/>
      <c r="T243" s="828"/>
      <c r="U243" s="828"/>
      <c r="V243" s="828"/>
      <c r="W243" s="828"/>
      <c r="X243" s="828"/>
      <c r="Y243" s="828"/>
      <c r="Z243" s="828"/>
    </row>
    <row r="244" ht="15.75" customHeight="1">
      <c r="A244" s="830"/>
      <c r="B244" s="826"/>
      <c r="C244" s="828"/>
      <c r="D244" s="828"/>
      <c r="E244" s="828"/>
      <c r="F244" s="828"/>
      <c r="G244" s="828"/>
      <c r="H244" s="828"/>
      <c r="I244" s="828"/>
      <c r="J244" s="828"/>
      <c r="K244" s="828"/>
      <c r="L244" s="828"/>
      <c r="M244" s="828"/>
      <c r="N244" s="828"/>
      <c r="O244" s="828"/>
      <c r="P244" s="828"/>
      <c r="Q244" s="828"/>
      <c r="R244" s="828"/>
      <c r="S244" s="828"/>
      <c r="T244" s="828"/>
      <c r="U244" s="828"/>
      <c r="V244" s="828"/>
      <c r="W244" s="828"/>
      <c r="X244" s="828"/>
      <c r="Y244" s="828"/>
      <c r="Z244" s="828"/>
    </row>
    <row r="245" ht="15.75" customHeight="1">
      <c r="A245" s="830"/>
      <c r="B245" s="826"/>
      <c r="C245" s="828"/>
      <c r="D245" s="828"/>
      <c r="E245" s="828"/>
      <c r="F245" s="828"/>
      <c r="G245" s="828"/>
      <c r="H245" s="828"/>
      <c r="I245" s="828"/>
      <c r="J245" s="828"/>
      <c r="K245" s="828"/>
      <c r="L245" s="828"/>
      <c r="M245" s="828"/>
      <c r="N245" s="828"/>
      <c r="O245" s="828"/>
      <c r="P245" s="828"/>
      <c r="Q245" s="828"/>
      <c r="R245" s="828"/>
      <c r="S245" s="828"/>
      <c r="T245" s="828"/>
      <c r="U245" s="828"/>
      <c r="V245" s="828"/>
      <c r="W245" s="828"/>
      <c r="X245" s="828"/>
      <c r="Y245" s="828"/>
      <c r="Z245" s="828"/>
    </row>
    <row r="246" ht="15.75" customHeight="1">
      <c r="A246" s="830"/>
      <c r="B246" s="826"/>
      <c r="C246" s="828"/>
      <c r="D246" s="828"/>
      <c r="E246" s="828"/>
      <c r="F246" s="828"/>
      <c r="G246" s="828"/>
      <c r="H246" s="828"/>
      <c r="I246" s="828"/>
      <c r="J246" s="828"/>
      <c r="K246" s="828"/>
      <c r="L246" s="828"/>
      <c r="M246" s="828"/>
      <c r="N246" s="828"/>
      <c r="O246" s="828"/>
      <c r="P246" s="828"/>
      <c r="Q246" s="828"/>
      <c r="R246" s="828"/>
      <c r="S246" s="828"/>
      <c r="T246" s="828"/>
      <c r="U246" s="828"/>
      <c r="V246" s="828"/>
      <c r="W246" s="828"/>
      <c r="X246" s="828"/>
      <c r="Y246" s="828"/>
      <c r="Z246" s="828"/>
    </row>
    <row r="247" ht="15.75" customHeight="1">
      <c r="A247" s="830"/>
      <c r="B247" s="826"/>
      <c r="C247" s="828"/>
      <c r="D247" s="828"/>
      <c r="E247" s="828"/>
      <c r="F247" s="828"/>
      <c r="G247" s="828"/>
      <c r="H247" s="828"/>
      <c r="I247" s="828"/>
      <c r="J247" s="828"/>
      <c r="K247" s="828"/>
      <c r="L247" s="828"/>
      <c r="M247" s="828"/>
      <c r="N247" s="828"/>
      <c r="O247" s="828"/>
      <c r="P247" s="828"/>
      <c r="Q247" s="828"/>
      <c r="R247" s="828"/>
      <c r="S247" s="828"/>
      <c r="T247" s="828"/>
      <c r="U247" s="828"/>
      <c r="V247" s="828"/>
      <c r="W247" s="828"/>
      <c r="X247" s="828"/>
      <c r="Y247" s="828"/>
      <c r="Z247" s="828"/>
    </row>
    <row r="248" ht="15.75" customHeight="1">
      <c r="A248" s="830"/>
      <c r="B248" s="826"/>
      <c r="C248" s="828"/>
      <c r="D248" s="828"/>
      <c r="E248" s="828"/>
      <c r="F248" s="828"/>
      <c r="G248" s="828"/>
      <c r="H248" s="828"/>
      <c r="I248" s="828"/>
      <c r="J248" s="828"/>
      <c r="K248" s="828"/>
      <c r="L248" s="828"/>
      <c r="M248" s="828"/>
      <c r="N248" s="828"/>
      <c r="O248" s="828"/>
      <c r="P248" s="828"/>
      <c r="Q248" s="828"/>
      <c r="R248" s="828"/>
      <c r="S248" s="828"/>
      <c r="T248" s="828"/>
      <c r="U248" s="828"/>
      <c r="V248" s="828"/>
      <c r="W248" s="828"/>
      <c r="X248" s="828"/>
      <c r="Y248" s="828"/>
      <c r="Z248" s="828"/>
    </row>
    <row r="249" ht="15.75" customHeight="1">
      <c r="A249" s="830"/>
      <c r="B249" s="826"/>
      <c r="C249" s="828"/>
      <c r="D249" s="828"/>
      <c r="E249" s="828"/>
      <c r="F249" s="828"/>
      <c r="G249" s="828"/>
      <c r="H249" s="828"/>
      <c r="I249" s="828"/>
      <c r="J249" s="828"/>
      <c r="K249" s="828"/>
      <c r="L249" s="828"/>
      <c r="M249" s="828"/>
      <c r="N249" s="828"/>
      <c r="O249" s="828"/>
      <c r="P249" s="828"/>
      <c r="Q249" s="828"/>
      <c r="R249" s="828"/>
      <c r="S249" s="828"/>
      <c r="T249" s="828"/>
      <c r="U249" s="828"/>
      <c r="V249" s="828"/>
      <c r="W249" s="828"/>
      <c r="X249" s="828"/>
      <c r="Y249" s="828"/>
      <c r="Z249" s="828"/>
    </row>
    <row r="250" ht="15.75" customHeight="1">
      <c r="A250" s="830"/>
      <c r="B250" s="826"/>
      <c r="C250" s="828"/>
      <c r="D250" s="828"/>
      <c r="E250" s="828"/>
      <c r="F250" s="828"/>
      <c r="G250" s="828"/>
      <c r="H250" s="828"/>
      <c r="I250" s="828"/>
      <c r="J250" s="828"/>
      <c r="K250" s="828"/>
      <c r="L250" s="828"/>
      <c r="M250" s="828"/>
      <c r="N250" s="828"/>
      <c r="O250" s="828"/>
      <c r="P250" s="828"/>
      <c r="Q250" s="828"/>
      <c r="R250" s="828"/>
      <c r="S250" s="828"/>
      <c r="T250" s="828"/>
      <c r="U250" s="828"/>
      <c r="V250" s="828"/>
      <c r="W250" s="828"/>
      <c r="X250" s="828"/>
      <c r="Y250" s="828"/>
      <c r="Z250" s="828"/>
    </row>
    <row r="251" ht="15.75" customHeight="1">
      <c r="A251" s="830"/>
      <c r="B251" s="826"/>
      <c r="C251" s="828"/>
      <c r="D251" s="828"/>
      <c r="E251" s="828"/>
      <c r="F251" s="828"/>
      <c r="G251" s="828"/>
      <c r="H251" s="828"/>
      <c r="I251" s="828"/>
      <c r="J251" s="828"/>
      <c r="K251" s="828"/>
      <c r="L251" s="828"/>
      <c r="M251" s="828"/>
      <c r="N251" s="828"/>
      <c r="O251" s="828"/>
      <c r="P251" s="828"/>
      <c r="Q251" s="828"/>
      <c r="R251" s="828"/>
      <c r="S251" s="828"/>
      <c r="T251" s="828"/>
      <c r="U251" s="828"/>
      <c r="V251" s="828"/>
      <c r="W251" s="828"/>
      <c r="X251" s="828"/>
      <c r="Y251" s="828"/>
      <c r="Z251" s="828"/>
    </row>
    <row r="252" ht="15.75" customHeight="1">
      <c r="A252" s="830"/>
      <c r="B252" s="826"/>
      <c r="C252" s="828"/>
      <c r="D252" s="828"/>
      <c r="E252" s="828"/>
      <c r="F252" s="828"/>
      <c r="G252" s="828"/>
      <c r="H252" s="828"/>
      <c r="I252" s="828"/>
      <c r="J252" s="828"/>
      <c r="K252" s="828"/>
      <c r="L252" s="828"/>
      <c r="M252" s="828"/>
      <c r="N252" s="828"/>
      <c r="O252" s="828"/>
      <c r="P252" s="828"/>
      <c r="Q252" s="828"/>
      <c r="R252" s="828"/>
      <c r="S252" s="828"/>
      <c r="T252" s="828"/>
      <c r="U252" s="828"/>
      <c r="V252" s="828"/>
      <c r="W252" s="828"/>
      <c r="X252" s="828"/>
      <c r="Y252" s="828"/>
      <c r="Z252" s="828"/>
    </row>
    <row r="253" ht="15.75" customHeight="1">
      <c r="A253" s="830"/>
      <c r="B253" s="826"/>
      <c r="C253" s="828"/>
      <c r="D253" s="828"/>
      <c r="E253" s="828"/>
      <c r="F253" s="828"/>
      <c r="G253" s="828"/>
      <c r="H253" s="828"/>
      <c r="I253" s="828"/>
      <c r="J253" s="828"/>
      <c r="K253" s="828"/>
      <c r="L253" s="828"/>
      <c r="M253" s="828"/>
      <c r="N253" s="828"/>
      <c r="O253" s="828"/>
      <c r="P253" s="828"/>
      <c r="Q253" s="828"/>
      <c r="R253" s="828"/>
      <c r="S253" s="828"/>
      <c r="T253" s="828"/>
      <c r="U253" s="828"/>
      <c r="V253" s="828"/>
      <c r="W253" s="828"/>
      <c r="X253" s="828"/>
      <c r="Y253" s="828"/>
      <c r="Z253" s="828"/>
    </row>
    <row r="254" ht="15.75" customHeight="1">
      <c r="A254" s="830"/>
      <c r="B254" s="826"/>
      <c r="C254" s="828"/>
      <c r="D254" s="828"/>
      <c r="E254" s="828"/>
      <c r="F254" s="828"/>
      <c r="G254" s="828"/>
      <c r="H254" s="828"/>
      <c r="I254" s="828"/>
      <c r="J254" s="828"/>
      <c r="K254" s="828"/>
      <c r="L254" s="828"/>
      <c r="M254" s="828"/>
      <c r="N254" s="828"/>
      <c r="O254" s="828"/>
      <c r="P254" s="828"/>
      <c r="Q254" s="828"/>
      <c r="R254" s="828"/>
      <c r="S254" s="828"/>
      <c r="T254" s="828"/>
      <c r="U254" s="828"/>
      <c r="V254" s="828"/>
      <c r="W254" s="828"/>
      <c r="X254" s="828"/>
      <c r="Y254" s="828"/>
      <c r="Z254" s="828"/>
    </row>
    <row r="255" ht="15.75" customHeight="1">
      <c r="A255" s="830"/>
      <c r="B255" s="826"/>
      <c r="C255" s="828"/>
      <c r="D255" s="828"/>
      <c r="E255" s="828"/>
      <c r="F255" s="828"/>
      <c r="G255" s="828"/>
      <c r="H255" s="828"/>
      <c r="I255" s="828"/>
      <c r="J255" s="828"/>
      <c r="K255" s="828"/>
      <c r="L255" s="828"/>
      <c r="M255" s="828"/>
      <c r="N255" s="828"/>
      <c r="O255" s="828"/>
      <c r="P255" s="828"/>
      <c r="Q255" s="828"/>
      <c r="R255" s="828"/>
      <c r="S255" s="828"/>
      <c r="T255" s="828"/>
      <c r="U255" s="828"/>
      <c r="V255" s="828"/>
      <c r="W255" s="828"/>
      <c r="X255" s="828"/>
      <c r="Y255" s="828"/>
      <c r="Z255" s="828"/>
    </row>
    <row r="256" ht="15.75" customHeight="1">
      <c r="A256" s="830"/>
      <c r="B256" s="826"/>
      <c r="C256" s="828"/>
      <c r="D256" s="828"/>
      <c r="E256" s="828"/>
      <c r="F256" s="828"/>
      <c r="G256" s="828"/>
      <c r="H256" s="828"/>
      <c r="I256" s="828"/>
      <c r="J256" s="828"/>
      <c r="K256" s="828"/>
      <c r="L256" s="828"/>
      <c r="M256" s="828"/>
      <c r="N256" s="828"/>
      <c r="O256" s="828"/>
      <c r="P256" s="828"/>
      <c r="Q256" s="828"/>
      <c r="R256" s="828"/>
      <c r="S256" s="828"/>
      <c r="T256" s="828"/>
      <c r="U256" s="828"/>
      <c r="V256" s="828"/>
      <c r="W256" s="828"/>
      <c r="X256" s="828"/>
      <c r="Y256" s="828"/>
      <c r="Z256" s="828"/>
    </row>
    <row r="257" ht="15.75" customHeight="1">
      <c r="A257" s="830"/>
      <c r="B257" s="826"/>
      <c r="C257" s="828"/>
      <c r="D257" s="828"/>
      <c r="E257" s="828"/>
      <c r="F257" s="828"/>
      <c r="G257" s="828"/>
      <c r="H257" s="828"/>
      <c r="I257" s="828"/>
      <c r="J257" s="828"/>
      <c r="K257" s="828"/>
      <c r="L257" s="828"/>
      <c r="M257" s="828"/>
      <c r="N257" s="828"/>
      <c r="O257" s="828"/>
      <c r="P257" s="828"/>
      <c r="Q257" s="828"/>
      <c r="R257" s="828"/>
      <c r="S257" s="828"/>
      <c r="T257" s="828"/>
      <c r="U257" s="828"/>
      <c r="V257" s="828"/>
      <c r="W257" s="828"/>
      <c r="X257" s="828"/>
      <c r="Y257" s="828"/>
      <c r="Z257" s="828"/>
    </row>
    <row r="258" ht="15.75" customHeight="1">
      <c r="A258" s="830"/>
      <c r="B258" s="826"/>
      <c r="C258" s="828"/>
      <c r="D258" s="828"/>
      <c r="E258" s="828"/>
      <c r="F258" s="828"/>
      <c r="G258" s="828"/>
      <c r="H258" s="828"/>
      <c r="I258" s="828"/>
      <c r="J258" s="828"/>
      <c r="K258" s="828"/>
      <c r="L258" s="828"/>
      <c r="M258" s="828"/>
      <c r="N258" s="828"/>
      <c r="O258" s="828"/>
      <c r="P258" s="828"/>
      <c r="Q258" s="828"/>
      <c r="R258" s="828"/>
      <c r="S258" s="828"/>
      <c r="T258" s="828"/>
      <c r="U258" s="828"/>
      <c r="V258" s="828"/>
      <c r="W258" s="828"/>
      <c r="X258" s="828"/>
      <c r="Y258" s="828"/>
      <c r="Z258" s="828"/>
    </row>
    <row r="259" ht="15.75" customHeight="1">
      <c r="A259" s="830"/>
      <c r="B259" s="826"/>
      <c r="C259" s="828"/>
      <c r="D259" s="828"/>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row>
    <row r="260" ht="15.75" customHeight="1">
      <c r="A260" s="830"/>
      <c r="B260" s="826"/>
      <c r="C260" s="828"/>
      <c r="D260" s="828"/>
      <c r="E260" s="828"/>
      <c r="F260" s="828"/>
      <c r="G260" s="828"/>
      <c r="H260" s="828"/>
      <c r="I260" s="828"/>
      <c r="J260" s="828"/>
      <c r="K260" s="828"/>
      <c r="L260" s="828"/>
      <c r="M260" s="828"/>
      <c r="N260" s="828"/>
      <c r="O260" s="828"/>
      <c r="P260" s="828"/>
      <c r="Q260" s="828"/>
      <c r="R260" s="828"/>
      <c r="S260" s="828"/>
      <c r="T260" s="828"/>
      <c r="U260" s="828"/>
      <c r="V260" s="828"/>
      <c r="W260" s="828"/>
      <c r="X260" s="828"/>
      <c r="Y260" s="828"/>
      <c r="Z260" s="828"/>
    </row>
    <row r="261" ht="15.75" customHeight="1">
      <c r="A261" s="830"/>
      <c r="B261" s="826"/>
      <c r="C261" s="828"/>
      <c r="D261" s="828"/>
      <c r="E261" s="828"/>
      <c r="F261" s="828"/>
      <c r="G261" s="828"/>
      <c r="H261" s="828"/>
      <c r="I261" s="828"/>
      <c r="J261" s="828"/>
      <c r="K261" s="828"/>
      <c r="L261" s="828"/>
      <c r="M261" s="828"/>
      <c r="N261" s="828"/>
      <c r="O261" s="828"/>
      <c r="P261" s="828"/>
      <c r="Q261" s="828"/>
      <c r="R261" s="828"/>
      <c r="S261" s="828"/>
      <c r="T261" s="828"/>
      <c r="U261" s="828"/>
      <c r="V261" s="828"/>
      <c r="W261" s="828"/>
      <c r="X261" s="828"/>
      <c r="Y261" s="828"/>
      <c r="Z261" s="828"/>
    </row>
    <row r="262" ht="15.75" customHeight="1">
      <c r="A262" s="830"/>
      <c r="B262" s="826"/>
      <c r="C262" s="828"/>
      <c r="D262" s="828"/>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row>
    <row r="263" ht="15.75" customHeight="1">
      <c r="A263" s="830"/>
      <c r="B263" s="826"/>
      <c r="C263" s="828"/>
      <c r="D263" s="828"/>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row>
    <row r="264" ht="15.75" customHeight="1">
      <c r="A264" s="830"/>
      <c r="B264" s="826"/>
      <c r="C264" s="828"/>
      <c r="D264" s="828"/>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row>
    <row r="265" ht="15.75" customHeight="1">
      <c r="A265" s="830"/>
      <c r="B265" s="826"/>
      <c r="C265" s="828"/>
      <c r="D265" s="828"/>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row>
    <row r="266" ht="15.75" customHeight="1">
      <c r="A266" s="830"/>
      <c r="B266" s="826"/>
      <c r="C266" s="828"/>
      <c r="D266" s="828"/>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row>
    <row r="267" ht="15.75" customHeight="1">
      <c r="A267" s="830"/>
      <c r="B267" s="826"/>
      <c r="C267" s="828"/>
      <c r="D267" s="828"/>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row>
    <row r="268" ht="15.75" customHeight="1">
      <c r="A268" s="830"/>
      <c r="B268" s="826"/>
      <c r="C268" s="828"/>
      <c r="D268" s="828"/>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row>
    <row r="269" ht="15.75" customHeight="1">
      <c r="A269" s="830"/>
      <c r="B269" s="826"/>
      <c r="C269" s="828"/>
      <c r="D269" s="828"/>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row>
    <row r="270" ht="15.75" customHeight="1">
      <c r="A270" s="830"/>
      <c r="B270" s="826"/>
      <c r="C270" s="828"/>
      <c r="D270" s="828"/>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row>
    <row r="271" ht="15.75" customHeight="1">
      <c r="A271" s="830"/>
      <c r="B271" s="826"/>
      <c r="C271" s="828"/>
      <c r="D271" s="828"/>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row>
    <row r="272" ht="15.75" customHeight="1">
      <c r="A272" s="830"/>
      <c r="B272" s="826"/>
      <c r="C272" s="828"/>
      <c r="D272" s="828"/>
      <c r="E272" s="828"/>
      <c r="F272" s="828"/>
      <c r="G272" s="828"/>
      <c r="H272" s="828"/>
      <c r="I272" s="828"/>
      <c r="J272" s="828"/>
      <c r="K272" s="828"/>
      <c r="L272" s="828"/>
      <c r="M272" s="828"/>
      <c r="N272" s="828"/>
      <c r="O272" s="828"/>
      <c r="P272" s="828"/>
      <c r="Q272" s="828"/>
      <c r="R272" s="828"/>
      <c r="S272" s="828"/>
      <c r="T272" s="828"/>
      <c r="U272" s="828"/>
      <c r="V272" s="828"/>
      <c r="W272" s="828"/>
      <c r="X272" s="828"/>
      <c r="Y272" s="828"/>
      <c r="Z272" s="828"/>
    </row>
    <row r="273" ht="15.75" customHeight="1">
      <c r="A273" s="830"/>
      <c r="B273" s="826"/>
      <c r="C273" s="828"/>
      <c r="D273" s="828"/>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row>
    <row r="274" ht="15.75" customHeight="1">
      <c r="A274" s="830"/>
      <c r="B274" s="826"/>
      <c r="C274" s="828"/>
      <c r="D274" s="828"/>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row>
    <row r="275" ht="15.75" customHeight="1">
      <c r="A275" s="830"/>
      <c r="B275" s="826"/>
      <c r="C275" s="828"/>
      <c r="D275" s="828"/>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row>
    <row r="276" ht="15.75" customHeight="1">
      <c r="A276" s="830"/>
      <c r="B276" s="826"/>
      <c r="C276" s="828"/>
      <c r="D276" s="828"/>
      <c r="E276" s="828"/>
      <c r="F276" s="828"/>
      <c r="G276" s="828"/>
      <c r="H276" s="828"/>
      <c r="I276" s="828"/>
      <c r="J276" s="828"/>
      <c r="K276" s="828"/>
      <c r="L276" s="828"/>
      <c r="M276" s="828"/>
      <c r="N276" s="828"/>
      <c r="O276" s="828"/>
      <c r="P276" s="828"/>
      <c r="Q276" s="828"/>
      <c r="R276" s="828"/>
      <c r="S276" s="828"/>
      <c r="T276" s="828"/>
      <c r="U276" s="828"/>
      <c r="V276" s="828"/>
      <c r="W276" s="828"/>
      <c r="X276" s="828"/>
      <c r="Y276" s="828"/>
      <c r="Z276" s="828"/>
    </row>
    <row r="277" ht="15.75" customHeight="1">
      <c r="A277" s="830"/>
      <c r="B277" s="826"/>
      <c r="C277" s="828"/>
      <c r="D277" s="828"/>
      <c r="E277" s="828"/>
      <c r="F277" s="828"/>
      <c r="G277" s="828"/>
      <c r="H277" s="828"/>
      <c r="I277" s="828"/>
      <c r="J277" s="828"/>
      <c r="K277" s="828"/>
      <c r="L277" s="828"/>
      <c r="M277" s="828"/>
      <c r="N277" s="828"/>
      <c r="O277" s="828"/>
      <c r="P277" s="828"/>
      <c r="Q277" s="828"/>
      <c r="R277" s="828"/>
      <c r="S277" s="828"/>
      <c r="T277" s="828"/>
      <c r="U277" s="828"/>
      <c r="V277" s="828"/>
      <c r="W277" s="828"/>
      <c r="X277" s="828"/>
      <c r="Y277" s="828"/>
      <c r="Z277" s="828"/>
    </row>
    <row r="278" ht="15.75" customHeight="1">
      <c r="A278" s="830"/>
      <c r="B278" s="826"/>
      <c r="C278" s="828"/>
      <c r="D278" s="828"/>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row>
    <row r="279" ht="15.75" customHeight="1">
      <c r="A279" s="830"/>
      <c r="B279" s="826"/>
      <c r="C279" s="828"/>
      <c r="D279" s="828"/>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row>
    <row r="280" ht="15.75" customHeight="1">
      <c r="A280" s="830"/>
      <c r="B280" s="826"/>
      <c r="C280" s="828"/>
      <c r="D280" s="828"/>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row>
    <row r="281" ht="15.75" customHeight="1">
      <c r="A281" s="830"/>
      <c r="B281" s="826"/>
      <c r="C281" s="828"/>
      <c r="D281" s="828"/>
      <c r="E281" s="828"/>
      <c r="F281" s="828"/>
      <c r="G281" s="828"/>
      <c r="H281" s="828"/>
      <c r="I281" s="828"/>
      <c r="J281" s="828"/>
      <c r="K281" s="828"/>
      <c r="L281" s="828"/>
      <c r="M281" s="828"/>
      <c r="N281" s="828"/>
      <c r="O281" s="828"/>
      <c r="P281" s="828"/>
      <c r="Q281" s="828"/>
      <c r="R281" s="828"/>
      <c r="S281" s="828"/>
      <c r="T281" s="828"/>
      <c r="U281" s="828"/>
      <c r="V281" s="828"/>
      <c r="W281" s="828"/>
      <c r="X281" s="828"/>
      <c r="Y281" s="828"/>
      <c r="Z281" s="828"/>
    </row>
    <row r="282" ht="15.75" customHeight="1">
      <c r="A282" s="830"/>
      <c r="B282" s="826"/>
      <c r="C282" s="828"/>
      <c r="D282" s="828"/>
      <c r="E282" s="828"/>
      <c r="F282" s="828"/>
      <c r="G282" s="828"/>
      <c r="H282" s="828"/>
      <c r="I282" s="828"/>
      <c r="J282" s="828"/>
      <c r="K282" s="828"/>
      <c r="L282" s="828"/>
      <c r="M282" s="828"/>
      <c r="N282" s="828"/>
      <c r="O282" s="828"/>
      <c r="P282" s="828"/>
      <c r="Q282" s="828"/>
      <c r="R282" s="828"/>
      <c r="S282" s="828"/>
      <c r="T282" s="828"/>
      <c r="U282" s="828"/>
      <c r="V282" s="828"/>
      <c r="W282" s="828"/>
      <c r="X282" s="828"/>
      <c r="Y282" s="828"/>
      <c r="Z282" s="828"/>
    </row>
    <row r="283" ht="15.75" customHeight="1">
      <c r="A283" s="830"/>
      <c r="B283" s="826"/>
      <c r="C283" s="828"/>
      <c r="D283" s="828"/>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row>
    <row r="284" ht="15.75" customHeight="1">
      <c r="A284" s="830"/>
      <c r="B284" s="826"/>
      <c r="C284" s="828"/>
      <c r="D284" s="828"/>
      <c r="E284" s="828"/>
      <c r="F284" s="828"/>
      <c r="G284" s="828"/>
      <c r="H284" s="828"/>
      <c r="I284" s="828"/>
      <c r="J284" s="828"/>
      <c r="K284" s="828"/>
      <c r="L284" s="828"/>
      <c r="M284" s="828"/>
      <c r="N284" s="828"/>
      <c r="O284" s="828"/>
      <c r="P284" s="828"/>
      <c r="Q284" s="828"/>
      <c r="R284" s="828"/>
      <c r="S284" s="828"/>
      <c r="T284" s="828"/>
      <c r="U284" s="828"/>
      <c r="V284" s="828"/>
      <c r="W284" s="828"/>
      <c r="X284" s="828"/>
      <c r="Y284" s="828"/>
      <c r="Z284" s="828"/>
    </row>
    <row r="285" ht="15.75" customHeight="1">
      <c r="A285" s="830"/>
      <c r="B285" s="826"/>
      <c r="C285" s="828"/>
      <c r="D285" s="828"/>
      <c r="E285" s="828"/>
      <c r="F285" s="828"/>
      <c r="G285" s="828"/>
      <c r="H285" s="828"/>
      <c r="I285" s="828"/>
      <c r="J285" s="828"/>
      <c r="K285" s="828"/>
      <c r="L285" s="828"/>
      <c r="M285" s="828"/>
      <c r="N285" s="828"/>
      <c r="O285" s="828"/>
      <c r="P285" s="828"/>
      <c r="Q285" s="828"/>
      <c r="R285" s="828"/>
      <c r="S285" s="828"/>
      <c r="T285" s="828"/>
      <c r="U285" s="828"/>
      <c r="V285" s="828"/>
      <c r="W285" s="828"/>
      <c r="X285" s="828"/>
      <c r="Y285" s="828"/>
      <c r="Z285" s="828"/>
    </row>
    <row r="286" ht="15.75" customHeight="1">
      <c r="A286" s="830"/>
      <c r="B286" s="826"/>
      <c r="C286" s="828"/>
      <c r="D286" s="828"/>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row>
    <row r="287" ht="15.75" customHeight="1">
      <c r="A287" s="830"/>
      <c r="B287" s="826"/>
      <c r="C287" s="828"/>
      <c r="D287" s="828"/>
      <c r="E287" s="828"/>
      <c r="F287" s="828"/>
      <c r="G287" s="828"/>
      <c r="H287" s="828"/>
      <c r="I287" s="828"/>
      <c r="J287" s="828"/>
      <c r="K287" s="828"/>
      <c r="L287" s="828"/>
      <c r="M287" s="828"/>
      <c r="N287" s="828"/>
      <c r="O287" s="828"/>
      <c r="P287" s="828"/>
      <c r="Q287" s="828"/>
      <c r="R287" s="828"/>
      <c r="S287" s="828"/>
      <c r="T287" s="828"/>
      <c r="U287" s="828"/>
      <c r="V287" s="828"/>
      <c r="W287" s="828"/>
      <c r="X287" s="828"/>
      <c r="Y287" s="828"/>
      <c r="Z287" s="828"/>
    </row>
    <row r="288" ht="15.75" customHeight="1">
      <c r="A288" s="830"/>
      <c r="B288" s="826"/>
      <c r="C288" s="828"/>
      <c r="D288" s="828"/>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row>
    <row r="289" ht="15.75" customHeight="1">
      <c r="A289" s="830"/>
      <c r="B289" s="826"/>
      <c r="C289" s="828"/>
      <c r="D289" s="828"/>
      <c r="E289" s="828"/>
      <c r="F289" s="828"/>
      <c r="G289" s="828"/>
      <c r="H289" s="828"/>
      <c r="I289" s="828"/>
      <c r="J289" s="828"/>
      <c r="K289" s="828"/>
      <c r="L289" s="828"/>
      <c r="M289" s="828"/>
      <c r="N289" s="828"/>
      <c r="O289" s="828"/>
      <c r="P289" s="828"/>
      <c r="Q289" s="828"/>
      <c r="R289" s="828"/>
      <c r="S289" s="828"/>
      <c r="T289" s="828"/>
      <c r="U289" s="828"/>
      <c r="V289" s="828"/>
      <c r="W289" s="828"/>
      <c r="X289" s="828"/>
      <c r="Y289" s="828"/>
      <c r="Z289" s="828"/>
    </row>
    <row r="290" ht="15.75" customHeight="1">
      <c r="A290" s="830"/>
      <c r="B290" s="826"/>
      <c r="C290" s="828"/>
      <c r="D290" s="828"/>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row>
    <row r="291" ht="15.75" customHeight="1">
      <c r="A291" s="830"/>
      <c r="B291" s="826"/>
      <c r="C291" s="828"/>
      <c r="D291" s="828"/>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row>
    <row r="292" ht="15.75" customHeight="1">
      <c r="A292" s="830"/>
      <c r="B292" s="826"/>
      <c r="C292" s="828"/>
      <c r="D292" s="828"/>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row>
    <row r="293" ht="15.75" customHeight="1">
      <c r="A293" s="830"/>
      <c r="B293" s="826"/>
      <c r="C293" s="828"/>
      <c r="D293" s="828"/>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row>
    <row r="294" ht="15.75" customHeight="1">
      <c r="A294" s="830"/>
      <c r="B294" s="826"/>
      <c r="C294" s="828"/>
      <c r="D294" s="828"/>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row>
    <row r="295" ht="15.75" customHeight="1">
      <c r="A295" s="830"/>
      <c r="B295" s="826"/>
      <c r="C295" s="828"/>
      <c r="D295" s="828"/>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row>
    <row r="296" ht="15.75" customHeight="1">
      <c r="A296" s="830"/>
      <c r="B296" s="826"/>
      <c r="C296" s="828"/>
      <c r="D296" s="828"/>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row>
    <row r="297" ht="15.75" customHeight="1">
      <c r="A297" s="830"/>
      <c r="B297" s="826"/>
      <c r="C297" s="828"/>
      <c r="D297" s="828"/>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row>
    <row r="298" ht="15.75" customHeight="1">
      <c r="A298" s="830"/>
      <c r="B298" s="826"/>
      <c r="C298" s="828"/>
      <c r="D298" s="828"/>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row>
    <row r="299" ht="15.75" customHeight="1">
      <c r="A299" s="830"/>
      <c r="B299" s="826"/>
      <c r="C299" s="828"/>
      <c r="D299" s="828"/>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row>
    <row r="300" ht="15.75" customHeight="1">
      <c r="A300" s="830"/>
      <c r="B300" s="826"/>
      <c r="C300" s="828"/>
      <c r="D300" s="828"/>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row>
    <row r="301" ht="15.75" customHeight="1">
      <c r="A301" s="830"/>
      <c r="B301" s="826"/>
      <c r="C301" s="828"/>
      <c r="D301" s="828"/>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row>
    <row r="302" ht="15.75" customHeight="1">
      <c r="A302" s="830"/>
      <c r="B302" s="826"/>
      <c r="C302" s="828"/>
      <c r="D302" s="828"/>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row>
    <row r="303" ht="15.75" customHeight="1">
      <c r="A303" s="830"/>
      <c r="B303" s="826"/>
      <c r="C303" s="828"/>
      <c r="D303" s="828"/>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row>
    <row r="304" ht="15.75" customHeight="1">
      <c r="A304" s="830"/>
      <c r="B304" s="826"/>
      <c r="C304" s="828"/>
      <c r="D304" s="828"/>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row>
    <row r="305" ht="15.75" customHeight="1">
      <c r="A305" s="830"/>
      <c r="B305" s="826"/>
      <c r="C305" s="828"/>
      <c r="D305" s="828"/>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row>
    <row r="306" ht="15.75" customHeight="1">
      <c r="A306" s="830"/>
      <c r="B306" s="826"/>
      <c r="C306" s="828"/>
      <c r="D306" s="828"/>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row>
    <row r="307" ht="15.75" customHeight="1">
      <c r="A307" s="830"/>
      <c r="B307" s="826"/>
      <c r="C307" s="828"/>
      <c r="D307" s="828"/>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row>
    <row r="308" ht="15.75" customHeight="1">
      <c r="A308" s="830"/>
      <c r="B308" s="826"/>
      <c r="C308" s="828"/>
      <c r="D308" s="828"/>
      <c r="E308" s="828"/>
      <c r="F308" s="828"/>
      <c r="G308" s="828"/>
      <c r="H308" s="828"/>
      <c r="I308" s="828"/>
      <c r="J308" s="828"/>
      <c r="K308" s="828"/>
      <c r="L308" s="828"/>
      <c r="M308" s="828"/>
      <c r="N308" s="828"/>
      <c r="O308" s="828"/>
      <c r="P308" s="828"/>
      <c r="Q308" s="828"/>
      <c r="R308" s="828"/>
      <c r="S308" s="828"/>
      <c r="T308" s="828"/>
      <c r="U308" s="828"/>
      <c r="V308" s="828"/>
      <c r="W308" s="828"/>
      <c r="X308" s="828"/>
      <c r="Y308" s="828"/>
      <c r="Z308" s="828"/>
    </row>
    <row r="309" ht="15.75" customHeight="1">
      <c r="A309" s="830"/>
      <c r="B309" s="826"/>
      <c r="C309" s="828"/>
      <c r="D309" s="828"/>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row>
    <row r="310" ht="15.75" customHeight="1">
      <c r="A310" s="830"/>
      <c r="B310" s="826"/>
      <c r="C310" s="828"/>
      <c r="D310" s="828"/>
      <c r="E310" s="828"/>
      <c r="F310" s="828"/>
      <c r="G310" s="828"/>
      <c r="H310" s="828"/>
      <c r="I310" s="828"/>
      <c r="J310" s="828"/>
      <c r="K310" s="828"/>
      <c r="L310" s="828"/>
      <c r="M310" s="828"/>
      <c r="N310" s="828"/>
      <c r="O310" s="828"/>
      <c r="P310" s="828"/>
      <c r="Q310" s="828"/>
      <c r="R310" s="828"/>
      <c r="S310" s="828"/>
      <c r="T310" s="828"/>
      <c r="U310" s="828"/>
      <c r="V310" s="828"/>
      <c r="W310" s="828"/>
      <c r="X310" s="828"/>
      <c r="Y310" s="828"/>
      <c r="Z310" s="828"/>
    </row>
    <row r="311" ht="15.75" customHeight="1">
      <c r="A311" s="830"/>
      <c r="B311" s="826"/>
      <c r="C311" s="828"/>
      <c r="D311" s="828"/>
      <c r="E311" s="828"/>
      <c r="F311" s="828"/>
      <c r="G311" s="828"/>
      <c r="H311" s="828"/>
      <c r="I311" s="828"/>
      <c r="J311" s="828"/>
      <c r="K311" s="828"/>
      <c r="L311" s="828"/>
      <c r="M311" s="828"/>
      <c r="N311" s="828"/>
      <c r="O311" s="828"/>
      <c r="P311" s="828"/>
      <c r="Q311" s="828"/>
      <c r="R311" s="828"/>
      <c r="S311" s="828"/>
      <c r="T311" s="828"/>
      <c r="U311" s="828"/>
      <c r="V311" s="828"/>
      <c r="W311" s="828"/>
      <c r="X311" s="828"/>
      <c r="Y311" s="828"/>
      <c r="Z311" s="828"/>
    </row>
    <row r="312" ht="15.75" customHeight="1">
      <c r="A312" s="830"/>
      <c r="B312" s="826"/>
      <c r="C312" s="828"/>
      <c r="D312" s="828"/>
      <c r="E312" s="828"/>
      <c r="F312" s="828"/>
      <c r="G312" s="828"/>
      <c r="H312" s="828"/>
      <c r="I312" s="828"/>
      <c r="J312" s="828"/>
      <c r="K312" s="828"/>
      <c r="L312" s="828"/>
      <c r="M312" s="828"/>
      <c r="N312" s="828"/>
      <c r="O312" s="828"/>
      <c r="P312" s="828"/>
      <c r="Q312" s="828"/>
      <c r="R312" s="828"/>
      <c r="S312" s="828"/>
      <c r="T312" s="828"/>
      <c r="U312" s="828"/>
      <c r="V312" s="828"/>
      <c r="W312" s="828"/>
      <c r="X312" s="828"/>
      <c r="Y312" s="828"/>
      <c r="Z312" s="828"/>
    </row>
    <row r="313" ht="15.75" customHeight="1">
      <c r="A313" s="830"/>
      <c r="B313" s="826"/>
      <c r="C313" s="828"/>
      <c r="D313" s="828"/>
      <c r="E313" s="828"/>
      <c r="F313" s="828"/>
      <c r="G313" s="828"/>
      <c r="H313" s="828"/>
      <c r="I313" s="828"/>
      <c r="J313" s="828"/>
      <c r="K313" s="828"/>
      <c r="L313" s="828"/>
      <c r="M313" s="828"/>
      <c r="N313" s="828"/>
      <c r="O313" s="828"/>
      <c r="P313" s="828"/>
      <c r="Q313" s="828"/>
      <c r="R313" s="828"/>
      <c r="S313" s="828"/>
      <c r="T313" s="828"/>
      <c r="U313" s="828"/>
      <c r="V313" s="828"/>
      <c r="W313" s="828"/>
      <c r="X313" s="828"/>
      <c r="Y313" s="828"/>
      <c r="Z313" s="828"/>
    </row>
    <row r="314" ht="15.75" customHeight="1">
      <c r="A314" s="830"/>
      <c r="B314" s="826"/>
      <c r="C314" s="828"/>
      <c r="D314" s="828"/>
      <c r="E314" s="828"/>
      <c r="F314" s="828"/>
      <c r="G314" s="828"/>
      <c r="H314" s="828"/>
      <c r="I314" s="828"/>
      <c r="J314" s="828"/>
      <c r="K314" s="828"/>
      <c r="L314" s="828"/>
      <c r="M314" s="828"/>
      <c r="N314" s="828"/>
      <c r="O314" s="828"/>
      <c r="P314" s="828"/>
      <c r="Q314" s="828"/>
      <c r="R314" s="828"/>
      <c r="S314" s="828"/>
      <c r="T314" s="828"/>
      <c r="U314" s="828"/>
      <c r="V314" s="828"/>
      <c r="W314" s="828"/>
      <c r="X314" s="828"/>
      <c r="Y314" s="828"/>
      <c r="Z314" s="828"/>
    </row>
    <row r="315" ht="15.75" customHeight="1">
      <c r="A315" s="830"/>
      <c r="B315" s="826"/>
      <c r="C315" s="828"/>
      <c r="D315" s="828"/>
      <c r="E315" s="828"/>
      <c r="F315" s="828"/>
      <c r="G315" s="828"/>
      <c r="H315" s="828"/>
      <c r="I315" s="828"/>
      <c r="J315" s="828"/>
      <c r="K315" s="828"/>
      <c r="L315" s="828"/>
      <c r="M315" s="828"/>
      <c r="N315" s="828"/>
      <c r="O315" s="828"/>
      <c r="P315" s="828"/>
      <c r="Q315" s="828"/>
      <c r="R315" s="828"/>
      <c r="S315" s="828"/>
      <c r="T315" s="828"/>
      <c r="U315" s="828"/>
      <c r="V315" s="828"/>
      <c r="W315" s="828"/>
      <c r="X315" s="828"/>
      <c r="Y315" s="828"/>
      <c r="Z315" s="828"/>
    </row>
    <row r="316" ht="15.75" customHeight="1">
      <c r="A316" s="830"/>
      <c r="B316" s="826"/>
      <c r="C316" s="828"/>
      <c r="D316" s="828"/>
      <c r="E316" s="828"/>
      <c r="F316" s="828"/>
      <c r="G316" s="828"/>
      <c r="H316" s="828"/>
      <c r="I316" s="828"/>
      <c r="J316" s="828"/>
      <c r="K316" s="828"/>
      <c r="L316" s="828"/>
      <c r="M316" s="828"/>
      <c r="N316" s="828"/>
      <c r="O316" s="828"/>
      <c r="P316" s="828"/>
      <c r="Q316" s="828"/>
      <c r="R316" s="828"/>
      <c r="S316" s="828"/>
      <c r="T316" s="828"/>
      <c r="U316" s="828"/>
      <c r="V316" s="828"/>
      <c r="W316" s="828"/>
      <c r="X316" s="828"/>
      <c r="Y316" s="828"/>
      <c r="Z316" s="828"/>
    </row>
    <row r="317" ht="15.75" customHeight="1">
      <c r="A317" s="830"/>
      <c r="B317" s="826"/>
      <c r="C317" s="828"/>
      <c r="D317" s="828"/>
      <c r="E317" s="828"/>
      <c r="F317" s="828"/>
      <c r="G317" s="828"/>
      <c r="H317" s="828"/>
      <c r="I317" s="828"/>
      <c r="J317" s="828"/>
      <c r="K317" s="828"/>
      <c r="L317" s="828"/>
      <c r="M317" s="828"/>
      <c r="N317" s="828"/>
      <c r="O317" s="828"/>
      <c r="P317" s="828"/>
      <c r="Q317" s="828"/>
      <c r="R317" s="828"/>
      <c r="S317" s="828"/>
      <c r="T317" s="828"/>
      <c r="U317" s="828"/>
      <c r="V317" s="828"/>
      <c r="W317" s="828"/>
      <c r="X317" s="828"/>
      <c r="Y317" s="828"/>
      <c r="Z317" s="828"/>
    </row>
    <row r="318" ht="15.75" customHeight="1">
      <c r="A318" s="830"/>
      <c r="B318" s="826"/>
      <c r="C318" s="828"/>
      <c r="D318" s="828"/>
      <c r="E318" s="828"/>
      <c r="F318" s="828"/>
      <c r="G318" s="828"/>
      <c r="H318" s="828"/>
      <c r="I318" s="828"/>
      <c r="J318" s="828"/>
      <c r="K318" s="828"/>
      <c r="L318" s="828"/>
      <c r="M318" s="828"/>
      <c r="N318" s="828"/>
      <c r="O318" s="828"/>
      <c r="P318" s="828"/>
      <c r="Q318" s="828"/>
      <c r="R318" s="828"/>
      <c r="S318" s="828"/>
      <c r="T318" s="828"/>
      <c r="U318" s="828"/>
      <c r="V318" s="828"/>
      <c r="W318" s="828"/>
      <c r="X318" s="828"/>
      <c r="Y318" s="828"/>
      <c r="Z318" s="828"/>
    </row>
    <row r="319" ht="15.75" customHeight="1">
      <c r="A319" s="830"/>
      <c r="B319" s="826"/>
      <c r="C319" s="828"/>
      <c r="D319" s="828"/>
      <c r="E319" s="828"/>
      <c r="F319" s="828"/>
      <c r="G319" s="828"/>
      <c r="H319" s="828"/>
      <c r="I319" s="828"/>
      <c r="J319" s="828"/>
      <c r="K319" s="828"/>
      <c r="L319" s="828"/>
      <c r="M319" s="828"/>
      <c r="N319" s="828"/>
      <c r="O319" s="828"/>
      <c r="P319" s="828"/>
      <c r="Q319" s="828"/>
      <c r="R319" s="828"/>
      <c r="S319" s="828"/>
      <c r="T319" s="828"/>
      <c r="U319" s="828"/>
      <c r="V319" s="828"/>
      <c r="W319" s="828"/>
      <c r="X319" s="828"/>
      <c r="Y319" s="828"/>
      <c r="Z319" s="828"/>
    </row>
    <row r="320" ht="15.75" customHeight="1">
      <c r="A320" s="830"/>
      <c r="B320" s="826"/>
      <c r="C320" s="828"/>
      <c r="D320" s="828"/>
      <c r="E320" s="828"/>
      <c r="F320" s="828"/>
      <c r="G320" s="828"/>
      <c r="H320" s="828"/>
      <c r="I320" s="828"/>
      <c r="J320" s="828"/>
      <c r="K320" s="828"/>
      <c r="L320" s="828"/>
      <c r="M320" s="828"/>
      <c r="N320" s="828"/>
      <c r="O320" s="828"/>
      <c r="P320" s="828"/>
      <c r="Q320" s="828"/>
      <c r="R320" s="828"/>
      <c r="S320" s="828"/>
      <c r="T320" s="828"/>
      <c r="U320" s="828"/>
      <c r="V320" s="828"/>
      <c r="W320" s="828"/>
      <c r="X320" s="828"/>
      <c r="Y320" s="828"/>
      <c r="Z320" s="828"/>
    </row>
    <row r="321" ht="15.75" customHeight="1">
      <c r="A321" s="830"/>
      <c r="B321" s="826"/>
      <c r="C321" s="828"/>
      <c r="D321" s="828"/>
      <c r="E321" s="828"/>
      <c r="F321" s="828"/>
      <c r="G321" s="828"/>
      <c r="H321" s="828"/>
      <c r="I321" s="828"/>
      <c r="J321" s="828"/>
      <c r="K321" s="828"/>
      <c r="L321" s="828"/>
      <c r="M321" s="828"/>
      <c r="N321" s="828"/>
      <c r="O321" s="828"/>
      <c r="P321" s="828"/>
      <c r="Q321" s="828"/>
      <c r="R321" s="828"/>
      <c r="S321" s="828"/>
      <c r="T321" s="828"/>
      <c r="U321" s="828"/>
      <c r="V321" s="828"/>
      <c r="W321" s="828"/>
      <c r="X321" s="828"/>
      <c r="Y321" s="828"/>
      <c r="Z321" s="828"/>
    </row>
    <row r="322" ht="15.75" customHeight="1">
      <c r="A322" s="830"/>
      <c r="B322" s="826"/>
      <c r="C322" s="828"/>
      <c r="D322" s="828"/>
      <c r="E322" s="828"/>
      <c r="F322" s="828"/>
      <c r="G322" s="828"/>
      <c r="H322" s="828"/>
      <c r="I322" s="828"/>
      <c r="J322" s="828"/>
      <c r="K322" s="828"/>
      <c r="L322" s="828"/>
      <c r="M322" s="828"/>
      <c r="N322" s="828"/>
      <c r="O322" s="828"/>
      <c r="P322" s="828"/>
      <c r="Q322" s="828"/>
      <c r="R322" s="828"/>
      <c r="S322" s="828"/>
      <c r="T322" s="828"/>
      <c r="U322" s="828"/>
      <c r="V322" s="828"/>
      <c r="W322" s="828"/>
      <c r="X322" s="828"/>
      <c r="Y322" s="828"/>
      <c r="Z322" s="828"/>
    </row>
    <row r="323" ht="15.75" customHeight="1">
      <c r="A323" s="830"/>
      <c r="B323" s="826"/>
      <c r="C323" s="828"/>
      <c r="D323" s="828"/>
      <c r="E323" s="828"/>
      <c r="F323" s="828"/>
      <c r="G323" s="828"/>
      <c r="H323" s="828"/>
      <c r="I323" s="828"/>
      <c r="J323" s="828"/>
      <c r="K323" s="828"/>
      <c r="L323" s="828"/>
      <c r="M323" s="828"/>
      <c r="N323" s="828"/>
      <c r="O323" s="828"/>
      <c r="P323" s="828"/>
      <c r="Q323" s="828"/>
      <c r="R323" s="828"/>
      <c r="S323" s="828"/>
      <c r="T323" s="828"/>
      <c r="U323" s="828"/>
      <c r="V323" s="828"/>
      <c r="W323" s="828"/>
      <c r="X323" s="828"/>
      <c r="Y323" s="828"/>
      <c r="Z323" s="828"/>
    </row>
    <row r="324" ht="15.75" customHeight="1">
      <c r="A324" s="830"/>
      <c r="B324" s="826"/>
      <c r="C324" s="828"/>
      <c r="D324" s="828"/>
      <c r="E324" s="828"/>
      <c r="F324" s="828"/>
      <c r="G324" s="828"/>
      <c r="H324" s="828"/>
      <c r="I324" s="828"/>
      <c r="J324" s="828"/>
      <c r="K324" s="828"/>
      <c r="L324" s="828"/>
      <c r="M324" s="828"/>
      <c r="N324" s="828"/>
      <c r="O324" s="828"/>
      <c r="P324" s="828"/>
      <c r="Q324" s="828"/>
      <c r="R324" s="828"/>
      <c r="S324" s="828"/>
      <c r="T324" s="828"/>
      <c r="U324" s="828"/>
      <c r="V324" s="828"/>
      <c r="W324" s="828"/>
      <c r="X324" s="828"/>
      <c r="Y324" s="828"/>
      <c r="Z324" s="828"/>
    </row>
    <row r="325" ht="15.75" customHeight="1">
      <c r="A325" s="830"/>
      <c r="B325" s="826"/>
      <c r="C325" s="828"/>
      <c r="D325" s="828"/>
      <c r="E325" s="828"/>
      <c r="F325" s="828"/>
      <c r="G325" s="828"/>
      <c r="H325" s="828"/>
      <c r="I325" s="828"/>
      <c r="J325" s="828"/>
      <c r="K325" s="828"/>
      <c r="L325" s="828"/>
      <c r="M325" s="828"/>
      <c r="N325" s="828"/>
      <c r="O325" s="828"/>
      <c r="P325" s="828"/>
      <c r="Q325" s="828"/>
      <c r="R325" s="828"/>
      <c r="S325" s="828"/>
      <c r="T325" s="828"/>
      <c r="U325" s="828"/>
      <c r="V325" s="828"/>
      <c r="W325" s="828"/>
      <c r="X325" s="828"/>
      <c r="Y325" s="828"/>
      <c r="Z325" s="828"/>
    </row>
    <row r="326" ht="15.75" customHeight="1">
      <c r="A326" s="830"/>
      <c r="B326" s="826"/>
      <c r="C326" s="828"/>
      <c r="D326" s="828"/>
      <c r="E326" s="828"/>
      <c r="F326" s="828"/>
      <c r="G326" s="828"/>
      <c r="H326" s="828"/>
      <c r="I326" s="828"/>
      <c r="J326" s="828"/>
      <c r="K326" s="828"/>
      <c r="L326" s="828"/>
      <c r="M326" s="828"/>
      <c r="N326" s="828"/>
      <c r="O326" s="828"/>
      <c r="P326" s="828"/>
      <c r="Q326" s="828"/>
      <c r="R326" s="828"/>
      <c r="S326" s="828"/>
      <c r="T326" s="828"/>
      <c r="U326" s="828"/>
      <c r="V326" s="828"/>
      <c r="W326" s="828"/>
      <c r="X326" s="828"/>
      <c r="Y326" s="828"/>
      <c r="Z326" s="828"/>
    </row>
    <row r="327" ht="15.75" customHeight="1">
      <c r="A327" s="830"/>
      <c r="B327" s="826"/>
      <c r="C327" s="828"/>
      <c r="D327" s="828"/>
      <c r="E327" s="828"/>
      <c r="F327" s="828"/>
      <c r="G327" s="828"/>
      <c r="H327" s="828"/>
      <c r="I327" s="828"/>
      <c r="J327" s="828"/>
      <c r="K327" s="828"/>
      <c r="L327" s="828"/>
      <c r="M327" s="828"/>
      <c r="N327" s="828"/>
      <c r="O327" s="828"/>
      <c r="P327" s="828"/>
      <c r="Q327" s="828"/>
      <c r="R327" s="828"/>
      <c r="S327" s="828"/>
      <c r="T327" s="828"/>
      <c r="U327" s="828"/>
      <c r="V327" s="828"/>
      <c r="W327" s="828"/>
      <c r="X327" s="828"/>
      <c r="Y327" s="828"/>
      <c r="Z327" s="828"/>
    </row>
    <row r="328" ht="15.75" customHeight="1">
      <c r="A328" s="830"/>
      <c r="B328" s="826"/>
      <c r="C328" s="828"/>
      <c r="D328" s="828"/>
      <c r="E328" s="828"/>
      <c r="F328" s="828"/>
      <c r="G328" s="828"/>
      <c r="H328" s="828"/>
      <c r="I328" s="828"/>
      <c r="J328" s="828"/>
      <c r="K328" s="828"/>
      <c r="L328" s="828"/>
      <c r="M328" s="828"/>
      <c r="N328" s="828"/>
      <c r="O328" s="828"/>
      <c r="P328" s="828"/>
      <c r="Q328" s="828"/>
      <c r="R328" s="828"/>
      <c r="S328" s="828"/>
      <c r="T328" s="828"/>
      <c r="U328" s="828"/>
      <c r="V328" s="828"/>
      <c r="W328" s="828"/>
      <c r="X328" s="828"/>
      <c r="Y328" s="828"/>
      <c r="Z328" s="828"/>
    </row>
    <row r="329" ht="15.75" customHeight="1">
      <c r="A329" s="830"/>
      <c r="B329" s="826"/>
      <c r="C329" s="828"/>
      <c r="D329" s="828"/>
      <c r="E329" s="828"/>
      <c r="F329" s="828"/>
      <c r="G329" s="828"/>
      <c r="H329" s="828"/>
      <c r="I329" s="828"/>
      <c r="J329" s="828"/>
      <c r="K329" s="828"/>
      <c r="L329" s="828"/>
      <c r="M329" s="828"/>
      <c r="N329" s="828"/>
      <c r="O329" s="828"/>
      <c r="P329" s="828"/>
      <c r="Q329" s="828"/>
      <c r="R329" s="828"/>
      <c r="S329" s="828"/>
      <c r="T329" s="828"/>
      <c r="U329" s="828"/>
      <c r="V329" s="828"/>
      <c r="W329" s="828"/>
      <c r="X329" s="828"/>
      <c r="Y329" s="828"/>
      <c r="Z329" s="828"/>
    </row>
    <row r="330" ht="15.75" customHeight="1">
      <c r="A330" s="830"/>
      <c r="B330" s="826"/>
      <c r="C330" s="828"/>
      <c r="D330" s="828"/>
      <c r="E330" s="828"/>
      <c r="F330" s="828"/>
      <c r="G330" s="828"/>
      <c r="H330" s="828"/>
      <c r="I330" s="828"/>
      <c r="J330" s="828"/>
      <c r="K330" s="828"/>
      <c r="L330" s="828"/>
      <c r="M330" s="828"/>
      <c r="N330" s="828"/>
      <c r="O330" s="828"/>
      <c r="P330" s="828"/>
      <c r="Q330" s="828"/>
      <c r="R330" s="828"/>
      <c r="S330" s="828"/>
      <c r="T330" s="828"/>
      <c r="U330" s="828"/>
      <c r="V330" s="828"/>
      <c r="W330" s="828"/>
      <c r="X330" s="828"/>
      <c r="Y330" s="828"/>
      <c r="Z330" s="828"/>
    </row>
    <row r="331" ht="15.75" customHeight="1">
      <c r="A331" s="830"/>
      <c r="B331" s="826"/>
      <c r="C331" s="828"/>
      <c r="D331" s="828"/>
      <c r="E331" s="828"/>
      <c r="F331" s="828"/>
      <c r="G331" s="828"/>
      <c r="H331" s="828"/>
      <c r="I331" s="828"/>
      <c r="J331" s="828"/>
      <c r="K331" s="828"/>
      <c r="L331" s="828"/>
      <c r="M331" s="828"/>
      <c r="N331" s="828"/>
      <c r="O331" s="828"/>
      <c r="P331" s="828"/>
      <c r="Q331" s="828"/>
      <c r="R331" s="828"/>
      <c r="S331" s="828"/>
      <c r="T331" s="828"/>
      <c r="U331" s="828"/>
      <c r="V331" s="828"/>
      <c r="W331" s="828"/>
      <c r="X331" s="828"/>
      <c r="Y331" s="828"/>
      <c r="Z331" s="828"/>
    </row>
    <row r="332" ht="15.75" customHeight="1">
      <c r="A332" s="830"/>
      <c r="B332" s="826"/>
      <c r="C332" s="828"/>
      <c r="D332" s="828"/>
      <c r="E332" s="828"/>
      <c r="F332" s="828"/>
      <c r="G332" s="828"/>
      <c r="H332" s="828"/>
      <c r="I332" s="828"/>
      <c r="J332" s="828"/>
      <c r="K332" s="828"/>
      <c r="L332" s="828"/>
      <c r="M332" s="828"/>
      <c r="N332" s="828"/>
      <c r="O332" s="828"/>
      <c r="P332" s="828"/>
      <c r="Q332" s="828"/>
      <c r="R332" s="828"/>
      <c r="S332" s="828"/>
      <c r="T332" s="828"/>
      <c r="U332" s="828"/>
      <c r="V332" s="828"/>
      <c r="W332" s="828"/>
      <c r="X332" s="828"/>
      <c r="Y332" s="828"/>
      <c r="Z332" s="828"/>
    </row>
    <row r="333" ht="15.75" customHeight="1">
      <c r="A333" s="830"/>
      <c r="B333" s="826"/>
      <c r="C333" s="828"/>
      <c r="D333" s="828"/>
      <c r="E333" s="828"/>
      <c r="F333" s="828"/>
      <c r="G333" s="828"/>
      <c r="H333" s="828"/>
      <c r="I333" s="828"/>
      <c r="J333" s="828"/>
      <c r="K333" s="828"/>
      <c r="L333" s="828"/>
      <c r="M333" s="828"/>
      <c r="N333" s="828"/>
      <c r="O333" s="828"/>
      <c r="P333" s="828"/>
      <c r="Q333" s="828"/>
      <c r="R333" s="828"/>
      <c r="S333" s="828"/>
      <c r="T333" s="828"/>
      <c r="U333" s="828"/>
      <c r="V333" s="828"/>
      <c r="W333" s="828"/>
      <c r="X333" s="828"/>
      <c r="Y333" s="828"/>
      <c r="Z333" s="828"/>
    </row>
    <row r="334" ht="15.75" customHeight="1">
      <c r="A334" s="830"/>
      <c r="B334" s="826"/>
      <c r="C334" s="828"/>
      <c r="D334" s="828"/>
      <c r="E334" s="828"/>
      <c r="F334" s="828"/>
      <c r="G334" s="828"/>
      <c r="H334" s="828"/>
      <c r="I334" s="828"/>
      <c r="J334" s="828"/>
      <c r="K334" s="828"/>
      <c r="L334" s="828"/>
      <c r="M334" s="828"/>
      <c r="N334" s="828"/>
      <c r="O334" s="828"/>
      <c r="P334" s="828"/>
      <c r="Q334" s="828"/>
      <c r="R334" s="828"/>
      <c r="S334" s="828"/>
      <c r="T334" s="828"/>
      <c r="U334" s="828"/>
      <c r="V334" s="828"/>
      <c r="W334" s="828"/>
      <c r="X334" s="828"/>
      <c r="Y334" s="828"/>
      <c r="Z334" s="828"/>
    </row>
    <row r="335" ht="15.75" customHeight="1">
      <c r="A335" s="830"/>
      <c r="B335" s="826"/>
      <c r="C335" s="828"/>
      <c r="D335" s="828"/>
      <c r="E335" s="828"/>
      <c r="F335" s="828"/>
      <c r="G335" s="828"/>
      <c r="H335" s="828"/>
      <c r="I335" s="828"/>
      <c r="J335" s="828"/>
      <c r="K335" s="828"/>
      <c r="L335" s="828"/>
      <c r="M335" s="828"/>
      <c r="N335" s="828"/>
      <c r="O335" s="828"/>
      <c r="P335" s="828"/>
      <c r="Q335" s="828"/>
      <c r="R335" s="828"/>
      <c r="S335" s="828"/>
      <c r="T335" s="828"/>
      <c r="U335" s="828"/>
      <c r="V335" s="828"/>
      <c r="W335" s="828"/>
      <c r="X335" s="828"/>
      <c r="Y335" s="828"/>
      <c r="Z335" s="828"/>
    </row>
    <row r="336" ht="15.75" customHeight="1">
      <c r="A336" s="830"/>
      <c r="B336" s="826"/>
      <c r="C336" s="828"/>
      <c r="D336" s="828"/>
      <c r="E336" s="828"/>
      <c r="F336" s="828"/>
      <c r="G336" s="828"/>
      <c r="H336" s="828"/>
      <c r="I336" s="828"/>
      <c r="J336" s="828"/>
      <c r="K336" s="828"/>
      <c r="L336" s="828"/>
      <c r="M336" s="828"/>
      <c r="N336" s="828"/>
      <c r="O336" s="828"/>
      <c r="P336" s="828"/>
      <c r="Q336" s="828"/>
      <c r="R336" s="828"/>
      <c r="S336" s="828"/>
      <c r="T336" s="828"/>
      <c r="U336" s="828"/>
      <c r="V336" s="828"/>
      <c r="W336" s="828"/>
      <c r="X336" s="828"/>
      <c r="Y336" s="828"/>
      <c r="Z336" s="828"/>
    </row>
    <row r="337" ht="15.75" customHeight="1">
      <c r="A337" s="830"/>
      <c r="B337" s="826"/>
      <c r="C337" s="828"/>
      <c r="D337" s="828"/>
      <c r="E337" s="828"/>
      <c r="F337" s="828"/>
      <c r="G337" s="828"/>
      <c r="H337" s="828"/>
      <c r="I337" s="828"/>
      <c r="J337" s="828"/>
      <c r="K337" s="828"/>
      <c r="L337" s="828"/>
      <c r="M337" s="828"/>
      <c r="N337" s="828"/>
      <c r="O337" s="828"/>
      <c r="P337" s="828"/>
      <c r="Q337" s="828"/>
      <c r="R337" s="828"/>
      <c r="S337" s="828"/>
      <c r="T337" s="828"/>
      <c r="U337" s="828"/>
      <c r="V337" s="828"/>
      <c r="W337" s="828"/>
      <c r="X337" s="828"/>
      <c r="Y337" s="828"/>
      <c r="Z337" s="828"/>
    </row>
    <row r="338" ht="15.75" customHeight="1">
      <c r="A338" s="830"/>
      <c r="B338" s="826"/>
      <c r="C338" s="828"/>
      <c r="D338" s="828"/>
      <c r="E338" s="828"/>
      <c r="F338" s="828"/>
      <c r="G338" s="828"/>
      <c r="H338" s="828"/>
      <c r="I338" s="828"/>
      <c r="J338" s="828"/>
      <c r="K338" s="828"/>
      <c r="L338" s="828"/>
      <c r="M338" s="828"/>
      <c r="N338" s="828"/>
      <c r="O338" s="828"/>
      <c r="P338" s="828"/>
      <c r="Q338" s="828"/>
      <c r="R338" s="828"/>
      <c r="S338" s="828"/>
      <c r="T338" s="828"/>
      <c r="U338" s="828"/>
      <c r="V338" s="828"/>
      <c r="W338" s="828"/>
      <c r="X338" s="828"/>
      <c r="Y338" s="828"/>
      <c r="Z338" s="828"/>
    </row>
    <row r="339" ht="15.75" customHeight="1">
      <c r="A339" s="830"/>
      <c r="B339" s="826"/>
      <c r="C339" s="828"/>
      <c r="D339" s="828"/>
      <c r="E339" s="828"/>
      <c r="F339" s="828"/>
      <c r="G339" s="828"/>
      <c r="H339" s="828"/>
      <c r="I339" s="828"/>
      <c r="J339" s="828"/>
      <c r="K339" s="828"/>
      <c r="L339" s="828"/>
      <c r="M339" s="828"/>
      <c r="N339" s="828"/>
      <c r="O339" s="828"/>
      <c r="P339" s="828"/>
      <c r="Q339" s="828"/>
      <c r="R339" s="828"/>
      <c r="S339" s="828"/>
      <c r="T339" s="828"/>
      <c r="U339" s="828"/>
      <c r="V339" s="828"/>
      <c r="W339" s="828"/>
      <c r="X339" s="828"/>
      <c r="Y339" s="828"/>
      <c r="Z339" s="828"/>
    </row>
    <row r="340" ht="15.75" customHeight="1">
      <c r="A340" s="830"/>
      <c r="B340" s="826"/>
      <c r="C340" s="828"/>
      <c r="D340" s="828"/>
      <c r="E340" s="828"/>
      <c r="F340" s="828"/>
      <c r="G340" s="828"/>
      <c r="H340" s="828"/>
      <c r="I340" s="828"/>
      <c r="J340" s="828"/>
      <c r="K340" s="828"/>
      <c r="L340" s="828"/>
      <c r="M340" s="828"/>
      <c r="N340" s="828"/>
      <c r="O340" s="828"/>
      <c r="P340" s="828"/>
      <c r="Q340" s="828"/>
      <c r="R340" s="828"/>
      <c r="S340" s="828"/>
      <c r="T340" s="828"/>
      <c r="U340" s="828"/>
      <c r="V340" s="828"/>
      <c r="W340" s="828"/>
      <c r="X340" s="828"/>
      <c r="Y340" s="828"/>
      <c r="Z340" s="828"/>
    </row>
    <row r="341" ht="15.75" customHeight="1">
      <c r="A341" s="830"/>
      <c r="B341" s="826"/>
      <c r="C341" s="828"/>
      <c r="D341" s="828"/>
      <c r="E341" s="828"/>
      <c r="F341" s="828"/>
      <c r="G341" s="828"/>
      <c r="H341" s="828"/>
      <c r="I341" s="828"/>
      <c r="J341" s="828"/>
      <c r="K341" s="828"/>
      <c r="L341" s="828"/>
      <c r="M341" s="828"/>
      <c r="N341" s="828"/>
      <c r="O341" s="828"/>
      <c r="P341" s="828"/>
      <c r="Q341" s="828"/>
      <c r="R341" s="828"/>
      <c r="S341" s="828"/>
      <c r="T341" s="828"/>
      <c r="U341" s="828"/>
      <c r="V341" s="828"/>
      <c r="W341" s="828"/>
      <c r="X341" s="828"/>
      <c r="Y341" s="828"/>
      <c r="Z341" s="828"/>
    </row>
    <row r="342" ht="15.75" customHeight="1">
      <c r="A342" s="830"/>
      <c r="B342" s="826"/>
      <c r="C342" s="828"/>
      <c r="D342" s="828"/>
      <c r="E342" s="828"/>
      <c r="F342" s="828"/>
      <c r="G342" s="828"/>
      <c r="H342" s="828"/>
      <c r="I342" s="828"/>
      <c r="J342" s="828"/>
      <c r="K342" s="828"/>
      <c r="L342" s="828"/>
      <c r="M342" s="828"/>
      <c r="N342" s="828"/>
      <c r="O342" s="828"/>
      <c r="P342" s="828"/>
      <c r="Q342" s="828"/>
      <c r="R342" s="828"/>
      <c r="S342" s="828"/>
      <c r="T342" s="828"/>
      <c r="U342" s="828"/>
      <c r="V342" s="828"/>
      <c r="W342" s="828"/>
      <c r="X342" s="828"/>
      <c r="Y342" s="828"/>
      <c r="Z342" s="828"/>
    </row>
    <row r="343" ht="15.75" customHeight="1">
      <c r="A343" s="830"/>
      <c r="B343" s="826"/>
      <c r="C343" s="828"/>
      <c r="D343" s="828"/>
      <c r="E343" s="828"/>
      <c r="F343" s="828"/>
      <c r="G343" s="828"/>
      <c r="H343" s="828"/>
      <c r="I343" s="828"/>
      <c r="J343" s="828"/>
      <c r="K343" s="828"/>
      <c r="L343" s="828"/>
      <c r="M343" s="828"/>
      <c r="N343" s="828"/>
      <c r="O343" s="828"/>
      <c r="P343" s="828"/>
      <c r="Q343" s="828"/>
      <c r="R343" s="828"/>
      <c r="S343" s="828"/>
      <c r="T343" s="828"/>
      <c r="U343" s="828"/>
      <c r="V343" s="828"/>
      <c r="W343" s="828"/>
      <c r="X343" s="828"/>
      <c r="Y343" s="828"/>
      <c r="Z343" s="828"/>
    </row>
    <row r="344" ht="15.75" customHeight="1">
      <c r="A344" s="830"/>
      <c r="B344" s="826"/>
      <c r="C344" s="828"/>
      <c r="D344" s="828"/>
      <c r="E344" s="828"/>
      <c r="F344" s="828"/>
      <c r="G344" s="828"/>
      <c r="H344" s="828"/>
      <c r="I344" s="828"/>
      <c r="J344" s="828"/>
      <c r="K344" s="828"/>
      <c r="L344" s="828"/>
      <c r="M344" s="828"/>
      <c r="N344" s="828"/>
      <c r="O344" s="828"/>
      <c r="P344" s="828"/>
      <c r="Q344" s="828"/>
      <c r="R344" s="828"/>
      <c r="S344" s="828"/>
      <c r="T344" s="828"/>
      <c r="U344" s="828"/>
      <c r="V344" s="828"/>
      <c r="W344" s="828"/>
      <c r="X344" s="828"/>
      <c r="Y344" s="828"/>
      <c r="Z344" s="828"/>
    </row>
    <row r="345" ht="15.75" customHeight="1">
      <c r="A345" s="830"/>
      <c r="B345" s="826"/>
      <c r="C345" s="828"/>
      <c r="D345" s="828"/>
      <c r="E345" s="828"/>
      <c r="F345" s="828"/>
      <c r="G345" s="828"/>
      <c r="H345" s="828"/>
      <c r="I345" s="828"/>
      <c r="J345" s="828"/>
      <c r="K345" s="828"/>
      <c r="L345" s="828"/>
      <c r="M345" s="828"/>
      <c r="N345" s="828"/>
      <c r="O345" s="828"/>
      <c r="P345" s="828"/>
      <c r="Q345" s="828"/>
      <c r="R345" s="828"/>
      <c r="S345" s="828"/>
      <c r="T345" s="828"/>
      <c r="U345" s="828"/>
      <c r="V345" s="828"/>
      <c r="W345" s="828"/>
      <c r="X345" s="828"/>
      <c r="Y345" s="828"/>
      <c r="Z345" s="828"/>
    </row>
    <row r="346" ht="15.75" customHeight="1">
      <c r="A346" s="830"/>
      <c r="B346" s="826"/>
      <c r="C346" s="828"/>
      <c r="D346" s="828"/>
      <c r="E346" s="828"/>
      <c r="F346" s="828"/>
      <c r="G346" s="828"/>
      <c r="H346" s="828"/>
      <c r="I346" s="828"/>
      <c r="J346" s="828"/>
      <c r="K346" s="828"/>
      <c r="L346" s="828"/>
      <c r="M346" s="828"/>
      <c r="N346" s="828"/>
      <c r="O346" s="828"/>
      <c r="P346" s="828"/>
      <c r="Q346" s="828"/>
      <c r="R346" s="828"/>
      <c r="S346" s="828"/>
      <c r="T346" s="828"/>
      <c r="U346" s="828"/>
      <c r="V346" s="828"/>
      <c r="W346" s="828"/>
      <c r="X346" s="828"/>
      <c r="Y346" s="828"/>
      <c r="Z346" s="828"/>
    </row>
    <row r="347" ht="15.75" customHeight="1">
      <c r="A347" s="830"/>
      <c r="B347" s="826"/>
      <c r="C347" s="828"/>
      <c r="D347" s="828"/>
      <c r="E347" s="828"/>
      <c r="F347" s="828"/>
      <c r="G347" s="828"/>
      <c r="H347" s="828"/>
      <c r="I347" s="828"/>
      <c r="J347" s="828"/>
      <c r="K347" s="828"/>
      <c r="L347" s="828"/>
      <c r="M347" s="828"/>
      <c r="N347" s="828"/>
      <c r="O347" s="828"/>
      <c r="P347" s="828"/>
      <c r="Q347" s="828"/>
      <c r="R347" s="828"/>
      <c r="S347" s="828"/>
      <c r="T347" s="828"/>
      <c r="U347" s="828"/>
      <c r="V347" s="828"/>
      <c r="W347" s="828"/>
      <c r="X347" s="828"/>
      <c r="Y347" s="828"/>
      <c r="Z347" s="828"/>
    </row>
    <row r="348" ht="15.75" customHeight="1">
      <c r="A348" s="830"/>
      <c r="B348" s="826"/>
      <c r="C348" s="828"/>
      <c r="D348" s="828"/>
      <c r="E348" s="828"/>
      <c r="F348" s="828"/>
      <c r="G348" s="828"/>
      <c r="H348" s="828"/>
      <c r="I348" s="828"/>
      <c r="J348" s="828"/>
      <c r="K348" s="828"/>
      <c r="L348" s="828"/>
      <c r="M348" s="828"/>
      <c r="N348" s="828"/>
      <c r="O348" s="828"/>
      <c r="P348" s="828"/>
      <c r="Q348" s="828"/>
      <c r="R348" s="828"/>
      <c r="S348" s="828"/>
      <c r="T348" s="828"/>
      <c r="U348" s="828"/>
      <c r="V348" s="828"/>
      <c r="W348" s="828"/>
      <c r="X348" s="828"/>
      <c r="Y348" s="828"/>
      <c r="Z348" s="828"/>
    </row>
    <row r="349" ht="15.75" customHeight="1">
      <c r="A349" s="830"/>
      <c r="B349" s="826"/>
      <c r="C349" s="828"/>
      <c r="D349" s="828"/>
      <c r="E349" s="828"/>
      <c r="F349" s="828"/>
      <c r="G349" s="828"/>
      <c r="H349" s="828"/>
      <c r="I349" s="828"/>
      <c r="J349" s="828"/>
      <c r="K349" s="828"/>
      <c r="L349" s="828"/>
      <c r="M349" s="828"/>
      <c r="N349" s="828"/>
      <c r="O349" s="828"/>
      <c r="P349" s="828"/>
      <c r="Q349" s="828"/>
      <c r="R349" s="828"/>
      <c r="S349" s="828"/>
      <c r="T349" s="828"/>
      <c r="U349" s="828"/>
      <c r="V349" s="828"/>
      <c r="W349" s="828"/>
      <c r="X349" s="828"/>
      <c r="Y349" s="828"/>
      <c r="Z349" s="828"/>
    </row>
    <row r="350" ht="15.75" customHeight="1">
      <c r="A350" s="830"/>
      <c r="B350" s="826"/>
      <c r="C350" s="828"/>
      <c r="D350" s="828"/>
      <c r="E350" s="828"/>
      <c r="F350" s="828"/>
      <c r="G350" s="828"/>
      <c r="H350" s="828"/>
      <c r="I350" s="828"/>
      <c r="J350" s="828"/>
      <c r="K350" s="828"/>
      <c r="L350" s="828"/>
      <c r="M350" s="828"/>
      <c r="N350" s="828"/>
      <c r="O350" s="828"/>
      <c r="P350" s="828"/>
      <c r="Q350" s="828"/>
      <c r="R350" s="828"/>
      <c r="S350" s="828"/>
      <c r="T350" s="828"/>
      <c r="U350" s="828"/>
      <c r="V350" s="828"/>
      <c r="W350" s="828"/>
      <c r="X350" s="828"/>
      <c r="Y350" s="828"/>
      <c r="Z350" s="828"/>
    </row>
    <row r="351" ht="15.75" customHeight="1">
      <c r="A351" s="830"/>
      <c r="B351" s="826"/>
      <c r="C351" s="828"/>
      <c r="D351" s="828"/>
      <c r="E351" s="828"/>
      <c r="F351" s="828"/>
      <c r="G351" s="828"/>
      <c r="H351" s="828"/>
      <c r="I351" s="828"/>
      <c r="J351" s="828"/>
      <c r="K351" s="828"/>
      <c r="L351" s="828"/>
      <c r="M351" s="828"/>
      <c r="N351" s="828"/>
      <c r="O351" s="828"/>
      <c r="P351" s="828"/>
      <c r="Q351" s="828"/>
      <c r="R351" s="828"/>
      <c r="S351" s="828"/>
      <c r="T351" s="828"/>
      <c r="U351" s="828"/>
      <c r="V351" s="828"/>
      <c r="W351" s="828"/>
      <c r="X351" s="828"/>
      <c r="Y351" s="828"/>
      <c r="Z351" s="828"/>
    </row>
    <row r="352" ht="15.75" customHeight="1">
      <c r="A352" s="830"/>
      <c r="B352" s="826"/>
      <c r="C352" s="828"/>
      <c r="D352" s="828"/>
      <c r="E352" s="828"/>
      <c r="F352" s="828"/>
      <c r="G352" s="828"/>
      <c r="H352" s="828"/>
      <c r="I352" s="828"/>
      <c r="J352" s="828"/>
      <c r="K352" s="828"/>
      <c r="L352" s="828"/>
      <c r="M352" s="828"/>
      <c r="N352" s="828"/>
      <c r="O352" s="828"/>
      <c r="P352" s="828"/>
      <c r="Q352" s="828"/>
      <c r="R352" s="828"/>
      <c r="S352" s="828"/>
      <c r="T352" s="828"/>
      <c r="U352" s="828"/>
      <c r="V352" s="828"/>
      <c r="W352" s="828"/>
      <c r="X352" s="828"/>
      <c r="Y352" s="828"/>
      <c r="Z352" s="828"/>
    </row>
    <row r="353" ht="15.75" customHeight="1">
      <c r="A353" s="830"/>
      <c r="B353" s="826"/>
      <c r="C353" s="828"/>
      <c r="D353" s="828"/>
      <c r="E353" s="828"/>
      <c r="F353" s="828"/>
      <c r="G353" s="828"/>
      <c r="H353" s="828"/>
      <c r="I353" s="828"/>
      <c r="J353" s="828"/>
      <c r="K353" s="828"/>
      <c r="L353" s="828"/>
      <c r="M353" s="828"/>
      <c r="N353" s="828"/>
      <c r="O353" s="828"/>
      <c r="P353" s="828"/>
      <c r="Q353" s="828"/>
      <c r="R353" s="828"/>
      <c r="S353" s="828"/>
      <c r="T353" s="828"/>
      <c r="U353" s="828"/>
      <c r="V353" s="828"/>
      <c r="W353" s="828"/>
      <c r="X353" s="828"/>
      <c r="Y353" s="828"/>
      <c r="Z353" s="828"/>
    </row>
    <row r="354" ht="15.75" customHeight="1">
      <c r="A354" s="830"/>
      <c r="B354" s="826"/>
      <c r="C354" s="828"/>
      <c r="D354" s="828"/>
      <c r="E354" s="828"/>
      <c r="F354" s="828"/>
      <c r="G354" s="828"/>
      <c r="H354" s="828"/>
      <c r="I354" s="828"/>
      <c r="J354" s="828"/>
      <c r="K354" s="828"/>
      <c r="L354" s="828"/>
      <c r="M354" s="828"/>
      <c r="N354" s="828"/>
      <c r="O354" s="828"/>
      <c r="P354" s="828"/>
      <c r="Q354" s="828"/>
      <c r="R354" s="828"/>
      <c r="S354" s="828"/>
      <c r="T354" s="828"/>
      <c r="U354" s="828"/>
      <c r="V354" s="828"/>
      <c r="W354" s="828"/>
      <c r="X354" s="828"/>
      <c r="Y354" s="828"/>
      <c r="Z354" s="828"/>
    </row>
    <row r="355" ht="15.75" customHeight="1">
      <c r="A355" s="830"/>
      <c r="B355" s="826"/>
      <c r="C355" s="828"/>
      <c r="D355" s="828"/>
      <c r="E355" s="828"/>
      <c r="F355" s="828"/>
      <c r="G355" s="828"/>
      <c r="H355" s="828"/>
      <c r="I355" s="828"/>
      <c r="J355" s="828"/>
      <c r="K355" s="828"/>
      <c r="L355" s="828"/>
      <c r="M355" s="828"/>
      <c r="N355" s="828"/>
      <c r="O355" s="828"/>
      <c r="P355" s="828"/>
      <c r="Q355" s="828"/>
      <c r="R355" s="828"/>
      <c r="S355" s="828"/>
      <c r="T355" s="828"/>
      <c r="U355" s="828"/>
      <c r="V355" s="828"/>
      <c r="W355" s="828"/>
      <c r="X355" s="828"/>
      <c r="Y355" s="828"/>
      <c r="Z355" s="828"/>
    </row>
    <row r="356" ht="15.75" customHeight="1">
      <c r="A356" s="830"/>
      <c r="B356" s="826"/>
      <c r="C356" s="828"/>
      <c r="D356" s="828"/>
      <c r="E356" s="828"/>
      <c r="F356" s="828"/>
      <c r="G356" s="828"/>
      <c r="H356" s="828"/>
      <c r="I356" s="828"/>
      <c r="J356" s="828"/>
      <c r="K356" s="828"/>
      <c r="L356" s="828"/>
      <c r="M356" s="828"/>
      <c r="N356" s="828"/>
      <c r="O356" s="828"/>
      <c r="P356" s="828"/>
      <c r="Q356" s="828"/>
      <c r="R356" s="828"/>
      <c r="S356" s="828"/>
      <c r="T356" s="828"/>
      <c r="U356" s="828"/>
      <c r="V356" s="828"/>
      <c r="W356" s="828"/>
      <c r="X356" s="828"/>
      <c r="Y356" s="828"/>
      <c r="Z356" s="828"/>
    </row>
    <row r="357" ht="15.75" customHeight="1">
      <c r="A357" s="830"/>
      <c r="B357" s="826"/>
      <c r="C357" s="828"/>
      <c r="D357" s="828"/>
      <c r="E357" s="828"/>
      <c r="F357" s="828"/>
      <c r="G357" s="828"/>
      <c r="H357" s="828"/>
      <c r="I357" s="828"/>
      <c r="J357" s="828"/>
      <c r="K357" s="828"/>
      <c r="L357" s="828"/>
      <c r="M357" s="828"/>
      <c r="N357" s="828"/>
      <c r="O357" s="828"/>
      <c r="P357" s="828"/>
      <c r="Q357" s="828"/>
      <c r="R357" s="828"/>
      <c r="S357" s="828"/>
      <c r="T357" s="828"/>
      <c r="U357" s="828"/>
      <c r="V357" s="828"/>
      <c r="W357" s="828"/>
      <c r="X357" s="828"/>
      <c r="Y357" s="828"/>
      <c r="Z357" s="828"/>
    </row>
    <row r="358" ht="15.75" customHeight="1">
      <c r="A358" s="830"/>
      <c r="B358" s="826"/>
      <c r="C358" s="828"/>
      <c r="D358" s="828"/>
      <c r="E358" s="828"/>
      <c r="F358" s="828"/>
      <c r="G358" s="828"/>
      <c r="H358" s="828"/>
      <c r="I358" s="828"/>
      <c r="J358" s="828"/>
      <c r="K358" s="828"/>
      <c r="L358" s="828"/>
      <c r="M358" s="828"/>
      <c r="N358" s="828"/>
      <c r="O358" s="828"/>
      <c r="P358" s="828"/>
      <c r="Q358" s="828"/>
      <c r="R358" s="828"/>
      <c r="S358" s="828"/>
      <c r="T358" s="828"/>
      <c r="U358" s="828"/>
      <c r="V358" s="828"/>
      <c r="W358" s="828"/>
      <c r="X358" s="828"/>
      <c r="Y358" s="828"/>
      <c r="Z358" s="828"/>
    </row>
    <row r="359" ht="15.75" customHeight="1">
      <c r="A359" s="830"/>
      <c r="B359" s="826"/>
      <c r="C359" s="828"/>
      <c r="D359" s="828"/>
      <c r="E359" s="828"/>
      <c r="F359" s="828"/>
      <c r="G359" s="828"/>
      <c r="H359" s="828"/>
      <c r="I359" s="828"/>
      <c r="J359" s="828"/>
      <c r="K359" s="828"/>
      <c r="L359" s="828"/>
      <c r="M359" s="828"/>
      <c r="N359" s="828"/>
      <c r="O359" s="828"/>
      <c r="P359" s="828"/>
      <c r="Q359" s="828"/>
      <c r="R359" s="828"/>
      <c r="S359" s="828"/>
      <c r="T359" s="828"/>
      <c r="U359" s="828"/>
      <c r="V359" s="828"/>
      <c r="W359" s="828"/>
      <c r="X359" s="828"/>
      <c r="Y359" s="828"/>
      <c r="Z359" s="828"/>
    </row>
    <row r="360" ht="15.75" customHeight="1">
      <c r="A360" s="830"/>
      <c r="B360" s="826"/>
      <c r="C360" s="828"/>
      <c r="D360" s="828"/>
      <c r="E360" s="828"/>
      <c r="F360" s="828"/>
      <c r="G360" s="828"/>
      <c r="H360" s="828"/>
      <c r="I360" s="828"/>
      <c r="J360" s="828"/>
      <c r="K360" s="828"/>
      <c r="L360" s="828"/>
      <c r="M360" s="828"/>
      <c r="N360" s="828"/>
      <c r="O360" s="828"/>
      <c r="P360" s="828"/>
      <c r="Q360" s="828"/>
      <c r="R360" s="828"/>
      <c r="S360" s="828"/>
      <c r="T360" s="828"/>
      <c r="U360" s="828"/>
      <c r="V360" s="828"/>
      <c r="W360" s="828"/>
      <c r="X360" s="828"/>
      <c r="Y360" s="828"/>
      <c r="Z360" s="828"/>
    </row>
    <row r="361" ht="15.75" customHeight="1">
      <c r="A361" s="830"/>
      <c r="B361" s="826"/>
      <c r="C361" s="828"/>
      <c r="D361" s="828"/>
      <c r="E361" s="828"/>
      <c r="F361" s="828"/>
      <c r="G361" s="828"/>
      <c r="H361" s="828"/>
      <c r="I361" s="828"/>
      <c r="J361" s="828"/>
      <c r="K361" s="828"/>
      <c r="L361" s="828"/>
      <c r="M361" s="828"/>
      <c r="N361" s="828"/>
      <c r="O361" s="828"/>
      <c r="P361" s="828"/>
      <c r="Q361" s="828"/>
      <c r="R361" s="828"/>
      <c r="S361" s="828"/>
      <c r="T361" s="828"/>
      <c r="U361" s="828"/>
      <c r="V361" s="828"/>
      <c r="W361" s="828"/>
      <c r="X361" s="828"/>
      <c r="Y361" s="828"/>
      <c r="Z361" s="828"/>
    </row>
    <row r="362" ht="15.75" customHeight="1">
      <c r="A362" s="830"/>
      <c r="B362" s="826"/>
      <c r="C362" s="828"/>
      <c r="D362" s="828"/>
      <c r="E362" s="828"/>
      <c r="F362" s="828"/>
      <c r="G362" s="828"/>
      <c r="H362" s="828"/>
      <c r="I362" s="828"/>
      <c r="J362" s="828"/>
      <c r="K362" s="828"/>
      <c r="L362" s="828"/>
      <c r="M362" s="828"/>
      <c r="N362" s="828"/>
      <c r="O362" s="828"/>
      <c r="P362" s="828"/>
      <c r="Q362" s="828"/>
      <c r="R362" s="828"/>
      <c r="S362" s="828"/>
      <c r="T362" s="828"/>
      <c r="U362" s="828"/>
      <c r="V362" s="828"/>
      <c r="W362" s="828"/>
      <c r="X362" s="828"/>
      <c r="Y362" s="828"/>
      <c r="Z362" s="828"/>
    </row>
    <row r="363" ht="15.75" customHeight="1">
      <c r="A363" s="830"/>
      <c r="B363" s="826"/>
      <c r="C363" s="828"/>
      <c r="D363" s="828"/>
      <c r="E363" s="828"/>
      <c r="F363" s="828"/>
      <c r="G363" s="828"/>
      <c r="H363" s="828"/>
      <c r="I363" s="828"/>
      <c r="J363" s="828"/>
      <c r="K363" s="828"/>
      <c r="L363" s="828"/>
      <c r="M363" s="828"/>
      <c r="N363" s="828"/>
      <c r="O363" s="828"/>
      <c r="P363" s="828"/>
      <c r="Q363" s="828"/>
      <c r="R363" s="828"/>
      <c r="S363" s="828"/>
      <c r="T363" s="828"/>
      <c r="U363" s="828"/>
      <c r="V363" s="828"/>
      <c r="W363" s="828"/>
      <c r="X363" s="828"/>
      <c r="Y363" s="828"/>
      <c r="Z363" s="828"/>
    </row>
    <row r="364" ht="15.75" customHeight="1">
      <c r="A364" s="830"/>
      <c r="B364" s="826"/>
      <c r="C364" s="828"/>
      <c r="D364" s="828"/>
      <c r="E364" s="828"/>
      <c r="F364" s="828"/>
      <c r="G364" s="828"/>
      <c r="H364" s="828"/>
      <c r="I364" s="828"/>
      <c r="J364" s="828"/>
      <c r="K364" s="828"/>
      <c r="L364" s="828"/>
      <c r="M364" s="828"/>
      <c r="N364" s="828"/>
      <c r="O364" s="828"/>
      <c r="P364" s="828"/>
      <c r="Q364" s="828"/>
      <c r="R364" s="828"/>
      <c r="S364" s="828"/>
      <c r="T364" s="828"/>
      <c r="U364" s="828"/>
      <c r="V364" s="828"/>
      <c r="W364" s="828"/>
      <c r="X364" s="828"/>
      <c r="Y364" s="828"/>
      <c r="Z364" s="828"/>
    </row>
    <row r="365" ht="15.75" customHeight="1">
      <c r="A365" s="830"/>
      <c r="B365" s="826"/>
      <c r="C365" s="828"/>
      <c r="D365" s="828"/>
      <c r="E365" s="828"/>
      <c r="F365" s="828"/>
      <c r="G365" s="828"/>
      <c r="H365" s="828"/>
      <c r="I365" s="828"/>
      <c r="J365" s="828"/>
      <c r="K365" s="828"/>
      <c r="L365" s="828"/>
      <c r="M365" s="828"/>
      <c r="N365" s="828"/>
      <c r="O365" s="828"/>
      <c r="P365" s="828"/>
      <c r="Q365" s="828"/>
      <c r="R365" s="828"/>
      <c r="S365" s="828"/>
      <c r="T365" s="828"/>
      <c r="U365" s="828"/>
      <c r="V365" s="828"/>
      <c r="W365" s="828"/>
      <c r="X365" s="828"/>
      <c r="Y365" s="828"/>
      <c r="Z365" s="828"/>
    </row>
    <row r="366" ht="15.75" customHeight="1">
      <c r="A366" s="830"/>
      <c r="B366" s="826"/>
      <c r="C366" s="828"/>
      <c r="D366" s="828"/>
      <c r="E366" s="828"/>
      <c r="F366" s="828"/>
      <c r="G366" s="828"/>
      <c r="H366" s="828"/>
      <c r="I366" s="828"/>
      <c r="J366" s="828"/>
      <c r="K366" s="828"/>
      <c r="L366" s="828"/>
      <c r="M366" s="828"/>
      <c r="N366" s="828"/>
      <c r="O366" s="828"/>
      <c r="P366" s="828"/>
      <c r="Q366" s="828"/>
      <c r="R366" s="828"/>
      <c r="S366" s="828"/>
      <c r="T366" s="828"/>
      <c r="U366" s="828"/>
      <c r="V366" s="828"/>
      <c r="W366" s="828"/>
      <c r="X366" s="828"/>
      <c r="Y366" s="828"/>
      <c r="Z366" s="828"/>
    </row>
    <row r="367" ht="15.75" customHeight="1">
      <c r="A367" s="830"/>
      <c r="B367" s="826"/>
      <c r="C367" s="828"/>
      <c r="D367" s="828"/>
      <c r="E367" s="828"/>
      <c r="F367" s="828"/>
      <c r="G367" s="828"/>
      <c r="H367" s="828"/>
      <c r="I367" s="828"/>
      <c r="J367" s="828"/>
      <c r="K367" s="828"/>
      <c r="L367" s="828"/>
      <c r="M367" s="828"/>
      <c r="N367" s="828"/>
      <c r="O367" s="828"/>
      <c r="P367" s="828"/>
      <c r="Q367" s="828"/>
      <c r="R367" s="828"/>
      <c r="S367" s="828"/>
      <c r="T367" s="828"/>
      <c r="U367" s="828"/>
      <c r="V367" s="828"/>
      <c r="W367" s="828"/>
      <c r="X367" s="828"/>
      <c r="Y367" s="828"/>
      <c r="Z367" s="828"/>
    </row>
    <row r="368" ht="15.75" customHeight="1">
      <c r="A368" s="830"/>
      <c r="B368" s="826"/>
      <c r="C368" s="828"/>
      <c r="D368" s="828"/>
      <c r="E368" s="828"/>
      <c r="F368" s="828"/>
      <c r="G368" s="828"/>
      <c r="H368" s="828"/>
      <c r="I368" s="828"/>
      <c r="J368" s="828"/>
      <c r="K368" s="828"/>
      <c r="L368" s="828"/>
      <c r="M368" s="828"/>
      <c r="N368" s="828"/>
      <c r="O368" s="828"/>
      <c r="P368" s="828"/>
      <c r="Q368" s="828"/>
      <c r="R368" s="828"/>
      <c r="S368" s="828"/>
      <c r="T368" s="828"/>
      <c r="U368" s="828"/>
      <c r="V368" s="828"/>
      <c r="W368" s="828"/>
      <c r="X368" s="828"/>
      <c r="Y368" s="828"/>
      <c r="Z368" s="828"/>
    </row>
    <row r="369" ht="15.75" customHeight="1">
      <c r="A369" s="830"/>
      <c r="B369" s="826"/>
      <c r="C369" s="828"/>
      <c r="D369" s="828"/>
      <c r="E369" s="828"/>
      <c r="F369" s="828"/>
      <c r="G369" s="828"/>
      <c r="H369" s="828"/>
      <c r="I369" s="828"/>
      <c r="J369" s="828"/>
      <c r="K369" s="828"/>
      <c r="L369" s="828"/>
      <c r="M369" s="828"/>
      <c r="N369" s="828"/>
      <c r="O369" s="828"/>
      <c r="P369" s="828"/>
      <c r="Q369" s="828"/>
      <c r="R369" s="828"/>
      <c r="S369" s="828"/>
      <c r="T369" s="828"/>
      <c r="U369" s="828"/>
      <c r="V369" s="828"/>
      <c r="W369" s="828"/>
      <c r="X369" s="828"/>
      <c r="Y369" s="828"/>
      <c r="Z369" s="828"/>
    </row>
    <row r="370" ht="15.75" customHeight="1">
      <c r="A370" s="830"/>
      <c r="B370" s="826"/>
      <c r="C370" s="828"/>
      <c r="D370" s="828"/>
      <c r="E370" s="828"/>
      <c r="F370" s="828"/>
      <c r="G370" s="828"/>
      <c r="H370" s="828"/>
      <c r="I370" s="828"/>
      <c r="J370" s="828"/>
      <c r="K370" s="828"/>
      <c r="L370" s="828"/>
      <c r="M370" s="828"/>
      <c r="N370" s="828"/>
      <c r="O370" s="828"/>
      <c r="P370" s="828"/>
      <c r="Q370" s="828"/>
      <c r="R370" s="828"/>
      <c r="S370" s="828"/>
      <c r="T370" s="828"/>
      <c r="U370" s="828"/>
      <c r="V370" s="828"/>
      <c r="W370" s="828"/>
      <c r="X370" s="828"/>
      <c r="Y370" s="828"/>
      <c r="Z370" s="828"/>
    </row>
    <row r="371" ht="15.75" customHeight="1">
      <c r="A371" s="830"/>
      <c r="B371" s="826"/>
      <c r="C371" s="828"/>
      <c r="D371" s="828"/>
      <c r="E371" s="828"/>
      <c r="F371" s="828"/>
      <c r="G371" s="828"/>
      <c r="H371" s="828"/>
      <c r="I371" s="828"/>
      <c r="J371" s="828"/>
      <c r="K371" s="828"/>
      <c r="L371" s="828"/>
      <c r="M371" s="828"/>
      <c r="N371" s="828"/>
      <c r="O371" s="828"/>
      <c r="P371" s="828"/>
      <c r="Q371" s="828"/>
      <c r="R371" s="828"/>
      <c r="S371" s="828"/>
      <c r="T371" s="828"/>
      <c r="U371" s="828"/>
      <c r="V371" s="828"/>
      <c r="W371" s="828"/>
      <c r="X371" s="828"/>
      <c r="Y371" s="828"/>
      <c r="Z371" s="828"/>
    </row>
    <row r="372" ht="15.75" customHeight="1">
      <c r="A372" s="830"/>
      <c r="B372" s="826"/>
      <c r="C372" s="828"/>
      <c r="D372" s="828"/>
      <c r="E372" s="828"/>
      <c r="F372" s="828"/>
      <c r="G372" s="828"/>
      <c r="H372" s="828"/>
      <c r="I372" s="828"/>
      <c r="J372" s="828"/>
      <c r="K372" s="828"/>
      <c r="L372" s="828"/>
      <c r="M372" s="828"/>
      <c r="N372" s="828"/>
      <c r="O372" s="828"/>
      <c r="P372" s="828"/>
      <c r="Q372" s="828"/>
      <c r="R372" s="828"/>
      <c r="S372" s="828"/>
      <c r="T372" s="828"/>
      <c r="U372" s="828"/>
      <c r="V372" s="828"/>
      <c r="W372" s="828"/>
      <c r="X372" s="828"/>
      <c r="Y372" s="828"/>
      <c r="Z372" s="828"/>
    </row>
    <row r="373" ht="15.75" customHeight="1">
      <c r="A373" s="830"/>
      <c r="B373" s="826"/>
      <c r="C373" s="828"/>
      <c r="D373" s="828"/>
      <c r="E373" s="828"/>
      <c r="F373" s="828"/>
      <c r="G373" s="828"/>
      <c r="H373" s="828"/>
      <c r="I373" s="828"/>
      <c r="J373" s="828"/>
      <c r="K373" s="828"/>
      <c r="L373" s="828"/>
      <c r="M373" s="828"/>
      <c r="N373" s="828"/>
      <c r="O373" s="828"/>
      <c r="P373" s="828"/>
      <c r="Q373" s="828"/>
      <c r="R373" s="828"/>
      <c r="S373" s="828"/>
      <c r="T373" s="828"/>
      <c r="U373" s="828"/>
      <c r="V373" s="828"/>
      <c r="W373" s="828"/>
      <c r="X373" s="828"/>
      <c r="Y373" s="828"/>
      <c r="Z373" s="828"/>
    </row>
    <row r="374" ht="15.75" customHeight="1">
      <c r="A374" s="830"/>
      <c r="B374" s="826"/>
      <c r="C374" s="828"/>
      <c r="D374" s="828"/>
      <c r="E374" s="828"/>
      <c r="F374" s="828"/>
      <c r="G374" s="828"/>
      <c r="H374" s="828"/>
      <c r="I374" s="828"/>
      <c r="J374" s="828"/>
      <c r="K374" s="828"/>
      <c r="L374" s="828"/>
      <c r="M374" s="828"/>
      <c r="N374" s="828"/>
      <c r="O374" s="828"/>
      <c r="P374" s="828"/>
      <c r="Q374" s="828"/>
      <c r="R374" s="828"/>
      <c r="S374" s="828"/>
      <c r="T374" s="828"/>
      <c r="U374" s="828"/>
      <c r="V374" s="828"/>
      <c r="W374" s="828"/>
      <c r="X374" s="828"/>
      <c r="Y374" s="828"/>
      <c r="Z374" s="828"/>
    </row>
    <row r="375" ht="15.75" customHeight="1">
      <c r="A375" s="830"/>
      <c r="B375" s="826"/>
      <c r="C375" s="828"/>
      <c r="D375" s="828"/>
      <c r="E375" s="828"/>
      <c r="F375" s="828"/>
      <c r="G375" s="828"/>
      <c r="H375" s="828"/>
      <c r="I375" s="828"/>
      <c r="J375" s="828"/>
      <c r="K375" s="828"/>
      <c r="L375" s="828"/>
      <c r="M375" s="828"/>
      <c r="N375" s="828"/>
      <c r="O375" s="828"/>
      <c r="P375" s="828"/>
      <c r="Q375" s="828"/>
      <c r="R375" s="828"/>
      <c r="S375" s="828"/>
      <c r="T375" s="828"/>
      <c r="U375" s="828"/>
      <c r="V375" s="828"/>
      <c r="W375" s="828"/>
      <c r="X375" s="828"/>
      <c r="Y375" s="828"/>
      <c r="Z375" s="828"/>
    </row>
    <row r="376" ht="15.75" customHeight="1">
      <c r="A376" s="830"/>
      <c r="B376" s="826"/>
      <c r="C376" s="828"/>
      <c r="D376" s="828"/>
      <c r="E376" s="828"/>
      <c r="F376" s="828"/>
      <c r="G376" s="828"/>
      <c r="H376" s="828"/>
      <c r="I376" s="828"/>
      <c r="J376" s="828"/>
      <c r="K376" s="828"/>
      <c r="L376" s="828"/>
      <c r="M376" s="828"/>
      <c r="N376" s="828"/>
      <c r="O376" s="828"/>
      <c r="P376" s="828"/>
      <c r="Q376" s="828"/>
      <c r="R376" s="828"/>
      <c r="S376" s="828"/>
      <c r="T376" s="828"/>
      <c r="U376" s="828"/>
      <c r="V376" s="828"/>
      <c r="W376" s="828"/>
      <c r="X376" s="828"/>
      <c r="Y376" s="828"/>
      <c r="Z376" s="828"/>
    </row>
    <row r="377" ht="15.75" customHeight="1">
      <c r="A377" s="830"/>
      <c r="B377" s="826"/>
      <c r="C377" s="828"/>
      <c r="D377" s="828"/>
      <c r="E377" s="828"/>
      <c r="F377" s="828"/>
      <c r="G377" s="828"/>
      <c r="H377" s="828"/>
      <c r="I377" s="828"/>
      <c r="J377" s="828"/>
      <c r="K377" s="828"/>
      <c r="L377" s="828"/>
      <c r="M377" s="828"/>
      <c r="N377" s="828"/>
      <c r="O377" s="828"/>
      <c r="P377" s="828"/>
      <c r="Q377" s="828"/>
      <c r="R377" s="828"/>
      <c r="S377" s="828"/>
      <c r="T377" s="828"/>
      <c r="U377" s="828"/>
      <c r="V377" s="828"/>
      <c r="W377" s="828"/>
      <c r="X377" s="828"/>
      <c r="Y377" s="828"/>
      <c r="Z377" s="828"/>
    </row>
    <row r="378" ht="15.75" customHeight="1">
      <c r="A378" s="830"/>
      <c r="B378" s="826"/>
      <c r="C378" s="828"/>
      <c r="D378" s="828"/>
      <c r="E378" s="828"/>
      <c r="F378" s="828"/>
      <c r="G378" s="828"/>
      <c r="H378" s="828"/>
      <c r="I378" s="828"/>
      <c r="J378" s="828"/>
      <c r="K378" s="828"/>
      <c r="L378" s="828"/>
      <c r="M378" s="828"/>
      <c r="N378" s="828"/>
      <c r="O378" s="828"/>
      <c r="P378" s="828"/>
      <c r="Q378" s="828"/>
      <c r="R378" s="828"/>
      <c r="S378" s="828"/>
      <c r="T378" s="828"/>
      <c r="U378" s="828"/>
      <c r="V378" s="828"/>
      <c r="W378" s="828"/>
      <c r="X378" s="828"/>
      <c r="Y378" s="828"/>
      <c r="Z378" s="828"/>
    </row>
    <row r="379" ht="15.75" customHeight="1">
      <c r="A379" s="830"/>
      <c r="B379" s="826"/>
      <c r="C379" s="828"/>
      <c r="D379" s="828"/>
      <c r="E379" s="828"/>
      <c r="F379" s="828"/>
      <c r="G379" s="828"/>
      <c r="H379" s="828"/>
      <c r="I379" s="828"/>
      <c r="J379" s="828"/>
      <c r="K379" s="828"/>
      <c r="L379" s="828"/>
      <c r="M379" s="828"/>
      <c r="N379" s="828"/>
      <c r="O379" s="828"/>
      <c r="P379" s="828"/>
      <c r="Q379" s="828"/>
      <c r="R379" s="828"/>
      <c r="S379" s="828"/>
      <c r="T379" s="828"/>
      <c r="U379" s="828"/>
      <c r="V379" s="828"/>
      <c r="W379" s="828"/>
      <c r="X379" s="828"/>
      <c r="Y379" s="828"/>
      <c r="Z379" s="828"/>
    </row>
    <row r="380" ht="15.75" customHeight="1">
      <c r="A380" s="830"/>
      <c r="B380" s="826"/>
      <c r="C380" s="828"/>
      <c r="D380" s="828"/>
      <c r="E380" s="828"/>
      <c r="F380" s="828"/>
      <c r="G380" s="828"/>
      <c r="H380" s="828"/>
      <c r="I380" s="828"/>
      <c r="J380" s="828"/>
      <c r="K380" s="828"/>
      <c r="L380" s="828"/>
      <c r="M380" s="828"/>
      <c r="N380" s="828"/>
      <c r="O380" s="828"/>
      <c r="P380" s="828"/>
      <c r="Q380" s="828"/>
      <c r="R380" s="828"/>
      <c r="S380" s="828"/>
      <c r="T380" s="828"/>
      <c r="U380" s="828"/>
      <c r="V380" s="828"/>
      <c r="W380" s="828"/>
      <c r="X380" s="828"/>
      <c r="Y380" s="828"/>
      <c r="Z380" s="828"/>
    </row>
    <row r="381" ht="15.75" customHeight="1">
      <c r="A381" s="830"/>
      <c r="B381" s="826"/>
      <c r="C381" s="828"/>
      <c r="D381" s="828"/>
      <c r="E381" s="828"/>
      <c r="F381" s="828"/>
      <c r="G381" s="828"/>
      <c r="H381" s="828"/>
      <c r="I381" s="828"/>
      <c r="J381" s="828"/>
      <c r="K381" s="828"/>
      <c r="L381" s="828"/>
      <c r="M381" s="828"/>
      <c r="N381" s="828"/>
      <c r="O381" s="828"/>
      <c r="P381" s="828"/>
      <c r="Q381" s="828"/>
      <c r="R381" s="828"/>
      <c r="S381" s="828"/>
      <c r="T381" s="828"/>
      <c r="U381" s="828"/>
      <c r="V381" s="828"/>
      <c r="W381" s="828"/>
      <c r="X381" s="828"/>
      <c r="Y381" s="828"/>
      <c r="Z381" s="828"/>
    </row>
    <row r="382" ht="15.75" customHeight="1">
      <c r="A382" s="830"/>
      <c r="B382" s="826"/>
      <c r="C382" s="828"/>
      <c r="D382" s="828"/>
      <c r="E382" s="828"/>
      <c r="F382" s="828"/>
      <c r="G382" s="828"/>
      <c r="H382" s="828"/>
      <c r="I382" s="828"/>
      <c r="J382" s="828"/>
      <c r="K382" s="828"/>
      <c r="L382" s="828"/>
      <c r="M382" s="828"/>
      <c r="N382" s="828"/>
      <c r="O382" s="828"/>
      <c r="P382" s="828"/>
      <c r="Q382" s="828"/>
      <c r="R382" s="828"/>
      <c r="S382" s="828"/>
      <c r="T382" s="828"/>
      <c r="U382" s="828"/>
      <c r="V382" s="828"/>
      <c r="W382" s="828"/>
      <c r="X382" s="828"/>
      <c r="Y382" s="828"/>
      <c r="Z382" s="828"/>
    </row>
    <row r="383" ht="15.75" customHeight="1">
      <c r="A383" s="830"/>
      <c r="B383" s="826"/>
      <c r="C383" s="828"/>
      <c r="D383" s="828"/>
      <c r="E383" s="828"/>
      <c r="F383" s="828"/>
      <c r="G383" s="828"/>
      <c r="H383" s="828"/>
      <c r="I383" s="828"/>
      <c r="J383" s="828"/>
      <c r="K383" s="828"/>
      <c r="L383" s="828"/>
      <c r="M383" s="828"/>
      <c r="N383" s="828"/>
      <c r="O383" s="828"/>
      <c r="P383" s="828"/>
      <c r="Q383" s="828"/>
      <c r="R383" s="828"/>
      <c r="S383" s="828"/>
      <c r="T383" s="828"/>
      <c r="U383" s="828"/>
      <c r="V383" s="828"/>
      <c r="W383" s="828"/>
      <c r="X383" s="828"/>
      <c r="Y383" s="828"/>
      <c r="Z383" s="828"/>
    </row>
    <row r="384" ht="15.75" customHeight="1">
      <c r="A384" s="830"/>
      <c r="B384" s="826"/>
      <c r="C384" s="828"/>
      <c r="D384" s="828"/>
      <c r="E384" s="828"/>
      <c r="F384" s="828"/>
      <c r="G384" s="828"/>
      <c r="H384" s="828"/>
      <c r="I384" s="828"/>
      <c r="J384" s="828"/>
      <c r="K384" s="828"/>
      <c r="L384" s="828"/>
      <c r="M384" s="828"/>
      <c r="N384" s="828"/>
      <c r="O384" s="828"/>
      <c r="P384" s="828"/>
      <c r="Q384" s="828"/>
      <c r="R384" s="828"/>
      <c r="S384" s="828"/>
      <c r="T384" s="828"/>
      <c r="U384" s="828"/>
      <c r="V384" s="828"/>
      <c r="W384" s="828"/>
      <c r="X384" s="828"/>
      <c r="Y384" s="828"/>
      <c r="Z384" s="828"/>
    </row>
    <row r="385" ht="15.75" customHeight="1">
      <c r="A385" s="830"/>
      <c r="B385" s="826"/>
      <c r="C385" s="828"/>
      <c r="D385" s="828"/>
      <c r="E385" s="828"/>
      <c r="F385" s="828"/>
      <c r="G385" s="828"/>
      <c r="H385" s="828"/>
      <c r="I385" s="828"/>
      <c r="J385" s="828"/>
      <c r="K385" s="828"/>
      <c r="L385" s="828"/>
      <c r="M385" s="828"/>
      <c r="N385" s="828"/>
      <c r="O385" s="828"/>
      <c r="P385" s="828"/>
      <c r="Q385" s="828"/>
      <c r="R385" s="828"/>
      <c r="S385" s="828"/>
      <c r="T385" s="828"/>
      <c r="U385" s="828"/>
      <c r="V385" s="828"/>
      <c r="W385" s="828"/>
      <c r="X385" s="828"/>
      <c r="Y385" s="828"/>
      <c r="Z385" s="828"/>
    </row>
    <row r="386" ht="15.75" customHeight="1">
      <c r="A386" s="830"/>
      <c r="B386" s="826"/>
      <c r="C386" s="828"/>
      <c r="D386" s="828"/>
      <c r="E386" s="828"/>
      <c r="F386" s="828"/>
      <c r="G386" s="828"/>
      <c r="H386" s="828"/>
      <c r="I386" s="828"/>
      <c r="J386" s="828"/>
      <c r="K386" s="828"/>
      <c r="L386" s="828"/>
      <c r="M386" s="828"/>
      <c r="N386" s="828"/>
      <c r="O386" s="828"/>
      <c r="P386" s="828"/>
      <c r="Q386" s="828"/>
      <c r="R386" s="828"/>
      <c r="S386" s="828"/>
      <c r="T386" s="828"/>
      <c r="U386" s="828"/>
      <c r="V386" s="828"/>
      <c r="W386" s="828"/>
      <c r="X386" s="828"/>
      <c r="Y386" s="828"/>
      <c r="Z386" s="828"/>
    </row>
    <row r="387" ht="15.75" customHeight="1">
      <c r="A387" s="830"/>
      <c r="B387" s="826"/>
      <c r="C387" s="828"/>
      <c r="D387" s="828"/>
      <c r="E387" s="828"/>
      <c r="F387" s="828"/>
      <c r="G387" s="828"/>
      <c r="H387" s="828"/>
      <c r="I387" s="828"/>
      <c r="J387" s="828"/>
      <c r="K387" s="828"/>
      <c r="L387" s="828"/>
      <c r="M387" s="828"/>
      <c r="N387" s="828"/>
      <c r="O387" s="828"/>
      <c r="P387" s="828"/>
      <c r="Q387" s="828"/>
      <c r="R387" s="828"/>
      <c r="S387" s="828"/>
      <c r="T387" s="828"/>
      <c r="U387" s="828"/>
      <c r="V387" s="828"/>
      <c r="W387" s="828"/>
      <c r="X387" s="828"/>
      <c r="Y387" s="828"/>
      <c r="Z387" s="828"/>
    </row>
    <row r="388" ht="15.75" customHeight="1">
      <c r="A388" s="830"/>
      <c r="B388" s="826"/>
      <c r="C388" s="828"/>
      <c r="D388" s="828"/>
      <c r="E388" s="828"/>
      <c r="F388" s="828"/>
      <c r="G388" s="828"/>
      <c r="H388" s="828"/>
      <c r="I388" s="828"/>
      <c r="J388" s="828"/>
      <c r="K388" s="828"/>
      <c r="L388" s="828"/>
      <c r="M388" s="828"/>
      <c r="N388" s="828"/>
      <c r="O388" s="828"/>
      <c r="P388" s="828"/>
      <c r="Q388" s="828"/>
      <c r="R388" s="828"/>
      <c r="S388" s="828"/>
      <c r="T388" s="828"/>
      <c r="U388" s="828"/>
      <c r="V388" s="828"/>
      <c r="W388" s="828"/>
      <c r="X388" s="828"/>
      <c r="Y388" s="828"/>
      <c r="Z388" s="828"/>
    </row>
    <row r="389" ht="15.75" customHeight="1">
      <c r="A389" s="830"/>
      <c r="B389" s="826"/>
      <c r="C389" s="828"/>
      <c r="D389" s="828"/>
      <c r="E389" s="828"/>
      <c r="F389" s="828"/>
      <c r="G389" s="828"/>
      <c r="H389" s="828"/>
      <c r="I389" s="828"/>
      <c r="J389" s="828"/>
      <c r="K389" s="828"/>
      <c r="L389" s="828"/>
      <c r="M389" s="828"/>
      <c r="N389" s="828"/>
      <c r="O389" s="828"/>
      <c r="P389" s="828"/>
      <c r="Q389" s="828"/>
      <c r="R389" s="828"/>
      <c r="S389" s="828"/>
      <c r="T389" s="828"/>
      <c r="U389" s="828"/>
      <c r="V389" s="828"/>
      <c r="W389" s="828"/>
      <c r="X389" s="828"/>
      <c r="Y389" s="828"/>
      <c r="Z389" s="828"/>
    </row>
    <row r="390" ht="15.75" customHeight="1">
      <c r="A390" s="830"/>
      <c r="B390" s="826"/>
      <c r="C390" s="828"/>
      <c r="D390" s="828"/>
      <c r="E390" s="828"/>
      <c r="F390" s="828"/>
      <c r="G390" s="828"/>
      <c r="H390" s="828"/>
      <c r="I390" s="828"/>
      <c r="J390" s="828"/>
      <c r="K390" s="828"/>
      <c r="L390" s="828"/>
      <c r="M390" s="828"/>
      <c r="N390" s="828"/>
      <c r="O390" s="828"/>
      <c r="P390" s="828"/>
      <c r="Q390" s="828"/>
      <c r="R390" s="828"/>
      <c r="S390" s="828"/>
      <c r="T390" s="828"/>
      <c r="U390" s="828"/>
      <c r="V390" s="828"/>
      <c r="W390" s="828"/>
      <c r="X390" s="828"/>
      <c r="Y390" s="828"/>
      <c r="Z390" s="828"/>
    </row>
    <row r="391" ht="15.75" customHeight="1">
      <c r="A391" s="830"/>
      <c r="B391" s="826"/>
      <c r="C391" s="828"/>
      <c r="D391" s="828"/>
      <c r="E391" s="828"/>
      <c r="F391" s="828"/>
      <c r="G391" s="828"/>
      <c r="H391" s="828"/>
      <c r="I391" s="828"/>
      <c r="J391" s="828"/>
      <c r="K391" s="828"/>
      <c r="L391" s="828"/>
      <c r="M391" s="828"/>
      <c r="N391" s="828"/>
      <c r="O391" s="828"/>
      <c r="P391" s="828"/>
      <c r="Q391" s="828"/>
      <c r="R391" s="828"/>
      <c r="S391" s="828"/>
      <c r="T391" s="828"/>
      <c r="U391" s="828"/>
      <c r="V391" s="828"/>
      <c r="W391" s="828"/>
      <c r="X391" s="828"/>
      <c r="Y391" s="828"/>
      <c r="Z391" s="828"/>
    </row>
    <row r="392" ht="15.75" customHeight="1">
      <c r="A392" s="830"/>
      <c r="B392" s="826"/>
      <c r="C392" s="828"/>
      <c r="D392" s="828"/>
      <c r="E392" s="828"/>
      <c r="F392" s="828"/>
      <c r="G392" s="828"/>
      <c r="H392" s="828"/>
      <c r="I392" s="828"/>
      <c r="J392" s="828"/>
      <c r="K392" s="828"/>
      <c r="L392" s="828"/>
      <c r="M392" s="828"/>
      <c r="N392" s="828"/>
      <c r="O392" s="828"/>
      <c r="P392" s="828"/>
      <c r="Q392" s="828"/>
      <c r="R392" s="828"/>
      <c r="S392" s="828"/>
      <c r="T392" s="828"/>
      <c r="U392" s="828"/>
      <c r="V392" s="828"/>
      <c r="W392" s="828"/>
      <c r="X392" s="828"/>
      <c r="Y392" s="828"/>
      <c r="Z392" s="828"/>
    </row>
    <row r="393" ht="15.75" customHeight="1">
      <c r="A393" s="830"/>
      <c r="B393" s="826"/>
      <c r="C393" s="828"/>
      <c r="D393" s="828"/>
      <c r="E393" s="828"/>
      <c r="F393" s="828"/>
      <c r="G393" s="828"/>
      <c r="H393" s="828"/>
      <c r="I393" s="828"/>
      <c r="J393" s="828"/>
      <c r="K393" s="828"/>
      <c r="L393" s="828"/>
      <c r="M393" s="828"/>
      <c r="N393" s="828"/>
      <c r="O393" s="828"/>
      <c r="P393" s="828"/>
      <c r="Q393" s="828"/>
      <c r="R393" s="828"/>
      <c r="S393" s="828"/>
      <c r="T393" s="828"/>
      <c r="U393" s="828"/>
      <c r="V393" s="828"/>
      <c r="W393" s="828"/>
      <c r="X393" s="828"/>
      <c r="Y393" s="828"/>
      <c r="Z393" s="828"/>
    </row>
    <row r="394" ht="15.75" customHeight="1">
      <c r="A394" s="830"/>
      <c r="B394" s="826"/>
      <c r="C394" s="828"/>
      <c r="D394" s="828"/>
      <c r="E394" s="828"/>
      <c r="F394" s="828"/>
      <c r="G394" s="828"/>
      <c r="H394" s="828"/>
      <c r="I394" s="828"/>
      <c r="J394" s="828"/>
      <c r="K394" s="828"/>
      <c r="L394" s="828"/>
      <c r="M394" s="828"/>
      <c r="N394" s="828"/>
      <c r="O394" s="828"/>
      <c r="P394" s="828"/>
      <c r="Q394" s="828"/>
      <c r="R394" s="828"/>
      <c r="S394" s="828"/>
      <c r="T394" s="828"/>
      <c r="U394" s="828"/>
      <c r="V394" s="828"/>
      <c r="W394" s="828"/>
      <c r="X394" s="828"/>
      <c r="Y394" s="828"/>
      <c r="Z394" s="828"/>
    </row>
    <row r="395" ht="15.75" customHeight="1">
      <c r="A395" s="830"/>
      <c r="B395" s="826"/>
      <c r="C395" s="828"/>
      <c r="D395" s="828"/>
      <c r="E395" s="828"/>
      <c r="F395" s="828"/>
      <c r="G395" s="828"/>
      <c r="H395" s="828"/>
      <c r="I395" s="828"/>
      <c r="J395" s="828"/>
      <c r="K395" s="828"/>
      <c r="L395" s="828"/>
      <c r="M395" s="828"/>
      <c r="N395" s="828"/>
      <c r="O395" s="828"/>
      <c r="P395" s="828"/>
      <c r="Q395" s="828"/>
      <c r="R395" s="828"/>
      <c r="S395" s="828"/>
      <c r="T395" s="828"/>
      <c r="U395" s="828"/>
      <c r="V395" s="828"/>
      <c r="W395" s="828"/>
      <c r="X395" s="828"/>
      <c r="Y395" s="828"/>
      <c r="Z395" s="828"/>
    </row>
    <row r="396" ht="15.75" customHeight="1">
      <c r="A396" s="830"/>
      <c r="B396" s="826"/>
      <c r="C396" s="828"/>
      <c r="D396" s="828"/>
      <c r="E396" s="828"/>
      <c r="F396" s="828"/>
      <c r="G396" s="828"/>
      <c r="H396" s="828"/>
      <c r="I396" s="828"/>
      <c r="J396" s="828"/>
      <c r="K396" s="828"/>
      <c r="L396" s="828"/>
      <c r="M396" s="828"/>
      <c r="N396" s="828"/>
      <c r="O396" s="828"/>
      <c r="P396" s="828"/>
      <c r="Q396" s="828"/>
      <c r="R396" s="828"/>
      <c r="S396" s="828"/>
      <c r="T396" s="828"/>
      <c r="U396" s="828"/>
      <c r="V396" s="828"/>
      <c r="W396" s="828"/>
      <c r="X396" s="828"/>
      <c r="Y396" s="828"/>
      <c r="Z396" s="828"/>
    </row>
    <row r="397" ht="15.75" customHeight="1">
      <c r="A397" s="830"/>
      <c r="B397" s="826"/>
      <c r="C397" s="828"/>
      <c r="D397" s="828"/>
      <c r="E397" s="828"/>
      <c r="F397" s="828"/>
      <c r="G397" s="828"/>
      <c r="H397" s="828"/>
      <c r="I397" s="828"/>
      <c r="J397" s="828"/>
      <c r="K397" s="828"/>
      <c r="L397" s="828"/>
      <c r="M397" s="828"/>
      <c r="N397" s="828"/>
      <c r="O397" s="828"/>
      <c r="P397" s="828"/>
      <c r="Q397" s="828"/>
      <c r="R397" s="828"/>
      <c r="S397" s="828"/>
      <c r="T397" s="828"/>
      <c r="U397" s="828"/>
      <c r="V397" s="828"/>
      <c r="W397" s="828"/>
      <c r="X397" s="828"/>
      <c r="Y397" s="828"/>
      <c r="Z397" s="828"/>
    </row>
    <row r="398" ht="15.75" customHeight="1">
      <c r="A398" s="830"/>
      <c r="B398" s="826"/>
      <c r="C398" s="828"/>
      <c r="D398" s="828"/>
      <c r="E398" s="828"/>
      <c r="F398" s="828"/>
      <c r="G398" s="828"/>
      <c r="H398" s="828"/>
      <c r="I398" s="828"/>
      <c r="J398" s="828"/>
      <c r="K398" s="828"/>
      <c r="L398" s="828"/>
      <c r="M398" s="828"/>
      <c r="N398" s="828"/>
      <c r="O398" s="828"/>
      <c r="P398" s="828"/>
      <c r="Q398" s="828"/>
      <c r="R398" s="828"/>
      <c r="S398" s="828"/>
      <c r="T398" s="828"/>
      <c r="U398" s="828"/>
      <c r="V398" s="828"/>
      <c r="W398" s="828"/>
      <c r="X398" s="828"/>
      <c r="Y398" s="828"/>
      <c r="Z398" s="828"/>
    </row>
    <row r="399" ht="15.75" customHeight="1">
      <c r="A399" s="830"/>
      <c r="B399" s="826"/>
      <c r="C399" s="828"/>
      <c r="D399" s="828"/>
      <c r="E399" s="828"/>
      <c r="F399" s="828"/>
      <c r="G399" s="828"/>
      <c r="H399" s="828"/>
      <c r="I399" s="828"/>
      <c r="J399" s="828"/>
      <c r="K399" s="828"/>
      <c r="L399" s="828"/>
      <c r="M399" s="828"/>
      <c r="N399" s="828"/>
      <c r="O399" s="828"/>
      <c r="P399" s="828"/>
      <c r="Q399" s="828"/>
      <c r="R399" s="828"/>
      <c r="S399" s="828"/>
      <c r="T399" s="828"/>
      <c r="U399" s="828"/>
      <c r="V399" s="828"/>
      <c r="W399" s="828"/>
      <c r="X399" s="828"/>
      <c r="Y399" s="828"/>
      <c r="Z399" s="828"/>
    </row>
    <row r="400" ht="15.75" customHeight="1">
      <c r="A400" s="830"/>
      <c r="B400" s="826"/>
      <c r="C400" s="828"/>
      <c r="D400" s="828"/>
      <c r="E400" s="828"/>
      <c r="F400" s="828"/>
      <c r="G400" s="828"/>
      <c r="H400" s="828"/>
      <c r="I400" s="828"/>
      <c r="J400" s="828"/>
      <c r="K400" s="828"/>
      <c r="L400" s="828"/>
      <c r="M400" s="828"/>
      <c r="N400" s="828"/>
      <c r="O400" s="828"/>
      <c r="P400" s="828"/>
      <c r="Q400" s="828"/>
      <c r="R400" s="828"/>
      <c r="S400" s="828"/>
      <c r="T400" s="828"/>
      <c r="U400" s="828"/>
      <c r="V400" s="828"/>
      <c r="W400" s="828"/>
      <c r="X400" s="828"/>
      <c r="Y400" s="828"/>
      <c r="Z400" s="828"/>
    </row>
    <row r="401" ht="15.75" customHeight="1">
      <c r="A401" s="830"/>
      <c r="B401" s="826"/>
      <c r="C401" s="828"/>
      <c r="D401" s="828"/>
      <c r="E401" s="828"/>
      <c r="F401" s="828"/>
      <c r="G401" s="828"/>
      <c r="H401" s="828"/>
      <c r="I401" s="828"/>
      <c r="J401" s="828"/>
      <c r="K401" s="828"/>
      <c r="L401" s="828"/>
      <c r="M401" s="828"/>
      <c r="N401" s="828"/>
      <c r="O401" s="828"/>
      <c r="P401" s="828"/>
      <c r="Q401" s="828"/>
      <c r="R401" s="828"/>
      <c r="S401" s="828"/>
      <c r="T401" s="828"/>
      <c r="U401" s="828"/>
      <c r="V401" s="828"/>
      <c r="W401" s="828"/>
      <c r="X401" s="828"/>
      <c r="Y401" s="828"/>
      <c r="Z401" s="828"/>
    </row>
    <row r="402" ht="15.75" customHeight="1">
      <c r="A402" s="830"/>
      <c r="B402" s="826"/>
      <c r="C402" s="828"/>
      <c r="D402" s="828"/>
      <c r="E402" s="828"/>
      <c r="F402" s="828"/>
      <c r="G402" s="828"/>
      <c r="H402" s="828"/>
      <c r="I402" s="828"/>
      <c r="J402" s="828"/>
      <c r="K402" s="828"/>
      <c r="L402" s="828"/>
      <c r="M402" s="828"/>
      <c r="N402" s="828"/>
      <c r="O402" s="828"/>
      <c r="P402" s="828"/>
      <c r="Q402" s="828"/>
      <c r="R402" s="828"/>
      <c r="S402" s="828"/>
      <c r="T402" s="828"/>
      <c r="U402" s="828"/>
      <c r="V402" s="828"/>
      <c r="W402" s="828"/>
      <c r="X402" s="828"/>
      <c r="Y402" s="828"/>
      <c r="Z402" s="828"/>
    </row>
    <row r="403" ht="15.75" customHeight="1">
      <c r="A403" s="830"/>
      <c r="B403" s="826"/>
      <c r="C403" s="828"/>
      <c r="D403" s="828"/>
      <c r="E403" s="828"/>
      <c r="F403" s="828"/>
      <c r="G403" s="828"/>
      <c r="H403" s="828"/>
      <c r="I403" s="828"/>
      <c r="J403" s="828"/>
      <c r="K403" s="828"/>
      <c r="L403" s="828"/>
      <c r="M403" s="828"/>
      <c r="N403" s="828"/>
      <c r="O403" s="828"/>
      <c r="P403" s="828"/>
      <c r="Q403" s="828"/>
      <c r="R403" s="828"/>
      <c r="S403" s="828"/>
      <c r="T403" s="828"/>
      <c r="U403" s="828"/>
      <c r="V403" s="828"/>
      <c r="W403" s="828"/>
      <c r="X403" s="828"/>
      <c r="Y403" s="828"/>
      <c r="Z403" s="828"/>
    </row>
    <row r="404" ht="15.75" customHeight="1">
      <c r="A404" s="830"/>
      <c r="B404" s="826"/>
      <c r="C404" s="828"/>
      <c r="D404" s="828"/>
      <c r="E404" s="828"/>
      <c r="F404" s="828"/>
      <c r="G404" s="828"/>
      <c r="H404" s="828"/>
      <c r="I404" s="828"/>
      <c r="J404" s="828"/>
      <c r="K404" s="828"/>
      <c r="L404" s="828"/>
      <c r="M404" s="828"/>
      <c r="N404" s="828"/>
      <c r="O404" s="828"/>
      <c r="P404" s="828"/>
      <c r="Q404" s="828"/>
      <c r="R404" s="828"/>
      <c r="S404" s="828"/>
      <c r="T404" s="828"/>
      <c r="U404" s="828"/>
      <c r="V404" s="828"/>
      <c r="W404" s="828"/>
      <c r="X404" s="828"/>
      <c r="Y404" s="828"/>
      <c r="Z404" s="828"/>
    </row>
    <row r="405" ht="15.75" customHeight="1">
      <c r="A405" s="830"/>
      <c r="B405" s="826"/>
      <c r="C405" s="828"/>
      <c r="D405" s="828"/>
      <c r="E405" s="828"/>
      <c r="F405" s="828"/>
      <c r="G405" s="828"/>
      <c r="H405" s="828"/>
      <c r="I405" s="828"/>
      <c r="J405" s="828"/>
      <c r="K405" s="828"/>
      <c r="L405" s="828"/>
      <c r="M405" s="828"/>
      <c r="N405" s="828"/>
      <c r="O405" s="828"/>
      <c r="P405" s="828"/>
      <c r="Q405" s="828"/>
      <c r="R405" s="828"/>
      <c r="S405" s="828"/>
      <c r="T405" s="828"/>
      <c r="U405" s="828"/>
      <c r="V405" s="828"/>
      <c r="W405" s="828"/>
      <c r="X405" s="828"/>
      <c r="Y405" s="828"/>
      <c r="Z405" s="828"/>
    </row>
    <row r="406" ht="15.75" customHeight="1">
      <c r="A406" s="830"/>
      <c r="B406" s="826"/>
      <c r="C406" s="828"/>
      <c r="D406" s="828"/>
      <c r="E406" s="828"/>
      <c r="F406" s="828"/>
      <c r="G406" s="828"/>
      <c r="H406" s="828"/>
      <c r="I406" s="828"/>
      <c r="J406" s="828"/>
      <c r="K406" s="828"/>
      <c r="L406" s="828"/>
      <c r="M406" s="828"/>
      <c r="N406" s="828"/>
      <c r="O406" s="828"/>
      <c r="P406" s="828"/>
      <c r="Q406" s="828"/>
      <c r="R406" s="828"/>
      <c r="S406" s="828"/>
      <c r="T406" s="828"/>
      <c r="U406" s="828"/>
      <c r="V406" s="828"/>
      <c r="W406" s="828"/>
      <c r="X406" s="828"/>
      <c r="Y406" s="828"/>
      <c r="Z406" s="828"/>
    </row>
    <row r="407" ht="15.75" customHeight="1">
      <c r="A407" s="830"/>
      <c r="B407" s="826"/>
      <c r="C407" s="828"/>
      <c r="D407" s="828"/>
      <c r="E407" s="828"/>
      <c r="F407" s="828"/>
      <c r="G407" s="828"/>
      <c r="H407" s="828"/>
      <c r="I407" s="828"/>
      <c r="J407" s="828"/>
      <c r="K407" s="828"/>
      <c r="L407" s="828"/>
      <c r="M407" s="828"/>
      <c r="N407" s="828"/>
      <c r="O407" s="828"/>
      <c r="P407" s="828"/>
      <c r="Q407" s="828"/>
      <c r="R407" s="828"/>
      <c r="S407" s="828"/>
      <c r="T407" s="828"/>
      <c r="U407" s="828"/>
      <c r="V407" s="828"/>
      <c r="W407" s="828"/>
      <c r="X407" s="828"/>
      <c r="Y407" s="828"/>
      <c r="Z407" s="828"/>
    </row>
    <row r="408" ht="15.75" customHeight="1">
      <c r="A408" s="830"/>
      <c r="B408" s="826"/>
      <c r="C408" s="828"/>
      <c r="D408" s="828"/>
      <c r="E408" s="828"/>
      <c r="F408" s="828"/>
      <c r="G408" s="828"/>
      <c r="H408" s="828"/>
      <c r="I408" s="828"/>
      <c r="J408" s="828"/>
      <c r="K408" s="828"/>
      <c r="L408" s="828"/>
      <c r="M408" s="828"/>
      <c r="N408" s="828"/>
      <c r="O408" s="828"/>
      <c r="P408" s="828"/>
      <c r="Q408" s="828"/>
      <c r="R408" s="828"/>
      <c r="S408" s="828"/>
      <c r="T408" s="828"/>
      <c r="U408" s="828"/>
      <c r="V408" s="828"/>
      <c r="W408" s="828"/>
      <c r="X408" s="828"/>
      <c r="Y408" s="828"/>
      <c r="Z408" s="828"/>
    </row>
    <row r="409" ht="15.75" customHeight="1">
      <c r="A409" s="830"/>
      <c r="B409" s="826"/>
      <c r="C409" s="828"/>
      <c r="D409" s="828"/>
      <c r="E409" s="828"/>
      <c r="F409" s="828"/>
      <c r="G409" s="828"/>
      <c r="H409" s="828"/>
      <c r="I409" s="828"/>
      <c r="J409" s="828"/>
      <c r="K409" s="828"/>
      <c r="L409" s="828"/>
      <c r="M409" s="828"/>
      <c r="N409" s="828"/>
      <c r="O409" s="828"/>
      <c r="P409" s="828"/>
      <c r="Q409" s="828"/>
      <c r="R409" s="828"/>
      <c r="S409" s="828"/>
      <c r="T409" s="828"/>
      <c r="U409" s="828"/>
      <c r="V409" s="828"/>
      <c r="W409" s="828"/>
      <c r="X409" s="828"/>
      <c r="Y409" s="828"/>
      <c r="Z409" s="828"/>
    </row>
    <row r="410" ht="15.75" customHeight="1">
      <c r="A410" s="830"/>
      <c r="B410" s="826"/>
      <c r="C410" s="828"/>
      <c r="D410" s="828"/>
      <c r="E410" s="828"/>
      <c r="F410" s="828"/>
      <c r="G410" s="828"/>
      <c r="H410" s="828"/>
      <c r="I410" s="828"/>
      <c r="J410" s="828"/>
      <c r="K410" s="828"/>
      <c r="L410" s="828"/>
      <c r="M410" s="828"/>
      <c r="N410" s="828"/>
      <c r="O410" s="828"/>
      <c r="P410" s="828"/>
      <c r="Q410" s="828"/>
      <c r="R410" s="828"/>
      <c r="S410" s="828"/>
      <c r="T410" s="828"/>
      <c r="U410" s="828"/>
      <c r="V410" s="828"/>
      <c r="W410" s="828"/>
      <c r="X410" s="828"/>
      <c r="Y410" s="828"/>
      <c r="Z410" s="828"/>
    </row>
    <row r="411" ht="15.75" customHeight="1">
      <c r="A411" s="830"/>
      <c r="B411" s="826"/>
      <c r="C411" s="828"/>
      <c r="D411" s="828"/>
      <c r="E411" s="828"/>
      <c r="F411" s="828"/>
      <c r="G411" s="828"/>
      <c r="H411" s="828"/>
      <c r="I411" s="828"/>
      <c r="J411" s="828"/>
      <c r="K411" s="828"/>
      <c r="L411" s="828"/>
      <c r="M411" s="828"/>
      <c r="N411" s="828"/>
      <c r="O411" s="828"/>
      <c r="P411" s="828"/>
      <c r="Q411" s="828"/>
      <c r="R411" s="828"/>
      <c r="S411" s="828"/>
      <c r="T411" s="828"/>
      <c r="U411" s="828"/>
      <c r="V411" s="828"/>
      <c r="W411" s="828"/>
      <c r="X411" s="828"/>
      <c r="Y411" s="828"/>
      <c r="Z411" s="828"/>
    </row>
    <row r="412" ht="15.75" customHeight="1">
      <c r="A412" s="830"/>
      <c r="B412" s="826"/>
      <c r="C412" s="828"/>
      <c r="D412" s="828"/>
      <c r="E412" s="828"/>
      <c r="F412" s="828"/>
      <c r="G412" s="828"/>
      <c r="H412" s="828"/>
      <c r="I412" s="828"/>
      <c r="J412" s="828"/>
      <c r="K412" s="828"/>
      <c r="L412" s="828"/>
      <c r="M412" s="828"/>
      <c r="N412" s="828"/>
      <c r="O412" s="828"/>
      <c r="P412" s="828"/>
      <c r="Q412" s="828"/>
      <c r="R412" s="828"/>
      <c r="S412" s="828"/>
      <c r="T412" s="828"/>
      <c r="U412" s="828"/>
      <c r="V412" s="828"/>
      <c r="W412" s="828"/>
      <c r="X412" s="828"/>
      <c r="Y412" s="828"/>
      <c r="Z412" s="828"/>
    </row>
    <row r="413" ht="15.75" customHeight="1">
      <c r="A413" s="830"/>
      <c r="B413" s="826"/>
      <c r="C413" s="828"/>
      <c r="D413" s="828"/>
      <c r="E413" s="828"/>
      <c r="F413" s="828"/>
      <c r="G413" s="828"/>
      <c r="H413" s="828"/>
      <c r="I413" s="828"/>
      <c r="J413" s="828"/>
      <c r="K413" s="828"/>
      <c r="L413" s="828"/>
      <c r="M413" s="828"/>
      <c r="N413" s="828"/>
      <c r="O413" s="828"/>
      <c r="P413" s="828"/>
      <c r="Q413" s="828"/>
      <c r="R413" s="828"/>
      <c r="S413" s="828"/>
      <c r="T413" s="828"/>
      <c r="U413" s="828"/>
      <c r="V413" s="828"/>
      <c r="W413" s="828"/>
      <c r="X413" s="828"/>
      <c r="Y413" s="828"/>
      <c r="Z413" s="828"/>
    </row>
    <row r="414" ht="15.75" customHeight="1">
      <c r="A414" s="830"/>
      <c r="B414" s="826"/>
      <c r="C414" s="828"/>
      <c r="D414" s="828"/>
      <c r="E414" s="828"/>
      <c r="F414" s="828"/>
      <c r="G414" s="828"/>
      <c r="H414" s="828"/>
      <c r="I414" s="828"/>
      <c r="J414" s="828"/>
      <c r="K414" s="828"/>
      <c r="L414" s="828"/>
      <c r="M414" s="828"/>
      <c r="N414" s="828"/>
      <c r="O414" s="828"/>
      <c r="P414" s="828"/>
      <c r="Q414" s="828"/>
      <c r="R414" s="828"/>
      <c r="S414" s="828"/>
      <c r="T414" s="828"/>
      <c r="U414" s="828"/>
      <c r="V414" s="828"/>
      <c r="W414" s="828"/>
      <c r="X414" s="828"/>
      <c r="Y414" s="828"/>
      <c r="Z414" s="828"/>
    </row>
    <row r="415" ht="15.75" customHeight="1">
      <c r="A415" s="830"/>
      <c r="B415" s="826"/>
      <c r="C415" s="828"/>
      <c r="D415" s="828"/>
      <c r="E415" s="828"/>
      <c r="F415" s="828"/>
      <c r="G415" s="828"/>
      <c r="H415" s="828"/>
      <c r="I415" s="828"/>
      <c r="J415" s="828"/>
      <c r="K415" s="828"/>
      <c r="L415" s="828"/>
      <c r="M415" s="828"/>
      <c r="N415" s="828"/>
      <c r="O415" s="828"/>
      <c r="P415" s="828"/>
      <c r="Q415" s="828"/>
      <c r="R415" s="828"/>
      <c r="S415" s="828"/>
      <c r="T415" s="828"/>
      <c r="U415" s="828"/>
      <c r="V415" s="828"/>
      <c r="W415" s="828"/>
      <c r="X415" s="828"/>
      <c r="Y415" s="828"/>
      <c r="Z415" s="828"/>
    </row>
    <row r="416" ht="15.75" customHeight="1">
      <c r="A416" s="830"/>
      <c r="B416" s="826"/>
      <c r="C416" s="828"/>
      <c r="D416" s="828"/>
      <c r="E416" s="828"/>
      <c r="F416" s="828"/>
      <c r="G416" s="828"/>
      <c r="H416" s="828"/>
      <c r="I416" s="828"/>
      <c r="J416" s="828"/>
      <c r="K416" s="828"/>
      <c r="L416" s="828"/>
      <c r="M416" s="828"/>
      <c r="N416" s="828"/>
      <c r="O416" s="828"/>
      <c r="P416" s="828"/>
      <c r="Q416" s="828"/>
      <c r="R416" s="828"/>
      <c r="S416" s="828"/>
      <c r="T416" s="828"/>
      <c r="U416" s="828"/>
      <c r="V416" s="828"/>
      <c r="W416" s="828"/>
      <c r="X416" s="828"/>
      <c r="Y416" s="828"/>
      <c r="Z416" s="828"/>
    </row>
    <row r="417" ht="15.75" customHeight="1">
      <c r="A417" s="830"/>
      <c r="B417" s="826"/>
      <c r="C417" s="828"/>
      <c r="D417" s="828"/>
      <c r="E417" s="828"/>
      <c r="F417" s="828"/>
      <c r="G417" s="828"/>
      <c r="H417" s="828"/>
      <c r="I417" s="828"/>
      <c r="J417" s="828"/>
      <c r="K417" s="828"/>
      <c r="L417" s="828"/>
      <c r="M417" s="828"/>
      <c r="N417" s="828"/>
      <c r="O417" s="828"/>
      <c r="P417" s="828"/>
      <c r="Q417" s="828"/>
      <c r="R417" s="828"/>
      <c r="S417" s="828"/>
      <c r="T417" s="828"/>
      <c r="U417" s="828"/>
      <c r="V417" s="828"/>
      <c r="W417" s="828"/>
      <c r="X417" s="828"/>
      <c r="Y417" s="828"/>
      <c r="Z417" s="828"/>
    </row>
    <row r="418" ht="15.75" customHeight="1">
      <c r="A418" s="830"/>
      <c r="B418" s="826"/>
      <c r="C418" s="828"/>
      <c r="D418" s="828"/>
      <c r="E418" s="828"/>
      <c r="F418" s="828"/>
      <c r="G418" s="828"/>
      <c r="H418" s="828"/>
      <c r="I418" s="828"/>
      <c r="J418" s="828"/>
      <c r="K418" s="828"/>
      <c r="L418" s="828"/>
      <c r="M418" s="828"/>
      <c r="N418" s="828"/>
      <c r="O418" s="828"/>
      <c r="P418" s="828"/>
      <c r="Q418" s="828"/>
      <c r="R418" s="828"/>
      <c r="S418" s="828"/>
      <c r="T418" s="828"/>
      <c r="U418" s="828"/>
      <c r="V418" s="828"/>
      <c r="W418" s="828"/>
      <c r="X418" s="828"/>
      <c r="Y418" s="828"/>
      <c r="Z418" s="828"/>
    </row>
    <row r="419" ht="15.75" customHeight="1">
      <c r="A419" s="830"/>
      <c r="B419" s="826"/>
      <c r="C419" s="828"/>
      <c r="D419" s="828"/>
      <c r="E419" s="828"/>
      <c r="F419" s="828"/>
      <c r="G419" s="828"/>
      <c r="H419" s="828"/>
      <c r="I419" s="828"/>
      <c r="J419" s="828"/>
      <c r="K419" s="828"/>
      <c r="L419" s="828"/>
      <c r="M419" s="828"/>
      <c r="N419" s="828"/>
      <c r="O419" s="828"/>
      <c r="P419" s="828"/>
      <c r="Q419" s="828"/>
      <c r="R419" s="828"/>
      <c r="S419" s="828"/>
      <c r="T419" s="828"/>
      <c r="U419" s="828"/>
      <c r="V419" s="828"/>
      <c r="W419" s="828"/>
      <c r="X419" s="828"/>
      <c r="Y419" s="828"/>
      <c r="Z419" s="828"/>
    </row>
    <row r="420" ht="15.75" customHeight="1">
      <c r="A420" s="830"/>
      <c r="B420" s="826"/>
      <c r="C420" s="828"/>
      <c r="D420" s="828"/>
      <c r="E420" s="828"/>
      <c r="F420" s="828"/>
      <c r="G420" s="828"/>
      <c r="H420" s="828"/>
      <c r="I420" s="828"/>
      <c r="J420" s="828"/>
      <c r="K420" s="828"/>
      <c r="L420" s="828"/>
      <c r="M420" s="828"/>
      <c r="N420" s="828"/>
      <c r="O420" s="828"/>
      <c r="P420" s="828"/>
      <c r="Q420" s="828"/>
      <c r="R420" s="828"/>
      <c r="S420" s="828"/>
      <c r="T420" s="828"/>
      <c r="U420" s="828"/>
      <c r="V420" s="828"/>
      <c r="W420" s="828"/>
      <c r="X420" s="828"/>
      <c r="Y420" s="828"/>
      <c r="Z420" s="828"/>
    </row>
    <row r="421" ht="15.75" customHeight="1">
      <c r="A421" s="830"/>
      <c r="B421" s="826"/>
      <c r="C421" s="828"/>
      <c r="D421" s="828"/>
      <c r="E421" s="828"/>
      <c r="F421" s="828"/>
      <c r="G421" s="828"/>
      <c r="H421" s="828"/>
      <c r="I421" s="828"/>
      <c r="J421" s="828"/>
      <c r="K421" s="828"/>
      <c r="L421" s="828"/>
      <c r="M421" s="828"/>
      <c r="N421" s="828"/>
      <c r="O421" s="828"/>
      <c r="P421" s="828"/>
      <c r="Q421" s="828"/>
      <c r="R421" s="828"/>
      <c r="S421" s="828"/>
      <c r="T421" s="828"/>
      <c r="U421" s="828"/>
      <c r="V421" s="828"/>
      <c r="W421" s="828"/>
      <c r="X421" s="828"/>
      <c r="Y421" s="828"/>
      <c r="Z421" s="828"/>
    </row>
    <row r="422" ht="15.75" customHeight="1">
      <c r="A422" s="830"/>
      <c r="B422" s="826"/>
      <c r="C422" s="828"/>
      <c r="D422" s="828"/>
      <c r="E422" s="828"/>
      <c r="F422" s="828"/>
      <c r="G422" s="828"/>
      <c r="H422" s="828"/>
      <c r="I422" s="828"/>
      <c r="J422" s="828"/>
      <c r="K422" s="828"/>
      <c r="L422" s="828"/>
      <c r="M422" s="828"/>
      <c r="N422" s="828"/>
      <c r="O422" s="828"/>
      <c r="P422" s="828"/>
      <c r="Q422" s="828"/>
      <c r="R422" s="828"/>
      <c r="S422" s="828"/>
      <c r="T422" s="828"/>
      <c r="U422" s="828"/>
      <c r="V422" s="828"/>
      <c r="W422" s="828"/>
      <c r="X422" s="828"/>
      <c r="Y422" s="828"/>
      <c r="Z422" s="828"/>
    </row>
    <row r="423" ht="15.75" customHeight="1">
      <c r="A423" s="830"/>
      <c r="B423" s="826"/>
      <c r="C423" s="828"/>
      <c r="D423" s="828"/>
      <c r="E423" s="828"/>
      <c r="F423" s="828"/>
      <c r="G423" s="828"/>
      <c r="H423" s="828"/>
      <c r="I423" s="828"/>
      <c r="J423" s="828"/>
      <c r="K423" s="828"/>
      <c r="L423" s="828"/>
      <c r="M423" s="828"/>
      <c r="N423" s="828"/>
      <c r="O423" s="828"/>
      <c r="P423" s="828"/>
      <c r="Q423" s="828"/>
      <c r="R423" s="828"/>
      <c r="S423" s="828"/>
      <c r="T423" s="828"/>
      <c r="U423" s="828"/>
      <c r="V423" s="828"/>
      <c r="W423" s="828"/>
      <c r="X423" s="828"/>
      <c r="Y423" s="828"/>
      <c r="Z423" s="828"/>
    </row>
    <row r="424" ht="15.75" customHeight="1">
      <c r="A424" s="830"/>
      <c r="B424" s="826"/>
      <c r="C424" s="828"/>
      <c r="D424" s="828"/>
      <c r="E424" s="828"/>
      <c r="F424" s="828"/>
      <c r="G424" s="828"/>
      <c r="H424" s="828"/>
      <c r="I424" s="828"/>
      <c r="J424" s="828"/>
      <c r="K424" s="828"/>
      <c r="L424" s="828"/>
      <c r="M424" s="828"/>
      <c r="N424" s="828"/>
      <c r="O424" s="828"/>
      <c r="P424" s="828"/>
      <c r="Q424" s="828"/>
      <c r="R424" s="828"/>
      <c r="S424" s="828"/>
      <c r="T424" s="828"/>
      <c r="U424" s="828"/>
      <c r="V424" s="828"/>
      <c r="W424" s="828"/>
      <c r="X424" s="828"/>
      <c r="Y424" s="828"/>
      <c r="Z424" s="828"/>
    </row>
    <row r="425" ht="15.75" customHeight="1">
      <c r="A425" s="830"/>
      <c r="B425" s="826"/>
      <c r="C425" s="828"/>
      <c r="D425" s="828"/>
      <c r="E425" s="828"/>
      <c r="F425" s="828"/>
      <c r="G425" s="828"/>
      <c r="H425" s="828"/>
      <c r="I425" s="828"/>
      <c r="J425" s="828"/>
      <c r="K425" s="828"/>
      <c r="L425" s="828"/>
      <c r="M425" s="828"/>
      <c r="N425" s="828"/>
      <c r="O425" s="828"/>
      <c r="P425" s="828"/>
      <c r="Q425" s="828"/>
      <c r="R425" s="828"/>
      <c r="S425" s="828"/>
      <c r="T425" s="828"/>
      <c r="U425" s="828"/>
      <c r="V425" s="828"/>
      <c r="W425" s="828"/>
      <c r="X425" s="828"/>
      <c r="Y425" s="828"/>
      <c r="Z425" s="828"/>
    </row>
    <row r="426" ht="15.75" customHeight="1">
      <c r="A426" s="830"/>
      <c r="B426" s="826"/>
      <c r="C426" s="828"/>
      <c r="D426" s="828"/>
      <c r="E426" s="828"/>
      <c r="F426" s="828"/>
      <c r="G426" s="828"/>
      <c r="H426" s="828"/>
      <c r="I426" s="828"/>
      <c r="J426" s="828"/>
      <c r="K426" s="828"/>
      <c r="L426" s="828"/>
      <c r="M426" s="828"/>
      <c r="N426" s="828"/>
      <c r="O426" s="828"/>
      <c r="P426" s="828"/>
      <c r="Q426" s="828"/>
      <c r="R426" s="828"/>
      <c r="S426" s="828"/>
      <c r="T426" s="828"/>
      <c r="U426" s="828"/>
      <c r="V426" s="828"/>
      <c r="W426" s="828"/>
      <c r="X426" s="828"/>
      <c r="Y426" s="828"/>
      <c r="Z426" s="828"/>
    </row>
    <row r="427" ht="15.75" customHeight="1">
      <c r="A427" s="830"/>
      <c r="B427" s="826"/>
      <c r="C427" s="828"/>
      <c r="D427" s="828"/>
      <c r="E427" s="828"/>
      <c r="F427" s="828"/>
      <c r="G427" s="828"/>
      <c r="H427" s="828"/>
      <c r="I427" s="828"/>
      <c r="J427" s="828"/>
      <c r="K427" s="828"/>
      <c r="L427" s="828"/>
      <c r="M427" s="828"/>
      <c r="N427" s="828"/>
      <c r="O427" s="828"/>
      <c r="P427" s="828"/>
      <c r="Q427" s="828"/>
      <c r="R427" s="828"/>
      <c r="S427" s="828"/>
      <c r="T427" s="828"/>
      <c r="U427" s="828"/>
      <c r="V427" s="828"/>
      <c r="W427" s="828"/>
      <c r="X427" s="828"/>
      <c r="Y427" s="828"/>
      <c r="Z427" s="828"/>
    </row>
    <row r="428" ht="15.75" customHeight="1">
      <c r="A428" s="830"/>
      <c r="B428" s="826"/>
      <c r="C428" s="828"/>
      <c r="D428" s="828"/>
      <c r="E428" s="828"/>
      <c r="F428" s="828"/>
      <c r="G428" s="828"/>
      <c r="H428" s="828"/>
      <c r="I428" s="828"/>
      <c r="J428" s="828"/>
      <c r="K428" s="828"/>
      <c r="L428" s="828"/>
      <c r="M428" s="828"/>
      <c r="N428" s="828"/>
      <c r="O428" s="828"/>
      <c r="P428" s="828"/>
      <c r="Q428" s="828"/>
      <c r="R428" s="828"/>
      <c r="S428" s="828"/>
      <c r="T428" s="828"/>
      <c r="U428" s="828"/>
      <c r="V428" s="828"/>
      <c r="W428" s="828"/>
      <c r="X428" s="828"/>
      <c r="Y428" s="828"/>
      <c r="Z428" s="828"/>
    </row>
    <row r="429" ht="15.75" customHeight="1">
      <c r="A429" s="830"/>
      <c r="B429" s="826"/>
      <c r="C429" s="828"/>
      <c r="D429" s="828"/>
      <c r="E429" s="828"/>
      <c r="F429" s="828"/>
      <c r="G429" s="828"/>
      <c r="H429" s="828"/>
      <c r="I429" s="828"/>
      <c r="J429" s="828"/>
      <c r="K429" s="828"/>
      <c r="L429" s="828"/>
      <c r="M429" s="828"/>
      <c r="N429" s="828"/>
      <c r="O429" s="828"/>
      <c r="P429" s="828"/>
      <c r="Q429" s="828"/>
      <c r="R429" s="828"/>
      <c r="S429" s="828"/>
      <c r="T429" s="828"/>
      <c r="U429" s="828"/>
      <c r="V429" s="828"/>
      <c r="W429" s="828"/>
      <c r="X429" s="828"/>
      <c r="Y429" s="828"/>
      <c r="Z429" s="828"/>
    </row>
    <row r="430" ht="15.75" customHeight="1">
      <c r="A430" s="830"/>
      <c r="B430" s="826"/>
      <c r="C430" s="828"/>
      <c r="D430" s="828"/>
      <c r="E430" s="828"/>
      <c r="F430" s="828"/>
      <c r="G430" s="828"/>
      <c r="H430" s="828"/>
      <c r="I430" s="828"/>
      <c r="J430" s="828"/>
      <c r="K430" s="828"/>
      <c r="L430" s="828"/>
      <c r="M430" s="828"/>
      <c r="N430" s="828"/>
      <c r="O430" s="828"/>
      <c r="P430" s="828"/>
      <c r="Q430" s="828"/>
      <c r="R430" s="828"/>
      <c r="S430" s="828"/>
      <c r="T430" s="828"/>
      <c r="U430" s="828"/>
      <c r="V430" s="828"/>
      <c r="W430" s="828"/>
      <c r="X430" s="828"/>
      <c r="Y430" s="828"/>
      <c r="Z430" s="828"/>
    </row>
    <row r="431" ht="15.75" customHeight="1">
      <c r="A431" s="830"/>
      <c r="B431" s="826"/>
      <c r="C431" s="828"/>
      <c r="D431" s="828"/>
      <c r="E431" s="828"/>
      <c r="F431" s="828"/>
      <c r="G431" s="828"/>
      <c r="H431" s="828"/>
      <c r="I431" s="828"/>
      <c r="J431" s="828"/>
      <c r="K431" s="828"/>
      <c r="L431" s="828"/>
      <c r="M431" s="828"/>
      <c r="N431" s="828"/>
      <c r="O431" s="828"/>
      <c r="P431" s="828"/>
      <c r="Q431" s="828"/>
      <c r="R431" s="828"/>
      <c r="S431" s="828"/>
      <c r="T431" s="828"/>
      <c r="U431" s="828"/>
      <c r="V431" s="828"/>
      <c r="W431" s="828"/>
      <c r="X431" s="828"/>
      <c r="Y431" s="828"/>
      <c r="Z431" s="828"/>
    </row>
    <row r="432" ht="15.75" customHeight="1">
      <c r="A432" s="830"/>
      <c r="B432" s="826"/>
      <c r="C432" s="828"/>
      <c r="D432" s="828"/>
      <c r="E432" s="828"/>
      <c r="F432" s="828"/>
      <c r="G432" s="828"/>
      <c r="H432" s="828"/>
      <c r="I432" s="828"/>
      <c r="J432" s="828"/>
      <c r="K432" s="828"/>
      <c r="L432" s="828"/>
      <c r="M432" s="828"/>
      <c r="N432" s="828"/>
      <c r="O432" s="828"/>
      <c r="P432" s="828"/>
      <c r="Q432" s="828"/>
      <c r="R432" s="828"/>
      <c r="S432" s="828"/>
      <c r="T432" s="828"/>
      <c r="U432" s="828"/>
      <c r="V432" s="828"/>
      <c r="W432" s="828"/>
      <c r="X432" s="828"/>
      <c r="Y432" s="828"/>
      <c r="Z432" s="828"/>
    </row>
    <row r="433" ht="15.75" customHeight="1">
      <c r="A433" s="830"/>
      <c r="B433" s="826"/>
      <c r="C433" s="828"/>
      <c r="D433" s="828"/>
      <c r="E433" s="828"/>
      <c r="F433" s="828"/>
      <c r="G433" s="828"/>
      <c r="H433" s="828"/>
      <c r="I433" s="828"/>
      <c r="J433" s="828"/>
      <c r="K433" s="828"/>
      <c r="L433" s="828"/>
      <c r="M433" s="828"/>
      <c r="N433" s="828"/>
      <c r="O433" s="828"/>
      <c r="P433" s="828"/>
      <c r="Q433" s="828"/>
      <c r="R433" s="828"/>
      <c r="S433" s="828"/>
      <c r="T433" s="828"/>
      <c r="U433" s="828"/>
      <c r="V433" s="828"/>
      <c r="W433" s="828"/>
      <c r="X433" s="828"/>
      <c r="Y433" s="828"/>
      <c r="Z433" s="828"/>
    </row>
    <row r="434" ht="15.75" customHeight="1">
      <c r="A434" s="830"/>
      <c r="B434" s="826"/>
      <c r="C434" s="828"/>
      <c r="D434" s="828"/>
      <c r="E434" s="828"/>
      <c r="F434" s="828"/>
      <c r="G434" s="828"/>
      <c r="H434" s="828"/>
      <c r="I434" s="828"/>
      <c r="J434" s="828"/>
      <c r="K434" s="828"/>
      <c r="L434" s="828"/>
      <c r="M434" s="828"/>
      <c r="N434" s="828"/>
      <c r="O434" s="828"/>
      <c r="P434" s="828"/>
      <c r="Q434" s="828"/>
      <c r="R434" s="828"/>
      <c r="S434" s="828"/>
      <c r="T434" s="828"/>
      <c r="U434" s="828"/>
      <c r="V434" s="828"/>
      <c r="W434" s="828"/>
      <c r="X434" s="828"/>
      <c r="Y434" s="828"/>
      <c r="Z434" s="828"/>
    </row>
    <row r="435" ht="15.75" customHeight="1">
      <c r="A435" s="830"/>
      <c r="B435" s="826"/>
      <c r="C435" s="828"/>
      <c r="D435" s="828"/>
      <c r="E435" s="828"/>
      <c r="F435" s="828"/>
      <c r="G435" s="828"/>
      <c r="H435" s="828"/>
      <c r="I435" s="828"/>
      <c r="J435" s="828"/>
      <c r="K435" s="828"/>
      <c r="L435" s="828"/>
      <c r="M435" s="828"/>
      <c r="N435" s="828"/>
      <c r="O435" s="828"/>
      <c r="P435" s="828"/>
      <c r="Q435" s="828"/>
      <c r="R435" s="828"/>
      <c r="S435" s="828"/>
      <c r="T435" s="828"/>
      <c r="U435" s="828"/>
      <c r="V435" s="828"/>
      <c r="W435" s="828"/>
      <c r="X435" s="828"/>
      <c r="Y435" s="828"/>
      <c r="Z435" s="828"/>
    </row>
    <row r="436" ht="15.75" customHeight="1">
      <c r="A436" s="830"/>
      <c r="B436" s="826"/>
      <c r="C436" s="828"/>
      <c r="D436" s="828"/>
      <c r="E436" s="828"/>
      <c r="F436" s="828"/>
      <c r="G436" s="828"/>
      <c r="H436" s="828"/>
      <c r="I436" s="828"/>
      <c r="J436" s="828"/>
      <c r="K436" s="828"/>
      <c r="L436" s="828"/>
      <c r="M436" s="828"/>
      <c r="N436" s="828"/>
      <c r="O436" s="828"/>
      <c r="P436" s="828"/>
      <c r="Q436" s="828"/>
      <c r="R436" s="828"/>
      <c r="S436" s="828"/>
      <c r="T436" s="828"/>
      <c r="U436" s="828"/>
      <c r="V436" s="828"/>
      <c r="W436" s="828"/>
      <c r="X436" s="828"/>
      <c r="Y436" s="828"/>
      <c r="Z436" s="828"/>
    </row>
    <row r="437" ht="15.75" customHeight="1">
      <c r="A437" s="830"/>
      <c r="B437" s="826"/>
      <c r="C437" s="828"/>
      <c r="D437" s="828"/>
      <c r="E437" s="828"/>
      <c r="F437" s="828"/>
      <c r="G437" s="828"/>
      <c r="H437" s="828"/>
      <c r="I437" s="828"/>
      <c r="J437" s="828"/>
      <c r="K437" s="828"/>
      <c r="L437" s="828"/>
      <c r="M437" s="828"/>
      <c r="N437" s="828"/>
      <c r="O437" s="828"/>
      <c r="P437" s="828"/>
      <c r="Q437" s="828"/>
      <c r="R437" s="828"/>
      <c r="S437" s="828"/>
      <c r="T437" s="828"/>
      <c r="U437" s="828"/>
      <c r="V437" s="828"/>
      <c r="W437" s="828"/>
      <c r="X437" s="828"/>
      <c r="Y437" s="828"/>
      <c r="Z437" s="828"/>
    </row>
    <row r="438" ht="15.75" customHeight="1">
      <c r="A438" s="830"/>
      <c r="B438" s="826"/>
      <c r="C438" s="828"/>
      <c r="D438" s="828"/>
      <c r="E438" s="828"/>
      <c r="F438" s="828"/>
      <c r="G438" s="828"/>
      <c r="H438" s="828"/>
      <c r="I438" s="828"/>
      <c r="J438" s="828"/>
      <c r="K438" s="828"/>
      <c r="L438" s="828"/>
      <c r="M438" s="828"/>
      <c r="N438" s="828"/>
      <c r="O438" s="828"/>
      <c r="P438" s="828"/>
      <c r="Q438" s="828"/>
      <c r="R438" s="828"/>
      <c r="S438" s="828"/>
      <c r="T438" s="828"/>
      <c r="U438" s="828"/>
      <c r="V438" s="828"/>
      <c r="W438" s="828"/>
      <c r="X438" s="828"/>
      <c r="Y438" s="828"/>
      <c r="Z438" s="828"/>
    </row>
    <row r="439" ht="15.75" customHeight="1">
      <c r="A439" s="830"/>
      <c r="B439" s="826"/>
      <c r="C439" s="828"/>
      <c r="D439" s="828"/>
      <c r="E439" s="828"/>
      <c r="F439" s="828"/>
      <c r="G439" s="828"/>
      <c r="H439" s="828"/>
      <c r="I439" s="828"/>
      <c r="J439" s="828"/>
      <c r="K439" s="828"/>
      <c r="L439" s="828"/>
      <c r="M439" s="828"/>
      <c r="N439" s="828"/>
      <c r="O439" s="828"/>
      <c r="P439" s="828"/>
      <c r="Q439" s="828"/>
      <c r="R439" s="828"/>
      <c r="S439" s="828"/>
      <c r="T439" s="828"/>
      <c r="U439" s="828"/>
      <c r="V439" s="828"/>
      <c r="W439" s="828"/>
      <c r="X439" s="828"/>
      <c r="Y439" s="828"/>
      <c r="Z439" s="828"/>
    </row>
    <row r="440" ht="15.75" customHeight="1">
      <c r="A440" s="830"/>
      <c r="B440" s="826"/>
      <c r="C440" s="828"/>
      <c r="D440" s="828"/>
      <c r="E440" s="828"/>
      <c r="F440" s="828"/>
      <c r="G440" s="828"/>
      <c r="H440" s="828"/>
      <c r="I440" s="828"/>
      <c r="J440" s="828"/>
      <c r="K440" s="828"/>
      <c r="L440" s="828"/>
      <c r="M440" s="828"/>
      <c r="N440" s="828"/>
      <c r="O440" s="828"/>
      <c r="P440" s="828"/>
      <c r="Q440" s="828"/>
      <c r="R440" s="828"/>
      <c r="S440" s="828"/>
      <c r="T440" s="828"/>
      <c r="U440" s="828"/>
      <c r="V440" s="828"/>
      <c r="W440" s="828"/>
      <c r="X440" s="828"/>
      <c r="Y440" s="828"/>
      <c r="Z440" s="828"/>
    </row>
    <row r="441" ht="15.75" customHeight="1">
      <c r="A441" s="830"/>
      <c r="B441" s="826"/>
      <c r="C441" s="828"/>
      <c r="D441" s="828"/>
      <c r="E441" s="828"/>
      <c r="F441" s="828"/>
      <c r="G441" s="828"/>
      <c r="H441" s="828"/>
      <c r="I441" s="828"/>
      <c r="J441" s="828"/>
      <c r="K441" s="828"/>
      <c r="L441" s="828"/>
      <c r="M441" s="828"/>
      <c r="N441" s="828"/>
      <c r="O441" s="828"/>
      <c r="P441" s="828"/>
      <c r="Q441" s="828"/>
      <c r="R441" s="828"/>
      <c r="S441" s="828"/>
      <c r="T441" s="828"/>
      <c r="U441" s="828"/>
      <c r="V441" s="828"/>
      <c r="W441" s="828"/>
      <c r="X441" s="828"/>
      <c r="Y441" s="828"/>
      <c r="Z441" s="828"/>
    </row>
    <row r="442" ht="15.75" customHeight="1">
      <c r="A442" s="830"/>
      <c r="B442" s="826"/>
      <c r="C442" s="828"/>
      <c r="D442" s="828"/>
      <c r="E442" s="828"/>
      <c r="F442" s="828"/>
      <c r="G442" s="828"/>
      <c r="H442" s="828"/>
      <c r="I442" s="828"/>
      <c r="J442" s="828"/>
      <c r="K442" s="828"/>
      <c r="L442" s="828"/>
      <c r="M442" s="828"/>
      <c r="N442" s="828"/>
      <c r="O442" s="828"/>
      <c r="P442" s="828"/>
      <c r="Q442" s="828"/>
      <c r="R442" s="828"/>
      <c r="S442" s="828"/>
      <c r="T442" s="828"/>
      <c r="U442" s="828"/>
      <c r="V442" s="828"/>
      <c r="W442" s="828"/>
      <c r="X442" s="828"/>
      <c r="Y442" s="828"/>
      <c r="Z442" s="828"/>
    </row>
    <row r="443" ht="15.75" customHeight="1">
      <c r="A443" s="830"/>
      <c r="B443" s="826"/>
      <c r="C443" s="828"/>
      <c r="D443" s="828"/>
      <c r="E443" s="828"/>
      <c r="F443" s="828"/>
      <c r="G443" s="828"/>
      <c r="H443" s="828"/>
      <c r="I443" s="828"/>
      <c r="J443" s="828"/>
      <c r="K443" s="828"/>
      <c r="L443" s="828"/>
      <c r="M443" s="828"/>
      <c r="N443" s="828"/>
      <c r="O443" s="828"/>
      <c r="P443" s="828"/>
      <c r="Q443" s="828"/>
      <c r="R443" s="828"/>
      <c r="S443" s="828"/>
      <c r="T443" s="828"/>
      <c r="U443" s="828"/>
      <c r="V443" s="828"/>
      <c r="W443" s="828"/>
      <c r="X443" s="828"/>
      <c r="Y443" s="828"/>
      <c r="Z443" s="828"/>
    </row>
    <row r="444" ht="15.75" customHeight="1">
      <c r="A444" s="830"/>
      <c r="B444" s="826"/>
      <c r="C444" s="828"/>
      <c r="D444" s="828"/>
      <c r="E444" s="828"/>
      <c r="F444" s="828"/>
      <c r="G444" s="828"/>
      <c r="H444" s="828"/>
      <c r="I444" s="828"/>
      <c r="J444" s="828"/>
      <c r="K444" s="828"/>
      <c r="L444" s="828"/>
      <c r="M444" s="828"/>
      <c r="N444" s="828"/>
      <c r="O444" s="828"/>
      <c r="P444" s="828"/>
      <c r="Q444" s="828"/>
      <c r="R444" s="828"/>
      <c r="S444" s="828"/>
      <c r="T444" s="828"/>
      <c r="U444" s="828"/>
      <c r="V444" s="828"/>
      <c r="W444" s="828"/>
      <c r="X444" s="828"/>
      <c r="Y444" s="828"/>
      <c r="Z444" s="828"/>
    </row>
    <row r="445" ht="15.75" customHeight="1">
      <c r="A445" s="830"/>
      <c r="B445" s="826"/>
      <c r="C445" s="828"/>
      <c r="D445" s="828"/>
      <c r="E445" s="828"/>
      <c r="F445" s="828"/>
      <c r="G445" s="828"/>
      <c r="H445" s="828"/>
      <c r="I445" s="828"/>
      <c r="J445" s="828"/>
      <c r="K445" s="828"/>
      <c r="L445" s="828"/>
      <c r="M445" s="828"/>
      <c r="N445" s="828"/>
      <c r="O445" s="828"/>
      <c r="P445" s="828"/>
      <c r="Q445" s="828"/>
      <c r="R445" s="828"/>
      <c r="S445" s="828"/>
      <c r="T445" s="828"/>
      <c r="U445" s="828"/>
      <c r="V445" s="828"/>
      <c r="W445" s="828"/>
      <c r="X445" s="828"/>
      <c r="Y445" s="828"/>
      <c r="Z445" s="828"/>
    </row>
    <row r="446" ht="15.75" customHeight="1">
      <c r="A446" s="830"/>
      <c r="B446" s="826"/>
      <c r="C446" s="828"/>
      <c r="D446" s="828"/>
      <c r="E446" s="828"/>
      <c r="F446" s="828"/>
      <c r="G446" s="828"/>
      <c r="H446" s="828"/>
      <c r="I446" s="828"/>
      <c r="J446" s="828"/>
      <c r="K446" s="828"/>
      <c r="L446" s="828"/>
      <c r="M446" s="828"/>
      <c r="N446" s="828"/>
      <c r="O446" s="828"/>
      <c r="P446" s="828"/>
      <c r="Q446" s="828"/>
      <c r="R446" s="828"/>
      <c r="S446" s="828"/>
      <c r="T446" s="828"/>
      <c r="U446" s="828"/>
      <c r="V446" s="828"/>
      <c r="W446" s="828"/>
      <c r="X446" s="828"/>
      <c r="Y446" s="828"/>
      <c r="Z446" s="828"/>
    </row>
    <row r="447" ht="15.75" customHeight="1">
      <c r="A447" s="830"/>
      <c r="B447" s="826"/>
      <c r="C447" s="828"/>
      <c r="D447" s="828"/>
      <c r="E447" s="828"/>
      <c r="F447" s="828"/>
      <c r="G447" s="828"/>
      <c r="H447" s="828"/>
      <c r="I447" s="828"/>
      <c r="J447" s="828"/>
      <c r="K447" s="828"/>
      <c r="L447" s="828"/>
      <c r="M447" s="828"/>
      <c r="N447" s="828"/>
      <c r="O447" s="828"/>
      <c r="P447" s="828"/>
      <c r="Q447" s="828"/>
      <c r="R447" s="828"/>
      <c r="S447" s="828"/>
      <c r="T447" s="828"/>
      <c r="U447" s="828"/>
      <c r="V447" s="828"/>
      <c r="W447" s="828"/>
      <c r="X447" s="828"/>
      <c r="Y447" s="828"/>
      <c r="Z447" s="828"/>
    </row>
    <row r="448" ht="15.75" customHeight="1">
      <c r="A448" s="830"/>
      <c r="B448" s="826"/>
      <c r="C448" s="828"/>
      <c r="D448" s="828"/>
      <c r="E448" s="828"/>
      <c r="F448" s="828"/>
      <c r="G448" s="828"/>
      <c r="H448" s="828"/>
      <c r="I448" s="828"/>
      <c r="J448" s="828"/>
      <c r="K448" s="828"/>
      <c r="L448" s="828"/>
      <c r="M448" s="828"/>
      <c r="N448" s="828"/>
      <c r="O448" s="828"/>
      <c r="P448" s="828"/>
      <c r="Q448" s="828"/>
      <c r="R448" s="828"/>
      <c r="S448" s="828"/>
      <c r="T448" s="828"/>
      <c r="U448" s="828"/>
      <c r="V448" s="828"/>
      <c r="W448" s="828"/>
      <c r="X448" s="828"/>
      <c r="Y448" s="828"/>
      <c r="Z448" s="828"/>
    </row>
    <row r="449" ht="15.75" customHeight="1">
      <c r="A449" s="830"/>
      <c r="B449" s="826"/>
      <c r="C449" s="828"/>
      <c r="D449" s="828"/>
      <c r="E449" s="828"/>
      <c r="F449" s="828"/>
      <c r="G449" s="828"/>
      <c r="H449" s="828"/>
      <c r="I449" s="828"/>
      <c r="J449" s="828"/>
      <c r="K449" s="828"/>
      <c r="L449" s="828"/>
      <c r="M449" s="828"/>
      <c r="N449" s="828"/>
      <c r="O449" s="828"/>
      <c r="P449" s="828"/>
      <c r="Q449" s="828"/>
      <c r="R449" s="828"/>
      <c r="S449" s="828"/>
      <c r="T449" s="828"/>
      <c r="U449" s="828"/>
      <c r="V449" s="828"/>
      <c r="W449" s="828"/>
      <c r="X449" s="828"/>
      <c r="Y449" s="828"/>
      <c r="Z449" s="828"/>
    </row>
    <row r="450" ht="15.75" customHeight="1">
      <c r="A450" s="830"/>
      <c r="B450" s="826"/>
      <c r="C450" s="828"/>
      <c r="D450" s="828"/>
      <c r="E450" s="828"/>
      <c r="F450" s="828"/>
      <c r="G450" s="828"/>
      <c r="H450" s="828"/>
      <c r="I450" s="828"/>
      <c r="J450" s="828"/>
      <c r="K450" s="828"/>
      <c r="L450" s="828"/>
      <c r="M450" s="828"/>
      <c r="N450" s="828"/>
      <c r="O450" s="828"/>
      <c r="P450" s="828"/>
      <c r="Q450" s="828"/>
      <c r="R450" s="828"/>
      <c r="S450" s="828"/>
      <c r="T450" s="828"/>
      <c r="U450" s="828"/>
      <c r="V450" s="828"/>
      <c r="W450" s="828"/>
      <c r="X450" s="828"/>
      <c r="Y450" s="828"/>
      <c r="Z450" s="828"/>
    </row>
    <row r="451" ht="15.75" customHeight="1">
      <c r="A451" s="830"/>
      <c r="B451" s="826"/>
      <c r="C451" s="828"/>
      <c r="D451" s="828"/>
      <c r="E451" s="828"/>
      <c r="F451" s="828"/>
      <c r="G451" s="828"/>
      <c r="H451" s="828"/>
      <c r="I451" s="828"/>
      <c r="J451" s="828"/>
      <c r="K451" s="828"/>
      <c r="L451" s="828"/>
      <c r="M451" s="828"/>
      <c r="N451" s="828"/>
      <c r="O451" s="828"/>
      <c r="P451" s="828"/>
      <c r="Q451" s="828"/>
      <c r="R451" s="828"/>
      <c r="S451" s="828"/>
      <c r="T451" s="828"/>
      <c r="U451" s="828"/>
      <c r="V451" s="828"/>
      <c r="W451" s="828"/>
      <c r="X451" s="828"/>
      <c r="Y451" s="828"/>
      <c r="Z451" s="828"/>
    </row>
    <row r="452" ht="15.75" customHeight="1">
      <c r="A452" s="830"/>
      <c r="B452" s="826"/>
      <c r="C452" s="828"/>
      <c r="D452" s="828"/>
      <c r="E452" s="828"/>
      <c r="F452" s="828"/>
      <c r="G452" s="828"/>
      <c r="H452" s="828"/>
      <c r="I452" s="828"/>
      <c r="J452" s="828"/>
      <c r="K452" s="828"/>
      <c r="L452" s="828"/>
      <c r="M452" s="828"/>
      <c r="N452" s="828"/>
      <c r="O452" s="828"/>
      <c r="P452" s="828"/>
      <c r="Q452" s="828"/>
      <c r="R452" s="828"/>
      <c r="S452" s="828"/>
      <c r="T452" s="828"/>
      <c r="U452" s="828"/>
      <c r="V452" s="828"/>
      <c r="W452" s="828"/>
      <c r="X452" s="828"/>
      <c r="Y452" s="828"/>
      <c r="Z452" s="828"/>
    </row>
    <row r="453" ht="15.75" customHeight="1">
      <c r="A453" s="830"/>
      <c r="B453" s="826"/>
      <c r="C453" s="828"/>
      <c r="D453" s="828"/>
      <c r="E453" s="828"/>
      <c r="F453" s="828"/>
      <c r="G453" s="828"/>
      <c r="H453" s="828"/>
      <c r="I453" s="828"/>
      <c r="J453" s="828"/>
      <c r="K453" s="828"/>
      <c r="L453" s="828"/>
      <c r="M453" s="828"/>
      <c r="N453" s="828"/>
      <c r="O453" s="828"/>
      <c r="P453" s="828"/>
      <c r="Q453" s="828"/>
      <c r="R453" s="828"/>
      <c r="S453" s="828"/>
      <c r="T453" s="828"/>
      <c r="U453" s="828"/>
      <c r="V453" s="828"/>
      <c r="W453" s="828"/>
      <c r="X453" s="828"/>
      <c r="Y453" s="828"/>
      <c r="Z453" s="828"/>
    </row>
    <row r="454" ht="15.75" customHeight="1">
      <c r="A454" s="830"/>
      <c r="B454" s="826"/>
      <c r="C454" s="828"/>
      <c r="D454" s="828"/>
      <c r="E454" s="828"/>
      <c r="F454" s="828"/>
      <c r="G454" s="828"/>
      <c r="H454" s="828"/>
      <c r="I454" s="828"/>
      <c r="J454" s="828"/>
      <c r="K454" s="828"/>
      <c r="L454" s="828"/>
      <c r="M454" s="828"/>
      <c r="N454" s="828"/>
      <c r="O454" s="828"/>
      <c r="P454" s="828"/>
      <c r="Q454" s="828"/>
      <c r="R454" s="828"/>
      <c r="S454" s="828"/>
      <c r="T454" s="828"/>
      <c r="U454" s="828"/>
      <c r="V454" s="828"/>
      <c r="W454" s="828"/>
      <c r="X454" s="828"/>
      <c r="Y454" s="828"/>
      <c r="Z454" s="828"/>
    </row>
    <row r="455" ht="15.75" customHeight="1">
      <c r="A455" s="830"/>
      <c r="B455" s="826"/>
      <c r="C455" s="828"/>
      <c r="D455" s="828"/>
      <c r="E455" s="828"/>
      <c r="F455" s="828"/>
      <c r="G455" s="828"/>
      <c r="H455" s="828"/>
      <c r="I455" s="828"/>
      <c r="J455" s="828"/>
      <c r="K455" s="828"/>
      <c r="L455" s="828"/>
      <c r="M455" s="828"/>
      <c r="N455" s="828"/>
      <c r="O455" s="828"/>
      <c r="P455" s="828"/>
      <c r="Q455" s="828"/>
      <c r="R455" s="828"/>
      <c r="S455" s="828"/>
      <c r="T455" s="828"/>
      <c r="U455" s="828"/>
      <c r="V455" s="828"/>
      <c r="W455" s="828"/>
      <c r="X455" s="828"/>
      <c r="Y455" s="828"/>
      <c r="Z455" s="828"/>
    </row>
    <row r="456" ht="15.75" customHeight="1">
      <c r="A456" s="830"/>
      <c r="B456" s="826"/>
      <c r="C456" s="828"/>
      <c r="D456" s="828"/>
      <c r="E456" s="828"/>
      <c r="F456" s="828"/>
      <c r="G456" s="828"/>
      <c r="H456" s="828"/>
      <c r="I456" s="828"/>
      <c r="J456" s="828"/>
      <c r="K456" s="828"/>
      <c r="L456" s="828"/>
      <c r="M456" s="828"/>
      <c r="N456" s="828"/>
      <c r="O456" s="828"/>
      <c r="P456" s="828"/>
      <c r="Q456" s="828"/>
      <c r="R456" s="828"/>
      <c r="S456" s="828"/>
      <c r="T456" s="828"/>
      <c r="U456" s="828"/>
      <c r="V456" s="828"/>
      <c r="W456" s="828"/>
      <c r="X456" s="828"/>
      <c r="Y456" s="828"/>
      <c r="Z456" s="828"/>
    </row>
    <row r="457" ht="15.75" customHeight="1">
      <c r="A457" s="830"/>
      <c r="B457" s="826"/>
      <c r="C457" s="828"/>
      <c r="D457" s="828"/>
      <c r="E457" s="828"/>
      <c r="F457" s="828"/>
      <c r="G457" s="828"/>
      <c r="H457" s="828"/>
      <c r="I457" s="828"/>
      <c r="J457" s="828"/>
      <c r="K457" s="828"/>
      <c r="L457" s="828"/>
      <c r="M457" s="828"/>
      <c r="N457" s="828"/>
      <c r="O457" s="828"/>
      <c r="P457" s="828"/>
      <c r="Q457" s="828"/>
      <c r="R457" s="828"/>
      <c r="S457" s="828"/>
      <c r="T457" s="828"/>
      <c r="U457" s="828"/>
      <c r="V457" s="828"/>
      <c r="W457" s="828"/>
      <c r="X457" s="828"/>
      <c r="Y457" s="828"/>
      <c r="Z457" s="828"/>
    </row>
    <row r="458" ht="15.75" customHeight="1">
      <c r="A458" s="830"/>
      <c r="B458" s="826"/>
      <c r="C458" s="828"/>
      <c r="D458" s="828"/>
      <c r="E458" s="828"/>
      <c r="F458" s="828"/>
      <c r="G458" s="828"/>
      <c r="H458" s="828"/>
      <c r="I458" s="828"/>
      <c r="J458" s="828"/>
      <c r="K458" s="828"/>
      <c r="L458" s="828"/>
      <c r="M458" s="828"/>
      <c r="N458" s="828"/>
      <c r="O458" s="828"/>
      <c r="P458" s="828"/>
      <c r="Q458" s="828"/>
      <c r="R458" s="828"/>
      <c r="S458" s="828"/>
      <c r="T458" s="828"/>
      <c r="U458" s="828"/>
      <c r="V458" s="828"/>
      <c r="W458" s="828"/>
      <c r="X458" s="828"/>
      <c r="Y458" s="828"/>
      <c r="Z458" s="828"/>
    </row>
    <row r="459" ht="15.75" customHeight="1">
      <c r="A459" s="830"/>
      <c r="B459" s="826"/>
      <c r="C459" s="828"/>
      <c r="D459" s="828"/>
      <c r="E459" s="828"/>
      <c r="F459" s="828"/>
      <c r="G459" s="828"/>
      <c r="H459" s="828"/>
      <c r="I459" s="828"/>
      <c r="J459" s="828"/>
      <c r="K459" s="828"/>
      <c r="L459" s="828"/>
      <c r="M459" s="828"/>
      <c r="N459" s="828"/>
      <c r="O459" s="828"/>
      <c r="P459" s="828"/>
      <c r="Q459" s="828"/>
      <c r="R459" s="828"/>
      <c r="S459" s="828"/>
      <c r="T459" s="828"/>
      <c r="U459" s="828"/>
      <c r="V459" s="828"/>
      <c r="W459" s="828"/>
      <c r="X459" s="828"/>
      <c r="Y459" s="828"/>
      <c r="Z459" s="828"/>
    </row>
    <row r="460" ht="15.75" customHeight="1">
      <c r="A460" s="830"/>
      <c r="B460" s="826"/>
      <c r="C460" s="828"/>
      <c r="D460" s="828"/>
      <c r="E460" s="828"/>
      <c r="F460" s="828"/>
      <c r="G460" s="828"/>
      <c r="H460" s="828"/>
      <c r="I460" s="828"/>
      <c r="J460" s="828"/>
      <c r="K460" s="828"/>
      <c r="L460" s="828"/>
      <c r="M460" s="828"/>
      <c r="N460" s="828"/>
      <c r="O460" s="828"/>
      <c r="P460" s="828"/>
      <c r="Q460" s="828"/>
      <c r="R460" s="828"/>
      <c r="S460" s="828"/>
      <c r="T460" s="828"/>
      <c r="U460" s="828"/>
      <c r="V460" s="828"/>
      <c r="W460" s="828"/>
      <c r="X460" s="828"/>
      <c r="Y460" s="828"/>
      <c r="Z460" s="828"/>
    </row>
    <row r="461" ht="15.75" customHeight="1">
      <c r="A461" s="830"/>
      <c r="B461" s="826"/>
      <c r="C461" s="828"/>
      <c r="D461" s="828"/>
      <c r="E461" s="828"/>
      <c r="F461" s="828"/>
      <c r="G461" s="828"/>
      <c r="H461" s="828"/>
      <c r="I461" s="828"/>
      <c r="J461" s="828"/>
      <c r="K461" s="828"/>
      <c r="L461" s="828"/>
      <c r="M461" s="828"/>
      <c r="N461" s="828"/>
      <c r="O461" s="828"/>
      <c r="P461" s="828"/>
      <c r="Q461" s="828"/>
      <c r="R461" s="828"/>
      <c r="S461" s="828"/>
      <c r="T461" s="828"/>
      <c r="U461" s="828"/>
      <c r="V461" s="828"/>
      <c r="W461" s="828"/>
      <c r="X461" s="828"/>
      <c r="Y461" s="828"/>
      <c r="Z461" s="828"/>
    </row>
    <row r="462" ht="15.75" customHeight="1">
      <c r="A462" s="830"/>
      <c r="B462" s="826"/>
      <c r="C462" s="828"/>
      <c r="D462" s="828"/>
      <c r="E462" s="828"/>
      <c r="F462" s="828"/>
      <c r="G462" s="828"/>
      <c r="H462" s="828"/>
      <c r="I462" s="828"/>
      <c r="J462" s="828"/>
      <c r="K462" s="828"/>
      <c r="L462" s="828"/>
      <c r="M462" s="828"/>
      <c r="N462" s="828"/>
      <c r="O462" s="828"/>
      <c r="P462" s="828"/>
      <c r="Q462" s="828"/>
      <c r="R462" s="828"/>
      <c r="S462" s="828"/>
      <c r="T462" s="828"/>
      <c r="U462" s="828"/>
      <c r="V462" s="828"/>
      <c r="W462" s="828"/>
      <c r="X462" s="828"/>
      <c r="Y462" s="828"/>
      <c r="Z462" s="828"/>
    </row>
    <row r="463" ht="15.75" customHeight="1">
      <c r="A463" s="830"/>
      <c r="B463" s="826"/>
      <c r="C463" s="828"/>
      <c r="D463" s="828"/>
      <c r="E463" s="828"/>
      <c r="F463" s="828"/>
      <c r="G463" s="828"/>
      <c r="H463" s="828"/>
      <c r="I463" s="828"/>
      <c r="J463" s="828"/>
      <c r="K463" s="828"/>
      <c r="L463" s="828"/>
      <c r="M463" s="828"/>
      <c r="N463" s="828"/>
      <c r="O463" s="828"/>
      <c r="P463" s="828"/>
      <c r="Q463" s="828"/>
      <c r="R463" s="828"/>
      <c r="S463" s="828"/>
      <c r="T463" s="828"/>
      <c r="U463" s="828"/>
      <c r="V463" s="828"/>
      <c r="W463" s="828"/>
      <c r="X463" s="828"/>
      <c r="Y463" s="828"/>
      <c r="Z463" s="828"/>
    </row>
    <row r="464" ht="15.75" customHeight="1">
      <c r="A464" s="830"/>
      <c r="B464" s="826"/>
      <c r="C464" s="828"/>
      <c r="D464" s="828"/>
      <c r="E464" s="828"/>
      <c r="F464" s="828"/>
      <c r="G464" s="828"/>
      <c r="H464" s="828"/>
      <c r="I464" s="828"/>
      <c r="J464" s="828"/>
      <c r="K464" s="828"/>
      <c r="L464" s="828"/>
      <c r="M464" s="828"/>
      <c r="N464" s="828"/>
      <c r="O464" s="828"/>
      <c r="P464" s="828"/>
      <c r="Q464" s="828"/>
      <c r="R464" s="828"/>
      <c r="S464" s="828"/>
      <c r="T464" s="828"/>
      <c r="U464" s="828"/>
      <c r="V464" s="828"/>
      <c r="W464" s="828"/>
      <c r="X464" s="828"/>
      <c r="Y464" s="828"/>
      <c r="Z464" s="828"/>
    </row>
    <row r="465" ht="15.75" customHeight="1">
      <c r="A465" s="830"/>
      <c r="B465" s="826"/>
      <c r="C465" s="828"/>
      <c r="D465" s="828"/>
      <c r="E465" s="828"/>
      <c r="F465" s="828"/>
      <c r="G465" s="828"/>
      <c r="H465" s="828"/>
      <c r="I465" s="828"/>
      <c r="J465" s="828"/>
      <c r="K465" s="828"/>
      <c r="L465" s="828"/>
      <c r="M465" s="828"/>
      <c r="N465" s="828"/>
      <c r="O465" s="828"/>
      <c r="P465" s="828"/>
      <c r="Q465" s="828"/>
      <c r="R465" s="828"/>
      <c r="S465" s="828"/>
      <c r="T465" s="828"/>
      <c r="U465" s="828"/>
      <c r="V465" s="828"/>
      <c r="W465" s="828"/>
      <c r="X465" s="828"/>
      <c r="Y465" s="828"/>
      <c r="Z465" s="828"/>
    </row>
    <row r="466" ht="15.75" customHeight="1">
      <c r="A466" s="830"/>
      <c r="B466" s="826"/>
      <c r="C466" s="828"/>
      <c r="D466" s="828"/>
      <c r="E466" s="828"/>
      <c r="F466" s="828"/>
      <c r="G466" s="828"/>
      <c r="H466" s="828"/>
      <c r="I466" s="828"/>
      <c r="J466" s="828"/>
      <c r="K466" s="828"/>
      <c r="L466" s="828"/>
      <c r="M466" s="828"/>
      <c r="N466" s="828"/>
      <c r="O466" s="828"/>
      <c r="P466" s="828"/>
      <c r="Q466" s="828"/>
      <c r="R466" s="828"/>
      <c r="S466" s="828"/>
      <c r="T466" s="828"/>
      <c r="U466" s="828"/>
      <c r="V466" s="828"/>
      <c r="W466" s="828"/>
      <c r="X466" s="828"/>
      <c r="Y466" s="828"/>
      <c r="Z466" s="828"/>
    </row>
    <row r="467" ht="15.75" customHeight="1">
      <c r="A467" s="830"/>
      <c r="B467" s="826"/>
      <c r="C467" s="828"/>
      <c r="D467" s="828"/>
      <c r="E467" s="828"/>
      <c r="F467" s="828"/>
      <c r="G467" s="828"/>
      <c r="H467" s="828"/>
      <c r="I467" s="828"/>
      <c r="J467" s="828"/>
      <c r="K467" s="828"/>
      <c r="L467" s="828"/>
      <c r="M467" s="828"/>
      <c r="N467" s="828"/>
      <c r="O467" s="828"/>
      <c r="P467" s="828"/>
      <c r="Q467" s="828"/>
      <c r="R467" s="828"/>
      <c r="S467" s="828"/>
      <c r="T467" s="828"/>
      <c r="U467" s="828"/>
      <c r="V467" s="828"/>
      <c r="W467" s="828"/>
      <c r="X467" s="828"/>
      <c r="Y467" s="828"/>
      <c r="Z467" s="828"/>
    </row>
    <row r="468" ht="15.75" customHeight="1">
      <c r="A468" s="830"/>
      <c r="B468" s="826"/>
      <c r="C468" s="828"/>
      <c r="D468" s="828"/>
      <c r="E468" s="828"/>
      <c r="F468" s="828"/>
      <c r="G468" s="828"/>
      <c r="H468" s="828"/>
      <c r="I468" s="828"/>
      <c r="J468" s="828"/>
      <c r="K468" s="828"/>
      <c r="L468" s="828"/>
      <c r="M468" s="828"/>
      <c r="N468" s="828"/>
      <c r="O468" s="828"/>
      <c r="P468" s="828"/>
      <c r="Q468" s="828"/>
      <c r="R468" s="828"/>
      <c r="S468" s="828"/>
      <c r="T468" s="828"/>
      <c r="U468" s="828"/>
      <c r="V468" s="828"/>
      <c r="W468" s="828"/>
      <c r="X468" s="828"/>
      <c r="Y468" s="828"/>
      <c r="Z468" s="828"/>
    </row>
    <row r="469" ht="15.75" customHeight="1">
      <c r="A469" s="830"/>
      <c r="B469" s="826"/>
      <c r="C469" s="828"/>
      <c r="D469" s="828"/>
      <c r="E469" s="828"/>
      <c r="F469" s="828"/>
      <c r="G469" s="828"/>
      <c r="H469" s="828"/>
      <c r="I469" s="828"/>
      <c r="J469" s="828"/>
      <c r="K469" s="828"/>
      <c r="L469" s="828"/>
      <c r="M469" s="828"/>
      <c r="N469" s="828"/>
      <c r="O469" s="828"/>
      <c r="P469" s="828"/>
      <c r="Q469" s="828"/>
      <c r="R469" s="828"/>
      <c r="S469" s="828"/>
      <c r="T469" s="828"/>
      <c r="U469" s="828"/>
      <c r="V469" s="828"/>
      <c r="W469" s="828"/>
      <c r="X469" s="828"/>
      <c r="Y469" s="828"/>
      <c r="Z469" s="828"/>
    </row>
    <row r="470" ht="15.75" customHeight="1">
      <c r="A470" s="830"/>
      <c r="B470" s="826"/>
      <c r="C470" s="828"/>
      <c r="D470" s="828"/>
      <c r="E470" s="828"/>
      <c r="F470" s="828"/>
      <c r="G470" s="828"/>
      <c r="H470" s="828"/>
      <c r="I470" s="828"/>
      <c r="J470" s="828"/>
      <c r="K470" s="828"/>
      <c r="L470" s="828"/>
      <c r="M470" s="828"/>
      <c r="N470" s="828"/>
      <c r="O470" s="828"/>
      <c r="P470" s="828"/>
      <c r="Q470" s="828"/>
      <c r="R470" s="828"/>
      <c r="S470" s="828"/>
      <c r="T470" s="828"/>
      <c r="U470" s="828"/>
      <c r="V470" s="828"/>
      <c r="W470" s="828"/>
      <c r="X470" s="828"/>
      <c r="Y470" s="828"/>
      <c r="Z470" s="828"/>
    </row>
    <row r="471" ht="15.75" customHeight="1">
      <c r="A471" s="830"/>
      <c r="B471" s="826"/>
      <c r="C471" s="828"/>
      <c r="D471" s="828"/>
      <c r="E471" s="828"/>
      <c r="F471" s="828"/>
      <c r="G471" s="828"/>
      <c r="H471" s="828"/>
      <c r="I471" s="828"/>
      <c r="J471" s="828"/>
      <c r="K471" s="828"/>
      <c r="L471" s="828"/>
      <c r="M471" s="828"/>
      <c r="N471" s="828"/>
      <c r="O471" s="828"/>
      <c r="P471" s="828"/>
      <c r="Q471" s="828"/>
      <c r="R471" s="828"/>
      <c r="S471" s="828"/>
      <c r="T471" s="828"/>
      <c r="U471" s="828"/>
      <c r="V471" s="828"/>
      <c r="W471" s="828"/>
      <c r="X471" s="828"/>
      <c r="Y471" s="828"/>
      <c r="Z471" s="828"/>
    </row>
    <row r="472" ht="15.75" customHeight="1">
      <c r="A472" s="830"/>
      <c r="B472" s="826"/>
      <c r="C472" s="828"/>
      <c r="D472" s="828"/>
      <c r="E472" s="828"/>
      <c r="F472" s="828"/>
      <c r="G472" s="828"/>
      <c r="H472" s="828"/>
      <c r="I472" s="828"/>
      <c r="J472" s="828"/>
      <c r="K472" s="828"/>
      <c r="L472" s="828"/>
      <c r="M472" s="828"/>
      <c r="N472" s="828"/>
      <c r="O472" s="828"/>
      <c r="P472" s="828"/>
      <c r="Q472" s="828"/>
      <c r="R472" s="828"/>
      <c r="S472" s="828"/>
      <c r="T472" s="828"/>
      <c r="U472" s="828"/>
      <c r="V472" s="828"/>
      <c r="W472" s="828"/>
      <c r="X472" s="828"/>
      <c r="Y472" s="828"/>
      <c r="Z472" s="828"/>
    </row>
    <row r="473" ht="15.75" customHeight="1">
      <c r="A473" s="830"/>
      <c r="B473" s="826"/>
      <c r="C473" s="828"/>
      <c r="D473" s="828"/>
      <c r="E473" s="828"/>
      <c r="F473" s="828"/>
      <c r="G473" s="828"/>
      <c r="H473" s="828"/>
      <c r="I473" s="828"/>
      <c r="J473" s="828"/>
      <c r="K473" s="828"/>
      <c r="L473" s="828"/>
      <c r="M473" s="828"/>
      <c r="N473" s="828"/>
      <c r="O473" s="828"/>
      <c r="P473" s="828"/>
      <c r="Q473" s="828"/>
      <c r="R473" s="828"/>
      <c r="S473" s="828"/>
      <c r="T473" s="828"/>
      <c r="U473" s="828"/>
      <c r="V473" s="828"/>
      <c r="W473" s="828"/>
      <c r="X473" s="828"/>
      <c r="Y473" s="828"/>
      <c r="Z473" s="828"/>
    </row>
    <row r="474" ht="15.75" customHeight="1">
      <c r="A474" s="830"/>
      <c r="B474" s="826"/>
      <c r="C474" s="828"/>
      <c r="D474" s="828"/>
      <c r="E474" s="828"/>
      <c r="F474" s="828"/>
      <c r="G474" s="828"/>
      <c r="H474" s="828"/>
      <c r="I474" s="828"/>
      <c r="J474" s="828"/>
      <c r="K474" s="828"/>
      <c r="L474" s="828"/>
      <c r="M474" s="828"/>
      <c r="N474" s="828"/>
      <c r="O474" s="828"/>
      <c r="P474" s="828"/>
      <c r="Q474" s="828"/>
      <c r="R474" s="828"/>
      <c r="S474" s="828"/>
      <c r="T474" s="828"/>
      <c r="U474" s="828"/>
      <c r="V474" s="828"/>
      <c r="W474" s="828"/>
      <c r="X474" s="828"/>
      <c r="Y474" s="828"/>
      <c r="Z474" s="828"/>
    </row>
    <row r="475" ht="15.75" customHeight="1">
      <c r="A475" s="830"/>
      <c r="B475" s="826"/>
      <c r="C475" s="828"/>
      <c r="D475" s="828"/>
      <c r="E475" s="828"/>
      <c r="F475" s="828"/>
      <c r="G475" s="828"/>
      <c r="H475" s="828"/>
      <c r="I475" s="828"/>
      <c r="J475" s="828"/>
      <c r="K475" s="828"/>
      <c r="L475" s="828"/>
      <c r="M475" s="828"/>
      <c r="N475" s="828"/>
      <c r="O475" s="828"/>
      <c r="P475" s="828"/>
      <c r="Q475" s="828"/>
      <c r="R475" s="828"/>
      <c r="S475" s="828"/>
      <c r="T475" s="828"/>
      <c r="U475" s="828"/>
      <c r="V475" s="828"/>
      <c r="W475" s="828"/>
      <c r="X475" s="828"/>
      <c r="Y475" s="828"/>
      <c r="Z475" s="828"/>
    </row>
    <row r="476" ht="15.75" customHeight="1">
      <c r="A476" s="830"/>
      <c r="B476" s="826"/>
      <c r="C476" s="828"/>
      <c r="D476" s="828"/>
      <c r="E476" s="828"/>
      <c r="F476" s="828"/>
      <c r="G476" s="828"/>
      <c r="H476" s="828"/>
      <c r="I476" s="828"/>
      <c r="J476" s="828"/>
      <c r="K476" s="828"/>
      <c r="L476" s="828"/>
      <c r="M476" s="828"/>
      <c r="N476" s="828"/>
      <c r="O476" s="828"/>
      <c r="P476" s="828"/>
      <c r="Q476" s="828"/>
      <c r="R476" s="828"/>
      <c r="S476" s="828"/>
      <c r="T476" s="828"/>
      <c r="U476" s="828"/>
      <c r="V476" s="828"/>
      <c r="W476" s="828"/>
      <c r="X476" s="828"/>
      <c r="Y476" s="828"/>
      <c r="Z476" s="828"/>
    </row>
    <row r="477" ht="15.75" customHeight="1">
      <c r="A477" s="830"/>
      <c r="B477" s="826"/>
      <c r="C477" s="828"/>
      <c r="D477" s="828"/>
      <c r="E477" s="828"/>
      <c r="F477" s="828"/>
      <c r="G477" s="828"/>
      <c r="H477" s="828"/>
      <c r="I477" s="828"/>
      <c r="J477" s="828"/>
      <c r="K477" s="828"/>
      <c r="L477" s="828"/>
      <c r="M477" s="828"/>
      <c r="N477" s="828"/>
      <c r="O477" s="828"/>
      <c r="P477" s="828"/>
      <c r="Q477" s="828"/>
      <c r="R477" s="828"/>
      <c r="S477" s="828"/>
      <c r="T477" s="828"/>
      <c r="U477" s="828"/>
      <c r="V477" s="828"/>
      <c r="W477" s="828"/>
      <c r="X477" s="828"/>
      <c r="Y477" s="828"/>
      <c r="Z477" s="828"/>
    </row>
    <row r="478" ht="15.75" customHeight="1">
      <c r="A478" s="830"/>
      <c r="B478" s="826"/>
      <c r="C478" s="828"/>
      <c r="D478" s="828"/>
      <c r="E478" s="828"/>
      <c r="F478" s="828"/>
      <c r="G478" s="828"/>
      <c r="H478" s="828"/>
      <c r="I478" s="828"/>
      <c r="J478" s="828"/>
      <c r="K478" s="828"/>
      <c r="L478" s="828"/>
      <c r="M478" s="828"/>
      <c r="N478" s="828"/>
      <c r="O478" s="828"/>
      <c r="P478" s="828"/>
      <c r="Q478" s="828"/>
      <c r="R478" s="828"/>
      <c r="S478" s="828"/>
      <c r="T478" s="828"/>
      <c r="U478" s="828"/>
      <c r="V478" s="828"/>
      <c r="W478" s="828"/>
      <c r="X478" s="828"/>
      <c r="Y478" s="828"/>
      <c r="Z478" s="828"/>
    </row>
    <row r="479" ht="15.75" customHeight="1">
      <c r="A479" s="830"/>
      <c r="B479" s="826"/>
      <c r="C479" s="828"/>
      <c r="D479" s="828"/>
      <c r="E479" s="828"/>
      <c r="F479" s="828"/>
      <c r="G479" s="828"/>
      <c r="H479" s="828"/>
      <c r="I479" s="828"/>
      <c r="J479" s="828"/>
      <c r="K479" s="828"/>
      <c r="L479" s="828"/>
      <c r="M479" s="828"/>
      <c r="N479" s="828"/>
      <c r="O479" s="828"/>
      <c r="P479" s="828"/>
      <c r="Q479" s="828"/>
      <c r="R479" s="828"/>
      <c r="S479" s="828"/>
      <c r="T479" s="828"/>
      <c r="U479" s="828"/>
      <c r="V479" s="828"/>
      <c r="W479" s="828"/>
      <c r="X479" s="828"/>
      <c r="Y479" s="828"/>
      <c r="Z479" s="828"/>
    </row>
    <row r="480" ht="15.75" customHeight="1">
      <c r="A480" s="830"/>
      <c r="B480" s="826"/>
      <c r="C480" s="828"/>
      <c r="D480" s="828"/>
      <c r="E480" s="828"/>
      <c r="F480" s="828"/>
      <c r="G480" s="828"/>
      <c r="H480" s="828"/>
      <c r="I480" s="828"/>
      <c r="J480" s="828"/>
      <c r="K480" s="828"/>
      <c r="L480" s="828"/>
      <c r="M480" s="828"/>
      <c r="N480" s="828"/>
      <c r="O480" s="828"/>
      <c r="P480" s="828"/>
      <c r="Q480" s="828"/>
      <c r="R480" s="828"/>
      <c r="S480" s="828"/>
      <c r="T480" s="828"/>
      <c r="U480" s="828"/>
      <c r="V480" s="828"/>
      <c r="W480" s="828"/>
      <c r="X480" s="828"/>
      <c r="Y480" s="828"/>
      <c r="Z480" s="828"/>
    </row>
    <row r="481" ht="15.75" customHeight="1">
      <c r="A481" s="830"/>
      <c r="B481" s="826"/>
      <c r="C481" s="828"/>
      <c r="D481" s="828"/>
      <c r="E481" s="828"/>
      <c r="F481" s="828"/>
      <c r="G481" s="828"/>
      <c r="H481" s="828"/>
      <c r="I481" s="828"/>
      <c r="J481" s="828"/>
      <c r="K481" s="828"/>
      <c r="L481" s="828"/>
      <c r="M481" s="828"/>
      <c r="N481" s="828"/>
      <c r="O481" s="828"/>
      <c r="P481" s="828"/>
      <c r="Q481" s="828"/>
      <c r="R481" s="828"/>
      <c r="S481" s="828"/>
      <c r="T481" s="828"/>
      <c r="U481" s="828"/>
      <c r="V481" s="828"/>
      <c r="W481" s="828"/>
      <c r="X481" s="828"/>
      <c r="Y481" s="828"/>
      <c r="Z481" s="828"/>
    </row>
    <row r="482" ht="15.75" customHeight="1">
      <c r="A482" s="830"/>
      <c r="B482" s="826"/>
      <c r="C482" s="828"/>
      <c r="D482" s="828"/>
      <c r="E482" s="828"/>
      <c r="F482" s="828"/>
      <c r="G482" s="828"/>
      <c r="H482" s="828"/>
      <c r="I482" s="828"/>
      <c r="J482" s="828"/>
      <c r="K482" s="828"/>
      <c r="L482" s="828"/>
      <c r="M482" s="828"/>
      <c r="N482" s="828"/>
      <c r="O482" s="828"/>
      <c r="P482" s="828"/>
      <c r="Q482" s="828"/>
      <c r="R482" s="828"/>
      <c r="S482" s="828"/>
      <c r="T482" s="828"/>
      <c r="U482" s="828"/>
      <c r="V482" s="828"/>
      <c r="W482" s="828"/>
      <c r="X482" s="828"/>
      <c r="Y482" s="828"/>
      <c r="Z482" s="828"/>
    </row>
    <row r="483" ht="15.75" customHeight="1">
      <c r="A483" s="830"/>
      <c r="B483" s="826"/>
      <c r="C483" s="828"/>
      <c r="D483" s="828"/>
      <c r="E483" s="828"/>
      <c r="F483" s="828"/>
      <c r="G483" s="828"/>
      <c r="H483" s="828"/>
      <c r="I483" s="828"/>
      <c r="J483" s="828"/>
      <c r="K483" s="828"/>
      <c r="L483" s="828"/>
      <c r="M483" s="828"/>
      <c r="N483" s="828"/>
      <c r="O483" s="828"/>
      <c r="P483" s="828"/>
      <c r="Q483" s="828"/>
      <c r="R483" s="828"/>
      <c r="S483" s="828"/>
      <c r="T483" s="828"/>
      <c r="U483" s="828"/>
      <c r="V483" s="828"/>
      <c r="W483" s="828"/>
      <c r="X483" s="828"/>
      <c r="Y483" s="828"/>
      <c r="Z483" s="828"/>
    </row>
    <row r="484" ht="15.75" customHeight="1">
      <c r="A484" s="830"/>
      <c r="B484" s="826"/>
      <c r="C484" s="828"/>
      <c r="D484" s="828"/>
      <c r="E484" s="828"/>
      <c r="F484" s="828"/>
      <c r="G484" s="828"/>
      <c r="H484" s="828"/>
      <c r="I484" s="828"/>
      <c r="J484" s="828"/>
      <c r="K484" s="828"/>
      <c r="L484" s="828"/>
      <c r="M484" s="828"/>
      <c r="N484" s="828"/>
      <c r="O484" s="828"/>
      <c r="P484" s="828"/>
      <c r="Q484" s="828"/>
      <c r="R484" s="828"/>
      <c r="S484" s="828"/>
      <c r="T484" s="828"/>
      <c r="U484" s="828"/>
      <c r="V484" s="828"/>
      <c r="W484" s="828"/>
      <c r="X484" s="828"/>
      <c r="Y484" s="828"/>
      <c r="Z484" s="828"/>
    </row>
    <row r="485" ht="15.75" customHeight="1">
      <c r="A485" s="830"/>
      <c r="B485" s="826"/>
      <c r="C485" s="828"/>
      <c r="D485" s="828"/>
      <c r="E485" s="828"/>
      <c r="F485" s="828"/>
      <c r="G485" s="828"/>
      <c r="H485" s="828"/>
      <c r="I485" s="828"/>
      <c r="J485" s="828"/>
      <c r="K485" s="828"/>
      <c r="L485" s="828"/>
      <c r="M485" s="828"/>
      <c r="N485" s="828"/>
      <c r="O485" s="828"/>
      <c r="P485" s="828"/>
      <c r="Q485" s="828"/>
      <c r="R485" s="828"/>
      <c r="S485" s="828"/>
      <c r="T485" s="828"/>
      <c r="U485" s="828"/>
      <c r="V485" s="828"/>
      <c r="W485" s="828"/>
      <c r="X485" s="828"/>
      <c r="Y485" s="828"/>
      <c r="Z485" s="828"/>
    </row>
    <row r="486" ht="15.75" customHeight="1">
      <c r="A486" s="830"/>
      <c r="B486" s="826"/>
      <c r="C486" s="828"/>
      <c r="D486" s="828"/>
      <c r="E486" s="828"/>
      <c r="F486" s="828"/>
      <c r="G486" s="828"/>
      <c r="H486" s="828"/>
      <c r="I486" s="828"/>
      <c r="J486" s="828"/>
      <c r="K486" s="828"/>
      <c r="L486" s="828"/>
      <c r="M486" s="828"/>
      <c r="N486" s="828"/>
      <c r="O486" s="828"/>
      <c r="P486" s="828"/>
      <c r="Q486" s="828"/>
      <c r="R486" s="828"/>
      <c r="S486" s="828"/>
      <c r="T486" s="828"/>
      <c r="U486" s="828"/>
      <c r="V486" s="828"/>
      <c r="W486" s="828"/>
      <c r="X486" s="828"/>
      <c r="Y486" s="828"/>
      <c r="Z486" s="828"/>
    </row>
    <row r="487" ht="15.75" customHeight="1">
      <c r="A487" s="830"/>
      <c r="B487" s="826"/>
      <c r="C487" s="828"/>
      <c r="D487" s="828"/>
      <c r="E487" s="828"/>
      <c r="F487" s="828"/>
      <c r="G487" s="828"/>
      <c r="H487" s="828"/>
      <c r="I487" s="828"/>
      <c r="J487" s="828"/>
      <c r="K487" s="828"/>
      <c r="L487" s="828"/>
      <c r="M487" s="828"/>
      <c r="N487" s="828"/>
      <c r="O487" s="828"/>
      <c r="P487" s="828"/>
      <c r="Q487" s="828"/>
      <c r="R487" s="828"/>
      <c r="S487" s="828"/>
      <c r="T487" s="828"/>
      <c r="U487" s="828"/>
      <c r="V487" s="828"/>
      <c r="W487" s="828"/>
      <c r="X487" s="828"/>
      <c r="Y487" s="828"/>
      <c r="Z487" s="828"/>
    </row>
    <row r="488" ht="15.75" customHeight="1">
      <c r="A488" s="830"/>
      <c r="B488" s="826"/>
      <c r="C488" s="828"/>
      <c r="D488" s="828"/>
      <c r="E488" s="828"/>
      <c r="F488" s="828"/>
      <c r="G488" s="828"/>
      <c r="H488" s="828"/>
      <c r="I488" s="828"/>
      <c r="J488" s="828"/>
      <c r="K488" s="828"/>
      <c r="L488" s="828"/>
      <c r="M488" s="828"/>
      <c r="N488" s="828"/>
      <c r="O488" s="828"/>
      <c r="P488" s="828"/>
      <c r="Q488" s="828"/>
      <c r="R488" s="828"/>
      <c r="S488" s="828"/>
      <c r="T488" s="828"/>
      <c r="U488" s="828"/>
      <c r="V488" s="828"/>
      <c r="W488" s="828"/>
      <c r="X488" s="828"/>
      <c r="Y488" s="828"/>
      <c r="Z488" s="828"/>
    </row>
    <row r="489" ht="15.75" customHeight="1">
      <c r="A489" s="830"/>
      <c r="B489" s="826"/>
      <c r="C489" s="828"/>
      <c r="D489" s="828"/>
      <c r="E489" s="828"/>
      <c r="F489" s="828"/>
      <c r="G489" s="828"/>
      <c r="H489" s="828"/>
      <c r="I489" s="828"/>
      <c r="J489" s="828"/>
      <c r="K489" s="828"/>
      <c r="L489" s="828"/>
      <c r="M489" s="828"/>
      <c r="N489" s="828"/>
      <c r="O489" s="828"/>
      <c r="P489" s="828"/>
      <c r="Q489" s="828"/>
      <c r="R489" s="828"/>
      <c r="S489" s="828"/>
      <c r="T489" s="828"/>
      <c r="U489" s="828"/>
      <c r="V489" s="828"/>
      <c r="W489" s="828"/>
      <c r="X489" s="828"/>
      <c r="Y489" s="828"/>
      <c r="Z489" s="828"/>
    </row>
    <row r="490" ht="15.75" customHeight="1">
      <c r="A490" s="830"/>
      <c r="B490" s="826"/>
      <c r="C490" s="828"/>
      <c r="D490" s="828"/>
      <c r="E490" s="828"/>
      <c r="F490" s="828"/>
      <c r="G490" s="828"/>
      <c r="H490" s="828"/>
      <c r="I490" s="828"/>
      <c r="J490" s="828"/>
      <c r="K490" s="828"/>
      <c r="L490" s="828"/>
      <c r="M490" s="828"/>
      <c r="N490" s="828"/>
      <c r="O490" s="828"/>
      <c r="P490" s="828"/>
      <c r="Q490" s="828"/>
      <c r="R490" s="828"/>
      <c r="S490" s="828"/>
      <c r="T490" s="828"/>
      <c r="U490" s="828"/>
      <c r="V490" s="828"/>
      <c r="W490" s="828"/>
      <c r="X490" s="828"/>
      <c r="Y490" s="828"/>
      <c r="Z490" s="828"/>
    </row>
    <row r="491" ht="15.75" customHeight="1">
      <c r="A491" s="830"/>
      <c r="B491" s="826"/>
      <c r="C491" s="828"/>
      <c r="D491" s="828"/>
      <c r="E491" s="828"/>
      <c r="F491" s="828"/>
      <c r="G491" s="828"/>
      <c r="H491" s="828"/>
      <c r="I491" s="828"/>
      <c r="J491" s="828"/>
      <c r="K491" s="828"/>
      <c r="L491" s="828"/>
      <c r="M491" s="828"/>
      <c r="N491" s="828"/>
      <c r="O491" s="828"/>
      <c r="P491" s="828"/>
      <c r="Q491" s="828"/>
      <c r="R491" s="828"/>
      <c r="S491" s="828"/>
      <c r="T491" s="828"/>
      <c r="U491" s="828"/>
      <c r="V491" s="828"/>
      <c r="W491" s="828"/>
      <c r="X491" s="828"/>
      <c r="Y491" s="828"/>
      <c r="Z491" s="828"/>
    </row>
    <row r="492" ht="15.75" customHeight="1">
      <c r="A492" s="830"/>
      <c r="B492" s="826"/>
      <c r="C492" s="828"/>
      <c r="D492" s="828"/>
      <c r="E492" s="828"/>
      <c r="F492" s="828"/>
      <c r="G492" s="828"/>
      <c r="H492" s="828"/>
      <c r="I492" s="828"/>
      <c r="J492" s="828"/>
      <c r="K492" s="828"/>
      <c r="L492" s="828"/>
      <c r="M492" s="828"/>
      <c r="N492" s="828"/>
      <c r="O492" s="828"/>
      <c r="P492" s="828"/>
      <c r="Q492" s="828"/>
      <c r="R492" s="828"/>
      <c r="S492" s="828"/>
      <c r="T492" s="828"/>
      <c r="U492" s="828"/>
      <c r="V492" s="828"/>
      <c r="W492" s="828"/>
      <c r="X492" s="828"/>
      <c r="Y492" s="828"/>
      <c r="Z492" s="828"/>
    </row>
    <row r="493" ht="15.75" customHeight="1">
      <c r="A493" s="830"/>
      <c r="B493" s="826"/>
      <c r="C493" s="828"/>
      <c r="D493" s="828"/>
      <c r="E493" s="828"/>
      <c r="F493" s="828"/>
      <c r="G493" s="828"/>
      <c r="H493" s="828"/>
      <c r="I493" s="828"/>
      <c r="J493" s="828"/>
      <c r="K493" s="828"/>
      <c r="L493" s="828"/>
      <c r="M493" s="828"/>
      <c r="N493" s="828"/>
      <c r="O493" s="828"/>
      <c r="P493" s="828"/>
      <c r="Q493" s="828"/>
      <c r="R493" s="828"/>
      <c r="S493" s="828"/>
      <c r="T493" s="828"/>
      <c r="U493" s="828"/>
      <c r="V493" s="828"/>
      <c r="W493" s="828"/>
      <c r="X493" s="828"/>
      <c r="Y493" s="828"/>
      <c r="Z493" s="828"/>
    </row>
    <row r="494" ht="15.75" customHeight="1">
      <c r="A494" s="830"/>
      <c r="B494" s="826"/>
      <c r="C494" s="828"/>
      <c r="D494" s="828"/>
      <c r="E494" s="828"/>
      <c r="F494" s="828"/>
      <c r="G494" s="828"/>
      <c r="H494" s="828"/>
      <c r="I494" s="828"/>
      <c r="J494" s="828"/>
      <c r="K494" s="828"/>
      <c r="L494" s="828"/>
      <c r="M494" s="828"/>
      <c r="N494" s="828"/>
      <c r="O494" s="828"/>
      <c r="P494" s="828"/>
      <c r="Q494" s="828"/>
      <c r="R494" s="828"/>
      <c r="S494" s="828"/>
      <c r="T494" s="828"/>
      <c r="U494" s="828"/>
      <c r="V494" s="828"/>
      <c r="W494" s="828"/>
      <c r="X494" s="828"/>
      <c r="Y494" s="828"/>
      <c r="Z494" s="828"/>
    </row>
    <row r="495" ht="15.75" customHeight="1">
      <c r="A495" s="830"/>
      <c r="B495" s="826"/>
      <c r="C495" s="828"/>
      <c r="D495" s="828"/>
      <c r="E495" s="828"/>
      <c r="F495" s="828"/>
      <c r="G495" s="828"/>
      <c r="H495" s="828"/>
      <c r="I495" s="828"/>
      <c r="J495" s="828"/>
      <c r="K495" s="828"/>
      <c r="L495" s="828"/>
      <c r="M495" s="828"/>
      <c r="N495" s="828"/>
      <c r="O495" s="828"/>
      <c r="P495" s="828"/>
      <c r="Q495" s="828"/>
      <c r="R495" s="828"/>
      <c r="S495" s="828"/>
      <c r="T495" s="828"/>
      <c r="U495" s="828"/>
      <c r="V495" s="828"/>
      <c r="W495" s="828"/>
      <c r="X495" s="828"/>
      <c r="Y495" s="828"/>
      <c r="Z495" s="828"/>
    </row>
    <row r="496" ht="15.75" customHeight="1">
      <c r="A496" s="830"/>
      <c r="B496" s="826"/>
      <c r="C496" s="828"/>
      <c r="D496" s="828"/>
      <c r="E496" s="828"/>
      <c r="F496" s="828"/>
      <c r="G496" s="828"/>
      <c r="H496" s="828"/>
      <c r="I496" s="828"/>
      <c r="J496" s="828"/>
      <c r="K496" s="828"/>
      <c r="L496" s="828"/>
      <c r="M496" s="828"/>
      <c r="N496" s="828"/>
      <c r="O496" s="828"/>
      <c r="P496" s="828"/>
      <c r="Q496" s="828"/>
      <c r="R496" s="828"/>
      <c r="S496" s="828"/>
      <c r="T496" s="828"/>
      <c r="U496" s="828"/>
      <c r="V496" s="828"/>
      <c r="W496" s="828"/>
      <c r="X496" s="828"/>
      <c r="Y496" s="828"/>
      <c r="Z496" s="828"/>
    </row>
    <row r="497" ht="15.75" customHeight="1">
      <c r="A497" s="830"/>
      <c r="B497" s="826"/>
      <c r="C497" s="828"/>
      <c r="D497" s="828"/>
      <c r="E497" s="828"/>
      <c r="F497" s="828"/>
      <c r="G497" s="828"/>
      <c r="H497" s="828"/>
      <c r="I497" s="828"/>
      <c r="J497" s="828"/>
      <c r="K497" s="828"/>
      <c r="L497" s="828"/>
      <c r="M497" s="828"/>
      <c r="N497" s="828"/>
      <c r="O497" s="828"/>
      <c r="P497" s="828"/>
      <c r="Q497" s="828"/>
      <c r="R497" s="828"/>
      <c r="S497" s="828"/>
      <c r="T497" s="828"/>
      <c r="U497" s="828"/>
      <c r="V497" s="828"/>
      <c r="W497" s="828"/>
      <c r="X497" s="828"/>
      <c r="Y497" s="828"/>
      <c r="Z497" s="828"/>
    </row>
    <row r="498" ht="15.75" customHeight="1">
      <c r="A498" s="830"/>
      <c r="B498" s="826"/>
      <c r="C498" s="828"/>
      <c r="D498" s="828"/>
      <c r="E498" s="828"/>
      <c r="F498" s="828"/>
      <c r="G498" s="828"/>
      <c r="H498" s="828"/>
      <c r="I498" s="828"/>
      <c r="J498" s="828"/>
      <c r="K498" s="828"/>
      <c r="L498" s="828"/>
      <c r="M498" s="828"/>
      <c r="N498" s="828"/>
      <c r="O498" s="828"/>
      <c r="P498" s="828"/>
      <c r="Q498" s="828"/>
      <c r="R498" s="828"/>
      <c r="S498" s="828"/>
      <c r="T498" s="828"/>
      <c r="U498" s="828"/>
      <c r="V498" s="828"/>
      <c r="W498" s="828"/>
      <c r="X498" s="828"/>
      <c r="Y498" s="828"/>
      <c r="Z498" s="828"/>
    </row>
    <row r="499" ht="15.75" customHeight="1">
      <c r="A499" s="830"/>
      <c r="B499" s="826"/>
      <c r="C499" s="828"/>
      <c r="D499" s="828"/>
      <c r="E499" s="828"/>
      <c r="F499" s="828"/>
      <c r="G499" s="828"/>
      <c r="H499" s="828"/>
      <c r="I499" s="828"/>
      <c r="J499" s="828"/>
      <c r="K499" s="828"/>
      <c r="L499" s="828"/>
      <c r="M499" s="828"/>
      <c r="N499" s="828"/>
      <c r="O499" s="828"/>
      <c r="P499" s="828"/>
      <c r="Q499" s="828"/>
      <c r="R499" s="828"/>
      <c r="S499" s="828"/>
      <c r="T499" s="828"/>
      <c r="U499" s="828"/>
      <c r="V499" s="828"/>
      <c r="W499" s="828"/>
      <c r="X499" s="828"/>
      <c r="Y499" s="828"/>
      <c r="Z499" s="828"/>
    </row>
    <row r="500" ht="15.75" customHeight="1">
      <c r="A500" s="830"/>
      <c r="B500" s="826"/>
      <c r="C500" s="828"/>
      <c r="D500" s="828"/>
      <c r="E500" s="828"/>
      <c r="F500" s="828"/>
      <c r="G500" s="828"/>
      <c r="H500" s="828"/>
      <c r="I500" s="828"/>
      <c r="J500" s="828"/>
      <c r="K500" s="828"/>
      <c r="L500" s="828"/>
      <c r="M500" s="828"/>
      <c r="N500" s="828"/>
      <c r="O500" s="828"/>
      <c r="P500" s="828"/>
      <c r="Q500" s="828"/>
      <c r="R500" s="828"/>
      <c r="S500" s="828"/>
      <c r="T500" s="828"/>
      <c r="U500" s="828"/>
      <c r="V500" s="828"/>
      <c r="W500" s="828"/>
      <c r="X500" s="828"/>
      <c r="Y500" s="828"/>
      <c r="Z500" s="828"/>
    </row>
    <row r="501" ht="15.75" customHeight="1">
      <c r="A501" s="830"/>
      <c r="B501" s="826"/>
      <c r="C501" s="828"/>
      <c r="D501" s="828"/>
      <c r="E501" s="828"/>
      <c r="F501" s="828"/>
      <c r="G501" s="828"/>
      <c r="H501" s="828"/>
      <c r="I501" s="828"/>
      <c r="J501" s="828"/>
      <c r="K501" s="828"/>
      <c r="L501" s="828"/>
      <c r="M501" s="828"/>
      <c r="N501" s="828"/>
      <c r="O501" s="828"/>
      <c r="P501" s="828"/>
      <c r="Q501" s="828"/>
      <c r="R501" s="828"/>
      <c r="S501" s="828"/>
      <c r="T501" s="828"/>
      <c r="U501" s="828"/>
      <c r="V501" s="828"/>
      <c r="W501" s="828"/>
      <c r="X501" s="828"/>
      <c r="Y501" s="828"/>
      <c r="Z501" s="828"/>
    </row>
    <row r="502" ht="15.75" customHeight="1">
      <c r="A502" s="830"/>
      <c r="B502" s="826"/>
      <c r="C502" s="828"/>
      <c r="D502" s="828"/>
      <c r="E502" s="828"/>
      <c r="F502" s="828"/>
      <c r="G502" s="828"/>
      <c r="H502" s="828"/>
      <c r="I502" s="828"/>
      <c r="J502" s="828"/>
      <c r="K502" s="828"/>
      <c r="L502" s="828"/>
      <c r="M502" s="828"/>
      <c r="N502" s="828"/>
      <c r="O502" s="828"/>
      <c r="P502" s="828"/>
      <c r="Q502" s="828"/>
      <c r="R502" s="828"/>
      <c r="S502" s="828"/>
      <c r="T502" s="828"/>
      <c r="U502" s="828"/>
      <c r="V502" s="828"/>
      <c r="W502" s="828"/>
      <c r="X502" s="828"/>
      <c r="Y502" s="828"/>
      <c r="Z502" s="828"/>
    </row>
    <row r="503" ht="15.75" customHeight="1">
      <c r="A503" s="830"/>
      <c r="B503" s="826"/>
      <c r="C503" s="828"/>
      <c r="D503" s="828"/>
      <c r="E503" s="828"/>
      <c r="F503" s="828"/>
      <c r="G503" s="828"/>
      <c r="H503" s="828"/>
      <c r="I503" s="828"/>
      <c r="J503" s="828"/>
      <c r="K503" s="828"/>
      <c r="L503" s="828"/>
      <c r="M503" s="828"/>
      <c r="N503" s="828"/>
      <c r="O503" s="828"/>
      <c r="P503" s="828"/>
      <c r="Q503" s="828"/>
      <c r="R503" s="828"/>
      <c r="S503" s="828"/>
      <c r="T503" s="828"/>
      <c r="U503" s="828"/>
      <c r="V503" s="828"/>
      <c r="W503" s="828"/>
      <c r="X503" s="828"/>
      <c r="Y503" s="828"/>
      <c r="Z503" s="828"/>
    </row>
    <row r="504" ht="15.75" customHeight="1">
      <c r="A504" s="830"/>
      <c r="B504" s="826"/>
      <c r="C504" s="828"/>
      <c r="D504" s="828"/>
      <c r="E504" s="828"/>
      <c r="F504" s="828"/>
      <c r="G504" s="828"/>
      <c r="H504" s="828"/>
      <c r="I504" s="828"/>
      <c r="J504" s="828"/>
      <c r="K504" s="828"/>
      <c r="L504" s="828"/>
      <c r="M504" s="828"/>
      <c r="N504" s="828"/>
      <c r="O504" s="828"/>
      <c r="P504" s="828"/>
      <c r="Q504" s="828"/>
      <c r="R504" s="828"/>
      <c r="S504" s="828"/>
      <c r="T504" s="828"/>
      <c r="U504" s="828"/>
      <c r="V504" s="828"/>
      <c r="W504" s="828"/>
      <c r="X504" s="828"/>
      <c r="Y504" s="828"/>
      <c r="Z504" s="828"/>
    </row>
    <row r="505" ht="15.75" customHeight="1">
      <c r="A505" s="830"/>
      <c r="B505" s="826"/>
      <c r="C505" s="828"/>
      <c r="D505" s="828"/>
      <c r="E505" s="828"/>
      <c r="F505" s="828"/>
      <c r="G505" s="828"/>
      <c r="H505" s="828"/>
      <c r="I505" s="828"/>
      <c r="J505" s="828"/>
      <c r="K505" s="828"/>
      <c r="L505" s="828"/>
      <c r="M505" s="828"/>
      <c r="N505" s="828"/>
      <c r="O505" s="828"/>
      <c r="P505" s="828"/>
      <c r="Q505" s="828"/>
      <c r="R505" s="828"/>
      <c r="S505" s="828"/>
      <c r="T505" s="828"/>
      <c r="U505" s="828"/>
      <c r="V505" s="828"/>
      <c r="W505" s="828"/>
      <c r="X505" s="828"/>
      <c r="Y505" s="828"/>
      <c r="Z505" s="828"/>
    </row>
    <row r="506" ht="15.75" customHeight="1">
      <c r="A506" s="830"/>
      <c r="B506" s="826"/>
      <c r="C506" s="828"/>
      <c r="D506" s="828"/>
      <c r="E506" s="828"/>
      <c r="F506" s="828"/>
      <c r="G506" s="828"/>
      <c r="H506" s="828"/>
      <c r="I506" s="828"/>
      <c r="J506" s="828"/>
      <c r="K506" s="828"/>
      <c r="L506" s="828"/>
      <c r="M506" s="828"/>
      <c r="N506" s="828"/>
      <c r="O506" s="828"/>
      <c r="P506" s="828"/>
      <c r="Q506" s="828"/>
      <c r="R506" s="828"/>
      <c r="S506" s="828"/>
      <c r="T506" s="828"/>
      <c r="U506" s="828"/>
      <c r="V506" s="828"/>
      <c r="W506" s="828"/>
      <c r="X506" s="828"/>
      <c r="Y506" s="828"/>
      <c r="Z506" s="828"/>
    </row>
    <row r="507" ht="15.75" customHeight="1">
      <c r="A507" s="830"/>
      <c r="B507" s="826"/>
      <c r="C507" s="828"/>
      <c r="D507" s="828"/>
      <c r="E507" s="828"/>
      <c r="F507" s="828"/>
      <c r="G507" s="828"/>
      <c r="H507" s="828"/>
      <c r="I507" s="828"/>
      <c r="J507" s="828"/>
      <c r="K507" s="828"/>
      <c r="L507" s="828"/>
      <c r="M507" s="828"/>
      <c r="N507" s="828"/>
      <c r="O507" s="828"/>
      <c r="P507" s="828"/>
      <c r="Q507" s="828"/>
      <c r="R507" s="828"/>
      <c r="S507" s="828"/>
      <c r="T507" s="828"/>
      <c r="U507" s="828"/>
      <c r="V507" s="828"/>
      <c r="W507" s="828"/>
      <c r="X507" s="828"/>
      <c r="Y507" s="828"/>
      <c r="Z507" s="828"/>
    </row>
    <row r="508" ht="15.75" customHeight="1">
      <c r="A508" s="830"/>
      <c r="B508" s="826"/>
      <c r="C508" s="828"/>
      <c r="D508" s="828"/>
      <c r="E508" s="828"/>
      <c r="F508" s="828"/>
      <c r="G508" s="828"/>
      <c r="H508" s="828"/>
      <c r="I508" s="828"/>
      <c r="J508" s="828"/>
      <c r="K508" s="828"/>
      <c r="L508" s="828"/>
      <c r="M508" s="828"/>
      <c r="N508" s="828"/>
      <c r="O508" s="828"/>
      <c r="P508" s="828"/>
      <c r="Q508" s="828"/>
      <c r="R508" s="828"/>
      <c r="S508" s="828"/>
      <c r="T508" s="828"/>
      <c r="U508" s="828"/>
      <c r="V508" s="828"/>
      <c r="W508" s="828"/>
      <c r="X508" s="828"/>
      <c r="Y508" s="828"/>
      <c r="Z508" s="828"/>
    </row>
    <row r="509" ht="15.75" customHeight="1">
      <c r="A509" s="830"/>
      <c r="B509" s="826"/>
      <c r="C509" s="828"/>
      <c r="D509" s="828"/>
      <c r="E509" s="828"/>
      <c r="F509" s="828"/>
      <c r="G509" s="828"/>
      <c r="H509" s="828"/>
      <c r="I509" s="828"/>
      <c r="J509" s="828"/>
      <c r="K509" s="828"/>
      <c r="L509" s="828"/>
      <c r="M509" s="828"/>
      <c r="N509" s="828"/>
      <c r="O509" s="828"/>
      <c r="P509" s="828"/>
      <c r="Q509" s="828"/>
      <c r="R509" s="828"/>
      <c r="S509" s="828"/>
      <c r="T509" s="828"/>
      <c r="U509" s="828"/>
      <c r="V509" s="828"/>
      <c r="W509" s="828"/>
      <c r="X509" s="828"/>
      <c r="Y509" s="828"/>
      <c r="Z509" s="828"/>
    </row>
    <row r="510" ht="15.75" customHeight="1">
      <c r="A510" s="830"/>
      <c r="B510" s="826"/>
      <c r="C510" s="828"/>
      <c r="D510" s="828"/>
      <c r="E510" s="828"/>
      <c r="F510" s="828"/>
      <c r="G510" s="828"/>
      <c r="H510" s="828"/>
      <c r="I510" s="828"/>
      <c r="J510" s="828"/>
      <c r="K510" s="828"/>
      <c r="L510" s="828"/>
      <c r="M510" s="828"/>
      <c r="N510" s="828"/>
      <c r="O510" s="828"/>
      <c r="P510" s="828"/>
      <c r="Q510" s="828"/>
      <c r="R510" s="828"/>
      <c r="S510" s="828"/>
      <c r="T510" s="828"/>
      <c r="U510" s="828"/>
      <c r="V510" s="828"/>
      <c r="W510" s="828"/>
      <c r="X510" s="828"/>
      <c r="Y510" s="828"/>
      <c r="Z510" s="828"/>
    </row>
    <row r="511" ht="15.75" customHeight="1">
      <c r="A511" s="830"/>
      <c r="B511" s="826"/>
      <c r="C511" s="828"/>
      <c r="D511" s="828"/>
      <c r="E511" s="828"/>
      <c r="F511" s="828"/>
      <c r="G511" s="828"/>
      <c r="H511" s="828"/>
      <c r="I511" s="828"/>
      <c r="J511" s="828"/>
      <c r="K511" s="828"/>
      <c r="L511" s="828"/>
      <c r="M511" s="828"/>
      <c r="N511" s="828"/>
      <c r="O511" s="828"/>
      <c r="P511" s="828"/>
      <c r="Q511" s="828"/>
      <c r="R511" s="828"/>
      <c r="S511" s="828"/>
      <c r="T511" s="828"/>
      <c r="U511" s="828"/>
      <c r="V511" s="828"/>
      <c r="W511" s="828"/>
      <c r="X511" s="828"/>
      <c r="Y511" s="828"/>
      <c r="Z511" s="828"/>
    </row>
    <row r="512" ht="15.75" customHeight="1">
      <c r="A512" s="830"/>
      <c r="B512" s="826"/>
      <c r="C512" s="828"/>
      <c r="D512" s="828"/>
      <c r="E512" s="828"/>
      <c r="F512" s="828"/>
      <c r="G512" s="828"/>
      <c r="H512" s="828"/>
      <c r="I512" s="828"/>
      <c r="J512" s="828"/>
      <c r="K512" s="828"/>
      <c r="L512" s="828"/>
      <c r="M512" s="828"/>
      <c r="N512" s="828"/>
      <c r="O512" s="828"/>
      <c r="P512" s="828"/>
      <c r="Q512" s="828"/>
      <c r="R512" s="828"/>
      <c r="S512" s="828"/>
      <c r="T512" s="828"/>
      <c r="U512" s="828"/>
      <c r="V512" s="828"/>
      <c r="W512" s="828"/>
      <c r="X512" s="828"/>
      <c r="Y512" s="828"/>
      <c r="Z512" s="828"/>
    </row>
    <row r="513" ht="15.75" customHeight="1">
      <c r="A513" s="830"/>
      <c r="B513" s="826"/>
      <c r="C513" s="828"/>
      <c r="D513" s="828"/>
      <c r="E513" s="828"/>
      <c r="F513" s="828"/>
      <c r="G513" s="828"/>
      <c r="H513" s="828"/>
      <c r="I513" s="828"/>
      <c r="J513" s="828"/>
      <c r="K513" s="828"/>
      <c r="L513" s="828"/>
      <c r="M513" s="828"/>
      <c r="N513" s="828"/>
      <c r="O513" s="828"/>
      <c r="P513" s="828"/>
      <c r="Q513" s="828"/>
      <c r="R513" s="828"/>
      <c r="S513" s="828"/>
      <c r="T513" s="828"/>
      <c r="U513" s="828"/>
      <c r="V513" s="828"/>
      <c r="W513" s="828"/>
      <c r="X513" s="828"/>
      <c r="Y513" s="828"/>
      <c r="Z513" s="828"/>
    </row>
    <row r="514" ht="15.75" customHeight="1">
      <c r="A514" s="830"/>
      <c r="B514" s="826"/>
      <c r="C514" s="828"/>
      <c r="D514" s="828"/>
      <c r="E514" s="828"/>
      <c r="F514" s="828"/>
      <c r="G514" s="828"/>
      <c r="H514" s="828"/>
      <c r="I514" s="828"/>
      <c r="J514" s="828"/>
      <c r="K514" s="828"/>
      <c r="L514" s="828"/>
      <c r="M514" s="828"/>
      <c r="N514" s="828"/>
      <c r="O514" s="828"/>
      <c r="P514" s="828"/>
      <c r="Q514" s="828"/>
      <c r="R514" s="828"/>
      <c r="S514" s="828"/>
      <c r="T514" s="828"/>
      <c r="U514" s="828"/>
      <c r="V514" s="828"/>
      <c r="W514" s="828"/>
      <c r="X514" s="828"/>
      <c r="Y514" s="828"/>
      <c r="Z514" s="828"/>
    </row>
    <row r="515" ht="15.75" customHeight="1">
      <c r="A515" s="830"/>
      <c r="B515" s="826"/>
      <c r="C515" s="828"/>
      <c r="D515" s="828"/>
      <c r="E515" s="828"/>
      <c r="F515" s="828"/>
      <c r="G515" s="828"/>
      <c r="H515" s="828"/>
      <c r="I515" s="828"/>
      <c r="J515" s="828"/>
      <c r="K515" s="828"/>
      <c r="L515" s="828"/>
      <c r="M515" s="828"/>
      <c r="N515" s="828"/>
      <c r="O515" s="828"/>
      <c r="P515" s="828"/>
      <c r="Q515" s="828"/>
      <c r="R515" s="828"/>
      <c r="S515" s="828"/>
      <c r="T515" s="828"/>
      <c r="U515" s="828"/>
      <c r="V515" s="828"/>
      <c r="W515" s="828"/>
      <c r="X515" s="828"/>
      <c r="Y515" s="828"/>
      <c r="Z515" s="828"/>
    </row>
    <row r="516" ht="15.75" customHeight="1">
      <c r="A516" s="830"/>
      <c r="B516" s="826"/>
      <c r="C516" s="828"/>
      <c r="D516" s="828"/>
      <c r="E516" s="828"/>
      <c r="F516" s="828"/>
      <c r="G516" s="828"/>
      <c r="H516" s="828"/>
      <c r="I516" s="828"/>
      <c r="J516" s="828"/>
      <c r="K516" s="828"/>
      <c r="L516" s="828"/>
      <c r="M516" s="828"/>
      <c r="N516" s="828"/>
      <c r="O516" s="828"/>
      <c r="P516" s="828"/>
      <c r="Q516" s="828"/>
      <c r="R516" s="828"/>
      <c r="S516" s="828"/>
      <c r="T516" s="828"/>
      <c r="U516" s="828"/>
      <c r="V516" s="828"/>
      <c r="W516" s="828"/>
      <c r="X516" s="828"/>
      <c r="Y516" s="828"/>
      <c r="Z516" s="828"/>
    </row>
    <row r="517" ht="15.75" customHeight="1">
      <c r="A517" s="830"/>
      <c r="B517" s="826"/>
      <c r="C517" s="828"/>
      <c r="D517" s="828"/>
      <c r="E517" s="828"/>
      <c r="F517" s="828"/>
      <c r="G517" s="828"/>
      <c r="H517" s="828"/>
      <c r="I517" s="828"/>
      <c r="J517" s="828"/>
      <c r="K517" s="828"/>
      <c r="L517" s="828"/>
      <c r="M517" s="828"/>
      <c r="N517" s="828"/>
      <c r="O517" s="828"/>
      <c r="P517" s="828"/>
      <c r="Q517" s="828"/>
      <c r="R517" s="828"/>
      <c r="S517" s="828"/>
      <c r="T517" s="828"/>
      <c r="U517" s="828"/>
      <c r="V517" s="828"/>
      <c r="W517" s="828"/>
      <c r="X517" s="828"/>
      <c r="Y517" s="828"/>
      <c r="Z517" s="828"/>
    </row>
    <row r="518" ht="15.75" customHeight="1">
      <c r="A518" s="830"/>
      <c r="B518" s="826"/>
      <c r="C518" s="828"/>
      <c r="D518" s="828"/>
      <c r="E518" s="828"/>
      <c r="F518" s="828"/>
      <c r="G518" s="828"/>
      <c r="H518" s="828"/>
      <c r="I518" s="828"/>
      <c r="J518" s="828"/>
      <c r="K518" s="828"/>
      <c r="L518" s="828"/>
      <c r="M518" s="828"/>
      <c r="N518" s="828"/>
      <c r="O518" s="828"/>
      <c r="P518" s="828"/>
      <c r="Q518" s="828"/>
      <c r="R518" s="828"/>
      <c r="S518" s="828"/>
      <c r="T518" s="828"/>
      <c r="U518" s="828"/>
      <c r="V518" s="828"/>
      <c r="W518" s="828"/>
      <c r="X518" s="828"/>
      <c r="Y518" s="828"/>
      <c r="Z518" s="828"/>
    </row>
    <row r="519" ht="15.75" customHeight="1">
      <c r="A519" s="830"/>
      <c r="B519" s="826"/>
      <c r="C519" s="828"/>
      <c r="D519" s="828"/>
      <c r="E519" s="828"/>
      <c r="F519" s="828"/>
      <c r="G519" s="828"/>
      <c r="H519" s="828"/>
      <c r="I519" s="828"/>
      <c r="J519" s="828"/>
      <c r="K519" s="828"/>
      <c r="L519" s="828"/>
      <c r="M519" s="828"/>
      <c r="N519" s="828"/>
      <c r="O519" s="828"/>
      <c r="P519" s="828"/>
      <c r="Q519" s="828"/>
      <c r="R519" s="828"/>
      <c r="S519" s="828"/>
      <c r="T519" s="828"/>
      <c r="U519" s="828"/>
      <c r="V519" s="828"/>
      <c r="W519" s="828"/>
      <c r="X519" s="828"/>
      <c r="Y519" s="828"/>
      <c r="Z519" s="828"/>
    </row>
    <row r="520" ht="15.75" customHeight="1">
      <c r="A520" s="830"/>
      <c r="B520" s="826"/>
      <c r="C520" s="828"/>
      <c r="D520" s="828"/>
      <c r="E520" s="828"/>
      <c r="F520" s="828"/>
      <c r="G520" s="828"/>
      <c r="H520" s="828"/>
      <c r="I520" s="828"/>
      <c r="J520" s="828"/>
      <c r="K520" s="828"/>
      <c r="L520" s="828"/>
      <c r="M520" s="828"/>
      <c r="N520" s="828"/>
      <c r="O520" s="828"/>
      <c r="P520" s="828"/>
      <c r="Q520" s="828"/>
      <c r="R520" s="828"/>
      <c r="S520" s="828"/>
      <c r="T520" s="828"/>
      <c r="U520" s="828"/>
      <c r="V520" s="828"/>
      <c r="W520" s="828"/>
      <c r="X520" s="828"/>
      <c r="Y520" s="828"/>
      <c r="Z520" s="828"/>
    </row>
    <row r="521" ht="15.75" customHeight="1">
      <c r="A521" s="830"/>
      <c r="B521" s="826"/>
      <c r="C521" s="828"/>
      <c r="D521" s="828"/>
      <c r="E521" s="828"/>
      <c r="F521" s="828"/>
      <c r="G521" s="828"/>
      <c r="H521" s="828"/>
      <c r="I521" s="828"/>
      <c r="J521" s="828"/>
      <c r="K521" s="828"/>
      <c r="L521" s="828"/>
      <c r="M521" s="828"/>
      <c r="N521" s="828"/>
      <c r="O521" s="828"/>
      <c r="P521" s="828"/>
      <c r="Q521" s="828"/>
      <c r="R521" s="828"/>
      <c r="S521" s="828"/>
      <c r="T521" s="828"/>
      <c r="U521" s="828"/>
      <c r="V521" s="828"/>
      <c r="W521" s="828"/>
      <c r="X521" s="828"/>
      <c r="Y521" s="828"/>
      <c r="Z521" s="828"/>
    </row>
    <row r="522" ht="15.75" customHeight="1">
      <c r="A522" s="830"/>
      <c r="B522" s="826"/>
      <c r="C522" s="828"/>
      <c r="D522" s="828"/>
      <c r="E522" s="828"/>
      <c r="F522" s="828"/>
      <c r="G522" s="828"/>
      <c r="H522" s="828"/>
      <c r="I522" s="828"/>
      <c r="J522" s="828"/>
      <c r="K522" s="828"/>
      <c r="L522" s="828"/>
      <c r="M522" s="828"/>
      <c r="N522" s="828"/>
      <c r="O522" s="828"/>
      <c r="P522" s="828"/>
      <c r="Q522" s="828"/>
      <c r="R522" s="828"/>
      <c r="S522" s="828"/>
      <c r="T522" s="828"/>
      <c r="U522" s="828"/>
      <c r="V522" s="828"/>
      <c r="W522" s="828"/>
      <c r="X522" s="828"/>
      <c r="Y522" s="828"/>
      <c r="Z522" s="828"/>
    </row>
    <row r="523" ht="15.75" customHeight="1">
      <c r="A523" s="830"/>
      <c r="B523" s="826"/>
      <c r="C523" s="828"/>
      <c r="D523" s="828"/>
      <c r="E523" s="828"/>
      <c r="F523" s="828"/>
      <c r="G523" s="828"/>
      <c r="H523" s="828"/>
      <c r="I523" s="828"/>
      <c r="J523" s="828"/>
      <c r="K523" s="828"/>
      <c r="L523" s="828"/>
      <c r="M523" s="828"/>
      <c r="N523" s="828"/>
      <c r="O523" s="828"/>
      <c r="P523" s="828"/>
      <c r="Q523" s="828"/>
      <c r="R523" s="828"/>
      <c r="S523" s="828"/>
      <c r="T523" s="828"/>
      <c r="U523" s="828"/>
      <c r="V523" s="828"/>
      <c r="W523" s="828"/>
      <c r="X523" s="828"/>
      <c r="Y523" s="828"/>
      <c r="Z523" s="828"/>
    </row>
    <row r="524" ht="15.75" customHeight="1">
      <c r="A524" s="830"/>
      <c r="B524" s="826"/>
      <c r="C524" s="828"/>
      <c r="D524" s="828"/>
      <c r="E524" s="828"/>
      <c r="F524" s="828"/>
      <c r="G524" s="828"/>
      <c r="H524" s="828"/>
      <c r="I524" s="828"/>
      <c r="J524" s="828"/>
      <c r="K524" s="828"/>
      <c r="L524" s="828"/>
      <c r="M524" s="828"/>
      <c r="N524" s="828"/>
      <c r="O524" s="828"/>
      <c r="P524" s="828"/>
      <c r="Q524" s="828"/>
      <c r="R524" s="828"/>
      <c r="S524" s="828"/>
      <c r="T524" s="828"/>
      <c r="U524" s="828"/>
      <c r="V524" s="828"/>
      <c r="W524" s="828"/>
      <c r="X524" s="828"/>
      <c r="Y524" s="828"/>
      <c r="Z524" s="828"/>
    </row>
    <row r="525" ht="15.75" customHeight="1">
      <c r="A525" s="830"/>
      <c r="B525" s="826"/>
      <c r="C525" s="828"/>
      <c r="D525" s="828"/>
      <c r="E525" s="828"/>
      <c r="F525" s="828"/>
      <c r="G525" s="828"/>
      <c r="H525" s="828"/>
      <c r="I525" s="828"/>
      <c r="J525" s="828"/>
      <c r="K525" s="828"/>
      <c r="L525" s="828"/>
      <c r="M525" s="828"/>
      <c r="N525" s="828"/>
      <c r="O525" s="828"/>
      <c r="P525" s="828"/>
      <c r="Q525" s="828"/>
      <c r="R525" s="828"/>
      <c r="S525" s="828"/>
      <c r="T525" s="828"/>
      <c r="U525" s="828"/>
      <c r="V525" s="828"/>
      <c r="W525" s="828"/>
      <c r="X525" s="828"/>
      <c r="Y525" s="828"/>
      <c r="Z525" s="828"/>
    </row>
    <row r="526" ht="15.75" customHeight="1">
      <c r="A526" s="830"/>
      <c r="B526" s="826"/>
      <c r="C526" s="828"/>
      <c r="D526" s="828"/>
      <c r="E526" s="828"/>
      <c r="F526" s="828"/>
      <c r="G526" s="828"/>
      <c r="H526" s="828"/>
      <c r="I526" s="828"/>
      <c r="J526" s="828"/>
      <c r="K526" s="828"/>
      <c r="L526" s="828"/>
      <c r="M526" s="828"/>
      <c r="N526" s="828"/>
      <c r="O526" s="828"/>
      <c r="P526" s="828"/>
      <c r="Q526" s="828"/>
      <c r="R526" s="828"/>
      <c r="S526" s="828"/>
      <c r="T526" s="828"/>
      <c r="U526" s="828"/>
      <c r="V526" s="828"/>
      <c r="W526" s="828"/>
      <c r="X526" s="828"/>
      <c r="Y526" s="828"/>
      <c r="Z526" s="828"/>
    </row>
    <row r="527" ht="15.75" customHeight="1">
      <c r="A527" s="830"/>
      <c r="B527" s="826"/>
      <c r="C527" s="828"/>
      <c r="D527" s="828"/>
      <c r="E527" s="828"/>
      <c r="F527" s="828"/>
      <c r="G527" s="828"/>
      <c r="H527" s="828"/>
      <c r="I527" s="828"/>
      <c r="J527" s="828"/>
      <c r="K527" s="828"/>
      <c r="L527" s="828"/>
      <c r="M527" s="828"/>
      <c r="N527" s="828"/>
      <c r="O527" s="828"/>
      <c r="P527" s="828"/>
      <c r="Q527" s="828"/>
      <c r="R527" s="828"/>
      <c r="S527" s="828"/>
      <c r="T527" s="828"/>
      <c r="U527" s="828"/>
      <c r="V527" s="828"/>
      <c r="W527" s="828"/>
      <c r="X527" s="828"/>
      <c r="Y527" s="828"/>
      <c r="Z527" s="828"/>
    </row>
    <row r="528" ht="15.75" customHeight="1">
      <c r="A528" s="830"/>
      <c r="B528" s="826"/>
      <c r="C528" s="828"/>
      <c r="D528" s="828"/>
      <c r="E528" s="828"/>
      <c r="F528" s="828"/>
      <c r="G528" s="828"/>
      <c r="H528" s="828"/>
      <c r="I528" s="828"/>
      <c r="J528" s="828"/>
      <c r="K528" s="828"/>
      <c r="L528" s="828"/>
      <c r="M528" s="828"/>
      <c r="N528" s="828"/>
      <c r="O528" s="828"/>
      <c r="P528" s="828"/>
      <c r="Q528" s="828"/>
      <c r="R528" s="828"/>
      <c r="S528" s="828"/>
      <c r="T528" s="828"/>
      <c r="U528" s="828"/>
      <c r="V528" s="828"/>
      <c r="W528" s="828"/>
      <c r="X528" s="828"/>
      <c r="Y528" s="828"/>
      <c r="Z528" s="828"/>
    </row>
    <row r="529" ht="15.75" customHeight="1">
      <c r="A529" s="830"/>
      <c r="B529" s="826"/>
      <c r="C529" s="828"/>
      <c r="D529" s="828"/>
      <c r="E529" s="828"/>
      <c r="F529" s="828"/>
      <c r="G529" s="828"/>
      <c r="H529" s="828"/>
      <c r="I529" s="828"/>
      <c r="J529" s="828"/>
      <c r="K529" s="828"/>
      <c r="L529" s="828"/>
      <c r="M529" s="828"/>
      <c r="N529" s="828"/>
      <c r="O529" s="828"/>
      <c r="P529" s="828"/>
      <c r="Q529" s="828"/>
      <c r="R529" s="828"/>
      <c r="S529" s="828"/>
      <c r="T529" s="828"/>
      <c r="U529" s="828"/>
      <c r="V529" s="828"/>
      <c r="W529" s="828"/>
      <c r="X529" s="828"/>
      <c r="Y529" s="828"/>
      <c r="Z529" s="828"/>
    </row>
    <row r="530" ht="15.75" customHeight="1">
      <c r="A530" s="830"/>
      <c r="B530" s="826"/>
      <c r="C530" s="828"/>
      <c r="D530" s="828"/>
      <c r="E530" s="828"/>
      <c r="F530" s="828"/>
      <c r="G530" s="828"/>
      <c r="H530" s="828"/>
      <c r="I530" s="828"/>
      <c r="J530" s="828"/>
      <c r="K530" s="828"/>
      <c r="L530" s="828"/>
      <c r="M530" s="828"/>
      <c r="N530" s="828"/>
      <c r="O530" s="828"/>
      <c r="P530" s="828"/>
      <c r="Q530" s="828"/>
      <c r="R530" s="828"/>
      <c r="S530" s="828"/>
      <c r="T530" s="828"/>
      <c r="U530" s="828"/>
      <c r="V530" s="828"/>
      <c r="W530" s="828"/>
      <c r="X530" s="828"/>
      <c r="Y530" s="828"/>
      <c r="Z530" s="828"/>
    </row>
    <row r="531" ht="15.75" customHeight="1">
      <c r="A531" s="830"/>
      <c r="B531" s="826"/>
      <c r="C531" s="828"/>
      <c r="D531" s="828"/>
      <c r="E531" s="828"/>
      <c r="F531" s="828"/>
      <c r="G531" s="828"/>
      <c r="H531" s="828"/>
      <c r="I531" s="828"/>
      <c r="J531" s="828"/>
      <c r="K531" s="828"/>
      <c r="L531" s="828"/>
      <c r="M531" s="828"/>
      <c r="N531" s="828"/>
      <c r="O531" s="828"/>
      <c r="P531" s="828"/>
      <c r="Q531" s="828"/>
      <c r="R531" s="828"/>
      <c r="S531" s="828"/>
      <c r="T531" s="828"/>
      <c r="U531" s="828"/>
      <c r="V531" s="828"/>
      <c r="W531" s="828"/>
      <c r="X531" s="828"/>
      <c r="Y531" s="828"/>
      <c r="Z531" s="828"/>
    </row>
    <row r="532" ht="15.75" customHeight="1">
      <c r="A532" s="830"/>
      <c r="B532" s="826"/>
      <c r="C532" s="828"/>
      <c r="D532" s="828"/>
      <c r="E532" s="828"/>
      <c r="F532" s="828"/>
      <c r="G532" s="828"/>
      <c r="H532" s="828"/>
      <c r="I532" s="828"/>
      <c r="J532" s="828"/>
      <c r="K532" s="828"/>
      <c r="L532" s="828"/>
      <c r="M532" s="828"/>
      <c r="N532" s="828"/>
      <c r="O532" s="828"/>
      <c r="P532" s="828"/>
      <c r="Q532" s="828"/>
      <c r="R532" s="828"/>
      <c r="S532" s="828"/>
      <c r="T532" s="828"/>
      <c r="U532" s="828"/>
      <c r="V532" s="828"/>
      <c r="W532" s="828"/>
      <c r="X532" s="828"/>
      <c r="Y532" s="828"/>
      <c r="Z532" s="828"/>
    </row>
    <row r="533" ht="15.75" customHeight="1">
      <c r="A533" s="830"/>
      <c r="B533" s="826"/>
      <c r="C533" s="828"/>
      <c r="D533" s="828"/>
      <c r="E533" s="828"/>
      <c r="F533" s="828"/>
      <c r="G533" s="828"/>
      <c r="H533" s="828"/>
      <c r="I533" s="828"/>
      <c r="J533" s="828"/>
      <c r="K533" s="828"/>
      <c r="L533" s="828"/>
      <c r="M533" s="828"/>
      <c r="N533" s="828"/>
      <c r="O533" s="828"/>
      <c r="P533" s="828"/>
      <c r="Q533" s="828"/>
      <c r="R533" s="828"/>
      <c r="S533" s="828"/>
      <c r="T533" s="828"/>
      <c r="U533" s="828"/>
      <c r="V533" s="828"/>
      <c r="W533" s="828"/>
      <c r="X533" s="828"/>
      <c r="Y533" s="828"/>
      <c r="Z533" s="828"/>
    </row>
    <row r="534" ht="15.75" customHeight="1">
      <c r="A534" s="830"/>
      <c r="B534" s="826"/>
      <c r="C534" s="828"/>
      <c r="D534" s="828"/>
      <c r="E534" s="828"/>
      <c r="F534" s="828"/>
      <c r="G534" s="828"/>
      <c r="H534" s="828"/>
      <c r="I534" s="828"/>
      <c r="J534" s="828"/>
      <c r="K534" s="828"/>
      <c r="L534" s="828"/>
      <c r="M534" s="828"/>
      <c r="N534" s="828"/>
      <c r="O534" s="828"/>
      <c r="P534" s="828"/>
      <c r="Q534" s="828"/>
      <c r="R534" s="828"/>
      <c r="S534" s="828"/>
      <c r="T534" s="828"/>
      <c r="U534" s="828"/>
      <c r="V534" s="828"/>
      <c r="W534" s="828"/>
      <c r="X534" s="828"/>
      <c r="Y534" s="828"/>
      <c r="Z534" s="828"/>
    </row>
    <row r="535" ht="15.75" customHeight="1">
      <c r="A535" s="830"/>
      <c r="B535" s="826"/>
      <c r="C535" s="828"/>
      <c r="D535" s="828"/>
      <c r="E535" s="828"/>
      <c r="F535" s="828"/>
      <c r="G535" s="828"/>
      <c r="H535" s="828"/>
      <c r="I535" s="828"/>
      <c r="J535" s="828"/>
      <c r="K535" s="828"/>
      <c r="L535" s="828"/>
      <c r="M535" s="828"/>
      <c r="N535" s="828"/>
      <c r="O535" s="828"/>
      <c r="P535" s="828"/>
      <c r="Q535" s="828"/>
      <c r="R535" s="828"/>
      <c r="S535" s="828"/>
      <c r="T535" s="828"/>
      <c r="U535" s="828"/>
      <c r="V535" s="828"/>
      <c r="W535" s="828"/>
      <c r="X535" s="828"/>
      <c r="Y535" s="828"/>
      <c r="Z535" s="828"/>
    </row>
    <row r="536" ht="15.75" customHeight="1">
      <c r="A536" s="830"/>
      <c r="B536" s="826"/>
      <c r="C536" s="828"/>
      <c r="D536" s="828"/>
      <c r="E536" s="828"/>
      <c r="F536" s="828"/>
      <c r="G536" s="828"/>
      <c r="H536" s="828"/>
      <c r="I536" s="828"/>
      <c r="J536" s="828"/>
      <c r="K536" s="828"/>
      <c r="L536" s="828"/>
      <c r="M536" s="828"/>
      <c r="N536" s="828"/>
      <c r="O536" s="828"/>
      <c r="P536" s="828"/>
      <c r="Q536" s="828"/>
      <c r="R536" s="828"/>
      <c r="S536" s="828"/>
      <c r="T536" s="828"/>
      <c r="U536" s="828"/>
      <c r="V536" s="828"/>
      <c r="W536" s="828"/>
      <c r="X536" s="828"/>
      <c r="Y536" s="828"/>
      <c r="Z536" s="828"/>
    </row>
    <row r="537" ht="15.75" customHeight="1">
      <c r="A537" s="830"/>
      <c r="B537" s="826"/>
      <c r="C537" s="828"/>
      <c r="D537" s="828"/>
      <c r="E537" s="828"/>
      <c r="F537" s="828"/>
      <c r="G537" s="828"/>
      <c r="H537" s="828"/>
      <c r="I537" s="828"/>
      <c r="J537" s="828"/>
      <c r="K537" s="828"/>
      <c r="L537" s="828"/>
      <c r="M537" s="828"/>
      <c r="N537" s="828"/>
      <c r="O537" s="828"/>
      <c r="P537" s="828"/>
      <c r="Q537" s="828"/>
      <c r="R537" s="828"/>
      <c r="S537" s="828"/>
      <c r="T537" s="828"/>
      <c r="U537" s="828"/>
      <c r="V537" s="828"/>
      <c r="W537" s="828"/>
      <c r="X537" s="828"/>
      <c r="Y537" s="828"/>
      <c r="Z537" s="828"/>
    </row>
    <row r="538" ht="15.75" customHeight="1">
      <c r="A538" s="830"/>
      <c r="B538" s="826"/>
      <c r="C538" s="828"/>
      <c r="D538" s="828"/>
      <c r="E538" s="828"/>
      <c r="F538" s="828"/>
      <c r="G538" s="828"/>
      <c r="H538" s="828"/>
      <c r="I538" s="828"/>
      <c r="J538" s="828"/>
      <c r="K538" s="828"/>
      <c r="L538" s="828"/>
      <c r="M538" s="828"/>
      <c r="N538" s="828"/>
      <c r="O538" s="828"/>
      <c r="P538" s="828"/>
      <c r="Q538" s="828"/>
      <c r="R538" s="828"/>
      <c r="S538" s="828"/>
      <c r="T538" s="828"/>
      <c r="U538" s="828"/>
      <c r="V538" s="828"/>
      <c r="W538" s="828"/>
      <c r="X538" s="828"/>
      <c r="Y538" s="828"/>
      <c r="Z538" s="828"/>
    </row>
    <row r="539" ht="15.75" customHeight="1">
      <c r="A539" s="830"/>
      <c r="B539" s="826"/>
      <c r="C539" s="828"/>
      <c r="D539" s="828"/>
      <c r="E539" s="828"/>
      <c r="F539" s="828"/>
      <c r="G539" s="828"/>
      <c r="H539" s="828"/>
      <c r="I539" s="828"/>
      <c r="J539" s="828"/>
      <c r="K539" s="828"/>
      <c r="L539" s="828"/>
      <c r="M539" s="828"/>
      <c r="N539" s="828"/>
      <c r="O539" s="828"/>
      <c r="P539" s="828"/>
      <c r="Q539" s="828"/>
      <c r="R539" s="828"/>
      <c r="S539" s="828"/>
      <c r="T539" s="828"/>
      <c r="U539" s="828"/>
      <c r="V539" s="828"/>
      <c r="W539" s="828"/>
      <c r="X539" s="828"/>
      <c r="Y539" s="828"/>
      <c r="Z539" s="828"/>
    </row>
    <row r="540" ht="15.75" customHeight="1">
      <c r="A540" s="830"/>
      <c r="B540" s="826"/>
      <c r="C540" s="828"/>
      <c r="D540" s="828"/>
      <c r="E540" s="828"/>
      <c r="F540" s="828"/>
      <c r="G540" s="828"/>
      <c r="H540" s="828"/>
      <c r="I540" s="828"/>
      <c r="J540" s="828"/>
      <c r="K540" s="828"/>
      <c r="L540" s="828"/>
      <c r="M540" s="828"/>
      <c r="N540" s="828"/>
      <c r="O540" s="828"/>
      <c r="P540" s="828"/>
      <c r="Q540" s="828"/>
      <c r="R540" s="828"/>
      <c r="S540" s="828"/>
      <c r="T540" s="828"/>
      <c r="U540" s="828"/>
      <c r="V540" s="828"/>
      <c r="W540" s="828"/>
      <c r="X540" s="828"/>
      <c r="Y540" s="828"/>
      <c r="Z540" s="828"/>
    </row>
    <row r="541" ht="15.75" customHeight="1">
      <c r="A541" s="830"/>
      <c r="B541" s="826"/>
      <c r="C541" s="828"/>
      <c r="D541" s="828"/>
      <c r="E541" s="828"/>
      <c r="F541" s="828"/>
      <c r="G541" s="828"/>
      <c r="H541" s="828"/>
      <c r="I541" s="828"/>
      <c r="J541" s="828"/>
      <c r="K541" s="828"/>
      <c r="L541" s="828"/>
      <c r="M541" s="828"/>
      <c r="N541" s="828"/>
      <c r="O541" s="828"/>
      <c r="P541" s="828"/>
      <c r="Q541" s="828"/>
      <c r="R541" s="828"/>
      <c r="S541" s="828"/>
      <c r="T541" s="828"/>
      <c r="U541" s="828"/>
      <c r="V541" s="828"/>
      <c r="W541" s="828"/>
      <c r="X541" s="828"/>
      <c r="Y541" s="828"/>
      <c r="Z541" s="828"/>
    </row>
    <row r="542" ht="15.75" customHeight="1">
      <c r="A542" s="830"/>
      <c r="B542" s="826"/>
      <c r="C542" s="828"/>
      <c r="D542" s="828"/>
      <c r="E542" s="828"/>
      <c r="F542" s="828"/>
      <c r="G542" s="828"/>
      <c r="H542" s="828"/>
      <c r="I542" s="828"/>
      <c r="J542" s="828"/>
      <c r="K542" s="828"/>
      <c r="L542" s="828"/>
      <c r="M542" s="828"/>
      <c r="N542" s="828"/>
      <c r="O542" s="828"/>
      <c r="P542" s="828"/>
      <c r="Q542" s="828"/>
      <c r="R542" s="828"/>
      <c r="S542" s="828"/>
      <c r="T542" s="828"/>
      <c r="U542" s="828"/>
      <c r="V542" s="828"/>
      <c r="W542" s="828"/>
      <c r="X542" s="828"/>
      <c r="Y542" s="828"/>
      <c r="Z542" s="828"/>
    </row>
    <row r="543" ht="15.75" customHeight="1">
      <c r="A543" s="830"/>
      <c r="B543" s="826"/>
      <c r="C543" s="828"/>
      <c r="D543" s="828"/>
      <c r="E543" s="828"/>
      <c r="F543" s="828"/>
      <c r="G543" s="828"/>
      <c r="H543" s="828"/>
      <c r="I543" s="828"/>
      <c r="J543" s="828"/>
      <c r="K543" s="828"/>
      <c r="L543" s="828"/>
      <c r="M543" s="828"/>
      <c r="N543" s="828"/>
      <c r="O543" s="828"/>
      <c r="P543" s="828"/>
      <c r="Q543" s="828"/>
      <c r="R543" s="828"/>
      <c r="S543" s="828"/>
      <c r="T543" s="828"/>
      <c r="U543" s="828"/>
      <c r="V543" s="828"/>
      <c r="W543" s="828"/>
      <c r="X543" s="828"/>
      <c r="Y543" s="828"/>
      <c r="Z543" s="828"/>
    </row>
    <row r="544" ht="15.75" customHeight="1">
      <c r="A544" s="830"/>
      <c r="B544" s="826"/>
      <c r="C544" s="828"/>
      <c r="D544" s="828"/>
      <c r="E544" s="828"/>
      <c r="F544" s="828"/>
      <c r="G544" s="828"/>
      <c r="H544" s="828"/>
      <c r="I544" s="828"/>
      <c r="J544" s="828"/>
      <c r="K544" s="828"/>
      <c r="L544" s="828"/>
      <c r="M544" s="828"/>
      <c r="N544" s="828"/>
      <c r="O544" s="828"/>
      <c r="P544" s="828"/>
      <c r="Q544" s="828"/>
      <c r="R544" s="828"/>
      <c r="S544" s="828"/>
      <c r="T544" s="828"/>
      <c r="U544" s="828"/>
      <c r="V544" s="828"/>
      <c r="W544" s="828"/>
      <c r="X544" s="828"/>
      <c r="Y544" s="828"/>
      <c r="Z544" s="828"/>
    </row>
    <row r="545" ht="15.75" customHeight="1">
      <c r="A545" s="830"/>
      <c r="B545" s="826"/>
      <c r="C545" s="828"/>
      <c r="D545" s="828"/>
      <c r="E545" s="828"/>
      <c r="F545" s="828"/>
      <c r="G545" s="828"/>
      <c r="H545" s="828"/>
      <c r="I545" s="828"/>
      <c r="J545" s="828"/>
      <c r="K545" s="828"/>
      <c r="L545" s="828"/>
      <c r="M545" s="828"/>
      <c r="N545" s="828"/>
      <c r="O545" s="828"/>
      <c r="P545" s="828"/>
      <c r="Q545" s="828"/>
      <c r="R545" s="828"/>
      <c r="S545" s="828"/>
      <c r="T545" s="828"/>
      <c r="U545" s="828"/>
      <c r="V545" s="828"/>
      <c r="W545" s="828"/>
      <c r="X545" s="828"/>
      <c r="Y545" s="828"/>
      <c r="Z545" s="828"/>
    </row>
    <row r="546" ht="15.75" customHeight="1">
      <c r="A546" s="830"/>
      <c r="B546" s="826"/>
      <c r="C546" s="828"/>
      <c r="D546" s="828"/>
      <c r="E546" s="828"/>
      <c r="F546" s="828"/>
      <c r="G546" s="828"/>
      <c r="H546" s="828"/>
      <c r="I546" s="828"/>
      <c r="J546" s="828"/>
      <c r="K546" s="828"/>
      <c r="L546" s="828"/>
      <c r="M546" s="828"/>
      <c r="N546" s="828"/>
      <c r="O546" s="828"/>
      <c r="P546" s="828"/>
      <c r="Q546" s="828"/>
      <c r="R546" s="828"/>
      <c r="S546" s="828"/>
      <c r="T546" s="828"/>
      <c r="U546" s="828"/>
      <c r="V546" s="828"/>
      <c r="W546" s="828"/>
      <c r="X546" s="828"/>
      <c r="Y546" s="828"/>
      <c r="Z546" s="828"/>
    </row>
    <row r="547" ht="15.75" customHeight="1">
      <c r="A547" s="830"/>
      <c r="B547" s="826"/>
      <c r="C547" s="828"/>
      <c r="D547" s="828"/>
      <c r="E547" s="828"/>
      <c r="F547" s="828"/>
      <c r="G547" s="828"/>
      <c r="H547" s="828"/>
      <c r="I547" s="828"/>
      <c r="J547" s="828"/>
      <c r="K547" s="828"/>
      <c r="L547" s="828"/>
      <c r="M547" s="828"/>
      <c r="N547" s="828"/>
      <c r="O547" s="828"/>
      <c r="P547" s="828"/>
      <c r="Q547" s="828"/>
      <c r="R547" s="828"/>
      <c r="S547" s="828"/>
      <c r="T547" s="828"/>
      <c r="U547" s="828"/>
      <c r="V547" s="828"/>
      <c r="W547" s="828"/>
      <c r="X547" s="828"/>
      <c r="Y547" s="828"/>
      <c r="Z547" s="828"/>
    </row>
    <row r="548" ht="15.75" customHeight="1">
      <c r="A548" s="830"/>
      <c r="B548" s="826"/>
      <c r="C548" s="828"/>
      <c r="D548" s="828"/>
      <c r="E548" s="828"/>
      <c r="F548" s="828"/>
      <c r="G548" s="828"/>
      <c r="H548" s="828"/>
      <c r="I548" s="828"/>
      <c r="J548" s="828"/>
      <c r="K548" s="828"/>
      <c r="L548" s="828"/>
      <c r="M548" s="828"/>
      <c r="N548" s="828"/>
      <c r="O548" s="828"/>
      <c r="P548" s="828"/>
      <c r="Q548" s="828"/>
      <c r="R548" s="828"/>
      <c r="S548" s="828"/>
      <c r="T548" s="828"/>
      <c r="U548" s="828"/>
      <c r="V548" s="828"/>
      <c r="W548" s="828"/>
      <c r="X548" s="828"/>
      <c r="Y548" s="828"/>
      <c r="Z548" s="828"/>
    </row>
    <row r="549" ht="15.75" customHeight="1">
      <c r="A549" s="830"/>
      <c r="B549" s="826"/>
      <c r="C549" s="828"/>
      <c r="D549" s="828"/>
      <c r="E549" s="828"/>
      <c r="F549" s="828"/>
      <c r="G549" s="828"/>
      <c r="H549" s="828"/>
      <c r="I549" s="828"/>
      <c r="J549" s="828"/>
      <c r="K549" s="828"/>
      <c r="L549" s="828"/>
      <c r="M549" s="828"/>
      <c r="N549" s="828"/>
      <c r="O549" s="828"/>
      <c r="P549" s="828"/>
      <c r="Q549" s="828"/>
      <c r="R549" s="828"/>
      <c r="S549" s="828"/>
      <c r="T549" s="828"/>
      <c r="U549" s="828"/>
      <c r="V549" s="828"/>
      <c r="W549" s="828"/>
      <c r="X549" s="828"/>
      <c r="Y549" s="828"/>
      <c r="Z549" s="828"/>
    </row>
    <row r="550" ht="15.75" customHeight="1">
      <c r="A550" s="830"/>
      <c r="B550" s="826"/>
      <c r="C550" s="828"/>
      <c r="D550" s="828"/>
      <c r="E550" s="828"/>
      <c r="F550" s="828"/>
      <c r="G550" s="828"/>
      <c r="H550" s="828"/>
      <c r="I550" s="828"/>
      <c r="J550" s="828"/>
      <c r="K550" s="828"/>
      <c r="L550" s="828"/>
      <c r="M550" s="828"/>
      <c r="N550" s="828"/>
      <c r="O550" s="828"/>
      <c r="P550" s="828"/>
      <c r="Q550" s="828"/>
      <c r="R550" s="828"/>
      <c r="S550" s="828"/>
      <c r="T550" s="828"/>
      <c r="U550" s="828"/>
      <c r="V550" s="828"/>
      <c r="W550" s="828"/>
      <c r="X550" s="828"/>
      <c r="Y550" s="828"/>
      <c r="Z550" s="828"/>
    </row>
    <row r="551" ht="15.75" customHeight="1">
      <c r="A551" s="830"/>
      <c r="B551" s="826"/>
      <c r="C551" s="828"/>
      <c r="D551" s="828"/>
      <c r="E551" s="828"/>
      <c r="F551" s="828"/>
      <c r="G551" s="828"/>
      <c r="H551" s="828"/>
      <c r="I551" s="828"/>
      <c r="J551" s="828"/>
      <c r="K551" s="828"/>
      <c r="L551" s="828"/>
      <c r="M551" s="828"/>
      <c r="N551" s="828"/>
      <c r="O551" s="828"/>
      <c r="P551" s="828"/>
      <c r="Q551" s="828"/>
      <c r="R551" s="828"/>
      <c r="S551" s="828"/>
      <c r="T551" s="828"/>
      <c r="U551" s="828"/>
      <c r="V551" s="828"/>
      <c r="W551" s="828"/>
      <c r="X551" s="828"/>
      <c r="Y551" s="828"/>
      <c r="Z551" s="828"/>
    </row>
    <row r="552" ht="15.75" customHeight="1">
      <c r="A552" s="830"/>
      <c r="B552" s="826"/>
      <c r="C552" s="828"/>
      <c r="D552" s="828"/>
      <c r="E552" s="828"/>
      <c r="F552" s="828"/>
      <c r="G552" s="828"/>
      <c r="H552" s="828"/>
      <c r="I552" s="828"/>
      <c r="J552" s="828"/>
      <c r="K552" s="828"/>
      <c r="L552" s="828"/>
      <c r="M552" s="828"/>
      <c r="N552" s="828"/>
      <c r="O552" s="828"/>
      <c r="P552" s="828"/>
      <c r="Q552" s="828"/>
      <c r="R552" s="828"/>
      <c r="S552" s="828"/>
      <c r="T552" s="828"/>
      <c r="U552" s="828"/>
      <c r="V552" s="828"/>
      <c r="W552" s="828"/>
      <c r="X552" s="828"/>
      <c r="Y552" s="828"/>
      <c r="Z552" s="828"/>
    </row>
    <row r="553" ht="15.75" customHeight="1">
      <c r="A553" s="830"/>
      <c r="B553" s="826"/>
      <c r="C553" s="828"/>
      <c r="D553" s="828"/>
      <c r="E553" s="828"/>
      <c r="F553" s="828"/>
      <c r="G553" s="828"/>
      <c r="H553" s="828"/>
      <c r="I553" s="828"/>
      <c r="J553" s="828"/>
      <c r="K553" s="828"/>
      <c r="L553" s="828"/>
      <c r="M553" s="828"/>
      <c r="N553" s="828"/>
      <c r="O553" s="828"/>
      <c r="P553" s="828"/>
      <c r="Q553" s="828"/>
      <c r="R553" s="828"/>
      <c r="S553" s="828"/>
      <c r="T553" s="828"/>
      <c r="U553" s="828"/>
      <c r="V553" s="828"/>
      <c r="W553" s="828"/>
      <c r="X553" s="828"/>
      <c r="Y553" s="828"/>
      <c r="Z553" s="828"/>
    </row>
    <row r="554" ht="15.75" customHeight="1">
      <c r="A554" s="830"/>
      <c r="B554" s="826"/>
      <c r="C554" s="828"/>
      <c r="D554" s="828"/>
      <c r="E554" s="828"/>
      <c r="F554" s="828"/>
      <c r="G554" s="828"/>
      <c r="H554" s="828"/>
      <c r="I554" s="828"/>
      <c r="J554" s="828"/>
      <c r="K554" s="828"/>
      <c r="L554" s="828"/>
      <c r="M554" s="828"/>
      <c r="N554" s="828"/>
      <c r="O554" s="828"/>
      <c r="P554" s="828"/>
      <c r="Q554" s="828"/>
      <c r="R554" s="828"/>
      <c r="S554" s="828"/>
      <c r="T554" s="828"/>
      <c r="U554" s="828"/>
      <c r="V554" s="828"/>
      <c r="W554" s="828"/>
      <c r="X554" s="828"/>
      <c r="Y554" s="828"/>
      <c r="Z554" s="828"/>
    </row>
    <row r="555" ht="15.75" customHeight="1">
      <c r="A555" s="830"/>
      <c r="B555" s="826"/>
      <c r="C555" s="828"/>
      <c r="D555" s="828"/>
      <c r="E555" s="828"/>
      <c r="F555" s="828"/>
      <c r="G555" s="828"/>
      <c r="H555" s="828"/>
      <c r="I555" s="828"/>
      <c r="J555" s="828"/>
      <c r="K555" s="828"/>
      <c r="L555" s="828"/>
      <c r="M555" s="828"/>
      <c r="N555" s="828"/>
      <c r="O555" s="828"/>
      <c r="P555" s="828"/>
      <c r="Q555" s="828"/>
      <c r="R555" s="828"/>
      <c r="S555" s="828"/>
      <c r="T555" s="828"/>
      <c r="U555" s="828"/>
      <c r="V555" s="828"/>
      <c r="W555" s="828"/>
      <c r="X555" s="828"/>
      <c r="Y555" s="828"/>
      <c r="Z555" s="828"/>
    </row>
    <row r="556" ht="15.75" customHeight="1">
      <c r="A556" s="830"/>
      <c r="B556" s="826"/>
      <c r="C556" s="828"/>
      <c r="D556" s="828"/>
      <c r="E556" s="828"/>
      <c r="F556" s="828"/>
      <c r="G556" s="828"/>
      <c r="H556" s="828"/>
      <c r="I556" s="828"/>
      <c r="J556" s="828"/>
      <c r="K556" s="828"/>
      <c r="L556" s="828"/>
      <c r="M556" s="828"/>
      <c r="N556" s="828"/>
      <c r="O556" s="828"/>
      <c r="P556" s="828"/>
      <c r="Q556" s="828"/>
      <c r="R556" s="828"/>
      <c r="S556" s="828"/>
      <c r="T556" s="828"/>
      <c r="U556" s="828"/>
      <c r="V556" s="828"/>
      <c r="W556" s="828"/>
      <c r="X556" s="828"/>
      <c r="Y556" s="828"/>
      <c r="Z556" s="828"/>
    </row>
    <row r="557" ht="15.75" customHeight="1">
      <c r="A557" s="830"/>
      <c r="B557" s="826"/>
      <c r="C557" s="828"/>
      <c r="D557" s="828"/>
      <c r="E557" s="828"/>
      <c r="F557" s="828"/>
      <c r="G557" s="828"/>
      <c r="H557" s="828"/>
      <c r="I557" s="828"/>
      <c r="J557" s="828"/>
      <c r="K557" s="828"/>
      <c r="L557" s="828"/>
      <c r="M557" s="828"/>
      <c r="N557" s="828"/>
      <c r="O557" s="828"/>
      <c r="P557" s="828"/>
      <c r="Q557" s="828"/>
      <c r="R557" s="828"/>
      <c r="S557" s="828"/>
      <c r="T557" s="828"/>
      <c r="U557" s="828"/>
      <c r="V557" s="828"/>
      <c r="W557" s="828"/>
      <c r="X557" s="828"/>
      <c r="Y557" s="828"/>
      <c r="Z557" s="828"/>
    </row>
    <row r="558" ht="15.75" customHeight="1">
      <c r="A558" s="830"/>
      <c r="B558" s="826"/>
      <c r="C558" s="828"/>
      <c r="D558" s="828"/>
      <c r="E558" s="828"/>
      <c r="F558" s="828"/>
      <c r="G558" s="828"/>
      <c r="H558" s="828"/>
      <c r="I558" s="828"/>
      <c r="J558" s="828"/>
      <c r="K558" s="828"/>
      <c r="L558" s="828"/>
      <c r="M558" s="828"/>
      <c r="N558" s="828"/>
      <c r="O558" s="828"/>
      <c r="P558" s="828"/>
      <c r="Q558" s="828"/>
      <c r="R558" s="828"/>
      <c r="S558" s="828"/>
      <c r="T558" s="828"/>
      <c r="U558" s="828"/>
      <c r="V558" s="828"/>
      <c r="W558" s="828"/>
      <c r="X558" s="828"/>
      <c r="Y558" s="828"/>
      <c r="Z558" s="828"/>
    </row>
    <row r="559" ht="15.75" customHeight="1">
      <c r="A559" s="830"/>
      <c r="B559" s="826"/>
      <c r="C559" s="828"/>
      <c r="D559" s="828"/>
      <c r="E559" s="828"/>
      <c r="F559" s="828"/>
      <c r="G559" s="828"/>
      <c r="H559" s="828"/>
      <c r="I559" s="828"/>
      <c r="J559" s="828"/>
      <c r="K559" s="828"/>
      <c r="L559" s="828"/>
      <c r="M559" s="828"/>
      <c r="N559" s="828"/>
      <c r="O559" s="828"/>
      <c r="P559" s="828"/>
      <c r="Q559" s="828"/>
      <c r="R559" s="828"/>
      <c r="S559" s="828"/>
      <c r="T559" s="828"/>
      <c r="U559" s="828"/>
      <c r="V559" s="828"/>
      <c r="W559" s="828"/>
      <c r="X559" s="828"/>
      <c r="Y559" s="828"/>
      <c r="Z559" s="828"/>
    </row>
    <row r="560" ht="15.75" customHeight="1">
      <c r="A560" s="830"/>
      <c r="B560" s="826"/>
      <c r="C560" s="828"/>
      <c r="D560" s="828"/>
      <c r="E560" s="828"/>
      <c r="F560" s="828"/>
      <c r="G560" s="828"/>
      <c r="H560" s="828"/>
      <c r="I560" s="828"/>
      <c r="J560" s="828"/>
      <c r="K560" s="828"/>
      <c r="L560" s="828"/>
      <c r="M560" s="828"/>
      <c r="N560" s="828"/>
      <c r="O560" s="828"/>
      <c r="P560" s="828"/>
      <c r="Q560" s="828"/>
      <c r="R560" s="828"/>
      <c r="S560" s="828"/>
      <c r="T560" s="828"/>
      <c r="U560" s="828"/>
      <c r="V560" s="828"/>
      <c r="W560" s="828"/>
      <c r="X560" s="828"/>
      <c r="Y560" s="828"/>
      <c r="Z560" s="828"/>
    </row>
    <row r="561" ht="15.75" customHeight="1">
      <c r="A561" s="830"/>
      <c r="B561" s="826"/>
      <c r="C561" s="828"/>
      <c r="D561" s="828"/>
      <c r="E561" s="828"/>
      <c r="F561" s="828"/>
      <c r="G561" s="828"/>
      <c r="H561" s="828"/>
      <c r="I561" s="828"/>
      <c r="J561" s="828"/>
      <c r="K561" s="828"/>
      <c r="L561" s="828"/>
      <c r="M561" s="828"/>
      <c r="N561" s="828"/>
      <c r="O561" s="828"/>
      <c r="P561" s="828"/>
      <c r="Q561" s="828"/>
      <c r="R561" s="828"/>
      <c r="S561" s="828"/>
      <c r="T561" s="828"/>
      <c r="U561" s="828"/>
      <c r="V561" s="828"/>
      <c r="W561" s="828"/>
      <c r="X561" s="828"/>
      <c r="Y561" s="828"/>
      <c r="Z561" s="828"/>
    </row>
    <row r="562" ht="15.75" customHeight="1">
      <c r="A562" s="830"/>
      <c r="B562" s="826"/>
      <c r="C562" s="828"/>
      <c r="D562" s="828"/>
      <c r="E562" s="828"/>
      <c r="F562" s="828"/>
      <c r="G562" s="828"/>
      <c r="H562" s="828"/>
      <c r="I562" s="828"/>
      <c r="J562" s="828"/>
      <c r="K562" s="828"/>
      <c r="L562" s="828"/>
      <c r="M562" s="828"/>
      <c r="N562" s="828"/>
      <c r="O562" s="828"/>
      <c r="P562" s="828"/>
      <c r="Q562" s="828"/>
      <c r="R562" s="828"/>
      <c r="S562" s="828"/>
      <c r="T562" s="828"/>
      <c r="U562" s="828"/>
      <c r="V562" s="828"/>
      <c r="W562" s="828"/>
      <c r="X562" s="828"/>
      <c r="Y562" s="828"/>
      <c r="Z562" s="828"/>
    </row>
    <row r="563" ht="15.75" customHeight="1">
      <c r="A563" s="830"/>
      <c r="B563" s="826"/>
      <c r="C563" s="828"/>
      <c r="D563" s="828"/>
      <c r="E563" s="828"/>
      <c r="F563" s="828"/>
      <c r="G563" s="828"/>
      <c r="H563" s="828"/>
      <c r="I563" s="828"/>
      <c r="J563" s="828"/>
      <c r="K563" s="828"/>
      <c r="L563" s="828"/>
      <c r="M563" s="828"/>
      <c r="N563" s="828"/>
      <c r="O563" s="828"/>
      <c r="P563" s="828"/>
      <c r="Q563" s="828"/>
      <c r="R563" s="828"/>
      <c r="S563" s="828"/>
      <c r="T563" s="828"/>
      <c r="U563" s="828"/>
      <c r="V563" s="828"/>
      <c r="W563" s="828"/>
      <c r="X563" s="828"/>
      <c r="Y563" s="828"/>
      <c r="Z563" s="828"/>
    </row>
    <row r="564" ht="15.75" customHeight="1">
      <c r="A564" s="830"/>
      <c r="B564" s="826"/>
      <c r="C564" s="828"/>
      <c r="D564" s="828"/>
      <c r="E564" s="828"/>
      <c r="F564" s="828"/>
      <c r="G564" s="828"/>
      <c r="H564" s="828"/>
      <c r="I564" s="828"/>
      <c r="J564" s="828"/>
      <c r="K564" s="828"/>
      <c r="L564" s="828"/>
      <c r="M564" s="828"/>
      <c r="N564" s="828"/>
      <c r="O564" s="828"/>
      <c r="P564" s="828"/>
      <c r="Q564" s="828"/>
      <c r="R564" s="828"/>
      <c r="S564" s="828"/>
      <c r="T564" s="828"/>
      <c r="U564" s="828"/>
      <c r="V564" s="828"/>
      <c r="W564" s="828"/>
      <c r="X564" s="828"/>
      <c r="Y564" s="828"/>
      <c r="Z564" s="828"/>
    </row>
    <row r="565" ht="15.75" customHeight="1">
      <c r="A565" s="830"/>
      <c r="B565" s="826"/>
      <c r="C565" s="828"/>
      <c r="D565" s="828"/>
      <c r="E565" s="828"/>
      <c r="F565" s="828"/>
      <c r="G565" s="828"/>
      <c r="H565" s="828"/>
      <c r="I565" s="828"/>
      <c r="J565" s="828"/>
      <c r="K565" s="828"/>
      <c r="L565" s="828"/>
      <c r="M565" s="828"/>
      <c r="N565" s="828"/>
      <c r="O565" s="828"/>
      <c r="P565" s="828"/>
      <c r="Q565" s="828"/>
      <c r="R565" s="828"/>
      <c r="S565" s="828"/>
      <c r="T565" s="828"/>
      <c r="U565" s="828"/>
      <c r="V565" s="828"/>
      <c r="W565" s="828"/>
      <c r="X565" s="828"/>
      <c r="Y565" s="828"/>
      <c r="Z565" s="828"/>
    </row>
    <row r="566" ht="15.75" customHeight="1">
      <c r="A566" s="830"/>
      <c r="B566" s="826"/>
      <c r="C566" s="828"/>
      <c r="D566" s="828"/>
      <c r="E566" s="828"/>
      <c r="F566" s="828"/>
      <c r="G566" s="828"/>
      <c r="H566" s="828"/>
      <c r="I566" s="828"/>
      <c r="J566" s="828"/>
      <c r="K566" s="828"/>
      <c r="L566" s="828"/>
      <c r="M566" s="828"/>
      <c r="N566" s="828"/>
      <c r="O566" s="828"/>
      <c r="P566" s="828"/>
      <c r="Q566" s="828"/>
      <c r="R566" s="828"/>
      <c r="S566" s="828"/>
      <c r="T566" s="828"/>
      <c r="U566" s="828"/>
      <c r="V566" s="828"/>
      <c r="W566" s="828"/>
      <c r="X566" s="828"/>
      <c r="Y566" s="828"/>
      <c r="Z566" s="828"/>
    </row>
    <row r="567" ht="15.75" customHeight="1">
      <c r="A567" s="830"/>
      <c r="B567" s="826"/>
      <c r="C567" s="828"/>
      <c r="D567" s="828"/>
      <c r="E567" s="828"/>
      <c r="F567" s="828"/>
      <c r="G567" s="828"/>
      <c r="H567" s="828"/>
      <c r="I567" s="828"/>
      <c r="J567" s="828"/>
      <c r="K567" s="828"/>
      <c r="L567" s="828"/>
      <c r="M567" s="828"/>
      <c r="N567" s="828"/>
      <c r="O567" s="828"/>
      <c r="P567" s="828"/>
      <c r="Q567" s="828"/>
      <c r="R567" s="828"/>
      <c r="S567" s="828"/>
      <c r="T567" s="828"/>
      <c r="U567" s="828"/>
      <c r="V567" s="828"/>
      <c r="W567" s="828"/>
      <c r="X567" s="828"/>
      <c r="Y567" s="828"/>
      <c r="Z567" s="828"/>
    </row>
    <row r="568" ht="15.75" customHeight="1">
      <c r="A568" s="830"/>
      <c r="B568" s="826"/>
      <c r="C568" s="828"/>
      <c r="D568" s="828"/>
      <c r="E568" s="828"/>
      <c r="F568" s="828"/>
      <c r="G568" s="828"/>
      <c r="H568" s="828"/>
      <c r="I568" s="828"/>
      <c r="J568" s="828"/>
      <c r="K568" s="828"/>
      <c r="L568" s="828"/>
      <c r="M568" s="828"/>
      <c r="N568" s="828"/>
      <c r="O568" s="828"/>
      <c r="P568" s="828"/>
      <c r="Q568" s="828"/>
      <c r="R568" s="828"/>
      <c r="S568" s="828"/>
      <c r="T568" s="828"/>
      <c r="U568" s="828"/>
      <c r="V568" s="828"/>
      <c r="W568" s="828"/>
      <c r="X568" s="828"/>
      <c r="Y568" s="828"/>
      <c r="Z568" s="828"/>
    </row>
    <row r="569" ht="15.75" customHeight="1">
      <c r="A569" s="830"/>
      <c r="B569" s="826"/>
      <c r="C569" s="828"/>
      <c r="D569" s="828"/>
      <c r="E569" s="828"/>
      <c r="F569" s="828"/>
      <c r="G569" s="828"/>
      <c r="H569" s="828"/>
      <c r="I569" s="828"/>
      <c r="J569" s="828"/>
      <c r="K569" s="828"/>
      <c r="L569" s="828"/>
      <c r="M569" s="828"/>
      <c r="N569" s="828"/>
      <c r="O569" s="828"/>
      <c r="P569" s="828"/>
      <c r="Q569" s="828"/>
      <c r="R569" s="828"/>
      <c r="S569" s="828"/>
      <c r="T569" s="828"/>
      <c r="U569" s="828"/>
      <c r="V569" s="828"/>
      <c r="W569" s="828"/>
      <c r="X569" s="828"/>
      <c r="Y569" s="828"/>
      <c r="Z569" s="828"/>
    </row>
    <row r="570" ht="15.75" customHeight="1">
      <c r="A570" s="830"/>
      <c r="B570" s="826"/>
      <c r="C570" s="828"/>
      <c r="D570" s="828"/>
      <c r="E570" s="828"/>
      <c r="F570" s="828"/>
      <c r="G570" s="828"/>
      <c r="H570" s="828"/>
      <c r="I570" s="828"/>
      <c r="J570" s="828"/>
      <c r="K570" s="828"/>
      <c r="L570" s="828"/>
      <c r="M570" s="828"/>
      <c r="N570" s="828"/>
      <c r="O570" s="828"/>
      <c r="P570" s="828"/>
      <c r="Q570" s="828"/>
      <c r="R570" s="828"/>
      <c r="S570" s="828"/>
      <c r="T570" s="828"/>
      <c r="U570" s="828"/>
      <c r="V570" s="828"/>
      <c r="W570" s="828"/>
      <c r="X570" s="828"/>
      <c r="Y570" s="828"/>
      <c r="Z570" s="828"/>
    </row>
    <row r="571" ht="15.75" customHeight="1">
      <c r="A571" s="830"/>
      <c r="B571" s="826"/>
      <c r="C571" s="828"/>
      <c r="D571" s="828"/>
      <c r="E571" s="828"/>
      <c r="F571" s="828"/>
      <c r="G571" s="828"/>
      <c r="H571" s="828"/>
      <c r="I571" s="828"/>
      <c r="J571" s="828"/>
      <c r="K571" s="828"/>
      <c r="L571" s="828"/>
      <c r="M571" s="828"/>
      <c r="N571" s="828"/>
      <c r="O571" s="828"/>
      <c r="P571" s="828"/>
      <c r="Q571" s="828"/>
      <c r="R571" s="828"/>
      <c r="S571" s="828"/>
      <c r="T571" s="828"/>
      <c r="U571" s="828"/>
      <c r="V571" s="828"/>
      <c r="W571" s="828"/>
      <c r="X571" s="828"/>
      <c r="Y571" s="828"/>
      <c r="Z571" s="828"/>
    </row>
    <row r="572" ht="15.75" customHeight="1">
      <c r="A572" s="830"/>
      <c r="B572" s="826"/>
      <c r="C572" s="828"/>
      <c r="D572" s="828"/>
      <c r="E572" s="828"/>
      <c r="F572" s="828"/>
      <c r="G572" s="828"/>
      <c r="H572" s="828"/>
      <c r="I572" s="828"/>
      <c r="J572" s="828"/>
      <c r="K572" s="828"/>
      <c r="L572" s="828"/>
      <c r="M572" s="828"/>
      <c r="N572" s="828"/>
      <c r="O572" s="828"/>
      <c r="P572" s="828"/>
      <c r="Q572" s="828"/>
      <c r="R572" s="828"/>
      <c r="S572" s="828"/>
      <c r="T572" s="828"/>
      <c r="U572" s="828"/>
      <c r="V572" s="828"/>
      <c r="W572" s="828"/>
      <c r="X572" s="828"/>
      <c r="Y572" s="828"/>
      <c r="Z572" s="828"/>
    </row>
    <row r="573" ht="15.75" customHeight="1">
      <c r="A573" s="830"/>
      <c r="B573" s="826"/>
      <c r="C573" s="828"/>
      <c r="D573" s="828"/>
      <c r="E573" s="828"/>
      <c r="F573" s="828"/>
      <c r="G573" s="828"/>
      <c r="H573" s="828"/>
      <c r="I573" s="828"/>
      <c r="J573" s="828"/>
      <c r="K573" s="828"/>
      <c r="L573" s="828"/>
      <c r="M573" s="828"/>
      <c r="N573" s="828"/>
      <c r="O573" s="828"/>
      <c r="P573" s="828"/>
      <c r="Q573" s="828"/>
      <c r="R573" s="828"/>
      <c r="S573" s="828"/>
      <c r="T573" s="828"/>
      <c r="U573" s="828"/>
      <c r="V573" s="828"/>
      <c r="W573" s="828"/>
      <c r="X573" s="828"/>
      <c r="Y573" s="828"/>
      <c r="Z573" s="828"/>
    </row>
    <row r="574" ht="15.75" customHeight="1">
      <c r="A574" s="830"/>
      <c r="B574" s="826"/>
      <c r="C574" s="828"/>
      <c r="D574" s="828"/>
      <c r="E574" s="828"/>
      <c r="F574" s="828"/>
      <c r="G574" s="828"/>
      <c r="H574" s="828"/>
      <c r="I574" s="828"/>
      <c r="J574" s="828"/>
      <c r="K574" s="828"/>
      <c r="L574" s="828"/>
      <c r="M574" s="828"/>
      <c r="N574" s="828"/>
      <c r="O574" s="828"/>
      <c r="P574" s="828"/>
      <c r="Q574" s="828"/>
      <c r="R574" s="828"/>
      <c r="S574" s="828"/>
      <c r="T574" s="828"/>
      <c r="U574" s="828"/>
      <c r="V574" s="828"/>
      <c r="W574" s="828"/>
      <c r="X574" s="828"/>
      <c r="Y574" s="828"/>
      <c r="Z574" s="828"/>
    </row>
    <row r="575" ht="15.75" customHeight="1">
      <c r="A575" s="830"/>
      <c r="B575" s="826"/>
      <c r="C575" s="828"/>
      <c r="D575" s="828"/>
      <c r="E575" s="828"/>
      <c r="F575" s="828"/>
      <c r="G575" s="828"/>
      <c r="H575" s="828"/>
      <c r="I575" s="828"/>
      <c r="J575" s="828"/>
      <c r="K575" s="828"/>
      <c r="L575" s="828"/>
      <c r="M575" s="828"/>
      <c r="N575" s="828"/>
      <c r="O575" s="828"/>
      <c r="P575" s="828"/>
      <c r="Q575" s="828"/>
      <c r="R575" s="828"/>
      <c r="S575" s="828"/>
      <c r="T575" s="828"/>
      <c r="U575" s="828"/>
      <c r="V575" s="828"/>
      <c r="W575" s="828"/>
      <c r="X575" s="828"/>
      <c r="Y575" s="828"/>
      <c r="Z575" s="828"/>
    </row>
    <row r="576" ht="15.75" customHeight="1">
      <c r="A576" s="830"/>
      <c r="B576" s="826"/>
      <c r="C576" s="828"/>
      <c r="D576" s="828"/>
      <c r="E576" s="828"/>
      <c r="F576" s="828"/>
      <c r="G576" s="828"/>
      <c r="H576" s="828"/>
      <c r="I576" s="828"/>
      <c r="J576" s="828"/>
      <c r="K576" s="828"/>
      <c r="L576" s="828"/>
      <c r="M576" s="828"/>
      <c r="N576" s="828"/>
      <c r="O576" s="828"/>
      <c r="P576" s="828"/>
      <c r="Q576" s="828"/>
      <c r="R576" s="828"/>
      <c r="S576" s="828"/>
      <c r="T576" s="828"/>
      <c r="U576" s="828"/>
      <c r="V576" s="828"/>
      <c r="W576" s="828"/>
      <c r="X576" s="828"/>
      <c r="Y576" s="828"/>
      <c r="Z576" s="828"/>
    </row>
    <row r="577" ht="15.75" customHeight="1">
      <c r="A577" s="830"/>
      <c r="B577" s="826"/>
      <c r="C577" s="828"/>
      <c r="D577" s="828"/>
      <c r="E577" s="828"/>
      <c r="F577" s="828"/>
      <c r="G577" s="828"/>
      <c r="H577" s="828"/>
      <c r="I577" s="828"/>
      <c r="J577" s="828"/>
      <c r="K577" s="828"/>
      <c r="L577" s="828"/>
      <c r="M577" s="828"/>
      <c r="N577" s="828"/>
      <c r="O577" s="828"/>
      <c r="P577" s="828"/>
      <c r="Q577" s="828"/>
      <c r="R577" s="828"/>
      <c r="S577" s="828"/>
      <c r="T577" s="828"/>
      <c r="U577" s="828"/>
      <c r="V577" s="828"/>
      <c r="W577" s="828"/>
      <c r="X577" s="828"/>
      <c r="Y577" s="828"/>
      <c r="Z577" s="828"/>
    </row>
    <row r="578" ht="15.75" customHeight="1">
      <c r="A578" s="830"/>
      <c r="B578" s="826"/>
      <c r="C578" s="828"/>
      <c r="D578" s="828"/>
      <c r="E578" s="828"/>
      <c r="F578" s="828"/>
      <c r="G578" s="828"/>
      <c r="H578" s="828"/>
      <c r="I578" s="828"/>
      <c r="J578" s="828"/>
      <c r="K578" s="828"/>
      <c r="L578" s="828"/>
      <c r="M578" s="828"/>
      <c r="N578" s="828"/>
      <c r="O578" s="828"/>
      <c r="P578" s="828"/>
      <c r="Q578" s="828"/>
      <c r="R578" s="828"/>
      <c r="S578" s="828"/>
      <c r="T578" s="828"/>
      <c r="U578" s="828"/>
      <c r="V578" s="828"/>
      <c r="W578" s="828"/>
      <c r="X578" s="828"/>
      <c r="Y578" s="828"/>
      <c r="Z578" s="828"/>
    </row>
    <row r="579" ht="15.75" customHeight="1">
      <c r="A579" s="830"/>
      <c r="B579" s="826"/>
      <c r="C579" s="828"/>
      <c r="D579" s="828"/>
      <c r="E579" s="828"/>
      <c r="F579" s="828"/>
      <c r="G579" s="828"/>
      <c r="H579" s="828"/>
      <c r="I579" s="828"/>
      <c r="J579" s="828"/>
      <c r="K579" s="828"/>
      <c r="L579" s="828"/>
      <c r="M579" s="828"/>
      <c r="N579" s="828"/>
      <c r="O579" s="828"/>
      <c r="P579" s="828"/>
      <c r="Q579" s="828"/>
      <c r="R579" s="828"/>
      <c r="S579" s="828"/>
      <c r="T579" s="828"/>
      <c r="U579" s="828"/>
      <c r="V579" s="828"/>
      <c r="W579" s="828"/>
      <c r="X579" s="828"/>
      <c r="Y579" s="828"/>
      <c r="Z579" s="828"/>
    </row>
    <row r="580" ht="15.75" customHeight="1">
      <c r="A580" s="830"/>
      <c r="B580" s="826"/>
      <c r="C580" s="828"/>
      <c r="D580" s="828"/>
      <c r="E580" s="828"/>
      <c r="F580" s="828"/>
      <c r="G580" s="828"/>
      <c r="H580" s="828"/>
      <c r="I580" s="828"/>
      <c r="J580" s="828"/>
      <c r="K580" s="828"/>
      <c r="L580" s="828"/>
      <c r="M580" s="828"/>
      <c r="N580" s="828"/>
      <c r="O580" s="828"/>
      <c r="P580" s="828"/>
      <c r="Q580" s="828"/>
      <c r="R580" s="828"/>
      <c r="S580" s="828"/>
      <c r="T580" s="828"/>
      <c r="U580" s="828"/>
      <c r="V580" s="828"/>
      <c r="W580" s="828"/>
      <c r="X580" s="828"/>
      <c r="Y580" s="828"/>
      <c r="Z580" s="828"/>
    </row>
    <row r="581" ht="15.75" customHeight="1">
      <c r="A581" s="830"/>
      <c r="B581" s="826"/>
      <c r="C581" s="828"/>
      <c r="D581" s="828"/>
      <c r="E581" s="828"/>
      <c r="F581" s="828"/>
      <c r="G581" s="828"/>
      <c r="H581" s="828"/>
      <c r="I581" s="828"/>
      <c r="J581" s="828"/>
      <c r="K581" s="828"/>
      <c r="L581" s="828"/>
      <c r="M581" s="828"/>
      <c r="N581" s="828"/>
      <c r="O581" s="828"/>
      <c r="P581" s="828"/>
      <c r="Q581" s="828"/>
      <c r="R581" s="828"/>
      <c r="S581" s="828"/>
      <c r="T581" s="828"/>
      <c r="U581" s="828"/>
      <c r="V581" s="828"/>
      <c r="W581" s="828"/>
      <c r="X581" s="828"/>
      <c r="Y581" s="828"/>
      <c r="Z581" s="828"/>
    </row>
    <row r="582" ht="15.75" customHeight="1">
      <c r="A582" s="830"/>
      <c r="B582" s="826"/>
      <c r="C582" s="828"/>
      <c r="D582" s="828"/>
      <c r="E582" s="828"/>
      <c r="F582" s="828"/>
      <c r="G582" s="828"/>
      <c r="H582" s="828"/>
      <c r="I582" s="828"/>
      <c r="J582" s="828"/>
      <c r="K582" s="828"/>
      <c r="L582" s="828"/>
      <c r="M582" s="828"/>
      <c r="N582" s="828"/>
      <c r="O582" s="828"/>
      <c r="P582" s="828"/>
      <c r="Q582" s="828"/>
      <c r="R582" s="828"/>
      <c r="S582" s="828"/>
      <c r="T582" s="828"/>
      <c r="U582" s="828"/>
      <c r="V582" s="828"/>
      <c r="W582" s="828"/>
      <c r="X582" s="828"/>
      <c r="Y582" s="828"/>
      <c r="Z582" s="828"/>
    </row>
    <row r="583" ht="15.75" customHeight="1">
      <c r="A583" s="830"/>
      <c r="B583" s="826"/>
      <c r="C583" s="828"/>
      <c r="D583" s="828"/>
      <c r="E583" s="828"/>
      <c r="F583" s="828"/>
      <c r="G583" s="828"/>
      <c r="H583" s="828"/>
      <c r="I583" s="828"/>
      <c r="J583" s="828"/>
      <c r="K583" s="828"/>
      <c r="L583" s="828"/>
      <c r="M583" s="828"/>
      <c r="N583" s="828"/>
      <c r="O583" s="828"/>
      <c r="P583" s="828"/>
      <c r="Q583" s="828"/>
      <c r="R583" s="828"/>
      <c r="S583" s="828"/>
      <c r="T583" s="828"/>
      <c r="U583" s="828"/>
      <c r="V583" s="828"/>
      <c r="W583" s="828"/>
      <c r="X583" s="828"/>
      <c r="Y583" s="828"/>
      <c r="Z583" s="828"/>
    </row>
    <row r="584" ht="15.75" customHeight="1">
      <c r="A584" s="830"/>
      <c r="B584" s="826"/>
      <c r="C584" s="828"/>
      <c r="D584" s="828"/>
      <c r="E584" s="828"/>
      <c r="F584" s="828"/>
      <c r="G584" s="828"/>
      <c r="H584" s="828"/>
      <c r="I584" s="828"/>
      <c r="J584" s="828"/>
      <c r="K584" s="828"/>
      <c r="L584" s="828"/>
      <c r="M584" s="828"/>
      <c r="N584" s="828"/>
      <c r="O584" s="828"/>
      <c r="P584" s="828"/>
      <c r="Q584" s="828"/>
      <c r="R584" s="828"/>
      <c r="S584" s="828"/>
      <c r="T584" s="828"/>
      <c r="U584" s="828"/>
      <c r="V584" s="828"/>
      <c r="W584" s="828"/>
      <c r="X584" s="828"/>
      <c r="Y584" s="828"/>
      <c r="Z584" s="828"/>
    </row>
    <row r="585" ht="15.75" customHeight="1">
      <c r="A585" s="830"/>
      <c r="B585" s="826"/>
      <c r="C585" s="828"/>
      <c r="D585" s="828"/>
      <c r="E585" s="828"/>
      <c r="F585" s="828"/>
      <c r="G585" s="828"/>
      <c r="H585" s="828"/>
      <c r="I585" s="828"/>
      <c r="J585" s="828"/>
      <c r="K585" s="828"/>
      <c r="L585" s="828"/>
      <c r="M585" s="828"/>
      <c r="N585" s="828"/>
      <c r="O585" s="828"/>
      <c r="P585" s="828"/>
      <c r="Q585" s="828"/>
      <c r="R585" s="828"/>
      <c r="S585" s="828"/>
      <c r="T585" s="828"/>
      <c r="U585" s="828"/>
      <c r="V585" s="828"/>
      <c r="W585" s="828"/>
      <c r="X585" s="828"/>
      <c r="Y585" s="828"/>
      <c r="Z585" s="828"/>
    </row>
    <row r="586" ht="15.75" customHeight="1">
      <c r="A586" s="830"/>
      <c r="B586" s="826"/>
      <c r="C586" s="828"/>
      <c r="D586" s="828"/>
      <c r="E586" s="828"/>
      <c r="F586" s="828"/>
      <c r="G586" s="828"/>
      <c r="H586" s="828"/>
      <c r="I586" s="828"/>
      <c r="J586" s="828"/>
      <c r="K586" s="828"/>
      <c r="L586" s="828"/>
      <c r="M586" s="828"/>
      <c r="N586" s="828"/>
      <c r="O586" s="828"/>
      <c r="P586" s="828"/>
      <c r="Q586" s="828"/>
      <c r="R586" s="828"/>
      <c r="S586" s="828"/>
      <c r="T586" s="828"/>
      <c r="U586" s="828"/>
      <c r="V586" s="828"/>
      <c r="W586" s="828"/>
      <c r="X586" s="828"/>
      <c r="Y586" s="828"/>
      <c r="Z586" s="828"/>
    </row>
    <row r="587" ht="15.75" customHeight="1">
      <c r="A587" s="830"/>
      <c r="B587" s="826"/>
      <c r="C587" s="828"/>
      <c r="D587" s="828"/>
      <c r="E587" s="828"/>
      <c r="F587" s="828"/>
      <c r="G587" s="828"/>
      <c r="H587" s="828"/>
      <c r="I587" s="828"/>
      <c r="J587" s="828"/>
      <c r="K587" s="828"/>
      <c r="L587" s="828"/>
      <c r="M587" s="828"/>
      <c r="N587" s="828"/>
      <c r="O587" s="828"/>
      <c r="P587" s="828"/>
      <c r="Q587" s="828"/>
      <c r="R587" s="828"/>
      <c r="S587" s="828"/>
      <c r="T587" s="828"/>
      <c r="U587" s="828"/>
      <c r="V587" s="828"/>
      <c r="W587" s="828"/>
      <c r="X587" s="828"/>
      <c r="Y587" s="828"/>
      <c r="Z587" s="828"/>
    </row>
    <row r="588" ht="15.75" customHeight="1">
      <c r="A588" s="830"/>
      <c r="B588" s="826"/>
      <c r="C588" s="828"/>
      <c r="D588" s="828"/>
      <c r="E588" s="828"/>
      <c r="F588" s="828"/>
      <c r="G588" s="828"/>
      <c r="H588" s="828"/>
      <c r="I588" s="828"/>
      <c r="J588" s="828"/>
      <c r="K588" s="828"/>
      <c r="L588" s="828"/>
      <c r="M588" s="828"/>
      <c r="N588" s="828"/>
      <c r="O588" s="828"/>
      <c r="P588" s="828"/>
      <c r="Q588" s="828"/>
      <c r="R588" s="828"/>
      <c r="S588" s="828"/>
      <c r="T588" s="828"/>
      <c r="U588" s="828"/>
      <c r="V588" s="828"/>
      <c r="W588" s="828"/>
      <c r="X588" s="828"/>
      <c r="Y588" s="828"/>
      <c r="Z588" s="828"/>
    </row>
    <row r="589" ht="15.75" customHeight="1">
      <c r="A589" s="830"/>
      <c r="B589" s="826"/>
      <c r="C589" s="828"/>
      <c r="D589" s="828"/>
      <c r="E589" s="828"/>
      <c r="F589" s="828"/>
      <c r="G589" s="828"/>
      <c r="H589" s="828"/>
      <c r="I589" s="828"/>
      <c r="J589" s="828"/>
      <c r="K589" s="828"/>
      <c r="L589" s="828"/>
      <c r="M589" s="828"/>
      <c r="N589" s="828"/>
      <c r="O589" s="828"/>
      <c r="P589" s="828"/>
      <c r="Q589" s="828"/>
      <c r="R589" s="828"/>
      <c r="S589" s="828"/>
      <c r="T589" s="828"/>
      <c r="U589" s="828"/>
      <c r="V589" s="828"/>
      <c r="W589" s="828"/>
      <c r="X589" s="828"/>
      <c r="Y589" s="828"/>
      <c r="Z589" s="828"/>
    </row>
    <row r="590" ht="15.75" customHeight="1">
      <c r="A590" s="830"/>
      <c r="B590" s="826"/>
      <c r="C590" s="828"/>
      <c r="D590" s="828"/>
      <c r="E590" s="828"/>
      <c r="F590" s="828"/>
      <c r="G590" s="828"/>
      <c r="H590" s="828"/>
      <c r="I590" s="828"/>
      <c r="J590" s="828"/>
      <c r="K590" s="828"/>
      <c r="L590" s="828"/>
      <c r="M590" s="828"/>
      <c r="N590" s="828"/>
      <c r="O590" s="828"/>
      <c r="P590" s="828"/>
      <c r="Q590" s="828"/>
      <c r="R590" s="828"/>
      <c r="S590" s="828"/>
      <c r="T590" s="828"/>
      <c r="U590" s="828"/>
      <c r="V590" s="828"/>
      <c r="W590" s="828"/>
      <c r="X590" s="828"/>
      <c r="Y590" s="828"/>
      <c r="Z590" s="828"/>
    </row>
    <row r="591" ht="15.75" customHeight="1">
      <c r="A591" s="830"/>
      <c r="B591" s="826"/>
      <c r="C591" s="828"/>
      <c r="D591" s="828"/>
      <c r="E591" s="828"/>
      <c r="F591" s="828"/>
      <c r="G591" s="828"/>
      <c r="H591" s="828"/>
      <c r="I591" s="828"/>
      <c r="J591" s="828"/>
      <c r="K591" s="828"/>
      <c r="L591" s="828"/>
      <c r="M591" s="828"/>
      <c r="N591" s="828"/>
      <c r="O591" s="828"/>
      <c r="P591" s="828"/>
      <c r="Q591" s="828"/>
      <c r="R591" s="828"/>
      <c r="S591" s="828"/>
      <c r="T591" s="828"/>
      <c r="U591" s="828"/>
      <c r="V591" s="828"/>
      <c r="W591" s="828"/>
      <c r="X591" s="828"/>
      <c r="Y591" s="828"/>
      <c r="Z591" s="828"/>
    </row>
    <row r="592" ht="15.75" customHeight="1">
      <c r="A592" s="830"/>
      <c r="B592" s="826"/>
      <c r="C592" s="828"/>
      <c r="D592" s="828"/>
      <c r="E592" s="828"/>
      <c r="F592" s="828"/>
      <c r="G592" s="828"/>
      <c r="H592" s="828"/>
      <c r="I592" s="828"/>
      <c r="J592" s="828"/>
      <c r="K592" s="828"/>
      <c r="L592" s="828"/>
      <c r="M592" s="828"/>
      <c r="N592" s="828"/>
      <c r="O592" s="828"/>
      <c r="P592" s="828"/>
      <c r="Q592" s="828"/>
      <c r="R592" s="828"/>
      <c r="S592" s="828"/>
      <c r="T592" s="828"/>
      <c r="U592" s="828"/>
      <c r="V592" s="828"/>
      <c r="W592" s="828"/>
      <c r="X592" s="828"/>
      <c r="Y592" s="828"/>
      <c r="Z592" s="828"/>
    </row>
    <row r="593" ht="15.75" customHeight="1">
      <c r="A593" s="830"/>
      <c r="B593" s="826"/>
      <c r="C593" s="828"/>
      <c r="D593" s="828"/>
      <c r="E593" s="828"/>
      <c r="F593" s="828"/>
      <c r="G593" s="828"/>
      <c r="H593" s="828"/>
      <c r="I593" s="828"/>
      <c r="J593" s="828"/>
      <c r="K593" s="828"/>
      <c r="L593" s="828"/>
      <c r="M593" s="828"/>
      <c r="N593" s="828"/>
      <c r="O593" s="828"/>
      <c r="P593" s="828"/>
      <c r="Q593" s="828"/>
      <c r="R593" s="828"/>
      <c r="S593" s="828"/>
      <c r="T593" s="828"/>
      <c r="U593" s="828"/>
      <c r="V593" s="828"/>
      <c r="W593" s="828"/>
      <c r="X593" s="828"/>
      <c r="Y593" s="828"/>
      <c r="Z593" s="828"/>
    </row>
    <row r="594" ht="15.75" customHeight="1">
      <c r="A594" s="830"/>
      <c r="B594" s="826"/>
      <c r="C594" s="828"/>
      <c r="D594" s="828"/>
      <c r="E594" s="828"/>
      <c r="F594" s="828"/>
      <c r="G594" s="828"/>
      <c r="H594" s="828"/>
      <c r="I594" s="828"/>
      <c r="J594" s="828"/>
      <c r="K594" s="828"/>
      <c r="L594" s="828"/>
      <c r="M594" s="828"/>
      <c r="N594" s="828"/>
      <c r="O594" s="828"/>
      <c r="P594" s="828"/>
      <c r="Q594" s="828"/>
      <c r="R594" s="828"/>
      <c r="S594" s="828"/>
      <c r="T594" s="828"/>
      <c r="U594" s="828"/>
      <c r="V594" s="828"/>
      <c r="W594" s="828"/>
      <c r="X594" s="828"/>
      <c r="Y594" s="828"/>
      <c r="Z594" s="828"/>
    </row>
    <row r="595" ht="15.75" customHeight="1">
      <c r="A595" s="830"/>
      <c r="B595" s="826"/>
      <c r="C595" s="828"/>
      <c r="D595" s="828"/>
      <c r="E595" s="828"/>
      <c r="F595" s="828"/>
      <c r="G595" s="828"/>
      <c r="H595" s="828"/>
      <c r="I595" s="828"/>
      <c r="J595" s="828"/>
      <c r="K595" s="828"/>
      <c r="L595" s="828"/>
      <c r="M595" s="828"/>
      <c r="N595" s="828"/>
      <c r="O595" s="828"/>
      <c r="P595" s="828"/>
      <c r="Q595" s="828"/>
      <c r="R595" s="828"/>
      <c r="S595" s="828"/>
      <c r="T595" s="828"/>
      <c r="U595" s="828"/>
      <c r="V595" s="828"/>
      <c r="W595" s="828"/>
      <c r="X595" s="828"/>
      <c r="Y595" s="828"/>
      <c r="Z595" s="828"/>
    </row>
    <row r="596" ht="15.75" customHeight="1">
      <c r="A596" s="830"/>
      <c r="B596" s="826"/>
      <c r="C596" s="828"/>
      <c r="D596" s="828"/>
      <c r="E596" s="828"/>
      <c r="F596" s="828"/>
      <c r="G596" s="828"/>
      <c r="H596" s="828"/>
      <c r="I596" s="828"/>
      <c r="J596" s="828"/>
      <c r="K596" s="828"/>
      <c r="L596" s="828"/>
      <c r="M596" s="828"/>
      <c r="N596" s="828"/>
      <c r="O596" s="828"/>
      <c r="P596" s="828"/>
      <c r="Q596" s="828"/>
      <c r="R596" s="828"/>
      <c r="S596" s="828"/>
      <c r="T596" s="828"/>
      <c r="U596" s="828"/>
      <c r="V596" s="828"/>
      <c r="W596" s="828"/>
      <c r="X596" s="828"/>
      <c r="Y596" s="828"/>
      <c r="Z596" s="828"/>
    </row>
    <row r="597" ht="15.75" customHeight="1">
      <c r="A597" s="830"/>
      <c r="B597" s="826"/>
      <c r="C597" s="828"/>
      <c r="D597" s="828"/>
      <c r="E597" s="828"/>
      <c r="F597" s="828"/>
      <c r="G597" s="828"/>
      <c r="H597" s="828"/>
      <c r="I597" s="828"/>
      <c r="J597" s="828"/>
      <c r="K597" s="828"/>
      <c r="L597" s="828"/>
      <c r="M597" s="828"/>
      <c r="N597" s="828"/>
      <c r="O597" s="828"/>
      <c r="P597" s="828"/>
      <c r="Q597" s="828"/>
      <c r="R597" s="828"/>
      <c r="S597" s="828"/>
      <c r="T597" s="828"/>
      <c r="U597" s="828"/>
      <c r="V597" s="828"/>
      <c r="W597" s="828"/>
      <c r="X597" s="828"/>
      <c r="Y597" s="828"/>
      <c r="Z597" s="828"/>
    </row>
    <row r="598" ht="15.75" customHeight="1">
      <c r="A598" s="830"/>
      <c r="B598" s="826"/>
      <c r="C598" s="828"/>
      <c r="D598" s="828"/>
      <c r="E598" s="828"/>
      <c r="F598" s="828"/>
      <c r="G598" s="828"/>
      <c r="H598" s="828"/>
      <c r="I598" s="828"/>
      <c r="J598" s="828"/>
      <c r="K598" s="828"/>
      <c r="L598" s="828"/>
      <c r="M598" s="828"/>
      <c r="N598" s="828"/>
      <c r="O598" s="828"/>
      <c r="P598" s="828"/>
      <c r="Q598" s="828"/>
      <c r="R598" s="828"/>
      <c r="S598" s="828"/>
      <c r="T598" s="828"/>
      <c r="U598" s="828"/>
      <c r="V598" s="828"/>
      <c r="W598" s="828"/>
      <c r="X598" s="828"/>
      <c r="Y598" s="828"/>
      <c r="Z598" s="828"/>
    </row>
    <row r="599" ht="15.75" customHeight="1">
      <c r="A599" s="830"/>
      <c r="B599" s="826"/>
      <c r="C599" s="828"/>
      <c r="D599" s="828"/>
      <c r="E599" s="828"/>
      <c r="F599" s="828"/>
      <c r="G599" s="828"/>
      <c r="H599" s="828"/>
      <c r="I599" s="828"/>
      <c r="J599" s="828"/>
      <c r="K599" s="828"/>
      <c r="L599" s="828"/>
      <c r="M599" s="828"/>
      <c r="N599" s="828"/>
      <c r="O599" s="828"/>
      <c r="P599" s="828"/>
      <c r="Q599" s="828"/>
      <c r="R599" s="828"/>
      <c r="S599" s="828"/>
      <c r="T599" s="828"/>
      <c r="U599" s="828"/>
      <c r="V599" s="828"/>
      <c r="W599" s="828"/>
      <c r="X599" s="828"/>
      <c r="Y599" s="828"/>
      <c r="Z599" s="828"/>
    </row>
    <row r="600" ht="15.75" customHeight="1">
      <c r="A600" s="830"/>
      <c r="B600" s="826"/>
      <c r="C600" s="828"/>
      <c r="D600" s="828"/>
      <c r="E600" s="828"/>
      <c r="F600" s="828"/>
      <c r="G600" s="828"/>
      <c r="H600" s="828"/>
      <c r="I600" s="828"/>
      <c r="J600" s="828"/>
      <c r="K600" s="828"/>
      <c r="L600" s="828"/>
      <c r="M600" s="828"/>
      <c r="N600" s="828"/>
      <c r="O600" s="828"/>
      <c r="P600" s="828"/>
      <c r="Q600" s="828"/>
      <c r="R600" s="828"/>
      <c r="S600" s="828"/>
      <c r="T600" s="828"/>
      <c r="U600" s="828"/>
      <c r="V600" s="828"/>
      <c r="W600" s="828"/>
      <c r="X600" s="828"/>
      <c r="Y600" s="828"/>
      <c r="Z600" s="828"/>
    </row>
    <row r="601" ht="15.75" customHeight="1">
      <c r="A601" s="830"/>
      <c r="B601" s="826"/>
      <c r="C601" s="828"/>
      <c r="D601" s="828"/>
      <c r="E601" s="828"/>
      <c r="F601" s="828"/>
      <c r="G601" s="828"/>
      <c r="H601" s="828"/>
      <c r="I601" s="828"/>
      <c r="J601" s="828"/>
      <c r="K601" s="828"/>
      <c r="L601" s="828"/>
      <c r="M601" s="828"/>
      <c r="N601" s="828"/>
      <c r="O601" s="828"/>
      <c r="P601" s="828"/>
      <c r="Q601" s="828"/>
      <c r="R601" s="828"/>
      <c r="S601" s="828"/>
      <c r="T601" s="828"/>
      <c r="U601" s="828"/>
      <c r="V601" s="828"/>
      <c r="W601" s="828"/>
      <c r="X601" s="828"/>
      <c r="Y601" s="828"/>
      <c r="Z601" s="828"/>
    </row>
    <row r="602" ht="15.75" customHeight="1">
      <c r="A602" s="830"/>
      <c r="B602" s="826"/>
      <c r="C602" s="828"/>
      <c r="D602" s="828"/>
      <c r="E602" s="828"/>
      <c r="F602" s="828"/>
      <c r="G602" s="828"/>
      <c r="H602" s="828"/>
      <c r="I602" s="828"/>
      <c r="J602" s="828"/>
      <c r="K602" s="828"/>
      <c r="L602" s="828"/>
      <c r="M602" s="828"/>
      <c r="N602" s="828"/>
      <c r="O602" s="828"/>
      <c r="P602" s="828"/>
      <c r="Q602" s="828"/>
      <c r="R602" s="828"/>
      <c r="S602" s="828"/>
      <c r="T602" s="828"/>
      <c r="U602" s="828"/>
      <c r="V602" s="828"/>
      <c r="W602" s="828"/>
      <c r="X602" s="828"/>
      <c r="Y602" s="828"/>
      <c r="Z602" s="828"/>
    </row>
    <row r="603" ht="15.75" customHeight="1">
      <c r="A603" s="830"/>
      <c r="B603" s="826"/>
      <c r="C603" s="828"/>
      <c r="D603" s="828"/>
      <c r="E603" s="828"/>
      <c r="F603" s="828"/>
      <c r="G603" s="828"/>
      <c r="H603" s="828"/>
      <c r="I603" s="828"/>
      <c r="J603" s="828"/>
      <c r="K603" s="828"/>
      <c r="L603" s="828"/>
      <c r="M603" s="828"/>
      <c r="N603" s="828"/>
      <c r="O603" s="828"/>
      <c r="P603" s="828"/>
      <c r="Q603" s="828"/>
      <c r="R603" s="828"/>
      <c r="S603" s="828"/>
      <c r="T603" s="828"/>
      <c r="U603" s="828"/>
      <c r="V603" s="828"/>
      <c r="W603" s="828"/>
      <c r="X603" s="828"/>
      <c r="Y603" s="828"/>
      <c r="Z603" s="828"/>
    </row>
    <row r="604" ht="15.75" customHeight="1">
      <c r="A604" s="830"/>
      <c r="B604" s="826"/>
      <c r="C604" s="828"/>
      <c r="D604" s="828"/>
      <c r="E604" s="828"/>
      <c r="F604" s="828"/>
      <c r="G604" s="828"/>
      <c r="H604" s="828"/>
      <c r="I604" s="828"/>
      <c r="J604" s="828"/>
      <c r="K604" s="828"/>
      <c r="L604" s="828"/>
      <c r="M604" s="828"/>
      <c r="N604" s="828"/>
      <c r="O604" s="828"/>
      <c r="P604" s="828"/>
      <c r="Q604" s="828"/>
      <c r="R604" s="828"/>
      <c r="S604" s="828"/>
      <c r="T604" s="828"/>
      <c r="U604" s="828"/>
      <c r="V604" s="828"/>
      <c r="W604" s="828"/>
      <c r="X604" s="828"/>
      <c r="Y604" s="828"/>
      <c r="Z604" s="828"/>
    </row>
    <row r="605" ht="15.75" customHeight="1">
      <c r="A605" s="830"/>
      <c r="B605" s="826"/>
      <c r="C605" s="828"/>
      <c r="D605" s="828"/>
      <c r="E605" s="828"/>
      <c r="F605" s="828"/>
      <c r="G605" s="828"/>
      <c r="H605" s="828"/>
      <c r="I605" s="828"/>
      <c r="J605" s="828"/>
      <c r="K605" s="828"/>
      <c r="L605" s="828"/>
      <c r="M605" s="828"/>
      <c r="N605" s="828"/>
      <c r="O605" s="828"/>
      <c r="P605" s="828"/>
      <c r="Q605" s="828"/>
      <c r="R605" s="828"/>
      <c r="S605" s="828"/>
      <c r="T605" s="828"/>
      <c r="U605" s="828"/>
      <c r="V605" s="828"/>
      <c r="W605" s="828"/>
      <c r="X605" s="828"/>
      <c r="Y605" s="828"/>
      <c r="Z605" s="828"/>
    </row>
    <row r="606" ht="15.75" customHeight="1">
      <c r="A606" s="830"/>
      <c r="B606" s="826"/>
      <c r="C606" s="828"/>
      <c r="D606" s="828"/>
      <c r="E606" s="828"/>
      <c r="F606" s="828"/>
      <c r="G606" s="828"/>
      <c r="H606" s="828"/>
      <c r="I606" s="828"/>
      <c r="J606" s="828"/>
      <c r="K606" s="828"/>
      <c r="L606" s="828"/>
      <c r="M606" s="828"/>
      <c r="N606" s="828"/>
      <c r="O606" s="828"/>
      <c r="P606" s="828"/>
      <c r="Q606" s="828"/>
      <c r="R606" s="828"/>
      <c r="S606" s="828"/>
      <c r="T606" s="828"/>
      <c r="U606" s="828"/>
      <c r="V606" s="828"/>
      <c r="W606" s="828"/>
      <c r="X606" s="828"/>
      <c r="Y606" s="828"/>
      <c r="Z606" s="828"/>
    </row>
    <row r="607" ht="15.75" customHeight="1">
      <c r="A607" s="830"/>
      <c r="B607" s="826"/>
      <c r="C607" s="828"/>
      <c r="D607" s="828"/>
      <c r="E607" s="828"/>
      <c r="F607" s="828"/>
      <c r="G607" s="828"/>
      <c r="H607" s="828"/>
      <c r="I607" s="828"/>
      <c r="J607" s="828"/>
      <c r="K607" s="828"/>
      <c r="L607" s="828"/>
      <c r="M607" s="828"/>
      <c r="N607" s="828"/>
      <c r="O607" s="828"/>
      <c r="P607" s="828"/>
      <c r="Q607" s="828"/>
      <c r="R607" s="828"/>
      <c r="S607" s="828"/>
      <c r="T607" s="828"/>
      <c r="U607" s="828"/>
      <c r="V607" s="828"/>
      <c r="W607" s="828"/>
      <c r="X607" s="828"/>
      <c r="Y607" s="828"/>
      <c r="Z607" s="828"/>
    </row>
    <row r="608" ht="15.75" customHeight="1">
      <c r="A608" s="830"/>
      <c r="B608" s="826"/>
      <c r="C608" s="828"/>
      <c r="D608" s="828"/>
      <c r="E608" s="828"/>
      <c r="F608" s="828"/>
      <c r="G608" s="828"/>
      <c r="H608" s="828"/>
      <c r="I608" s="828"/>
      <c r="J608" s="828"/>
      <c r="K608" s="828"/>
      <c r="L608" s="828"/>
      <c r="M608" s="828"/>
      <c r="N608" s="828"/>
      <c r="O608" s="828"/>
      <c r="P608" s="828"/>
      <c r="Q608" s="828"/>
      <c r="R608" s="828"/>
      <c r="S608" s="828"/>
      <c r="T608" s="828"/>
      <c r="U608" s="828"/>
      <c r="V608" s="828"/>
      <c r="W608" s="828"/>
      <c r="X608" s="828"/>
      <c r="Y608" s="828"/>
      <c r="Z608" s="828"/>
    </row>
    <row r="609" ht="15.75" customHeight="1">
      <c r="A609" s="830"/>
      <c r="B609" s="826"/>
      <c r="C609" s="828"/>
      <c r="D609" s="828"/>
      <c r="E609" s="828"/>
      <c r="F609" s="828"/>
      <c r="G609" s="828"/>
      <c r="H609" s="828"/>
      <c r="I609" s="828"/>
      <c r="J609" s="828"/>
      <c r="K609" s="828"/>
      <c r="L609" s="828"/>
      <c r="M609" s="828"/>
      <c r="N609" s="828"/>
      <c r="O609" s="828"/>
      <c r="P609" s="828"/>
      <c r="Q609" s="828"/>
      <c r="R609" s="828"/>
      <c r="S609" s="828"/>
      <c r="T609" s="828"/>
      <c r="U609" s="828"/>
      <c r="V609" s="828"/>
      <c r="W609" s="828"/>
      <c r="X609" s="828"/>
      <c r="Y609" s="828"/>
      <c r="Z609" s="828"/>
    </row>
    <row r="610" ht="15.75" customHeight="1">
      <c r="A610" s="830"/>
      <c r="B610" s="826"/>
      <c r="C610" s="828"/>
      <c r="D610" s="828"/>
      <c r="E610" s="828"/>
      <c r="F610" s="828"/>
      <c r="G610" s="828"/>
      <c r="H610" s="828"/>
      <c r="I610" s="828"/>
      <c r="J610" s="828"/>
      <c r="K610" s="828"/>
      <c r="L610" s="828"/>
      <c r="M610" s="828"/>
      <c r="N610" s="828"/>
      <c r="O610" s="828"/>
      <c r="P610" s="828"/>
      <c r="Q610" s="828"/>
      <c r="R610" s="828"/>
      <c r="S610" s="828"/>
      <c r="T610" s="828"/>
      <c r="U610" s="828"/>
      <c r="V610" s="828"/>
      <c r="W610" s="828"/>
      <c r="X610" s="828"/>
      <c r="Y610" s="828"/>
      <c r="Z610" s="828"/>
    </row>
    <row r="611" ht="15.75" customHeight="1">
      <c r="A611" s="830"/>
      <c r="B611" s="826"/>
      <c r="C611" s="828"/>
      <c r="D611" s="828"/>
      <c r="E611" s="828"/>
      <c r="F611" s="828"/>
      <c r="G611" s="828"/>
      <c r="H611" s="828"/>
      <c r="I611" s="828"/>
      <c r="J611" s="828"/>
      <c r="K611" s="828"/>
      <c r="L611" s="828"/>
      <c r="M611" s="828"/>
      <c r="N611" s="828"/>
      <c r="O611" s="828"/>
      <c r="P611" s="828"/>
      <c r="Q611" s="828"/>
      <c r="R611" s="828"/>
      <c r="S611" s="828"/>
      <c r="T611" s="828"/>
      <c r="U611" s="828"/>
      <c r="V611" s="828"/>
      <c r="W611" s="828"/>
      <c r="X611" s="828"/>
      <c r="Y611" s="828"/>
      <c r="Z611" s="828"/>
    </row>
    <row r="612" ht="15.75" customHeight="1">
      <c r="A612" s="830"/>
      <c r="B612" s="826"/>
      <c r="C612" s="828"/>
      <c r="D612" s="828"/>
      <c r="E612" s="828"/>
      <c r="F612" s="828"/>
      <c r="G612" s="828"/>
      <c r="H612" s="828"/>
      <c r="I612" s="828"/>
      <c r="J612" s="828"/>
      <c r="K612" s="828"/>
      <c r="L612" s="828"/>
      <c r="M612" s="828"/>
      <c r="N612" s="828"/>
      <c r="O612" s="828"/>
      <c r="P612" s="828"/>
      <c r="Q612" s="828"/>
      <c r="R612" s="828"/>
      <c r="S612" s="828"/>
      <c r="T612" s="828"/>
      <c r="U612" s="828"/>
      <c r="V612" s="828"/>
      <c r="W612" s="828"/>
      <c r="X612" s="828"/>
      <c r="Y612" s="828"/>
      <c r="Z612" s="828"/>
    </row>
    <row r="613" ht="15.75" customHeight="1">
      <c r="A613" s="830"/>
      <c r="B613" s="826"/>
      <c r="C613" s="828"/>
      <c r="D613" s="828"/>
      <c r="E613" s="828"/>
      <c r="F613" s="828"/>
      <c r="G613" s="828"/>
      <c r="H613" s="828"/>
      <c r="I613" s="828"/>
      <c r="J613" s="828"/>
      <c r="K613" s="828"/>
      <c r="L613" s="828"/>
      <c r="M613" s="828"/>
      <c r="N613" s="828"/>
      <c r="O613" s="828"/>
      <c r="P613" s="828"/>
      <c r="Q613" s="828"/>
      <c r="R613" s="828"/>
      <c r="S613" s="828"/>
      <c r="T613" s="828"/>
      <c r="U613" s="828"/>
      <c r="V613" s="828"/>
      <c r="W613" s="828"/>
      <c r="X613" s="828"/>
      <c r="Y613" s="828"/>
      <c r="Z613" s="828"/>
    </row>
    <row r="614" ht="15.75" customHeight="1">
      <c r="A614" s="830"/>
      <c r="B614" s="826"/>
      <c r="C614" s="828"/>
      <c r="D614" s="828"/>
      <c r="E614" s="828"/>
      <c r="F614" s="828"/>
      <c r="G614" s="828"/>
      <c r="H614" s="828"/>
      <c r="I614" s="828"/>
      <c r="J614" s="828"/>
      <c r="K614" s="828"/>
      <c r="L614" s="828"/>
      <c r="M614" s="828"/>
      <c r="N614" s="828"/>
      <c r="O614" s="828"/>
      <c r="P614" s="828"/>
      <c r="Q614" s="828"/>
      <c r="R614" s="828"/>
      <c r="S614" s="828"/>
      <c r="T614" s="828"/>
      <c r="U614" s="828"/>
      <c r="V614" s="828"/>
      <c r="W614" s="828"/>
      <c r="X614" s="828"/>
      <c r="Y614" s="828"/>
      <c r="Z614" s="828"/>
    </row>
    <row r="615" ht="15.75" customHeight="1">
      <c r="A615" s="830"/>
      <c r="B615" s="826"/>
      <c r="C615" s="828"/>
      <c r="D615" s="828"/>
      <c r="E615" s="828"/>
      <c r="F615" s="828"/>
      <c r="G615" s="828"/>
      <c r="H615" s="828"/>
      <c r="I615" s="828"/>
      <c r="J615" s="828"/>
      <c r="K615" s="828"/>
      <c r="L615" s="828"/>
      <c r="M615" s="828"/>
      <c r="N615" s="828"/>
      <c r="O615" s="828"/>
      <c r="P615" s="828"/>
      <c r="Q615" s="828"/>
      <c r="R615" s="828"/>
      <c r="S615" s="828"/>
      <c r="T615" s="828"/>
      <c r="U615" s="828"/>
      <c r="V615" s="828"/>
      <c r="W615" s="828"/>
      <c r="X615" s="828"/>
      <c r="Y615" s="828"/>
      <c r="Z615" s="828"/>
    </row>
    <row r="616" ht="15.75" customHeight="1">
      <c r="A616" s="830"/>
      <c r="B616" s="826"/>
      <c r="C616" s="828"/>
      <c r="D616" s="828"/>
      <c r="E616" s="828"/>
      <c r="F616" s="828"/>
      <c r="G616" s="828"/>
      <c r="H616" s="828"/>
      <c r="I616" s="828"/>
      <c r="J616" s="828"/>
      <c r="K616" s="828"/>
      <c r="L616" s="828"/>
      <c r="M616" s="828"/>
      <c r="N616" s="828"/>
      <c r="O616" s="828"/>
      <c r="P616" s="828"/>
      <c r="Q616" s="828"/>
      <c r="R616" s="828"/>
      <c r="S616" s="828"/>
      <c r="T616" s="828"/>
      <c r="U616" s="828"/>
      <c r="V616" s="828"/>
      <c r="W616" s="828"/>
      <c r="X616" s="828"/>
      <c r="Y616" s="828"/>
      <c r="Z616" s="828"/>
    </row>
    <row r="617" ht="15.75" customHeight="1">
      <c r="A617" s="830"/>
      <c r="B617" s="826"/>
      <c r="C617" s="828"/>
      <c r="D617" s="828"/>
      <c r="E617" s="828"/>
      <c r="F617" s="828"/>
      <c r="G617" s="828"/>
      <c r="H617" s="828"/>
      <c r="I617" s="828"/>
      <c r="J617" s="828"/>
      <c r="K617" s="828"/>
      <c r="L617" s="828"/>
      <c r="M617" s="828"/>
      <c r="N617" s="828"/>
      <c r="O617" s="828"/>
      <c r="P617" s="828"/>
      <c r="Q617" s="828"/>
      <c r="R617" s="828"/>
      <c r="S617" s="828"/>
      <c r="T617" s="828"/>
      <c r="U617" s="828"/>
      <c r="V617" s="828"/>
      <c r="W617" s="828"/>
      <c r="X617" s="828"/>
      <c r="Y617" s="828"/>
      <c r="Z617" s="828"/>
    </row>
    <row r="618" ht="15.75" customHeight="1">
      <c r="A618" s="830"/>
      <c r="B618" s="826"/>
      <c r="C618" s="828"/>
      <c r="D618" s="828"/>
      <c r="E618" s="828"/>
      <c r="F618" s="828"/>
      <c r="G618" s="828"/>
      <c r="H618" s="828"/>
      <c r="I618" s="828"/>
      <c r="J618" s="828"/>
      <c r="K618" s="828"/>
      <c r="L618" s="828"/>
      <c r="M618" s="828"/>
      <c r="N618" s="828"/>
      <c r="O618" s="828"/>
      <c r="P618" s="828"/>
      <c r="Q618" s="828"/>
      <c r="R618" s="828"/>
      <c r="S618" s="828"/>
      <c r="T618" s="828"/>
      <c r="U618" s="828"/>
      <c r="V618" s="828"/>
      <c r="W618" s="828"/>
      <c r="X618" s="828"/>
      <c r="Y618" s="828"/>
      <c r="Z618" s="828"/>
    </row>
    <row r="619" ht="15.75" customHeight="1">
      <c r="A619" s="830"/>
      <c r="B619" s="826"/>
      <c r="C619" s="828"/>
      <c r="D619" s="828"/>
      <c r="E619" s="828"/>
      <c r="F619" s="828"/>
      <c r="G619" s="828"/>
      <c r="H619" s="828"/>
      <c r="I619" s="828"/>
      <c r="J619" s="828"/>
      <c r="K619" s="828"/>
      <c r="L619" s="828"/>
      <c r="M619" s="828"/>
      <c r="N619" s="828"/>
      <c r="O619" s="828"/>
      <c r="P619" s="828"/>
      <c r="Q619" s="828"/>
      <c r="R619" s="828"/>
      <c r="S619" s="828"/>
      <c r="T619" s="828"/>
      <c r="U619" s="828"/>
      <c r="V619" s="828"/>
      <c r="W619" s="828"/>
      <c r="X619" s="828"/>
      <c r="Y619" s="828"/>
      <c r="Z619" s="828"/>
    </row>
    <row r="620" ht="15.75" customHeight="1">
      <c r="A620" s="830"/>
      <c r="B620" s="826"/>
      <c r="C620" s="828"/>
      <c r="D620" s="828"/>
      <c r="E620" s="828"/>
      <c r="F620" s="828"/>
      <c r="G620" s="828"/>
      <c r="H620" s="828"/>
      <c r="I620" s="828"/>
      <c r="J620" s="828"/>
      <c r="K620" s="828"/>
      <c r="L620" s="828"/>
      <c r="M620" s="828"/>
      <c r="N620" s="828"/>
      <c r="O620" s="828"/>
      <c r="P620" s="828"/>
      <c r="Q620" s="828"/>
      <c r="R620" s="828"/>
      <c r="S620" s="828"/>
      <c r="T620" s="828"/>
      <c r="U620" s="828"/>
      <c r="V620" s="828"/>
      <c r="W620" s="828"/>
      <c r="X620" s="828"/>
      <c r="Y620" s="828"/>
      <c r="Z620" s="828"/>
    </row>
    <row r="621" ht="15.75" customHeight="1">
      <c r="A621" s="830"/>
      <c r="B621" s="826"/>
      <c r="C621" s="828"/>
      <c r="D621" s="828"/>
      <c r="E621" s="828"/>
      <c r="F621" s="828"/>
      <c r="G621" s="828"/>
      <c r="H621" s="828"/>
      <c r="I621" s="828"/>
      <c r="J621" s="828"/>
      <c r="K621" s="828"/>
      <c r="L621" s="828"/>
      <c r="M621" s="828"/>
      <c r="N621" s="828"/>
      <c r="O621" s="828"/>
      <c r="P621" s="828"/>
      <c r="Q621" s="828"/>
      <c r="R621" s="828"/>
      <c r="S621" s="828"/>
      <c r="T621" s="828"/>
      <c r="U621" s="828"/>
      <c r="V621" s="828"/>
      <c r="W621" s="828"/>
      <c r="X621" s="828"/>
      <c r="Y621" s="828"/>
      <c r="Z621" s="828"/>
    </row>
    <row r="622" ht="15.75" customHeight="1">
      <c r="A622" s="830"/>
      <c r="B622" s="826"/>
      <c r="C622" s="828"/>
      <c r="D622" s="828"/>
      <c r="E622" s="828"/>
      <c r="F622" s="828"/>
      <c r="G622" s="828"/>
      <c r="H622" s="828"/>
      <c r="I622" s="828"/>
      <c r="J622" s="828"/>
      <c r="K622" s="828"/>
      <c r="L622" s="828"/>
      <c r="M622" s="828"/>
      <c r="N622" s="828"/>
      <c r="O622" s="828"/>
      <c r="P622" s="828"/>
      <c r="Q622" s="828"/>
      <c r="R622" s="828"/>
      <c r="S622" s="828"/>
      <c r="T622" s="828"/>
      <c r="U622" s="828"/>
      <c r="V622" s="828"/>
      <c r="W622" s="828"/>
      <c r="X622" s="828"/>
      <c r="Y622" s="828"/>
      <c r="Z622" s="828"/>
    </row>
    <row r="623" ht="15.75" customHeight="1">
      <c r="A623" s="830"/>
      <c r="B623" s="826"/>
      <c r="C623" s="828"/>
      <c r="D623" s="828"/>
      <c r="E623" s="828"/>
      <c r="F623" s="828"/>
      <c r="G623" s="828"/>
      <c r="H623" s="828"/>
      <c r="I623" s="828"/>
      <c r="J623" s="828"/>
      <c r="K623" s="828"/>
      <c r="L623" s="828"/>
      <c r="M623" s="828"/>
      <c r="N623" s="828"/>
      <c r="O623" s="828"/>
      <c r="P623" s="828"/>
      <c r="Q623" s="828"/>
      <c r="R623" s="828"/>
      <c r="S623" s="828"/>
      <c r="T623" s="828"/>
      <c r="U623" s="828"/>
      <c r="V623" s="828"/>
      <c r="W623" s="828"/>
      <c r="X623" s="828"/>
      <c r="Y623" s="828"/>
      <c r="Z623" s="828"/>
    </row>
    <row r="624" ht="15.75" customHeight="1">
      <c r="A624" s="830"/>
      <c r="B624" s="826"/>
      <c r="C624" s="828"/>
      <c r="D624" s="828"/>
      <c r="E624" s="828"/>
      <c r="F624" s="828"/>
      <c r="G624" s="828"/>
      <c r="H624" s="828"/>
      <c r="I624" s="828"/>
      <c r="J624" s="828"/>
      <c r="K624" s="828"/>
      <c r="L624" s="828"/>
      <c r="M624" s="828"/>
      <c r="N624" s="828"/>
      <c r="O624" s="828"/>
      <c r="P624" s="828"/>
      <c r="Q624" s="828"/>
      <c r="R624" s="828"/>
      <c r="S624" s="828"/>
      <c r="T624" s="828"/>
      <c r="U624" s="828"/>
      <c r="V624" s="828"/>
      <c r="W624" s="828"/>
      <c r="X624" s="828"/>
      <c r="Y624" s="828"/>
      <c r="Z624" s="828"/>
    </row>
    <row r="625" ht="15.75" customHeight="1">
      <c r="A625" s="830"/>
      <c r="B625" s="826"/>
      <c r="C625" s="828"/>
      <c r="D625" s="828"/>
      <c r="E625" s="828"/>
      <c r="F625" s="828"/>
      <c r="G625" s="828"/>
      <c r="H625" s="828"/>
      <c r="I625" s="828"/>
      <c r="J625" s="828"/>
      <c r="K625" s="828"/>
      <c r="L625" s="828"/>
      <c r="M625" s="828"/>
      <c r="N625" s="828"/>
      <c r="O625" s="828"/>
      <c r="P625" s="828"/>
      <c r="Q625" s="828"/>
      <c r="R625" s="828"/>
      <c r="S625" s="828"/>
      <c r="T625" s="828"/>
      <c r="U625" s="828"/>
      <c r="V625" s="828"/>
      <c r="W625" s="828"/>
      <c r="X625" s="828"/>
      <c r="Y625" s="828"/>
      <c r="Z625" s="828"/>
    </row>
    <row r="626" ht="15.75" customHeight="1">
      <c r="A626" s="830"/>
      <c r="B626" s="826"/>
      <c r="C626" s="828"/>
      <c r="D626" s="828"/>
      <c r="E626" s="828"/>
      <c r="F626" s="828"/>
      <c r="G626" s="828"/>
      <c r="H626" s="828"/>
      <c r="I626" s="828"/>
      <c r="J626" s="828"/>
      <c r="K626" s="828"/>
      <c r="L626" s="828"/>
      <c r="M626" s="828"/>
      <c r="N626" s="828"/>
      <c r="O626" s="828"/>
      <c r="P626" s="828"/>
      <c r="Q626" s="828"/>
      <c r="R626" s="828"/>
      <c r="S626" s="828"/>
      <c r="T626" s="828"/>
      <c r="U626" s="828"/>
      <c r="V626" s="828"/>
      <c r="W626" s="828"/>
      <c r="X626" s="828"/>
      <c r="Y626" s="828"/>
      <c r="Z626" s="828"/>
    </row>
    <row r="627" ht="15.75" customHeight="1">
      <c r="A627" s="830"/>
      <c r="B627" s="826"/>
      <c r="C627" s="828"/>
      <c r="D627" s="828"/>
      <c r="E627" s="828"/>
      <c r="F627" s="828"/>
      <c r="G627" s="828"/>
      <c r="H627" s="828"/>
      <c r="I627" s="828"/>
      <c r="J627" s="828"/>
      <c r="K627" s="828"/>
      <c r="L627" s="828"/>
      <c r="M627" s="828"/>
      <c r="N627" s="828"/>
      <c r="O627" s="828"/>
      <c r="P627" s="828"/>
      <c r="Q627" s="828"/>
      <c r="R627" s="828"/>
      <c r="S627" s="828"/>
      <c r="T627" s="828"/>
      <c r="U627" s="828"/>
      <c r="V627" s="828"/>
      <c r="W627" s="828"/>
      <c r="X627" s="828"/>
      <c r="Y627" s="828"/>
      <c r="Z627" s="828"/>
    </row>
    <row r="628" ht="15.75" customHeight="1">
      <c r="A628" s="830"/>
      <c r="B628" s="826"/>
      <c r="C628" s="828"/>
      <c r="D628" s="828"/>
      <c r="E628" s="828"/>
      <c r="F628" s="828"/>
      <c r="G628" s="828"/>
      <c r="H628" s="828"/>
      <c r="I628" s="828"/>
      <c r="J628" s="828"/>
      <c r="K628" s="828"/>
      <c r="L628" s="828"/>
      <c r="M628" s="828"/>
      <c r="N628" s="828"/>
      <c r="O628" s="828"/>
      <c r="P628" s="828"/>
      <c r="Q628" s="828"/>
      <c r="R628" s="828"/>
      <c r="S628" s="828"/>
      <c r="T628" s="828"/>
      <c r="U628" s="828"/>
      <c r="V628" s="828"/>
      <c r="W628" s="828"/>
      <c r="X628" s="828"/>
      <c r="Y628" s="828"/>
      <c r="Z628" s="828"/>
    </row>
    <row r="629" ht="15.75" customHeight="1">
      <c r="A629" s="830"/>
      <c r="B629" s="826"/>
      <c r="C629" s="828"/>
      <c r="D629" s="828"/>
      <c r="E629" s="828"/>
      <c r="F629" s="828"/>
      <c r="G629" s="828"/>
      <c r="H629" s="828"/>
      <c r="I629" s="828"/>
      <c r="J629" s="828"/>
      <c r="K629" s="828"/>
      <c r="L629" s="828"/>
      <c r="M629" s="828"/>
      <c r="N629" s="828"/>
      <c r="O629" s="828"/>
      <c r="P629" s="828"/>
      <c r="Q629" s="828"/>
      <c r="R629" s="828"/>
      <c r="S629" s="828"/>
      <c r="T629" s="828"/>
      <c r="U629" s="828"/>
      <c r="V629" s="828"/>
      <c r="W629" s="828"/>
      <c r="X629" s="828"/>
      <c r="Y629" s="828"/>
      <c r="Z629" s="828"/>
    </row>
    <row r="630" ht="15.75" customHeight="1">
      <c r="A630" s="830"/>
      <c r="B630" s="826"/>
      <c r="C630" s="828"/>
      <c r="D630" s="828"/>
      <c r="E630" s="828"/>
      <c r="F630" s="828"/>
      <c r="G630" s="828"/>
      <c r="H630" s="828"/>
      <c r="I630" s="828"/>
      <c r="J630" s="828"/>
      <c r="K630" s="828"/>
      <c r="L630" s="828"/>
      <c r="M630" s="828"/>
      <c r="N630" s="828"/>
      <c r="O630" s="828"/>
      <c r="P630" s="828"/>
      <c r="Q630" s="828"/>
      <c r="R630" s="828"/>
      <c r="S630" s="828"/>
      <c r="T630" s="828"/>
      <c r="U630" s="828"/>
      <c r="V630" s="828"/>
      <c r="W630" s="828"/>
      <c r="X630" s="828"/>
      <c r="Y630" s="828"/>
      <c r="Z630" s="828"/>
    </row>
    <row r="631" ht="15.75" customHeight="1">
      <c r="A631" s="830"/>
      <c r="B631" s="826"/>
      <c r="C631" s="828"/>
      <c r="D631" s="828"/>
      <c r="E631" s="828"/>
      <c r="F631" s="828"/>
      <c r="G631" s="828"/>
      <c r="H631" s="828"/>
      <c r="I631" s="828"/>
      <c r="J631" s="828"/>
      <c r="K631" s="828"/>
      <c r="L631" s="828"/>
      <c r="M631" s="828"/>
      <c r="N631" s="828"/>
      <c r="O631" s="828"/>
      <c r="P631" s="828"/>
      <c r="Q631" s="828"/>
      <c r="R631" s="828"/>
      <c r="S631" s="828"/>
      <c r="T631" s="828"/>
      <c r="U631" s="828"/>
      <c r="V631" s="828"/>
      <c r="W631" s="828"/>
      <c r="X631" s="828"/>
      <c r="Y631" s="828"/>
      <c r="Z631" s="828"/>
    </row>
    <row r="632" ht="15.75" customHeight="1">
      <c r="A632" s="830"/>
      <c r="B632" s="826"/>
      <c r="C632" s="828"/>
      <c r="D632" s="828"/>
      <c r="E632" s="828"/>
      <c r="F632" s="828"/>
      <c r="G632" s="828"/>
      <c r="H632" s="828"/>
      <c r="I632" s="828"/>
      <c r="J632" s="828"/>
      <c r="K632" s="828"/>
      <c r="L632" s="828"/>
      <c r="M632" s="828"/>
      <c r="N632" s="828"/>
      <c r="O632" s="828"/>
      <c r="P632" s="828"/>
      <c r="Q632" s="828"/>
      <c r="R632" s="828"/>
      <c r="S632" s="828"/>
      <c r="T632" s="828"/>
      <c r="U632" s="828"/>
      <c r="V632" s="828"/>
      <c r="W632" s="828"/>
      <c r="X632" s="828"/>
      <c r="Y632" s="828"/>
      <c r="Z632" s="828"/>
    </row>
    <row r="633" ht="15.75" customHeight="1">
      <c r="A633" s="830"/>
      <c r="B633" s="826"/>
      <c r="C633" s="828"/>
      <c r="D633" s="828"/>
      <c r="E633" s="828"/>
      <c r="F633" s="828"/>
      <c r="G633" s="828"/>
      <c r="H633" s="828"/>
      <c r="I633" s="828"/>
      <c r="J633" s="828"/>
      <c r="K633" s="828"/>
      <c r="L633" s="828"/>
      <c r="M633" s="828"/>
      <c r="N633" s="828"/>
      <c r="O633" s="828"/>
      <c r="P633" s="828"/>
      <c r="Q633" s="828"/>
      <c r="R633" s="828"/>
      <c r="S633" s="828"/>
      <c r="T633" s="828"/>
      <c r="U633" s="828"/>
      <c r="V633" s="828"/>
      <c r="W633" s="828"/>
      <c r="X633" s="828"/>
      <c r="Y633" s="828"/>
      <c r="Z633" s="828"/>
    </row>
    <row r="634" ht="15.75" customHeight="1">
      <c r="A634" s="830"/>
      <c r="B634" s="826"/>
      <c r="C634" s="828"/>
      <c r="D634" s="828"/>
      <c r="E634" s="828"/>
      <c r="F634" s="828"/>
      <c r="G634" s="828"/>
      <c r="H634" s="828"/>
      <c r="I634" s="828"/>
      <c r="J634" s="828"/>
      <c r="K634" s="828"/>
      <c r="L634" s="828"/>
      <c r="M634" s="828"/>
      <c r="N634" s="828"/>
      <c r="O634" s="828"/>
      <c r="P634" s="828"/>
      <c r="Q634" s="828"/>
      <c r="R634" s="828"/>
      <c r="S634" s="828"/>
      <c r="T634" s="828"/>
      <c r="U634" s="828"/>
      <c r="V634" s="828"/>
      <c r="W634" s="828"/>
      <c r="X634" s="828"/>
      <c r="Y634" s="828"/>
      <c r="Z634" s="828"/>
    </row>
    <row r="635" ht="15.75" customHeight="1">
      <c r="A635" s="830"/>
      <c r="B635" s="826"/>
      <c r="C635" s="828"/>
      <c r="D635" s="828"/>
      <c r="E635" s="828"/>
      <c r="F635" s="828"/>
      <c r="G635" s="828"/>
      <c r="H635" s="828"/>
      <c r="I635" s="828"/>
      <c r="J635" s="828"/>
      <c r="K635" s="828"/>
      <c r="L635" s="828"/>
      <c r="M635" s="828"/>
      <c r="N635" s="828"/>
      <c r="O635" s="828"/>
      <c r="P635" s="828"/>
      <c r="Q635" s="828"/>
      <c r="R635" s="828"/>
      <c r="S635" s="828"/>
      <c r="T635" s="828"/>
      <c r="U635" s="828"/>
      <c r="V635" s="828"/>
      <c r="W635" s="828"/>
      <c r="X635" s="828"/>
      <c r="Y635" s="828"/>
      <c r="Z635" s="828"/>
    </row>
    <row r="636" ht="15.75" customHeight="1">
      <c r="A636" s="830"/>
      <c r="B636" s="826"/>
      <c r="C636" s="828"/>
      <c r="D636" s="828"/>
      <c r="E636" s="828"/>
      <c r="F636" s="828"/>
      <c r="G636" s="828"/>
      <c r="H636" s="828"/>
      <c r="I636" s="828"/>
      <c r="J636" s="828"/>
      <c r="K636" s="828"/>
      <c r="L636" s="828"/>
      <c r="M636" s="828"/>
      <c r="N636" s="828"/>
      <c r="O636" s="828"/>
      <c r="P636" s="828"/>
      <c r="Q636" s="828"/>
      <c r="R636" s="828"/>
      <c r="S636" s="828"/>
      <c r="T636" s="828"/>
      <c r="U636" s="828"/>
      <c r="V636" s="828"/>
      <c r="W636" s="828"/>
      <c r="X636" s="828"/>
      <c r="Y636" s="828"/>
      <c r="Z636" s="828"/>
    </row>
    <row r="637" ht="15.75" customHeight="1">
      <c r="A637" s="830"/>
      <c r="B637" s="826"/>
      <c r="C637" s="828"/>
      <c r="D637" s="828"/>
      <c r="E637" s="828"/>
      <c r="F637" s="828"/>
      <c r="G637" s="828"/>
      <c r="H637" s="828"/>
      <c r="I637" s="828"/>
      <c r="J637" s="828"/>
      <c r="K637" s="828"/>
      <c r="L637" s="828"/>
      <c r="M637" s="828"/>
      <c r="N637" s="828"/>
      <c r="O637" s="828"/>
      <c r="P637" s="828"/>
      <c r="Q637" s="828"/>
      <c r="R637" s="828"/>
      <c r="S637" s="828"/>
      <c r="T637" s="828"/>
      <c r="U637" s="828"/>
      <c r="V637" s="828"/>
      <c r="W637" s="828"/>
      <c r="X637" s="828"/>
      <c r="Y637" s="828"/>
      <c r="Z637" s="828"/>
    </row>
    <row r="638" ht="15.75" customHeight="1">
      <c r="A638" s="830"/>
      <c r="B638" s="826"/>
      <c r="C638" s="828"/>
      <c r="D638" s="828"/>
      <c r="E638" s="828"/>
      <c r="F638" s="828"/>
      <c r="G638" s="828"/>
      <c r="H638" s="828"/>
      <c r="I638" s="828"/>
      <c r="J638" s="828"/>
      <c r="K638" s="828"/>
      <c r="L638" s="828"/>
      <c r="M638" s="828"/>
      <c r="N638" s="828"/>
      <c r="O638" s="828"/>
      <c r="P638" s="828"/>
      <c r="Q638" s="828"/>
      <c r="R638" s="828"/>
      <c r="S638" s="828"/>
      <c r="T638" s="828"/>
      <c r="U638" s="828"/>
      <c r="V638" s="828"/>
      <c r="W638" s="828"/>
      <c r="X638" s="828"/>
      <c r="Y638" s="828"/>
      <c r="Z638" s="828"/>
    </row>
    <row r="639" ht="15.75" customHeight="1">
      <c r="A639" s="830"/>
      <c r="B639" s="826"/>
      <c r="C639" s="828"/>
      <c r="D639" s="828"/>
      <c r="E639" s="828"/>
      <c r="F639" s="828"/>
      <c r="G639" s="828"/>
      <c r="H639" s="828"/>
      <c r="I639" s="828"/>
      <c r="J639" s="828"/>
      <c r="K639" s="828"/>
      <c r="L639" s="828"/>
      <c r="M639" s="828"/>
      <c r="N639" s="828"/>
      <c r="O639" s="828"/>
      <c r="P639" s="828"/>
      <c r="Q639" s="828"/>
      <c r="R639" s="828"/>
      <c r="S639" s="828"/>
      <c r="T639" s="828"/>
      <c r="U639" s="828"/>
      <c r="V639" s="828"/>
      <c r="W639" s="828"/>
      <c r="X639" s="828"/>
      <c r="Y639" s="828"/>
      <c r="Z639" s="828"/>
    </row>
    <row r="640" ht="15.75" customHeight="1">
      <c r="A640" s="830"/>
      <c r="B640" s="826"/>
      <c r="C640" s="828"/>
      <c r="D640" s="828"/>
      <c r="E640" s="828"/>
      <c r="F640" s="828"/>
      <c r="G640" s="828"/>
      <c r="H640" s="828"/>
      <c r="I640" s="828"/>
      <c r="J640" s="828"/>
      <c r="K640" s="828"/>
      <c r="L640" s="828"/>
      <c r="M640" s="828"/>
      <c r="N640" s="828"/>
      <c r="O640" s="828"/>
      <c r="P640" s="828"/>
      <c r="Q640" s="828"/>
      <c r="R640" s="828"/>
      <c r="S640" s="828"/>
      <c r="T640" s="828"/>
      <c r="U640" s="828"/>
      <c r="V640" s="828"/>
      <c r="W640" s="828"/>
      <c r="X640" s="828"/>
      <c r="Y640" s="828"/>
      <c r="Z640" s="828"/>
    </row>
    <row r="641" ht="15.75" customHeight="1">
      <c r="A641" s="830"/>
      <c r="B641" s="826"/>
      <c r="C641" s="828"/>
      <c r="D641" s="828"/>
      <c r="E641" s="828"/>
      <c r="F641" s="828"/>
      <c r="G641" s="828"/>
      <c r="H641" s="828"/>
      <c r="I641" s="828"/>
      <c r="J641" s="828"/>
      <c r="K641" s="828"/>
      <c r="L641" s="828"/>
      <c r="M641" s="828"/>
      <c r="N641" s="828"/>
      <c r="O641" s="828"/>
      <c r="P641" s="828"/>
      <c r="Q641" s="828"/>
      <c r="R641" s="828"/>
      <c r="S641" s="828"/>
      <c r="T641" s="828"/>
      <c r="U641" s="828"/>
      <c r="V641" s="828"/>
      <c r="W641" s="828"/>
      <c r="X641" s="828"/>
      <c r="Y641" s="828"/>
      <c r="Z641" s="828"/>
    </row>
    <row r="642" ht="15.75" customHeight="1">
      <c r="A642" s="830"/>
      <c r="B642" s="826"/>
      <c r="C642" s="828"/>
      <c r="D642" s="828"/>
      <c r="E642" s="828"/>
      <c r="F642" s="828"/>
      <c r="G642" s="828"/>
      <c r="H642" s="828"/>
      <c r="I642" s="828"/>
      <c r="J642" s="828"/>
      <c r="K642" s="828"/>
      <c r="L642" s="828"/>
      <c r="M642" s="828"/>
      <c r="N642" s="828"/>
      <c r="O642" s="828"/>
      <c r="P642" s="828"/>
      <c r="Q642" s="828"/>
      <c r="R642" s="828"/>
      <c r="S642" s="828"/>
      <c r="T642" s="828"/>
      <c r="U642" s="828"/>
      <c r="V642" s="828"/>
      <c r="W642" s="828"/>
      <c r="X642" s="828"/>
      <c r="Y642" s="828"/>
      <c r="Z642" s="828"/>
    </row>
    <row r="643" ht="15.75" customHeight="1">
      <c r="A643" s="830"/>
      <c r="B643" s="826"/>
      <c r="C643" s="828"/>
      <c r="D643" s="828"/>
      <c r="E643" s="828"/>
      <c r="F643" s="828"/>
      <c r="G643" s="828"/>
      <c r="H643" s="828"/>
      <c r="I643" s="828"/>
      <c r="J643" s="828"/>
      <c r="K643" s="828"/>
      <c r="L643" s="828"/>
      <c r="M643" s="828"/>
      <c r="N643" s="828"/>
      <c r="O643" s="828"/>
      <c r="P643" s="828"/>
      <c r="Q643" s="828"/>
      <c r="R643" s="828"/>
      <c r="S643" s="828"/>
      <c r="T643" s="828"/>
      <c r="U643" s="828"/>
      <c r="V643" s="828"/>
      <c r="W643" s="828"/>
      <c r="X643" s="828"/>
      <c r="Y643" s="828"/>
      <c r="Z643" s="828"/>
    </row>
    <row r="644" ht="15.75" customHeight="1">
      <c r="A644" s="830"/>
      <c r="B644" s="826"/>
      <c r="C644" s="828"/>
      <c r="D644" s="828"/>
      <c r="E644" s="828"/>
      <c r="F644" s="828"/>
      <c r="G644" s="828"/>
      <c r="H644" s="828"/>
      <c r="I644" s="828"/>
      <c r="J644" s="828"/>
      <c r="K644" s="828"/>
      <c r="L644" s="828"/>
      <c r="M644" s="828"/>
      <c r="N644" s="828"/>
      <c r="O644" s="828"/>
      <c r="P644" s="828"/>
      <c r="Q644" s="828"/>
      <c r="R644" s="828"/>
      <c r="S644" s="828"/>
      <c r="T644" s="828"/>
      <c r="U644" s="828"/>
      <c r="V644" s="828"/>
      <c r="W644" s="828"/>
      <c r="X644" s="828"/>
      <c r="Y644" s="828"/>
      <c r="Z644" s="828"/>
    </row>
    <row r="645" ht="15.75" customHeight="1">
      <c r="A645" s="830"/>
      <c r="B645" s="826"/>
      <c r="C645" s="828"/>
      <c r="D645" s="828"/>
      <c r="E645" s="828"/>
      <c r="F645" s="828"/>
      <c r="G645" s="828"/>
      <c r="H645" s="828"/>
      <c r="I645" s="828"/>
      <c r="J645" s="828"/>
      <c r="K645" s="828"/>
      <c r="L645" s="828"/>
      <c r="M645" s="828"/>
      <c r="N645" s="828"/>
      <c r="O645" s="828"/>
      <c r="P645" s="828"/>
      <c r="Q645" s="828"/>
      <c r="R645" s="828"/>
      <c r="S645" s="828"/>
      <c r="T645" s="828"/>
      <c r="U645" s="828"/>
      <c r="V645" s="828"/>
      <c r="W645" s="828"/>
      <c r="X645" s="828"/>
      <c r="Y645" s="828"/>
      <c r="Z645" s="828"/>
    </row>
    <row r="646" ht="15.75" customHeight="1">
      <c r="A646" s="830"/>
      <c r="B646" s="826"/>
      <c r="C646" s="828"/>
      <c r="D646" s="828"/>
      <c r="E646" s="828"/>
      <c r="F646" s="828"/>
      <c r="G646" s="828"/>
      <c r="H646" s="828"/>
      <c r="I646" s="828"/>
      <c r="J646" s="828"/>
      <c r="K646" s="828"/>
      <c r="L646" s="828"/>
      <c r="M646" s="828"/>
      <c r="N646" s="828"/>
      <c r="O646" s="828"/>
      <c r="P646" s="828"/>
      <c r="Q646" s="828"/>
      <c r="R646" s="828"/>
      <c r="S646" s="828"/>
      <c r="T646" s="828"/>
      <c r="U646" s="828"/>
      <c r="V646" s="828"/>
      <c r="W646" s="828"/>
      <c r="X646" s="828"/>
      <c r="Y646" s="828"/>
      <c r="Z646" s="828"/>
    </row>
    <row r="647" ht="15.75" customHeight="1">
      <c r="A647" s="830"/>
      <c r="B647" s="826"/>
      <c r="C647" s="828"/>
      <c r="D647" s="828"/>
      <c r="E647" s="828"/>
      <c r="F647" s="828"/>
      <c r="G647" s="828"/>
      <c r="H647" s="828"/>
      <c r="I647" s="828"/>
      <c r="J647" s="828"/>
      <c r="K647" s="828"/>
      <c r="L647" s="828"/>
      <c r="M647" s="828"/>
      <c r="N647" s="828"/>
      <c r="O647" s="828"/>
      <c r="P647" s="828"/>
      <c r="Q647" s="828"/>
      <c r="R647" s="828"/>
      <c r="S647" s="828"/>
      <c r="T647" s="828"/>
      <c r="U647" s="828"/>
      <c r="V647" s="828"/>
      <c r="W647" s="828"/>
      <c r="X647" s="828"/>
      <c r="Y647" s="828"/>
      <c r="Z647" s="828"/>
    </row>
    <row r="648" ht="15.75" customHeight="1">
      <c r="A648" s="830"/>
      <c r="B648" s="826"/>
      <c r="C648" s="828"/>
      <c r="D648" s="828"/>
      <c r="E648" s="828"/>
      <c r="F648" s="828"/>
      <c r="G648" s="828"/>
      <c r="H648" s="828"/>
      <c r="I648" s="828"/>
      <c r="J648" s="828"/>
      <c r="K648" s="828"/>
      <c r="L648" s="828"/>
      <c r="M648" s="828"/>
      <c r="N648" s="828"/>
      <c r="O648" s="828"/>
      <c r="P648" s="828"/>
      <c r="Q648" s="828"/>
      <c r="R648" s="828"/>
      <c r="S648" s="828"/>
      <c r="T648" s="828"/>
      <c r="U648" s="828"/>
      <c r="V648" s="828"/>
      <c r="W648" s="828"/>
      <c r="X648" s="828"/>
      <c r="Y648" s="828"/>
      <c r="Z648" s="828"/>
    </row>
    <row r="649" ht="15.75" customHeight="1">
      <c r="A649" s="830"/>
      <c r="B649" s="826"/>
      <c r="C649" s="828"/>
      <c r="D649" s="828"/>
      <c r="E649" s="828"/>
      <c r="F649" s="828"/>
      <c r="G649" s="828"/>
      <c r="H649" s="828"/>
      <c r="I649" s="828"/>
      <c r="J649" s="828"/>
      <c r="K649" s="828"/>
      <c r="L649" s="828"/>
      <c r="M649" s="828"/>
      <c r="N649" s="828"/>
      <c r="O649" s="828"/>
      <c r="P649" s="828"/>
      <c r="Q649" s="828"/>
      <c r="R649" s="828"/>
      <c r="S649" s="828"/>
      <c r="T649" s="828"/>
      <c r="U649" s="828"/>
      <c r="V649" s="828"/>
      <c r="W649" s="828"/>
      <c r="X649" s="828"/>
      <c r="Y649" s="828"/>
      <c r="Z649" s="828"/>
    </row>
    <row r="650" ht="15.75" customHeight="1">
      <c r="A650" s="830"/>
      <c r="B650" s="826"/>
      <c r="C650" s="828"/>
      <c r="D650" s="828"/>
      <c r="E650" s="828"/>
      <c r="F650" s="828"/>
      <c r="G650" s="828"/>
      <c r="H650" s="828"/>
      <c r="I650" s="828"/>
      <c r="J650" s="828"/>
      <c r="K650" s="828"/>
      <c r="L650" s="828"/>
      <c r="M650" s="828"/>
      <c r="N650" s="828"/>
      <c r="O650" s="828"/>
      <c r="P650" s="828"/>
      <c r="Q650" s="828"/>
      <c r="R650" s="828"/>
      <c r="S650" s="828"/>
      <c r="T650" s="828"/>
      <c r="U650" s="828"/>
      <c r="V650" s="828"/>
      <c r="W650" s="828"/>
      <c r="X650" s="828"/>
      <c r="Y650" s="828"/>
      <c r="Z650" s="828"/>
    </row>
    <row r="651" ht="15.75" customHeight="1">
      <c r="A651" s="830"/>
      <c r="B651" s="826"/>
      <c r="C651" s="828"/>
      <c r="D651" s="828"/>
      <c r="E651" s="828"/>
      <c r="F651" s="828"/>
      <c r="G651" s="828"/>
      <c r="H651" s="828"/>
      <c r="I651" s="828"/>
      <c r="J651" s="828"/>
      <c r="K651" s="828"/>
      <c r="L651" s="828"/>
      <c r="M651" s="828"/>
      <c r="N651" s="828"/>
      <c r="O651" s="828"/>
      <c r="P651" s="828"/>
      <c r="Q651" s="828"/>
      <c r="R651" s="828"/>
      <c r="S651" s="828"/>
      <c r="T651" s="828"/>
      <c r="U651" s="828"/>
      <c r="V651" s="828"/>
      <c r="W651" s="828"/>
      <c r="X651" s="828"/>
      <c r="Y651" s="828"/>
      <c r="Z651" s="828"/>
    </row>
    <row r="652" ht="15.75" customHeight="1">
      <c r="A652" s="830"/>
      <c r="B652" s="826"/>
      <c r="C652" s="828"/>
      <c r="D652" s="828"/>
      <c r="E652" s="828"/>
      <c r="F652" s="828"/>
      <c r="G652" s="828"/>
      <c r="H652" s="828"/>
      <c r="I652" s="828"/>
      <c r="J652" s="828"/>
      <c r="K652" s="828"/>
      <c r="L652" s="828"/>
      <c r="M652" s="828"/>
      <c r="N652" s="828"/>
      <c r="O652" s="828"/>
      <c r="P652" s="828"/>
      <c r="Q652" s="828"/>
      <c r="R652" s="828"/>
      <c r="S652" s="828"/>
      <c r="T652" s="828"/>
      <c r="U652" s="828"/>
      <c r="V652" s="828"/>
      <c r="W652" s="828"/>
      <c r="X652" s="828"/>
      <c r="Y652" s="828"/>
      <c r="Z652" s="828"/>
    </row>
    <row r="653" ht="15.75" customHeight="1">
      <c r="A653" s="830"/>
      <c r="B653" s="826"/>
      <c r="C653" s="828"/>
      <c r="D653" s="828"/>
      <c r="E653" s="828"/>
      <c r="F653" s="828"/>
      <c r="G653" s="828"/>
      <c r="H653" s="828"/>
      <c r="I653" s="828"/>
      <c r="J653" s="828"/>
      <c r="K653" s="828"/>
      <c r="L653" s="828"/>
      <c r="M653" s="828"/>
      <c r="N653" s="828"/>
      <c r="O653" s="828"/>
      <c r="P653" s="828"/>
      <c r="Q653" s="828"/>
      <c r="R653" s="828"/>
      <c r="S653" s="828"/>
      <c r="T653" s="828"/>
      <c r="U653" s="828"/>
      <c r="V653" s="828"/>
      <c r="W653" s="828"/>
      <c r="X653" s="828"/>
      <c r="Y653" s="828"/>
      <c r="Z653" s="828"/>
    </row>
    <row r="654" ht="15.75" customHeight="1">
      <c r="A654" s="830"/>
      <c r="B654" s="826"/>
      <c r="C654" s="828"/>
      <c r="D654" s="828"/>
      <c r="E654" s="828"/>
      <c r="F654" s="828"/>
      <c r="G654" s="828"/>
      <c r="H654" s="828"/>
      <c r="I654" s="828"/>
      <c r="J654" s="828"/>
      <c r="K654" s="828"/>
      <c r="L654" s="828"/>
      <c r="M654" s="828"/>
      <c r="N654" s="828"/>
      <c r="O654" s="828"/>
      <c r="P654" s="828"/>
      <c r="Q654" s="828"/>
      <c r="R654" s="828"/>
      <c r="S654" s="828"/>
      <c r="T654" s="828"/>
      <c r="U654" s="828"/>
      <c r="V654" s="828"/>
      <c r="W654" s="828"/>
      <c r="X654" s="828"/>
      <c r="Y654" s="828"/>
      <c r="Z654" s="828"/>
    </row>
    <row r="655" ht="15.75" customHeight="1">
      <c r="A655" s="830"/>
      <c r="B655" s="826"/>
      <c r="C655" s="828"/>
      <c r="D655" s="828"/>
      <c r="E655" s="828"/>
      <c r="F655" s="828"/>
      <c r="G655" s="828"/>
      <c r="H655" s="828"/>
      <c r="I655" s="828"/>
      <c r="J655" s="828"/>
      <c r="K655" s="828"/>
      <c r="L655" s="828"/>
      <c r="M655" s="828"/>
      <c r="N655" s="828"/>
      <c r="O655" s="828"/>
      <c r="P655" s="828"/>
      <c r="Q655" s="828"/>
      <c r="R655" s="828"/>
      <c r="S655" s="828"/>
      <c r="T655" s="828"/>
      <c r="U655" s="828"/>
      <c r="V655" s="828"/>
      <c r="W655" s="828"/>
      <c r="X655" s="828"/>
      <c r="Y655" s="828"/>
      <c r="Z655" s="828"/>
    </row>
    <row r="656" ht="15.75" customHeight="1">
      <c r="A656" s="830"/>
      <c r="B656" s="826"/>
      <c r="C656" s="828"/>
      <c r="D656" s="828"/>
      <c r="E656" s="828"/>
      <c r="F656" s="828"/>
      <c r="G656" s="828"/>
      <c r="H656" s="828"/>
      <c r="I656" s="828"/>
      <c r="J656" s="828"/>
      <c r="K656" s="828"/>
      <c r="L656" s="828"/>
      <c r="M656" s="828"/>
      <c r="N656" s="828"/>
      <c r="O656" s="828"/>
      <c r="P656" s="828"/>
      <c r="Q656" s="828"/>
      <c r="R656" s="828"/>
      <c r="S656" s="828"/>
      <c r="T656" s="828"/>
      <c r="U656" s="828"/>
      <c r="V656" s="828"/>
      <c r="W656" s="828"/>
      <c r="X656" s="828"/>
      <c r="Y656" s="828"/>
      <c r="Z656" s="828"/>
    </row>
    <row r="657" ht="15.75" customHeight="1">
      <c r="A657" s="830"/>
      <c r="B657" s="826"/>
      <c r="C657" s="828"/>
      <c r="D657" s="828"/>
      <c r="E657" s="828"/>
      <c r="F657" s="828"/>
      <c r="G657" s="828"/>
      <c r="H657" s="828"/>
      <c r="I657" s="828"/>
      <c r="J657" s="828"/>
      <c r="K657" s="828"/>
      <c r="L657" s="828"/>
      <c r="M657" s="828"/>
      <c r="N657" s="828"/>
      <c r="O657" s="828"/>
      <c r="P657" s="828"/>
      <c r="Q657" s="828"/>
      <c r="R657" s="828"/>
      <c r="S657" s="828"/>
      <c r="T657" s="828"/>
      <c r="U657" s="828"/>
      <c r="V657" s="828"/>
      <c r="W657" s="828"/>
      <c r="X657" s="828"/>
      <c r="Y657" s="828"/>
      <c r="Z657" s="828"/>
    </row>
    <row r="658" ht="15.75" customHeight="1">
      <c r="A658" s="830"/>
      <c r="B658" s="826"/>
      <c r="C658" s="828"/>
      <c r="D658" s="828"/>
      <c r="E658" s="828"/>
      <c r="F658" s="828"/>
      <c r="G658" s="828"/>
      <c r="H658" s="828"/>
      <c r="I658" s="828"/>
      <c r="J658" s="828"/>
      <c r="K658" s="828"/>
      <c r="L658" s="828"/>
      <c r="M658" s="828"/>
      <c r="N658" s="828"/>
      <c r="O658" s="828"/>
      <c r="P658" s="828"/>
      <c r="Q658" s="828"/>
      <c r="R658" s="828"/>
      <c r="S658" s="828"/>
      <c r="T658" s="828"/>
      <c r="U658" s="828"/>
      <c r="V658" s="828"/>
      <c r="W658" s="828"/>
      <c r="X658" s="828"/>
      <c r="Y658" s="828"/>
      <c r="Z658" s="828"/>
    </row>
    <row r="659" ht="15.75" customHeight="1">
      <c r="A659" s="830"/>
      <c r="B659" s="826"/>
      <c r="C659" s="828"/>
      <c r="D659" s="828"/>
      <c r="E659" s="828"/>
      <c r="F659" s="828"/>
      <c r="G659" s="828"/>
      <c r="H659" s="828"/>
      <c r="I659" s="828"/>
      <c r="J659" s="828"/>
      <c r="K659" s="828"/>
      <c r="L659" s="828"/>
      <c r="M659" s="828"/>
      <c r="N659" s="828"/>
      <c r="O659" s="828"/>
      <c r="P659" s="828"/>
      <c r="Q659" s="828"/>
      <c r="R659" s="828"/>
      <c r="S659" s="828"/>
      <c r="T659" s="828"/>
      <c r="U659" s="828"/>
      <c r="V659" s="828"/>
      <c r="W659" s="828"/>
      <c r="X659" s="828"/>
      <c r="Y659" s="828"/>
      <c r="Z659" s="828"/>
    </row>
    <row r="660" ht="15.75" customHeight="1">
      <c r="A660" s="830"/>
      <c r="B660" s="826"/>
      <c r="C660" s="828"/>
      <c r="D660" s="828"/>
      <c r="E660" s="828"/>
      <c r="F660" s="828"/>
      <c r="G660" s="828"/>
      <c r="H660" s="828"/>
      <c r="I660" s="828"/>
      <c r="J660" s="828"/>
      <c r="K660" s="828"/>
      <c r="L660" s="828"/>
      <c r="M660" s="828"/>
      <c r="N660" s="828"/>
      <c r="O660" s="828"/>
      <c r="P660" s="828"/>
      <c r="Q660" s="828"/>
      <c r="R660" s="828"/>
      <c r="S660" s="828"/>
      <c r="T660" s="828"/>
      <c r="U660" s="828"/>
      <c r="V660" s="828"/>
      <c r="W660" s="828"/>
      <c r="X660" s="828"/>
      <c r="Y660" s="828"/>
      <c r="Z660" s="828"/>
    </row>
    <row r="661" ht="15.75" customHeight="1">
      <c r="A661" s="830"/>
      <c r="B661" s="826"/>
      <c r="C661" s="828"/>
      <c r="D661" s="828"/>
      <c r="E661" s="828"/>
      <c r="F661" s="828"/>
      <c r="G661" s="828"/>
      <c r="H661" s="828"/>
      <c r="I661" s="828"/>
      <c r="J661" s="828"/>
      <c r="K661" s="828"/>
      <c r="L661" s="828"/>
      <c r="M661" s="828"/>
      <c r="N661" s="828"/>
      <c r="O661" s="828"/>
      <c r="P661" s="828"/>
      <c r="Q661" s="828"/>
      <c r="R661" s="828"/>
      <c r="S661" s="828"/>
      <c r="T661" s="828"/>
      <c r="U661" s="828"/>
      <c r="V661" s="828"/>
      <c r="W661" s="828"/>
      <c r="X661" s="828"/>
      <c r="Y661" s="828"/>
      <c r="Z661" s="828"/>
    </row>
    <row r="662" ht="15.75" customHeight="1">
      <c r="A662" s="830"/>
      <c r="B662" s="826"/>
      <c r="C662" s="828"/>
      <c r="D662" s="828"/>
      <c r="E662" s="828"/>
      <c r="F662" s="828"/>
      <c r="G662" s="828"/>
      <c r="H662" s="828"/>
      <c r="I662" s="828"/>
      <c r="J662" s="828"/>
      <c r="K662" s="828"/>
      <c r="L662" s="828"/>
      <c r="M662" s="828"/>
      <c r="N662" s="828"/>
      <c r="O662" s="828"/>
      <c r="P662" s="828"/>
      <c r="Q662" s="828"/>
      <c r="R662" s="828"/>
      <c r="S662" s="828"/>
      <c r="T662" s="828"/>
      <c r="U662" s="828"/>
      <c r="V662" s="828"/>
      <c r="W662" s="828"/>
      <c r="X662" s="828"/>
      <c r="Y662" s="828"/>
      <c r="Z662" s="828"/>
    </row>
    <row r="663" ht="15.75" customHeight="1">
      <c r="A663" s="830"/>
      <c r="B663" s="826"/>
      <c r="C663" s="828"/>
      <c r="D663" s="828"/>
      <c r="E663" s="828"/>
      <c r="F663" s="828"/>
      <c r="G663" s="828"/>
      <c r="H663" s="828"/>
      <c r="I663" s="828"/>
      <c r="J663" s="828"/>
      <c r="K663" s="828"/>
      <c r="L663" s="828"/>
      <c r="M663" s="828"/>
      <c r="N663" s="828"/>
      <c r="O663" s="828"/>
      <c r="P663" s="828"/>
      <c r="Q663" s="828"/>
      <c r="R663" s="828"/>
      <c r="S663" s="828"/>
      <c r="T663" s="828"/>
      <c r="U663" s="828"/>
      <c r="V663" s="828"/>
      <c r="W663" s="828"/>
      <c r="X663" s="828"/>
      <c r="Y663" s="828"/>
      <c r="Z663" s="828"/>
    </row>
    <row r="664" ht="15.75" customHeight="1">
      <c r="A664" s="830"/>
      <c r="B664" s="826"/>
      <c r="C664" s="828"/>
      <c r="D664" s="828"/>
      <c r="E664" s="828"/>
      <c r="F664" s="828"/>
      <c r="G664" s="828"/>
      <c r="H664" s="828"/>
      <c r="I664" s="828"/>
      <c r="J664" s="828"/>
      <c r="K664" s="828"/>
      <c r="L664" s="828"/>
      <c r="M664" s="828"/>
      <c r="N664" s="828"/>
      <c r="O664" s="828"/>
      <c r="P664" s="828"/>
      <c r="Q664" s="828"/>
      <c r="R664" s="828"/>
      <c r="S664" s="828"/>
      <c r="T664" s="828"/>
      <c r="U664" s="828"/>
      <c r="V664" s="828"/>
      <c r="W664" s="828"/>
      <c r="X664" s="828"/>
      <c r="Y664" s="828"/>
      <c r="Z664" s="828"/>
    </row>
    <row r="665" ht="15.75" customHeight="1">
      <c r="A665" s="830"/>
      <c r="B665" s="826"/>
      <c r="C665" s="828"/>
      <c r="D665" s="828"/>
      <c r="E665" s="828"/>
      <c r="F665" s="828"/>
      <c r="G665" s="828"/>
      <c r="H665" s="828"/>
      <c r="I665" s="828"/>
      <c r="J665" s="828"/>
      <c r="K665" s="828"/>
      <c r="L665" s="828"/>
      <c r="M665" s="828"/>
      <c r="N665" s="828"/>
      <c r="O665" s="828"/>
      <c r="P665" s="828"/>
      <c r="Q665" s="828"/>
      <c r="R665" s="828"/>
      <c r="S665" s="828"/>
      <c r="T665" s="828"/>
      <c r="U665" s="828"/>
      <c r="V665" s="828"/>
      <c r="W665" s="828"/>
      <c r="X665" s="828"/>
      <c r="Y665" s="828"/>
      <c r="Z665" s="828"/>
    </row>
    <row r="666" ht="15.75" customHeight="1">
      <c r="A666" s="830"/>
      <c r="B666" s="826"/>
      <c r="C666" s="828"/>
      <c r="D666" s="828"/>
      <c r="E666" s="828"/>
      <c r="F666" s="828"/>
      <c r="G666" s="828"/>
      <c r="H666" s="828"/>
      <c r="I666" s="828"/>
      <c r="J666" s="828"/>
      <c r="K666" s="828"/>
      <c r="L666" s="828"/>
      <c r="M666" s="828"/>
      <c r="N666" s="828"/>
      <c r="O666" s="828"/>
      <c r="P666" s="828"/>
      <c r="Q666" s="828"/>
      <c r="R666" s="828"/>
      <c r="S666" s="828"/>
      <c r="T666" s="828"/>
      <c r="U666" s="828"/>
      <c r="V666" s="828"/>
      <c r="W666" s="828"/>
      <c r="X666" s="828"/>
      <c r="Y666" s="828"/>
      <c r="Z666" s="828"/>
    </row>
    <row r="667" ht="15.75" customHeight="1">
      <c r="A667" s="830"/>
      <c r="B667" s="826"/>
      <c r="C667" s="828"/>
      <c r="D667" s="828"/>
      <c r="E667" s="828"/>
      <c r="F667" s="828"/>
      <c r="G667" s="828"/>
      <c r="H667" s="828"/>
      <c r="I667" s="828"/>
      <c r="J667" s="828"/>
      <c r="K667" s="828"/>
      <c r="L667" s="828"/>
      <c r="M667" s="828"/>
      <c r="N667" s="828"/>
      <c r="O667" s="828"/>
      <c r="P667" s="828"/>
      <c r="Q667" s="828"/>
      <c r="R667" s="828"/>
      <c r="S667" s="828"/>
      <c r="T667" s="828"/>
      <c r="U667" s="828"/>
      <c r="V667" s="828"/>
      <c r="W667" s="828"/>
      <c r="X667" s="828"/>
      <c r="Y667" s="828"/>
      <c r="Z667" s="828"/>
    </row>
    <row r="668" ht="15.75" customHeight="1">
      <c r="A668" s="830"/>
      <c r="B668" s="826"/>
      <c r="C668" s="828"/>
      <c r="D668" s="828"/>
      <c r="E668" s="828"/>
      <c r="F668" s="828"/>
      <c r="G668" s="828"/>
      <c r="H668" s="828"/>
      <c r="I668" s="828"/>
      <c r="J668" s="828"/>
      <c r="K668" s="828"/>
      <c r="L668" s="828"/>
      <c r="M668" s="828"/>
      <c r="N668" s="828"/>
      <c r="O668" s="828"/>
      <c r="P668" s="828"/>
      <c r="Q668" s="828"/>
      <c r="R668" s="828"/>
      <c r="S668" s="828"/>
      <c r="T668" s="828"/>
      <c r="U668" s="828"/>
      <c r="V668" s="828"/>
      <c r="W668" s="828"/>
      <c r="X668" s="828"/>
      <c r="Y668" s="828"/>
      <c r="Z668" s="828"/>
    </row>
    <row r="669" ht="15.75" customHeight="1">
      <c r="A669" s="830"/>
      <c r="B669" s="826"/>
      <c r="C669" s="828"/>
      <c r="D669" s="828"/>
      <c r="E669" s="828"/>
      <c r="F669" s="828"/>
      <c r="G669" s="828"/>
      <c r="H669" s="828"/>
      <c r="I669" s="828"/>
      <c r="J669" s="828"/>
      <c r="K669" s="828"/>
      <c r="L669" s="828"/>
      <c r="M669" s="828"/>
      <c r="N669" s="828"/>
      <c r="O669" s="828"/>
      <c r="P669" s="828"/>
      <c r="Q669" s="828"/>
      <c r="R669" s="828"/>
      <c r="S669" s="828"/>
      <c r="T669" s="828"/>
      <c r="U669" s="828"/>
      <c r="V669" s="828"/>
      <c r="W669" s="828"/>
      <c r="X669" s="828"/>
      <c r="Y669" s="828"/>
      <c r="Z669" s="828"/>
    </row>
    <row r="670" ht="15.75" customHeight="1">
      <c r="A670" s="830"/>
      <c r="B670" s="826"/>
      <c r="C670" s="828"/>
      <c r="D670" s="828"/>
      <c r="E670" s="828"/>
      <c r="F670" s="828"/>
      <c r="G670" s="828"/>
      <c r="H670" s="828"/>
      <c r="I670" s="828"/>
      <c r="J670" s="828"/>
      <c r="K670" s="828"/>
      <c r="L670" s="828"/>
      <c r="M670" s="828"/>
      <c r="N670" s="828"/>
      <c r="O670" s="828"/>
      <c r="P670" s="828"/>
      <c r="Q670" s="828"/>
      <c r="R670" s="828"/>
      <c r="S670" s="828"/>
      <c r="T670" s="828"/>
      <c r="U670" s="828"/>
      <c r="V670" s="828"/>
      <c r="W670" s="828"/>
      <c r="X670" s="828"/>
      <c r="Y670" s="828"/>
      <c r="Z670" s="828"/>
    </row>
    <row r="671" ht="15.75" customHeight="1">
      <c r="A671" s="830"/>
      <c r="B671" s="826"/>
      <c r="C671" s="828"/>
      <c r="D671" s="828"/>
      <c r="E671" s="828"/>
      <c r="F671" s="828"/>
      <c r="G671" s="828"/>
      <c r="H671" s="828"/>
      <c r="I671" s="828"/>
      <c r="J671" s="828"/>
      <c r="K671" s="828"/>
      <c r="L671" s="828"/>
      <c r="M671" s="828"/>
      <c r="N671" s="828"/>
      <c r="O671" s="828"/>
      <c r="P671" s="828"/>
      <c r="Q671" s="828"/>
      <c r="R671" s="828"/>
      <c r="S671" s="828"/>
      <c r="T671" s="828"/>
      <c r="U671" s="828"/>
      <c r="V671" s="828"/>
      <c r="W671" s="828"/>
      <c r="X671" s="828"/>
      <c r="Y671" s="828"/>
      <c r="Z671" s="828"/>
    </row>
    <row r="672" ht="15.75" customHeight="1">
      <c r="A672" s="830"/>
      <c r="B672" s="826"/>
      <c r="C672" s="828"/>
      <c r="D672" s="828"/>
      <c r="E672" s="828"/>
      <c r="F672" s="828"/>
      <c r="G672" s="828"/>
      <c r="H672" s="828"/>
      <c r="I672" s="828"/>
      <c r="J672" s="828"/>
      <c r="K672" s="828"/>
      <c r="L672" s="828"/>
      <c r="M672" s="828"/>
      <c r="N672" s="828"/>
      <c r="O672" s="828"/>
      <c r="P672" s="828"/>
      <c r="Q672" s="828"/>
      <c r="R672" s="828"/>
      <c r="S672" s="828"/>
      <c r="T672" s="828"/>
      <c r="U672" s="828"/>
      <c r="V672" s="828"/>
      <c r="W672" s="828"/>
      <c r="X672" s="828"/>
      <c r="Y672" s="828"/>
      <c r="Z672" s="828"/>
    </row>
    <row r="673" ht="15.75" customHeight="1">
      <c r="A673" s="830"/>
      <c r="B673" s="826"/>
      <c r="C673" s="828"/>
      <c r="D673" s="828"/>
      <c r="E673" s="828"/>
      <c r="F673" s="828"/>
      <c r="G673" s="828"/>
      <c r="H673" s="828"/>
      <c r="I673" s="828"/>
      <c r="J673" s="828"/>
      <c r="K673" s="828"/>
      <c r="L673" s="828"/>
      <c r="M673" s="828"/>
      <c r="N673" s="828"/>
      <c r="O673" s="828"/>
      <c r="P673" s="828"/>
      <c r="Q673" s="828"/>
      <c r="R673" s="828"/>
      <c r="S673" s="828"/>
      <c r="T673" s="828"/>
      <c r="U673" s="828"/>
      <c r="V673" s="828"/>
      <c r="W673" s="828"/>
      <c r="X673" s="828"/>
      <c r="Y673" s="828"/>
      <c r="Z673" s="828"/>
    </row>
    <row r="674" ht="15.75" customHeight="1">
      <c r="A674" s="830"/>
      <c r="B674" s="826"/>
      <c r="C674" s="828"/>
      <c r="D674" s="828"/>
      <c r="E674" s="828"/>
      <c r="F674" s="828"/>
      <c r="G674" s="828"/>
      <c r="H674" s="828"/>
      <c r="I674" s="828"/>
      <c r="J674" s="828"/>
      <c r="K674" s="828"/>
      <c r="L674" s="828"/>
      <c r="M674" s="828"/>
      <c r="N674" s="828"/>
      <c r="O674" s="828"/>
      <c r="P674" s="828"/>
      <c r="Q674" s="828"/>
      <c r="R674" s="828"/>
      <c r="S674" s="828"/>
      <c r="T674" s="828"/>
      <c r="U674" s="828"/>
      <c r="V674" s="828"/>
      <c r="W674" s="828"/>
      <c r="X674" s="828"/>
      <c r="Y674" s="828"/>
      <c r="Z674" s="828"/>
    </row>
    <row r="675" ht="15.75" customHeight="1">
      <c r="A675" s="830"/>
      <c r="B675" s="826"/>
      <c r="C675" s="828"/>
      <c r="D675" s="828"/>
      <c r="E675" s="828"/>
      <c r="F675" s="828"/>
      <c r="G675" s="828"/>
      <c r="H675" s="828"/>
      <c r="I675" s="828"/>
      <c r="J675" s="828"/>
      <c r="K675" s="828"/>
      <c r="L675" s="828"/>
      <c r="M675" s="828"/>
      <c r="N675" s="828"/>
      <c r="O675" s="828"/>
      <c r="P675" s="828"/>
      <c r="Q675" s="828"/>
      <c r="R675" s="828"/>
      <c r="S675" s="828"/>
      <c r="T675" s="828"/>
      <c r="U675" s="828"/>
      <c r="V675" s="828"/>
      <c r="W675" s="828"/>
      <c r="X675" s="828"/>
      <c r="Y675" s="828"/>
      <c r="Z675" s="828"/>
    </row>
    <row r="676" ht="15.75" customHeight="1">
      <c r="A676" s="830"/>
      <c r="B676" s="826"/>
      <c r="C676" s="828"/>
      <c r="D676" s="828"/>
      <c r="E676" s="828"/>
      <c r="F676" s="828"/>
      <c r="G676" s="828"/>
      <c r="H676" s="828"/>
      <c r="I676" s="828"/>
      <c r="J676" s="828"/>
      <c r="K676" s="828"/>
      <c r="L676" s="828"/>
      <c r="M676" s="828"/>
      <c r="N676" s="828"/>
      <c r="O676" s="828"/>
      <c r="P676" s="828"/>
      <c r="Q676" s="828"/>
      <c r="R676" s="828"/>
      <c r="S676" s="828"/>
      <c r="T676" s="828"/>
      <c r="U676" s="828"/>
      <c r="V676" s="828"/>
      <c r="W676" s="828"/>
      <c r="X676" s="828"/>
      <c r="Y676" s="828"/>
      <c r="Z676" s="828"/>
    </row>
    <row r="677" ht="15.75" customHeight="1">
      <c r="A677" s="830"/>
      <c r="B677" s="826"/>
      <c r="C677" s="828"/>
      <c r="D677" s="828"/>
      <c r="E677" s="828"/>
      <c r="F677" s="828"/>
      <c r="G677" s="828"/>
      <c r="H677" s="828"/>
      <c r="I677" s="828"/>
      <c r="J677" s="828"/>
      <c r="K677" s="828"/>
      <c r="L677" s="828"/>
      <c r="M677" s="828"/>
      <c r="N677" s="828"/>
      <c r="O677" s="828"/>
      <c r="P677" s="828"/>
      <c r="Q677" s="828"/>
      <c r="R677" s="828"/>
      <c r="S677" s="828"/>
      <c r="T677" s="828"/>
      <c r="U677" s="828"/>
      <c r="V677" s="828"/>
      <c r="W677" s="828"/>
      <c r="X677" s="828"/>
      <c r="Y677" s="828"/>
      <c r="Z677" s="828"/>
    </row>
    <row r="678" ht="15.75" customHeight="1">
      <c r="A678" s="830"/>
      <c r="B678" s="826"/>
      <c r="C678" s="828"/>
      <c r="D678" s="828"/>
      <c r="E678" s="828"/>
      <c r="F678" s="828"/>
      <c r="G678" s="828"/>
      <c r="H678" s="828"/>
      <c r="I678" s="828"/>
      <c r="J678" s="828"/>
      <c r="K678" s="828"/>
      <c r="L678" s="828"/>
      <c r="M678" s="828"/>
      <c r="N678" s="828"/>
      <c r="O678" s="828"/>
      <c r="P678" s="828"/>
      <c r="Q678" s="828"/>
      <c r="R678" s="828"/>
      <c r="S678" s="828"/>
      <c r="T678" s="828"/>
      <c r="U678" s="828"/>
      <c r="V678" s="828"/>
      <c r="W678" s="828"/>
      <c r="X678" s="828"/>
      <c r="Y678" s="828"/>
      <c r="Z678" s="828"/>
    </row>
    <row r="679" ht="15.75" customHeight="1">
      <c r="A679" s="830"/>
      <c r="B679" s="826"/>
      <c r="C679" s="828"/>
      <c r="D679" s="828"/>
      <c r="E679" s="828"/>
      <c r="F679" s="828"/>
      <c r="G679" s="828"/>
      <c r="H679" s="828"/>
      <c r="I679" s="828"/>
      <c r="J679" s="828"/>
      <c r="K679" s="828"/>
      <c r="L679" s="828"/>
      <c r="M679" s="828"/>
      <c r="N679" s="828"/>
      <c r="O679" s="828"/>
      <c r="P679" s="828"/>
      <c r="Q679" s="828"/>
      <c r="R679" s="828"/>
      <c r="S679" s="828"/>
      <c r="T679" s="828"/>
      <c r="U679" s="828"/>
      <c r="V679" s="828"/>
      <c r="W679" s="828"/>
      <c r="X679" s="828"/>
      <c r="Y679" s="828"/>
      <c r="Z679" s="828"/>
    </row>
    <row r="680" ht="15.75" customHeight="1">
      <c r="A680" s="830"/>
      <c r="B680" s="826"/>
      <c r="C680" s="828"/>
      <c r="D680" s="828"/>
      <c r="E680" s="828"/>
      <c r="F680" s="828"/>
      <c r="G680" s="828"/>
      <c r="H680" s="828"/>
      <c r="I680" s="828"/>
      <c r="J680" s="828"/>
      <c r="K680" s="828"/>
      <c r="L680" s="828"/>
      <c r="M680" s="828"/>
      <c r="N680" s="828"/>
      <c r="O680" s="828"/>
      <c r="P680" s="828"/>
      <c r="Q680" s="828"/>
      <c r="R680" s="828"/>
      <c r="S680" s="828"/>
      <c r="T680" s="828"/>
      <c r="U680" s="828"/>
      <c r="V680" s="828"/>
      <c r="W680" s="828"/>
      <c r="X680" s="828"/>
      <c r="Y680" s="828"/>
      <c r="Z680" s="828"/>
    </row>
    <row r="681" ht="15.75" customHeight="1">
      <c r="A681" s="830"/>
      <c r="B681" s="826"/>
      <c r="C681" s="828"/>
      <c r="D681" s="828"/>
      <c r="E681" s="828"/>
      <c r="F681" s="828"/>
      <c r="G681" s="828"/>
      <c r="H681" s="828"/>
      <c r="I681" s="828"/>
      <c r="J681" s="828"/>
      <c r="K681" s="828"/>
      <c r="L681" s="828"/>
      <c r="M681" s="828"/>
      <c r="N681" s="828"/>
      <c r="O681" s="828"/>
      <c r="P681" s="828"/>
      <c r="Q681" s="828"/>
      <c r="R681" s="828"/>
      <c r="S681" s="828"/>
      <c r="T681" s="828"/>
      <c r="U681" s="828"/>
      <c r="V681" s="828"/>
      <c r="W681" s="828"/>
      <c r="X681" s="828"/>
      <c r="Y681" s="828"/>
      <c r="Z681" s="828"/>
    </row>
    <row r="682" ht="15.75" customHeight="1">
      <c r="A682" s="830"/>
      <c r="B682" s="826"/>
      <c r="C682" s="828"/>
      <c r="D682" s="828"/>
      <c r="E682" s="828"/>
      <c r="F682" s="828"/>
      <c r="G682" s="828"/>
      <c r="H682" s="828"/>
      <c r="I682" s="828"/>
      <c r="J682" s="828"/>
      <c r="K682" s="828"/>
      <c r="L682" s="828"/>
      <c r="M682" s="828"/>
      <c r="N682" s="828"/>
      <c r="O682" s="828"/>
      <c r="P682" s="828"/>
      <c r="Q682" s="828"/>
      <c r="R682" s="828"/>
      <c r="S682" s="828"/>
      <c r="T682" s="828"/>
      <c r="U682" s="828"/>
      <c r="V682" s="828"/>
      <c r="W682" s="828"/>
      <c r="X682" s="828"/>
      <c r="Y682" s="828"/>
      <c r="Z682" s="828"/>
    </row>
    <row r="683" ht="15.75" customHeight="1">
      <c r="A683" s="830"/>
      <c r="B683" s="826"/>
      <c r="C683" s="828"/>
      <c r="D683" s="828"/>
      <c r="E683" s="828"/>
      <c r="F683" s="828"/>
      <c r="G683" s="828"/>
      <c r="H683" s="828"/>
      <c r="I683" s="828"/>
      <c r="J683" s="828"/>
      <c r="K683" s="828"/>
      <c r="L683" s="828"/>
      <c r="M683" s="828"/>
      <c r="N683" s="828"/>
      <c r="O683" s="828"/>
      <c r="P683" s="828"/>
      <c r="Q683" s="828"/>
      <c r="R683" s="828"/>
      <c r="S683" s="828"/>
      <c r="T683" s="828"/>
      <c r="U683" s="828"/>
      <c r="V683" s="828"/>
      <c r="W683" s="828"/>
      <c r="X683" s="828"/>
      <c r="Y683" s="828"/>
      <c r="Z683" s="828"/>
    </row>
    <row r="684" ht="15.75" customHeight="1">
      <c r="A684" s="830"/>
      <c r="B684" s="826"/>
      <c r="C684" s="828"/>
      <c r="D684" s="828"/>
      <c r="E684" s="828"/>
      <c r="F684" s="828"/>
      <c r="G684" s="828"/>
      <c r="H684" s="828"/>
      <c r="I684" s="828"/>
      <c r="J684" s="828"/>
      <c r="K684" s="828"/>
      <c r="L684" s="828"/>
      <c r="M684" s="828"/>
      <c r="N684" s="828"/>
      <c r="O684" s="828"/>
      <c r="P684" s="828"/>
      <c r="Q684" s="828"/>
      <c r="R684" s="828"/>
      <c r="S684" s="828"/>
      <c r="T684" s="828"/>
      <c r="U684" s="828"/>
      <c r="V684" s="828"/>
      <c r="W684" s="828"/>
      <c r="X684" s="828"/>
      <c r="Y684" s="828"/>
      <c r="Z684" s="828"/>
    </row>
    <row r="685" ht="15.75" customHeight="1">
      <c r="A685" s="830"/>
      <c r="B685" s="826"/>
      <c r="C685" s="828"/>
      <c r="D685" s="828"/>
      <c r="E685" s="828"/>
      <c r="F685" s="828"/>
      <c r="G685" s="828"/>
      <c r="H685" s="828"/>
      <c r="I685" s="828"/>
      <c r="J685" s="828"/>
      <c r="K685" s="828"/>
      <c r="L685" s="828"/>
      <c r="M685" s="828"/>
      <c r="N685" s="828"/>
      <c r="O685" s="828"/>
      <c r="P685" s="828"/>
      <c r="Q685" s="828"/>
      <c r="R685" s="828"/>
      <c r="S685" s="828"/>
      <c r="T685" s="828"/>
      <c r="U685" s="828"/>
      <c r="V685" s="828"/>
      <c r="W685" s="828"/>
      <c r="X685" s="828"/>
      <c r="Y685" s="828"/>
      <c r="Z685" s="828"/>
    </row>
    <row r="686" ht="15.75" customHeight="1">
      <c r="A686" s="830"/>
      <c r="B686" s="826"/>
      <c r="C686" s="828"/>
      <c r="D686" s="828"/>
      <c r="E686" s="828"/>
      <c r="F686" s="828"/>
      <c r="G686" s="828"/>
      <c r="H686" s="828"/>
      <c r="I686" s="828"/>
      <c r="J686" s="828"/>
      <c r="K686" s="828"/>
      <c r="L686" s="828"/>
      <c r="M686" s="828"/>
      <c r="N686" s="828"/>
      <c r="O686" s="828"/>
      <c r="P686" s="828"/>
      <c r="Q686" s="828"/>
      <c r="R686" s="828"/>
      <c r="S686" s="828"/>
      <c r="T686" s="828"/>
      <c r="U686" s="828"/>
      <c r="V686" s="828"/>
      <c r="W686" s="828"/>
      <c r="X686" s="828"/>
      <c r="Y686" s="828"/>
      <c r="Z686" s="828"/>
    </row>
    <row r="687" ht="15.75" customHeight="1">
      <c r="A687" s="830"/>
      <c r="B687" s="826"/>
      <c r="C687" s="828"/>
      <c r="D687" s="828"/>
      <c r="E687" s="828"/>
      <c r="F687" s="828"/>
      <c r="G687" s="828"/>
      <c r="H687" s="828"/>
      <c r="I687" s="828"/>
      <c r="J687" s="828"/>
      <c r="K687" s="828"/>
      <c r="L687" s="828"/>
      <c r="M687" s="828"/>
      <c r="N687" s="828"/>
      <c r="O687" s="828"/>
      <c r="P687" s="828"/>
      <c r="Q687" s="828"/>
      <c r="R687" s="828"/>
      <c r="S687" s="828"/>
      <c r="T687" s="828"/>
      <c r="U687" s="828"/>
      <c r="V687" s="828"/>
      <c r="W687" s="828"/>
      <c r="X687" s="828"/>
      <c r="Y687" s="828"/>
      <c r="Z687" s="828"/>
    </row>
    <row r="688" ht="15.75" customHeight="1">
      <c r="A688" s="830"/>
      <c r="B688" s="826"/>
      <c r="C688" s="828"/>
      <c r="D688" s="828"/>
      <c r="E688" s="828"/>
      <c r="F688" s="828"/>
      <c r="G688" s="828"/>
      <c r="H688" s="828"/>
      <c r="I688" s="828"/>
      <c r="J688" s="828"/>
      <c r="K688" s="828"/>
      <c r="L688" s="828"/>
      <c r="M688" s="828"/>
      <c r="N688" s="828"/>
      <c r="O688" s="828"/>
      <c r="P688" s="828"/>
      <c r="Q688" s="828"/>
      <c r="R688" s="828"/>
      <c r="S688" s="828"/>
      <c r="T688" s="828"/>
      <c r="U688" s="828"/>
      <c r="V688" s="828"/>
      <c r="W688" s="828"/>
      <c r="X688" s="828"/>
      <c r="Y688" s="828"/>
      <c r="Z688" s="828"/>
    </row>
    <row r="689" ht="15.75" customHeight="1">
      <c r="A689" s="830"/>
      <c r="B689" s="826"/>
      <c r="C689" s="828"/>
      <c r="D689" s="828"/>
      <c r="E689" s="828"/>
      <c r="F689" s="828"/>
      <c r="G689" s="828"/>
      <c r="H689" s="828"/>
      <c r="I689" s="828"/>
      <c r="J689" s="828"/>
      <c r="K689" s="828"/>
      <c r="L689" s="828"/>
      <c r="M689" s="828"/>
      <c r="N689" s="828"/>
      <c r="O689" s="828"/>
      <c r="P689" s="828"/>
      <c r="Q689" s="828"/>
      <c r="R689" s="828"/>
      <c r="S689" s="828"/>
      <c r="T689" s="828"/>
      <c r="U689" s="828"/>
      <c r="V689" s="828"/>
      <c r="W689" s="828"/>
      <c r="X689" s="828"/>
      <c r="Y689" s="828"/>
      <c r="Z689" s="828"/>
    </row>
    <row r="690" ht="15.75" customHeight="1">
      <c r="A690" s="830"/>
      <c r="B690" s="826"/>
      <c r="C690" s="828"/>
      <c r="D690" s="828"/>
      <c r="E690" s="828"/>
      <c r="F690" s="828"/>
      <c r="G690" s="828"/>
      <c r="H690" s="828"/>
      <c r="I690" s="828"/>
      <c r="J690" s="828"/>
      <c r="K690" s="828"/>
      <c r="L690" s="828"/>
      <c r="M690" s="828"/>
      <c r="N690" s="828"/>
      <c r="O690" s="828"/>
      <c r="P690" s="828"/>
      <c r="Q690" s="828"/>
      <c r="R690" s="828"/>
      <c r="S690" s="828"/>
      <c r="T690" s="828"/>
      <c r="U690" s="828"/>
      <c r="V690" s="828"/>
      <c r="W690" s="828"/>
      <c r="X690" s="828"/>
      <c r="Y690" s="828"/>
      <c r="Z690" s="828"/>
    </row>
    <row r="691" ht="15.75" customHeight="1">
      <c r="A691" s="830"/>
      <c r="B691" s="826"/>
      <c r="C691" s="828"/>
      <c r="D691" s="828"/>
      <c r="E691" s="828"/>
      <c r="F691" s="828"/>
      <c r="G691" s="828"/>
      <c r="H691" s="828"/>
      <c r="I691" s="828"/>
      <c r="J691" s="828"/>
      <c r="K691" s="828"/>
      <c r="L691" s="828"/>
      <c r="M691" s="828"/>
      <c r="N691" s="828"/>
      <c r="O691" s="828"/>
      <c r="P691" s="828"/>
      <c r="Q691" s="828"/>
      <c r="R691" s="828"/>
      <c r="S691" s="828"/>
      <c r="T691" s="828"/>
      <c r="U691" s="828"/>
      <c r="V691" s="828"/>
      <c r="W691" s="828"/>
      <c r="X691" s="828"/>
      <c r="Y691" s="828"/>
      <c r="Z691" s="828"/>
    </row>
    <row r="692" ht="15.75" customHeight="1">
      <c r="A692" s="830"/>
      <c r="B692" s="826"/>
      <c r="C692" s="828"/>
      <c r="D692" s="828"/>
      <c r="E692" s="828"/>
      <c r="F692" s="828"/>
      <c r="G692" s="828"/>
      <c r="H692" s="828"/>
      <c r="I692" s="828"/>
      <c r="J692" s="828"/>
      <c r="K692" s="828"/>
      <c r="L692" s="828"/>
      <c r="M692" s="828"/>
      <c r="N692" s="828"/>
      <c r="O692" s="828"/>
      <c r="P692" s="828"/>
      <c r="Q692" s="828"/>
      <c r="R692" s="828"/>
      <c r="S692" s="828"/>
      <c r="T692" s="828"/>
      <c r="U692" s="828"/>
      <c r="V692" s="828"/>
      <c r="W692" s="828"/>
      <c r="X692" s="828"/>
      <c r="Y692" s="828"/>
      <c r="Z692" s="828"/>
    </row>
    <row r="693" ht="15.75" customHeight="1">
      <c r="A693" s="830"/>
      <c r="B693" s="826"/>
      <c r="C693" s="828"/>
      <c r="D693" s="828"/>
      <c r="E693" s="828"/>
      <c r="F693" s="828"/>
      <c r="G693" s="828"/>
      <c r="H693" s="828"/>
      <c r="I693" s="828"/>
      <c r="J693" s="828"/>
      <c r="K693" s="828"/>
      <c r="L693" s="828"/>
      <c r="M693" s="828"/>
      <c r="N693" s="828"/>
      <c r="O693" s="828"/>
      <c r="P693" s="828"/>
      <c r="Q693" s="828"/>
      <c r="R693" s="828"/>
      <c r="S693" s="828"/>
      <c r="T693" s="828"/>
      <c r="U693" s="828"/>
      <c r="V693" s="828"/>
      <c r="W693" s="828"/>
      <c r="X693" s="828"/>
      <c r="Y693" s="828"/>
      <c r="Z693" s="828"/>
    </row>
    <row r="694" ht="15.75" customHeight="1">
      <c r="A694" s="830"/>
      <c r="B694" s="826"/>
      <c r="C694" s="828"/>
      <c r="D694" s="828"/>
      <c r="E694" s="828"/>
      <c r="F694" s="828"/>
      <c r="G694" s="828"/>
      <c r="H694" s="828"/>
      <c r="I694" s="828"/>
      <c r="J694" s="828"/>
      <c r="K694" s="828"/>
      <c r="L694" s="828"/>
      <c r="M694" s="828"/>
      <c r="N694" s="828"/>
      <c r="O694" s="828"/>
      <c r="P694" s="828"/>
      <c r="Q694" s="828"/>
      <c r="R694" s="828"/>
      <c r="S694" s="828"/>
      <c r="T694" s="828"/>
      <c r="U694" s="828"/>
      <c r="V694" s="828"/>
      <c r="W694" s="828"/>
      <c r="X694" s="828"/>
      <c r="Y694" s="828"/>
      <c r="Z694" s="828"/>
    </row>
    <row r="695" ht="15.75" customHeight="1">
      <c r="A695" s="830"/>
      <c r="B695" s="826"/>
      <c r="C695" s="828"/>
      <c r="D695" s="828"/>
      <c r="E695" s="828"/>
      <c r="F695" s="828"/>
      <c r="G695" s="828"/>
      <c r="H695" s="828"/>
      <c r="I695" s="828"/>
      <c r="J695" s="828"/>
      <c r="K695" s="828"/>
      <c r="L695" s="828"/>
      <c r="M695" s="828"/>
      <c r="N695" s="828"/>
      <c r="O695" s="828"/>
      <c r="P695" s="828"/>
      <c r="Q695" s="828"/>
      <c r="R695" s="828"/>
      <c r="S695" s="828"/>
      <c r="T695" s="828"/>
      <c r="U695" s="828"/>
      <c r="V695" s="828"/>
      <c r="W695" s="828"/>
      <c r="X695" s="828"/>
      <c r="Y695" s="828"/>
      <c r="Z695" s="828"/>
    </row>
    <row r="696" ht="15.75" customHeight="1">
      <c r="A696" s="830"/>
      <c r="B696" s="826"/>
      <c r="C696" s="828"/>
      <c r="D696" s="828"/>
      <c r="E696" s="828"/>
      <c r="F696" s="828"/>
      <c r="G696" s="828"/>
      <c r="H696" s="828"/>
      <c r="I696" s="828"/>
      <c r="J696" s="828"/>
      <c r="K696" s="828"/>
      <c r="L696" s="828"/>
      <c r="M696" s="828"/>
      <c r="N696" s="828"/>
      <c r="O696" s="828"/>
      <c r="P696" s="828"/>
      <c r="Q696" s="828"/>
      <c r="R696" s="828"/>
      <c r="S696" s="828"/>
      <c r="T696" s="828"/>
      <c r="U696" s="828"/>
      <c r="V696" s="828"/>
      <c r="W696" s="828"/>
      <c r="X696" s="828"/>
      <c r="Y696" s="828"/>
      <c r="Z696" s="828"/>
    </row>
    <row r="697" ht="15.75" customHeight="1">
      <c r="A697" s="830"/>
      <c r="B697" s="826"/>
      <c r="C697" s="828"/>
      <c r="D697" s="828"/>
      <c r="E697" s="828"/>
      <c r="F697" s="828"/>
      <c r="G697" s="828"/>
      <c r="H697" s="828"/>
      <c r="I697" s="828"/>
      <c r="J697" s="828"/>
      <c r="K697" s="828"/>
      <c r="L697" s="828"/>
      <c r="M697" s="828"/>
      <c r="N697" s="828"/>
      <c r="O697" s="828"/>
      <c r="P697" s="828"/>
      <c r="Q697" s="828"/>
      <c r="R697" s="828"/>
      <c r="S697" s="828"/>
      <c r="T697" s="828"/>
      <c r="U697" s="828"/>
      <c r="V697" s="828"/>
      <c r="W697" s="828"/>
      <c r="X697" s="828"/>
      <c r="Y697" s="828"/>
      <c r="Z697" s="828"/>
    </row>
    <row r="698" ht="15.75" customHeight="1">
      <c r="A698" s="830"/>
      <c r="B698" s="826"/>
      <c r="C698" s="828"/>
      <c r="D698" s="828"/>
      <c r="E698" s="828"/>
      <c r="F698" s="828"/>
      <c r="G698" s="828"/>
      <c r="H698" s="828"/>
      <c r="I698" s="828"/>
      <c r="J698" s="828"/>
      <c r="K698" s="828"/>
      <c r="L698" s="828"/>
      <c r="M698" s="828"/>
      <c r="N698" s="828"/>
      <c r="O698" s="828"/>
      <c r="P698" s="828"/>
      <c r="Q698" s="828"/>
      <c r="R698" s="828"/>
      <c r="S698" s="828"/>
      <c r="T698" s="828"/>
      <c r="U698" s="828"/>
      <c r="V698" s="828"/>
      <c r="W698" s="828"/>
      <c r="X698" s="828"/>
      <c r="Y698" s="828"/>
      <c r="Z698" s="828"/>
    </row>
    <row r="699" ht="15.75" customHeight="1">
      <c r="A699" s="830"/>
      <c r="B699" s="826"/>
      <c r="C699" s="828"/>
      <c r="D699" s="828"/>
      <c r="E699" s="828"/>
      <c r="F699" s="828"/>
      <c r="G699" s="828"/>
      <c r="H699" s="828"/>
      <c r="I699" s="828"/>
      <c r="J699" s="828"/>
      <c r="K699" s="828"/>
      <c r="L699" s="828"/>
      <c r="M699" s="828"/>
      <c r="N699" s="828"/>
      <c r="O699" s="828"/>
      <c r="P699" s="828"/>
      <c r="Q699" s="828"/>
      <c r="R699" s="828"/>
      <c r="S699" s="828"/>
      <c r="T699" s="828"/>
      <c r="U699" s="828"/>
      <c r="V699" s="828"/>
      <c r="W699" s="828"/>
      <c r="X699" s="828"/>
      <c r="Y699" s="828"/>
      <c r="Z699" s="828"/>
    </row>
    <row r="700" ht="15.75" customHeight="1">
      <c r="A700" s="830"/>
      <c r="B700" s="826"/>
      <c r="C700" s="828"/>
      <c r="D700" s="828"/>
      <c r="E700" s="828"/>
      <c r="F700" s="828"/>
      <c r="G700" s="828"/>
      <c r="H700" s="828"/>
      <c r="I700" s="828"/>
      <c r="J700" s="828"/>
      <c r="K700" s="828"/>
      <c r="L700" s="828"/>
      <c r="M700" s="828"/>
      <c r="N700" s="828"/>
      <c r="O700" s="828"/>
      <c r="P700" s="828"/>
      <c r="Q700" s="828"/>
      <c r="R700" s="828"/>
      <c r="S700" s="828"/>
      <c r="T700" s="828"/>
      <c r="U700" s="828"/>
      <c r="V700" s="828"/>
      <c r="W700" s="828"/>
      <c r="X700" s="828"/>
      <c r="Y700" s="828"/>
      <c r="Z700" s="828"/>
    </row>
    <row r="701" ht="15.75" customHeight="1">
      <c r="A701" s="830"/>
      <c r="B701" s="826"/>
      <c r="C701" s="828"/>
      <c r="D701" s="828"/>
      <c r="E701" s="828"/>
      <c r="F701" s="828"/>
      <c r="G701" s="828"/>
      <c r="H701" s="828"/>
      <c r="I701" s="828"/>
      <c r="J701" s="828"/>
      <c r="K701" s="828"/>
      <c r="L701" s="828"/>
      <c r="M701" s="828"/>
      <c r="N701" s="828"/>
      <c r="O701" s="828"/>
      <c r="P701" s="828"/>
      <c r="Q701" s="828"/>
      <c r="R701" s="828"/>
      <c r="S701" s="828"/>
      <c r="T701" s="828"/>
      <c r="U701" s="828"/>
      <c r="V701" s="828"/>
      <c r="W701" s="828"/>
      <c r="X701" s="828"/>
      <c r="Y701" s="828"/>
      <c r="Z701" s="828"/>
    </row>
    <row r="702" ht="15.75" customHeight="1">
      <c r="A702" s="830"/>
      <c r="B702" s="826"/>
      <c r="C702" s="828"/>
      <c r="D702" s="828"/>
      <c r="E702" s="828"/>
      <c r="F702" s="828"/>
      <c r="G702" s="828"/>
      <c r="H702" s="828"/>
      <c r="I702" s="828"/>
      <c r="J702" s="828"/>
      <c r="K702" s="828"/>
      <c r="L702" s="828"/>
      <c r="M702" s="828"/>
      <c r="N702" s="828"/>
      <c r="O702" s="828"/>
      <c r="P702" s="828"/>
      <c r="Q702" s="828"/>
      <c r="R702" s="828"/>
      <c r="S702" s="828"/>
      <c r="T702" s="828"/>
      <c r="U702" s="828"/>
      <c r="V702" s="828"/>
      <c r="W702" s="828"/>
      <c r="X702" s="828"/>
      <c r="Y702" s="828"/>
      <c r="Z702" s="828"/>
    </row>
    <row r="703" ht="15.75" customHeight="1">
      <c r="A703" s="830"/>
      <c r="B703" s="826"/>
      <c r="C703" s="828"/>
      <c r="D703" s="828"/>
      <c r="E703" s="828"/>
      <c r="F703" s="828"/>
      <c r="G703" s="828"/>
      <c r="H703" s="828"/>
      <c r="I703" s="828"/>
      <c r="J703" s="828"/>
      <c r="K703" s="828"/>
      <c r="L703" s="828"/>
      <c r="M703" s="828"/>
      <c r="N703" s="828"/>
      <c r="O703" s="828"/>
      <c r="P703" s="828"/>
      <c r="Q703" s="828"/>
      <c r="R703" s="828"/>
      <c r="S703" s="828"/>
      <c r="T703" s="828"/>
      <c r="U703" s="828"/>
      <c r="V703" s="828"/>
      <c r="W703" s="828"/>
      <c r="X703" s="828"/>
      <c r="Y703" s="828"/>
      <c r="Z703" s="828"/>
    </row>
    <row r="704" ht="15.75" customHeight="1">
      <c r="A704" s="830"/>
      <c r="B704" s="826"/>
      <c r="C704" s="828"/>
      <c r="D704" s="828"/>
      <c r="E704" s="828"/>
      <c r="F704" s="828"/>
      <c r="G704" s="828"/>
      <c r="H704" s="828"/>
      <c r="I704" s="828"/>
      <c r="J704" s="828"/>
      <c r="K704" s="828"/>
      <c r="L704" s="828"/>
      <c r="M704" s="828"/>
      <c r="N704" s="828"/>
      <c r="O704" s="828"/>
      <c r="P704" s="828"/>
      <c r="Q704" s="828"/>
      <c r="R704" s="828"/>
      <c r="S704" s="828"/>
      <c r="T704" s="828"/>
      <c r="U704" s="828"/>
      <c r="V704" s="828"/>
      <c r="W704" s="828"/>
      <c r="X704" s="828"/>
      <c r="Y704" s="828"/>
      <c r="Z704" s="828"/>
    </row>
    <row r="705" ht="15.75" customHeight="1">
      <c r="A705" s="830"/>
      <c r="B705" s="826"/>
      <c r="C705" s="828"/>
      <c r="D705" s="828"/>
      <c r="E705" s="828"/>
      <c r="F705" s="828"/>
      <c r="G705" s="828"/>
      <c r="H705" s="828"/>
      <c r="I705" s="828"/>
      <c r="J705" s="828"/>
      <c r="K705" s="828"/>
      <c r="L705" s="828"/>
      <c r="M705" s="828"/>
      <c r="N705" s="828"/>
      <c r="O705" s="828"/>
      <c r="P705" s="828"/>
      <c r="Q705" s="828"/>
      <c r="R705" s="828"/>
      <c r="S705" s="828"/>
      <c r="T705" s="828"/>
      <c r="U705" s="828"/>
      <c r="V705" s="828"/>
      <c r="W705" s="828"/>
      <c r="X705" s="828"/>
      <c r="Y705" s="828"/>
      <c r="Z705" s="828"/>
    </row>
    <row r="706" ht="15.75" customHeight="1">
      <c r="A706" s="830"/>
      <c r="B706" s="826"/>
      <c r="C706" s="828"/>
      <c r="D706" s="828"/>
      <c r="E706" s="828"/>
      <c r="F706" s="828"/>
      <c r="G706" s="828"/>
      <c r="H706" s="828"/>
      <c r="I706" s="828"/>
      <c r="J706" s="828"/>
      <c r="K706" s="828"/>
      <c r="L706" s="828"/>
      <c r="M706" s="828"/>
      <c r="N706" s="828"/>
      <c r="O706" s="828"/>
      <c r="P706" s="828"/>
      <c r="Q706" s="828"/>
      <c r="R706" s="828"/>
      <c r="S706" s="828"/>
      <c r="T706" s="828"/>
      <c r="U706" s="828"/>
      <c r="V706" s="828"/>
      <c r="W706" s="828"/>
      <c r="X706" s="828"/>
      <c r="Y706" s="828"/>
      <c r="Z706" s="828"/>
    </row>
    <row r="707" ht="15.75" customHeight="1">
      <c r="A707" s="830"/>
      <c r="B707" s="826"/>
      <c r="C707" s="828"/>
      <c r="D707" s="828"/>
      <c r="E707" s="828"/>
      <c r="F707" s="828"/>
      <c r="G707" s="828"/>
      <c r="H707" s="828"/>
      <c r="I707" s="828"/>
      <c r="J707" s="828"/>
      <c r="K707" s="828"/>
      <c r="L707" s="828"/>
      <c r="M707" s="828"/>
      <c r="N707" s="828"/>
      <c r="O707" s="828"/>
      <c r="P707" s="828"/>
      <c r="Q707" s="828"/>
      <c r="R707" s="828"/>
      <c r="S707" s="828"/>
      <c r="T707" s="828"/>
      <c r="U707" s="828"/>
      <c r="V707" s="828"/>
      <c r="W707" s="828"/>
      <c r="X707" s="828"/>
      <c r="Y707" s="828"/>
      <c r="Z707" s="828"/>
    </row>
    <row r="708" ht="15.75" customHeight="1">
      <c r="A708" s="830"/>
      <c r="B708" s="826"/>
      <c r="C708" s="828"/>
      <c r="D708" s="828"/>
      <c r="E708" s="828"/>
      <c r="F708" s="828"/>
      <c r="G708" s="828"/>
      <c r="H708" s="828"/>
      <c r="I708" s="828"/>
      <c r="J708" s="828"/>
      <c r="K708" s="828"/>
      <c r="L708" s="828"/>
      <c r="M708" s="828"/>
      <c r="N708" s="828"/>
      <c r="O708" s="828"/>
      <c r="P708" s="828"/>
      <c r="Q708" s="828"/>
      <c r="R708" s="828"/>
      <c r="S708" s="828"/>
      <c r="T708" s="828"/>
      <c r="U708" s="828"/>
      <c r="V708" s="828"/>
      <c r="W708" s="828"/>
      <c r="X708" s="828"/>
      <c r="Y708" s="828"/>
      <c r="Z708" s="828"/>
    </row>
    <row r="709" ht="15.75" customHeight="1">
      <c r="A709" s="830"/>
      <c r="B709" s="826"/>
      <c r="C709" s="828"/>
      <c r="D709" s="828"/>
      <c r="E709" s="828"/>
      <c r="F709" s="828"/>
      <c r="G709" s="828"/>
      <c r="H709" s="828"/>
      <c r="I709" s="828"/>
      <c r="J709" s="828"/>
      <c r="K709" s="828"/>
      <c r="L709" s="828"/>
      <c r="M709" s="828"/>
      <c r="N709" s="828"/>
      <c r="O709" s="828"/>
      <c r="P709" s="828"/>
      <c r="Q709" s="828"/>
      <c r="R709" s="828"/>
      <c r="S709" s="828"/>
      <c r="T709" s="828"/>
      <c r="U709" s="828"/>
      <c r="V709" s="828"/>
      <c r="W709" s="828"/>
      <c r="X709" s="828"/>
      <c r="Y709" s="828"/>
      <c r="Z709" s="828"/>
    </row>
    <row r="710" ht="15.75" customHeight="1">
      <c r="A710" s="830"/>
      <c r="B710" s="826"/>
      <c r="C710" s="828"/>
      <c r="D710" s="828"/>
      <c r="E710" s="828"/>
      <c r="F710" s="828"/>
      <c r="G710" s="828"/>
      <c r="H710" s="828"/>
      <c r="I710" s="828"/>
      <c r="J710" s="828"/>
      <c r="K710" s="828"/>
      <c r="L710" s="828"/>
      <c r="M710" s="828"/>
      <c r="N710" s="828"/>
      <c r="O710" s="828"/>
      <c r="P710" s="828"/>
      <c r="Q710" s="828"/>
      <c r="R710" s="828"/>
      <c r="S710" s="828"/>
      <c r="T710" s="828"/>
      <c r="U710" s="828"/>
      <c r="V710" s="828"/>
      <c r="W710" s="828"/>
      <c r="X710" s="828"/>
      <c r="Y710" s="828"/>
      <c r="Z710" s="828"/>
    </row>
    <row r="711" ht="15.75" customHeight="1">
      <c r="A711" s="830"/>
      <c r="B711" s="826"/>
      <c r="C711" s="828"/>
      <c r="D711" s="828"/>
      <c r="E711" s="828"/>
      <c r="F711" s="828"/>
      <c r="G711" s="828"/>
      <c r="H711" s="828"/>
      <c r="I711" s="828"/>
      <c r="J711" s="828"/>
      <c r="K711" s="828"/>
      <c r="L711" s="828"/>
      <c r="M711" s="828"/>
      <c r="N711" s="828"/>
      <c r="O711" s="828"/>
      <c r="P711" s="828"/>
      <c r="Q711" s="828"/>
      <c r="R711" s="828"/>
      <c r="S711" s="828"/>
      <c r="T711" s="828"/>
      <c r="U711" s="828"/>
      <c r="V711" s="828"/>
      <c r="W711" s="828"/>
      <c r="X711" s="828"/>
      <c r="Y711" s="828"/>
      <c r="Z711" s="828"/>
    </row>
    <row r="712" ht="15.75" customHeight="1">
      <c r="A712" s="830"/>
      <c r="B712" s="826"/>
      <c r="C712" s="828"/>
      <c r="D712" s="828"/>
      <c r="E712" s="828"/>
      <c r="F712" s="828"/>
      <c r="G712" s="828"/>
      <c r="H712" s="828"/>
      <c r="I712" s="828"/>
      <c r="J712" s="828"/>
      <c r="K712" s="828"/>
      <c r="L712" s="828"/>
      <c r="M712" s="828"/>
      <c r="N712" s="828"/>
      <c r="O712" s="828"/>
      <c r="P712" s="828"/>
      <c r="Q712" s="828"/>
      <c r="R712" s="828"/>
      <c r="S712" s="828"/>
      <c r="T712" s="828"/>
      <c r="U712" s="828"/>
      <c r="V712" s="828"/>
      <c r="W712" s="828"/>
      <c r="X712" s="828"/>
      <c r="Y712" s="828"/>
      <c r="Z712" s="828"/>
    </row>
    <row r="713" ht="15.75" customHeight="1">
      <c r="A713" s="830"/>
      <c r="B713" s="826"/>
      <c r="C713" s="828"/>
      <c r="D713" s="828"/>
      <c r="E713" s="828"/>
      <c r="F713" s="828"/>
      <c r="G713" s="828"/>
      <c r="H713" s="828"/>
      <c r="I713" s="828"/>
      <c r="J713" s="828"/>
      <c r="K713" s="828"/>
      <c r="L713" s="828"/>
      <c r="M713" s="828"/>
      <c r="N713" s="828"/>
      <c r="O713" s="828"/>
      <c r="P713" s="828"/>
      <c r="Q713" s="828"/>
      <c r="R713" s="828"/>
      <c r="S713" s="828"/>
      <c r="T713" s="828"/>
      <c r="U713" s="828"/>
      <c r="V713" s="828"/>
      <c r="W713" s="828"/>
      <c r="X713" s="828"/>
      <c r="Y713" s="828"/>
      <c r="Z713" s="828"/>
    </row>
    <row r="714" ht="15.75" customHeight="1">
      <c r="A714" s="830"/>
      <c r="B714" s="826"/>
      <c r="C714" s="828"/>
      <c r="D714" s="828"/>
      <c r="E714" s="828"/>
      <c r="F714" s="828"/>
      <c r="G714" s="828"/>
      <c r="H714" s="828"/>
      <c r="I714" s="828"/>
      <c r="J714" s="828"/>
      <c r="K714" s="828"/>
      <c r="L714" s="828"/>
      <c r="M714" s="828"/>
      <c r="N714" s="828"/>
      <c r="O714" s="828"/>
      <c r="P714" s="828"/>
      <c r="Q714" s="828"/>
      <c r="R714" s="828"/>
      <c r="S714" s="828"/>
      <c r="T714" s="828"/>
      <c r="U714" s="828"/>
      <c r="V714" s="828"/>
      <c r="W714" s="828"/>
      <c r="X714" s="828"/>
      <c r="Y714" s="828"/>
      <c r="Z714" s="828"/>
    </row>
    <row r="715" ht="15.75" customHeight="1">
      <c r="A715" s="830"/>
      <c r="B715" s="826"/>
      <c r="C715" s="828"/>
      <c r="D715" s="828"/>
      <c r="E715" s="828"/>
      <c r="F715" s="828"/>
      <c r="G715" s="828"/>
      <c r="H715" s="828"/>
      <c r="I715" s="828"/>
      <c r="J715" s="828"/>
      <c r="K715" s="828"/>
      <c r="L715" s="828"/>
      <c r="M715" s="828"/>
      <c r="N715" s="828"/>
      <c r="O715" s="828"/>
      <c r="P715" s="828"/>
      <c r="Q715" s="828"/>
      <c r="R715" s="828"/>
      <c r="S715" s="828"/>
      <c r="T715" s="828"/>
      <c r="U715" s="828"/>
      <c r="V715" s="828"/>
      <c r="W715" s="828"/>
      <c r="X715" s="828"/>
      <c r="Y715" s="828"/>
      <c r="Z715" s="828"/>
    </row>
    <row r="716" ht="15.75" customHeight="1">
      <c r="A716" s="830"/>
      <c r="B716" s="826"/>
      <c r="C716" s="828"/>
      <c r="D716" s="828"/>
      <c r="E716" s="828"/>
      <c r="F716" s="828"/>
      <c r="G716" s="828"/>
      <c r="H716" s="828"/>
      <c r="I716" s="828"/>
      <c r="J716" s="828"/>
      <c r="K716" s="828"/>
      <c r="L716" s="828"/>
      <c r="M716" s="828"/>
      <c r="N716" s="828"/>
      <c r="O716" s="828"/>
      <c r="P716" s="828"/>
      <c r="Q716" s="828"/>
      <c r="R716" s="828"/>
      <c r="S716" s="828"/>
      <c r="T716" s="828"/>
      <c r="U716" s="828"/>
      <c r="V716" s="828"/>
      <c r="W716" s="828"/>
      <c r="X716" s="828"/>
      <c r="Y716" s="828"/>
      <c r="Z716" s="828"/>
    </row>
    <row r="717" ht="15.75" customHeight="1">
      <c r="A717" s="830"/>
      <c r="B717" s="826"/>
      <c r="C717" s="828"/>
      <c r="D717" s="828"/>
      <c r="E717" s="828"/>
      <c r="F717" s="828"/>
      <c r="G717" s="828"/>
      <c r="H717" s="828"/>
      <c r="I717" s="828"/>
      <c r="J717" s="828"/>
      <c r="K717" s="828"/>
      <c r="L717" s="828"/>
      <c r="M717" s="828"/>
      <c r="N717" s="828"/>
      <c r="O717" s="828"/>
      <c r="P717" s="828"/>
      <c r="Q717" s="828"/>
      <c r="R717" s="828"/>
      <c r="S717" s="828"/>
      <c r="T717" s="828"/>
      <c r="U717" s="828"/>
      <c r="V717" s="828"/>
      <c r="W717" s="828"/>
      <c r="X717" s="828"/>
      <c r="Y717" s="828"/>
      <c r="Z717" s="828"/>
    </row>
    <row r="718" ht="15.75" customHeight="1">
      <c r="A718" s="830"/>
      <c r="B718" s="826"/>
      <c r="C718" s="828"/>
      <c r="D718" s="828"/>
      <c r="E718" s="828"/>
      <c r="F718" s="828"/>
      <c r="G718" s="828"/>
      <c r="H718" s="828"/>
      <c r="I718" s="828"/>
      <c r="J718" s="828"/>
      <c r="K718" s="828"/>
      <c r="L718" s="828"/>
      <c r="M718" s="828"/>
      <c r="N718" s="828"/>
      <c r="O718" s="828"/>
      <c r="P718" s="828"/>
      <c r="Q718" s="828"/>
      <c r="R718" s="828"/>
      <c r="S718" s="828"/>
      <c r="T718" s="828"/>
      <c r="U718" s="828"/>
      <c r="V718" s="828"/>
      <c r="W718" s="828"/>
      <c r="X718" s="828"/>
      <c r="Y718" s="828"/>
      <c r="Z718" s="828"/>
    </row>
    <row r="719" ht="15.75" customHeight="1">
      <c r="A719" s="830"/>
      <c r="B719" s="826"/>
      <c r="C719" s="828"/>
      <c r="D719" s="828"/>
      <c r="E719" s="828"/>
      <c r="F719" s="828"/>
      <c r="G719" s="828"/>
      <c r="H719" s="828"/>
      <c r="I719" s="828"/>
      <c r="J719" s="828"/>
      <c r="K719" s="828"/>
      <c r="L719" s="828"/>
      <c r="M719" s="828"/>
      <c r="N719" s="828"/>
      <c r="O719" s="828"/>
      <c r="P719" s="828"/>
      <c r="Q719" s="828"/>
      <c r="R719" s="828"/>
      <c r="S719" s="828"/>
      <c r="T719" s="828"/>
      <c r="U719" s="828"/>
      <c r="V719" s="828"/>
      <c r="W719" s="828"/>
      <c r="X719" s="828"/>
      <c r="Y719" s="828"/>
      <c r="Z719" s="828"/>
    </row>
    <row r="720" ht="15.75" customHeight="1">
      <c r="A720" s="830"/>
      <c r="B720" s="826"/>
      <c r="C720" s="828"/>
      <c r="D720" s="828"/>
      <c r="E720" s="828"/>
      <c r="F720" s="828"/>
      <c r="G720" s="828"/>
      <c r="H720" s="828"/>
      <c r="I720" s="828"/>
      <c r="J720" s="828"/>
      <c r="K720" s="828"/>
      <c r="L720" s="828"/>
      <c r="M720" s="828"/>
      <c r="N720" s="828"/>
      <c r="O720" s="828"/>
      <c r="P720" s="828"/>
      <c r="Q720" s="828"/>
      <c r="R720" s="828"/>
      <c r="S720" s="828"/>
      <c r="T720" s="828"/>
      <c r="U720" s="828"/>
      <c r="V720" s="828"/>
      <c r="W720" s="828"/>
      <c r="X720" s="828"/>
      <c r="Y720" s="828"/>
      <c r="Z720" s="828"/>
    </row>
    <row r="721" ht="15.75" customHeight="1">
      <c r="A721" s="830"/>
      <c r="B721" s="826"/>
      <c r="C721" s="828"/>
      <c r="D721" s="828"/>
      <c r="E721" s="828"/>
      <c r="F721" s="828"/>
      <c r="G721" s="828"/>
      <c r="H721" s="828"/>
      <c r="I721" s="828"/>
      <c r="J721" s="828"/>
      <c r="K721" s="828"/>
      <c r="L721" s="828"/>
      <c r="M721" s="828"/>
      <c r="N721" s="828"/>
      <c r="O721" s="828"/>
      <c r="P721" s="828"/>
      <c r="Q721" s="828"/>
      <c r="R721" s="828"/>
      <c r="S721" s="828"/>
      <c r="T721" s="828"/>
      <c r="U721" s="828"/>
      <c r="V721" s="828"/>
      <c r="W721" s="828"/>
      <c r="X721" s="828"/>
      <c r="Y721" s="828"/>
      <c r="Z721" s="828"/>
    </row>
    <row r="722" ht="15.75" customHeight="1">
      <c r="A722" s="830"/>
      <c r="B722" s="826"/>
      <c r="C722" s="828"/>
      <c r="D722" s="828"/>
      <c r="E722" s="828"/>
      <c r="F722" s="828"/>
      <c r="G722" s="828"/>
      <c r="H722" s="828"/>
      <c r="I722" s="828"/>
      <c r="J722" s="828"/>
      <c r="K722" s="828"/>
      <c r="L722" s="828"/>
      <c r="M722" s="828"/>
      <c r="N722" s="828"/>
      <c r="O722" s="828"/>
      <c r="P722" s="828"/>
      <c r="Q722" s="828"/>
      <c r="R722" s="828"/>
      <c r="S722" s="828"/>
      <c r="T722" s="828"/>
      <c r="U722" s="828"/>
      <c r="V722" s="828"/>
      <c r="W722" s="828"/>
      <c r="X722" s="828"/>
      <c r="Y722" s="828"/>
      <c r="Z722" s="828"/>
    </row>
    <row r="723" ht="15.75" customHeight="1">
      <c r="A723" s="830"/>
      <c r="B723" s="826"/>
      <c r="C723" s="828"/>
      <c r="D723" s="828"/>
      <c r="E723" s="828"/>
      <c r="F723" s="828"/>
      <c r="G723" s="828"/>
      <c r="H723" s="828"/>
      <c r="I723" s="828"/>
      <c r="J723" s="828"/>
      <c r="K723" s="828"/>
      <c r="L723" s="828"/>
      <c r="M723" s="828"/>
      <c r="N723" s="828"/>
      <c r="O723" s="828"/>
      <c r="P723" s="828"/>
      <c r="Q723" s="828"/>
      <c r="R723" s="828"/>
      <c r="S723" s="828"/>
      <c r="T723" s="828"/>
      <c r="U723" s="828"/>
      <c r="V723" s="828"/>
      <c r="W723" s="828"/>
      <c r="X723" s="828"/>
      <c r="Y723" s="828"/>
      <c r="Z723" s="828"/>
    </row>
    <row r="724" ht="15.75" customHeight="1">
      <c r="A724" s="830"/>
      <c r="B724" s="826"/>
      <c r="C724" s="828"/>
      <c r="D724" s="828"/>
      <c r="E724" s="828"/>
      <c r="F724" s="828"/>
      <c r="G724" s="828"/>
      <c r="H724" s="828"/>
      <c r="I724" s="828"/>
      <c r="J724" s="828"/>
      <c r="K724" s="828"/>
      <c r="L724" s="828"/>
      <c r="M724" s="828"/>
      <c r="N724" s="828"/>
      <c r="O724" s="828"/>
      <c r="P724" s="828"/>
      <c r="Q724" s="828"/>
      <c r="R724" s="828"/>
      <c r="S724" s="828"/>
      <c r="T724" s="828"/>
      <c r="U724" s="828"/>
      <c r="V724" s="828"/>
      <c r="W724" s="828"/>
      <c r="X724" s="828"/>
      <c r="Y724" s="828"/>
      <c r="Z724" s="828"/>
    </row>
    <row r="725" ht="15.75" customHeight="1">
      <c r="A725" s="830"/>
      <c r="B725" s="826"/>
      <c r="C725" s="828"/>
      <c r="D725" s="828"/>
      <c r="E725" s="828"/>
      <c r="F725" s="828"/>
      <c r="G725" s="828"/>
      <c r="H725" s="828"/>
      <c r="I725" s="828"/>
      <c r="J725" s="828"/>
      <c r="K725" s="828"/>
      <c r="L725" s="828"/>
      <c r="M725" s="828"/>
      <c r="N725" s="828"/>
      <c r="O725" s="828"/>
      <c r="P725" s="828"/>
      <c r="Q725" s="828"/>
      <c r="R725" s="828"/>
      <c r="S725" s="828"/>
      <c r="T725" s="828"/>
      <c r="U725" s="828"/>
      <c r="V725" s="828"/>
      <c r="W725" s="828"/>
      <c r="X725" s="828"/>
      <c r="Y725" s="828"/>
      <c r="Z725" s="828"/>
    </row>
    <row r="726" ht="15.75" customHeight="1">
      <c r="A726" s="830"/>
      <c r="B726" s="826"/>
      <c r="C726" s="828"/>
      <c r="D726" s="828"/>
      <c r="E726" s="828"/>
      <c r="F726" s="828"/>
      <c r="G726" s="828"/>
      <c r="H726" s="828"/>
      <c r="I726" s="828"/>
      <c r="J726" s="828"/>
      <c r="K726" s="828"/>
      <c r="L726" s="828"/>
      <c r="M726" s="828"/>
      <c r="N726" s="828"/>
      <c r="O726" s="828"/>
      <c r="P726" s="828"/>
      <c r="Q726" s="828"/>
      <c r="R726" s="828"/>
      <c r="S726" s="828"/>
      <c r="T726" s="828"/>
      <c r="U726" s="828"/>
      <c r="V726" s="828"/>
      <c r="W726" s="828"/>
      <c r="X726" s="828"/>
      <c r="Y726" s="828"/>
      <c r="Z726" s="828"/>
    </row>
    <row r="727" ht="15.75" customHeight="1">
      <c r="A727" s="830"/>
      <c r="B727" s="826"/>
      <c r="C727" s="828"/>
      <c r="D727" s="828"/>
      <c r="E727" s="828"/>
      <c r="F727" s="828"/>
      <c r="G727" s="828"/>
      <c r="H727" s="828"/>
      <c r="I727" s="828"/>
      <c r="J727" s="828"/>
      <c r="K727" s="828"/>
      <c r="L727" s="828"/>
      <c r="M727" s="828"/>
      <c r="N727" s="828"/>
      <c r="O727" s="828"/>
      <c r="P727" s="828"/>
      <c r="Q727" s="828"/>
      <c r="R727" s="828"/>
      <c r="S727" s="828"/>
      <c r="T727" s="828"/>
      <c r="U727" s="828"/>
      <c r="V727" s="828"/>
      <c r="W727" s="828"/>
      <c r="X727" s="828"/>
      <c r="Y727" s="828"/>
      <c r="Z727" s="828"/>
    </row>
    <row r="728" ht="15.75" customHeight="1">
      <c r="A728" s="830"/>
      <c r="B728" s="826"/>
      <c r="C728" s="828"/>
      <c r="D728" s="828"/>
      <c r="E728" s="828"/>
      <c r="F728" s="828"/>
      <c r="G728" s="828"/>
      <c r="H728" s="828"/>
      <c r="I728" s="828"/>
      <c r="J728" s="828"/>
      <c r="K728" s="828"/>
      <c r="L728" s="828"/>
      <c r="M728" s="828"/>
      <c r="N728" s="828"/>
      <c r="O728" s="828"/>
      <c r="P728" s="828"/>
      <c r="Q728" s="828"/>
      <c r="R728" s="828"/>
      <c r="S728" s="828"/>
      <c r="T728" s="828"/>
      <c r="U728" s="828"/>
      <c r="V728" s="828"/>
      <c r="W728" s="828"/>
      <c r="X728" s="828"/>
      <c r="Y728" s="828"/>
      <c r="Z728" s="828"/>
    </row>
    <row r="729" ht="15.75" customHeight="1">
      <c r="A729" s="830"/>
      <c r="B729" s="826"/>
      <c r="C729" s="828"/>
      <c r="D729" s="828"/>
      <c r="E729" s="828"/>
      <c r="F729" s="828"/>
      <c r="G729" s="828"/>
      <c r="H729" s="828"/>
      <c r="I729" s="828"/>
      <c r="J729" s="828"/>
      <c r="K729" s="828"/>
      <c r="L729" s="828"/>
      <c r="M729" s="828"/>
      <c r="N729" s="828"/>
      <c r="O729" s="828"/>
      <c r="P729" s="828"/>
      <c r="Q729" s="828"/>
      <c r="R729" s="828"/>
      <c r="S729" s="828"/>
      <c r="T729" s="828"/>
      <c r="U729" s="828"/>
      <c r="V729" s="828"/>
      <c r="W729" s="828"/>
      <c r="X729" s="828"/>
      <c r="Y729" s="828"/>
      <c r="Z729" s="828"/>
    </row>
    <row r="730" ht="15.75" customHeight="1">
      <c r="A730" s="830"/>
      <c r="B730" s="826"/>
      <c r="C730" s="828"/>
      <c r="D730" s="828"/>
      <c r="E730" s="828"/>
      <c r="F730" s="828"/>
      <c r="G730" s="828"/>
      <c r="H730" s="828"/>
      <c r="I730" s="828"/>
      <c r="J730" s="828"/>
      <c r="K730" s="828"/>
      <c r="L730" s="828"/>
      <c r="M730" s="828"/>
      <c r="N730" s="828"/>
      <c r="O730" s="828"/>
      <c r="P730" s="828"/>
      <c r="Q730" s="828"/>
      <c r="R730" s="828"/>
      <c r="S730" s="828"/>
      <c r="T730" s="828"/>
      <c r="U730" s="828"/>
      <c r="V730" s="828"/>
      <c r="W730" s="828"/>
      <c r="X730" s="828"/>
      <c r="Y730" s="828"/>
      <c r="Z730" s="828"/>
    </row>
    <row r="731" ht="15.75" customHeight="1">
      <c r="A731" s="830"/>
      <c r="B731" s="826"/>
      <c r="C731" s="828"/>
      <c r="D731" s="828"/>
      <c r="E731" s="828"/>
      <c r="F731" s="828"/>
      <c r="G731" s="828"/>
      <c r="H731" s="828"/>
      <c r="I731" s="828"/>
      <c r="J731" s="828"/>
      <c r="K731" s="828"/>
      <c r="L731" s="828"/>
      <c r="M731" s="828"/>
      <c r="N731" s="828"/>
      <c r="O731" s="828"/>
      <c r="P731" s="828"/>
      <c r="Q731" s="828"/>
      <c r="R731" s="828"/>
      <c r="S731" s="828"/>
      <c r="T731" s="828"/>
      <c r="U731" s="828"/>
      <c r="V731" s="828"/>
      <c r="W731" s="828"/>
      <c r="X731" s="828"/>
      <c r="Y731" s="828"/>
      <c r="Z731" s="828"/>
    </row>
    <row r="732" ht="15.75" customHeight="1">
      <c r="A732" s="830"/>
      <c r="B732" s="826"/>
      <c r="C732" s="828"/>
      <c r="D732" s="828"/>
      <c r="E732" s="828"/>
      <c r="F732" s="828"/>
      <c r="G732" s="828"/>
      <c r="H732" s="828"/>
      <c r="I732" s="828"/>
      <c r="J732" s="828"/>
      <c r="K732" s="828"/>
      <c r="L732" s="828"/>
      <c r="M732" s="828"/>
      <c r="N732" s="828"/>
      <c r="O732" s="828"/>
      <c r="P732" s="828"/>
      <c r="Q732" s="828"/>
      <c r="R732" s="828"/>
      <c r="S732" s="828"/>
      <c r="T732" s="828"/>
      <c r="U732" s="828"/>
      <c r="V732" s="828"/>
      <c r="W732" s="828"/>
      <c r="X732" s="828"/>
      <c r="Y732" s="828"/>
      <c r="Z732" s="828"/>
    </row>
    <row r="733" ht="15.75" customHeight="1">
      <c r="A733" s="830"/>
      <c r="B733" s="826"/>
      <c r="C733" s="828"/>
      <c r="D733" s="828"/>
      <c r="E733" s="828"/>
      <c r="F733" s="828"/>
      <c r="G733" s="828"/>
      <c r="H733" s="828"/>
      <c r="I733" s="828"/>
      <c r="J733" s="828"/>
      <c r="K733" s="828"/>
      <c r="L733" s="828"/>
      <c r="M733" s="828"/>
      <c r="N733" s="828"/>
      <c r="O733" s="828"/>
      <c r="P733" s="828"/>
      <c r="Q733" s="828"/>
      <c r="R733" s="828"/>
      <c r="S733" s="828"/>
      <c r="T733" s="828"/>
      <c r="U733" s="828"/>
      <c r="V733" s="828"/>
      <c r="W733" s="828"/>
      <c r="X733" s="828"/>
      <c r="Y733" s="828"/>
      <c r="Z733" s="828"/>
    </row>
    <row r="734" ht="15.75" customHeight="1">
      <c r="A734" s="830"/>
      <c r="B734" s="826"/>
      <c r="C734" s="828"/>
      <c r="D734" s="828"/>
      <c r="E734" s="828"/>
      <c r="F734" s="828"/>
      <c r="G734" s="828"/>
      <c r="H734" s="828"/>
      <c r="I734" s="828"/>
      <c r="J734" s="828"/>
      <c r="K734" s="828"/>
      <c r="L734" s="828"/>
      <c r="M734" s="828"/>
      <c r="N734" s="828"/>
      <c r="O734" s="828"/>
      <c r="P734" s="828"/>
      <c r="Q734" s="828"/>
      <c r="R734" s="828"/>
      <c r="S734" s="828"/>
      <c r="T734" s="828"/>
      <c r="U734" s="828"/>
      <c r="V734" s="828"/>
      <c r="W734" s="828"/>
      <c r="X734" s="828"/>
      <c r="Y734" s="828"/>
      <c r="Z734" s="828"/>
    </row>
    <row r="735" ht="15.75" customHeight="1">
      <c r="A735" s="830"/>
      <c r="B735" s="826"/>
      <c r="C735" s="828"/>
      <c r="D735" s="828"/>
      <c r="E735" s="828"/>
      <c r="F735" s="828"/>
      <c r="G735" s="828"/>
      <c r="H735" s="828"/>
      <c r="I735" s="828"/>
      <c r="J735" s="828"/>
      <c r="K735" s="828"/>
      <c r="L735" s="828"/>
      <c r="M735" s="828"/>
      <c r="N735" s="828"/>
      <c r="O735" s="828"/>
      <c r="P735" s="828"/>
      <c r="Q735" s="828"/>
      <c r="R735" s="828"/>
      <c r="S735" s="828"/>
      <c r="T735" s="828"/>
      <c r="U735" s="828"/>
      <c r="V735" s="828"/>
      <c r="W735" s="828"/>
      <c r="X735" s="828"/>
      <c r="Y735" s="828"/>
      <c r="Z735" s="828"/>
    </row>
    <row r="736" ht="15.75" customHeight="1">
      <c r="A736" s="830"/>
      <c r="B736" s="826"/>
      <c r="C736" s="828"/>
      <c r="D736" s="828"/>
      <c r="E736" s="828"/>
      <c r="F736" s="828"/>
      <c r="G736" s="828"/>
      <c r="H736" s="828"/>
      <c r="I736" s="828"/>
      <c r="J736" s="828"/>
      <c r="K736" s="828"/>
      <c r="L736" s="828"/>
      <c r="M736" s="828"/>
      <c r="N736" s="828"/>
      <c r="O736" s="828"/>
      <c r="P736" s="828"/>
      <c r="Q736" s="828"/>
      <c r="R736" s="828"/>
      <c r="S736" s="828"/>
      <c r="T736" s="828"/>
      <c r="U736" s="828"/>
      <c r="V736" s="828"/>
      <c r="W736" s="828"/>
      <c r="X736" s="828"/>
      <c r="Y736" s="828"/>
      <c r="Z736" s="828"/>
    </row>
    <row r="737" ht="15.75" customHeight="1">
      <c r="A737" s="830"/>
      <c r="B737" s="826"/>
      <c r="C737" s="828"/>
      <c r="D737" s="828"/>
      <c r="E737" s="828"/>
      <c r="F737" s="828"/>
      <c r="G737" s="828"/>
      <c r="H737" s="828"/>
      <c r="I737" s="828"/>
      <c r="J737" s="828"/>
      <c r="K737" s="828"/>
      <c r="L737" s="828"/>
      <c r="M737" s="828"/>
      <c r="N737" s="828"/>
      <c r="O737" s="828"/>
      <c r="P737" s="828"/>
      <c r="Q737" s="828"/>
      <c r="R737" s="828"/>
      <c r="S737" s="828"/>
      <c r="T737" s="828"/>
      <c r="U737" s="828"/>
      <c r="V737" s="828"/>
      <c r="W737" s="828"/>
      <c r="X737" s="828"/>
      <c r="Y737" s="828"/>
      <c r="Z737" s="828"/>
    </row>
    <row r="738" ht="15.75" customHeight="1">
      <c r="A738" s="830"/>
      <c r="B738" s="826"/>
      <c r="C738" s="828"/>
      <c r="D738" s="828"/>
      <c r="E738" s="828"/>
      <c r="F738" s="828"/>
      <c r="G738" s="828"/>
      <c r="H738" s="828"/>
      <c r="I738" s="828"/>
      <c r="J738" s="828"/>
      <c r="K738" s="828"/>
      <c r="L738" s="828"/>
      <c r="M738" s="828"/>
      <c r="N738" s="828"/>
      <c r="O738" s="828"/>
      <c r="P738" s="828"/>
      <c r="Q738" s="828"/>
      <c r="R738" s="828"/>
      <c r="S738" s="828"/>
      <c r="T738" s="828"/>
      <c r="U738" s="828"/>
      <c r="V738" s="828"/>
      <c r="W738" s="828"/>
      <c r="X738" s="828"/>
      <c r="Y738" s="828"/>
      <c r="Z738" s="828"/>
    </row>
    <row r="739" ht="15.75" customHeight="1">
      <c r="A739" s="830"/>
      <c r="B739" s="826"/>
      <c r="C739" s="828"/>
      <c r="D739" s="828"/>
      <c r="E739" s="828"/>
      <c r="F739" s="828"/>
      <c r="G739" s="828"/>
      <c r="H739" s="828"/>
      <c r="I739" s="828"/>
      <c r="J739" s="828"/>
      <c r="K739" s="828"/>
      <c r="L739" s="828"/>
      <c r="M739" s="828"/>
      <c r="N739" s="828"/>
      <c r="O739" s="828"/>
      <c r="P739" s="828"/>
      <c r="Q739" s="828"/>
      <c r="R739" s="828"/>
      <c r="S739" s="828"/>
      <c r="T739" s="828"/>
      <c r="U739" s="828"/>
      <c r="V739" s="828"/>
      <c r="W739" s="828"/>
      <c r="X739" s="828"/>
      <c r="Y739" s="828"/>
      <c r="Z739" s="828"/>
    </row>
    <row r="740" ht="15.75" customHeight="1">
      <c r="A740" s="830"/>
      <c r="B740" s="826"/>
      <c r="C740" s="828"/>
      <c r="D740" s="828"/>
      <c r="E740" s="828"/>
      <c r="F740" s="828"/>
      <c r="G740" s="828"/>
      <c r="H740" s="828"/>
      <c r="I740" s="828"/>
      <c r="J740" s="828"/>
      <c r="K740" s="828"/>
      <c r="L740" s="828"/>
      <c r="M740" s="828"/>
      <c r="N740" s="828"/>
      <c r="O740" s="828"/>
      <c r="P740" s="828"/>
      <c r="Q740" s="828"/>
      <c r="R740" s="828"/>
      <c r="S740" s="828"/>
      <c r="T740" s="828"/>
      <c r="U740" s="828"/>
      <c r="V740" s="828"/>
      <c r="W740" s="828"/>
      <c r="X740" s="828"/>
      <c r="Y740" s="828"/>
      <c r="Z740" s="828"/>
    </row>
    <row r="741" ht="15.75" customHeight="1">
      <c r="A741" s="830"/>
      <c r="B741" s="826"/>
      <c r="C741" s="828"/>
      <c r="D741" s="828"/>
      <c r="E741" s="828"/>
      <c r="F741" s="828"/>
      <c r="G741" s="828"/>
      <c r="H741" s="828"/>
      <c r="I741" s="828"/>
      <c r="J741" s="828"/>
      <c r="K741" s="828"/>
      <c r="L741" s="828"/>
      <c r="M741" s="828"/>
      <c r="N741" s="828"/>
      <c r="O741" s="828"/>
      <c r="P741" s="828"/>
      <c r="Q741" s="828"/>
      <c r="R741" s="828"/>
      <c r="S741" s="828"/>
      <c r="T741" s="828"/>
      <c r="U741" s="828"/>
      <c r="V741" s="828"/>
      <c r="W741" s="828"/>
      <c r="X741" s="828"/>
      <c r="Y741" s="828"/>
      <c r="Z741" s="828"/>
    </row>
    <row r="742" ht="15.75" customHeight="1">
      <c r="A742" s="830"/>
      <c r="B742" s="826"/>
      <c r="C742" s="828"/>
      <c r="D742" s="828"/>
      <c r="E742" s="828"/>
      <c r="F742" s="828"/>
      <c r="G742" s="828"/>
      <c r="H742" s="828"/>
      <c r="I742" s="828"/>
      <c r="J742" s="828"/>
      <c r="K742" s="828"/>
      <c r="L742" s="828"/>
      <c r="M742" s="828"/>
      <c r="N742" s="828"/>
      <c r="O742" s="828"/>
      <c r="P742" s="828"/>
      <c r="Q742" s="828"/>
      <c r="R742" s="828"/>
      <c r="S742" s="828"/>
      <c r="T742" s="828"/>
      <c r="U742" s="828"/>
      <c r="V742" s="828"/>
      <c r="W742" s="828"/>
      <c r="X742" s="828"/>
      <c r="Y742" s="828"/>
      <c r="Z742" s="828"/>
    </row>
    <row r="743" ht="15.75" customHeight="1">
      <c r="A743" s="830"/>
      <c r="B743" s="826"/>
      <c r="C743" s="828"/>
      <c r="D743" s="828"/>
      <c r="E743" s="828"/>
      <c r="F743" s="828"/>
      <c r="G743" s="828"/>
      <c r="H743" s="828"/>
      <c r="I743" s="828"/>
      <c r="J743" s="828"/>
      <c r="K743" s="828"/>
      <c r="L743" s="828"/>
      <c r="M743" s="828"/>
      <c r="N743" s="828"/>
      <c r="O743" s="828"/>
      <c r="P743" s="828"/>
      <c r="Q743" s="828"/>
      <c r="R743" s="828"/>
      <c r="S743" s="828"/>
      <c r="T743" s="828"/>
      <c r="U743" s="828"/>
      <c r="V743" s="828"/>
      <c r="W743" s="828"/>
      <c r="X743" s="828"/>
      <c r="Y743" s="828"/>
      <c r="Z743" s="828"/>
    </row>
    <row r="744" ht="15.75" customHeight="1">
      <c r="A744" s="830"/>
      <c r="B744" s="826"/>
      <c r="C744" s="828"/>
      <c r="D744" s="828"/>
      <c r="E744" s="828"/>
      <c r="F744" s="828"/>
      <c r="G744" s="828"/>
      <c r="H744" s="828"/>
      <c r="I744" s="828"/>
      <c r="J744" s="828"/>
      <c r="K744" s="828"/>
      <c r="L744" s="828"/>
      <c r="M744" s="828"/>
      <c r="N744" s="828"/>
      <c r="O744" s="828"/>
      <c r="P744" s="828"/>
      <c r="Q744" s="828"/>
      <c r="R744" s="828"/>
      <c r="S744" s="828"/>
      <c r="T744" s="828"/>
      <c r="U744" s="828"/>
      <c r="V744" s="828"/>
      <c r="W744" s="828"/>
      <c r="X744" s="828"/>
      <c r="Y744" s="828"/>
      <c r="Z744" s="828"/>
    </row>
    <row r="745" ht="15.75" customHeight="1">
      <c r="A745" s="830"/>
      <c r="B745" s="826"/>
      <c r="C745" s="828"/>
      <c r="D745" s="828"/>
      <c r="E745" s="828"/>
      <c r="F745" s="828"/>
      <c r="G745" s="828"/>
      <c r="H745" s="828"/>
      <c r="I745" s="828"/>
      <c r="J745" s="828"/>
      <c r="K745" s="828"/>
      <c r="L745" s="828"/>
      <c r="M745" s="828"/>
      <c r="N745" s="828"/>
      <c r="O745" s="828"/>
      <c r="P745" s="828"/>
      <c r="Q745" s="828"/>
      <c r="R745" s="828"/>
      <c r="S745" s="828"/>
      <c r="T745" s="828"/>
      <c r="U745" s="828"/>
      <c r="V745" s="828"/>
      <c r="W745" s="828"/>
      <c r="X745" s="828"/>
      <c r="Y745" s="828"/>
      <c r="Z745" s="828"/>
    </row>
    <row r="746" ht="15.75" customHeight="1">
      <c r="A746" s="830"/>
      <c r="B746" s="826"/>
      <c r="C746" s="828"/>
      <c r="D746" s="828"/>
      <c r="E746" s="828"/>
      <c r="F746" s="828"/>
      <c r="G746" s="828"/>
      <c r="H746" s="828"/>
      <c r="I746" s="828"/>
      <c r="J746" s="828"/>
      <c r="K746" s="828"/>
      <c r="L746" s="828"/>
      <c r="M746" s="828"/>
      <c r="N746" s="828"/>
      <c r="O746" s="828"/>
      <c r="P746" s="828"/>
      <c r="Q746" s="828"/>
      <c r="R746" s="828"/>
      <c r="S746" s="828"/>
      <c r="T746" s="828"/>
      <c r="U746" s="828"/>
      <c r="V746" s="828"/>
      <c r="W746" s="828"/>
      <c r="X746" s="828"/>
      <c r="Y746" s="828"/>
      <c r="Z746" s="828"/>
    </row>
    <row r="747" ht="15.75" customHeight="1">
      <c r="A747" s="830"/>
      <c r="B747" s="826"/>
      <c r="C747" s="828"/>
      <c r="D747" s="828"/>
      <c r="E747" s="828"/>
      <c r="F747" s="828"/>
      <c r="G747" s="828"/>
      <c r="H747" s="828"/>
      <c r="I747" s="828"/>
      <c r="J747" s="828"/>
      <c r="K747" s="828"/>
      <c r="L747" s="828"/>
      <c r="M747" s="828"/>
      <c r="N747" s="828"/>
      <c r="O747" s="828"/>
      <c r="P747" s="828"/>
      <c r="Q747" s="828"/>
      <c r="R747" s="828"/>
      <c r="S747" s="828"/>
      <c r="T747" s="828"/>
      <c r="U747" s="828"/>
      <c r="V747" s="828"/>
      <c r="W747" s="828"/>
      <c r="X747" s="828"/>
      <c r="Y747" s="828"/>
      <c r="Z747" s="828"/>
    </row>
    <row r="748" ht="15.75" customHeight="1">
      <c r="A748" s="830"/>
      <c r="B748" s="826"/>
      <c r="C748" s="828"/>
      <c r="D748" s="828"/>
      <c r="E748" s="828"/>
      <c r="F748" s="828"/>
      <c r="G748" s="828"/>
      <c r="H748" s="828"/>
      <c r="I748" s="828"/>
      <c r="J748" s="828"/>
      <c r="K748" s="828"/>
      <c r="L748" s="828"/>
      <c r="M748" s="828"/>
      <c r="N748" s="828"/>
      <c r="O748" s="828"/>
      <c r="P748" s="828"/>
      <c r="Q748" s="828"/>
      <c r="R748" s="828"/>
      <c r="S748" s="828"/>
      <c r="T748" s="828"/>
      <c r="U748" s="828"/>
      <c r="V748" s="828"/>
      <c r="W748" s="828"/>
      <c r="X748" s="828"/>
      <c r="Y748" s="828"/>
      <c r="Z748" s="828"/>
    </row>
    <row r="749" ht="15.75" customHeight="1">
      <c r="A749" s="830"/>
      <c r="B749" s="826"/>
      <c r="C749" s="828"/>
      <c r="D749" s="828"/>
      <c r="E749" s="828"/>
      <c r="F749" s="828"/>
      <c r="G749" s="828"/>
      <c r="H749" s="828"/>
      <c r="I749" s="828"/>
      <c r="J749" s="828"/>
      <c r="K749" s="828"/>
      <c r="L749" s="828"/>
      <c r="M749" s="828"/>
      <c r="N749" s="828"/>
      <c r="O749" s="828"/>
      <c r="P749" s="828"/>
      <c r="Q749" s="828"/>
      <c r="R749" s="828"/>
      <c r="S749" s="828"/>
      <c r="T749" s="828"/>
      <c r="U749" s="828"/>
      <c r="V749" s="828"/>
      <c r="W749" s="828"/>
      <c r="X749" s="828"/>
      <c r="Y749" s="828"/>
      <c r="Z749" s="828"/>
    </row>
    <row r="750" ht="15.75" customHeight="1">
      <c r="A750" s="830"/>
      <c r="B750" s="826"/>
      <c r="C750" s="828"/>
      <c r="D750" s="828"/>
      <c r="E750" s="828"/>
      <c r="F750" s="828"/>
      <c r="G750" s="828"/>
      <c r="H750" s="828"/>
      <c r="I750" s="828"/>
      <c r="J750" s="828"/>
      <c r="K750" s="828"/>
      <c r="L750" s="828"/>
      <c r="M750" s="828"/>
      <c r="N750" s="828"/>
      <c r="O750" s="828"/>
      <c r="P750" s="828"/>
      <c r="Q750" s="828"/>
      <c r="R750" s="828"/>
      <c r="S750" s="828"/>
      <c r="T750" s="828"/>
      <c r="U750" s="828"/>
      <c r="V750" s="828"/>
      <c r="W750" s="828"/>
      <c r="X750" s="828"/>
      <c r="Y750" s="828"/>
      <c r="Z750" s="828"/>
    </row>
    <row r="751" ht="15.75" customHeight="1">
      <c r="A751" s="830"/>
      <c r="B751" s="826"/>
      <c r="C751" s="828"/>
      <c r="D751" s="828"/>
      <c r="E751" s="828"/>
      <c r="F751" s="828"/>
      <c r="G751" s="828"/>
      <c r="H751" s="828"/>
      <c r="I751" s="828"/>
      <c r="J751" s="828"/>
      <c r="K751" s="828"/>
      <c r="L751" s="828"/>
      <c r="M751" s="828"/>
      <c r="N751" s="828"/>
      <c r="O751" s="828"/>
      <c r="P751" s="828"/>
      <c r="Q751" s="828"/>
      <c r="R751" s="828"/>
      <c r="S751" s="828"/>
      <c r="T751" s="828"/>
      <c r="U751" s="828"/>
      <c r="V751" s="828"/>
      <c r="W751" s="828"/>
      <c r="X751" s="828"/>
      <c r="Y751" s="828"/>
      <c r="Z751" s="828"/>
    </row>
    <row r="752" ht="15.75" customHeight="1">
      <c r="A752" s="830"/>
      <c r="B752" s="826"/>
      <c r="C752" s="828"/>
      <c r="D752" s="828"/>
      <c r="E752" s="828"/>
      <c r="F752" s="828"/>
      <c r="G752" s="828"/>
      <c r="H752" s="828"/>
      <c r="I752" s="828"/>
      <c r="J752" s="828"/>
      <c r="K752" s="828"/>
      <c r="L752" s="828"/>
      <c r="M752" s="828"/>
      <c r="N752" s="828"/>
      <c r="O752" s="828"/>
      <c r="P752" s="828"/>
      <c r="Q752" s="828"/>
      <c r="R752" s="828"/>
      <c r="S752" s="828"/>
      <c r="T752" s="828"/>
      <c r="U752" s="828"/>
      <c r="V752" s="828"/>
      <c r="W752" s="828"/>
      <c r="X752" s="828"/>
      <c r="Y752" s="828"/>
      <c r="Z752" s="828"/>
    </row>
    <row r="753" ht="15.75" customHeight="1">
      <c r="A753" s="830"/>
      <c r="B753" s="826"/>
      <c r="C753" s="828"/>
      <c r="D753" s="828"/>
      <c r="E753" s="828"/>
      <c r="F753" s="828"/>
      <c r="G753" s="828"/>
      <c r="H753" s="828"/>
      <c r="I753" s="828"/>
      <c r="J753" s="828"/>
      <c r="K753" s="828"/>
      <c r="L753" s="828"/>
      <c r="M753" s="828"/>
      <c r="N753" s="828"/>
      <c r="O753" s="828"/>
      <c r="P753" s="828"/>
      <c r="Q753" s="828"/>
      <c r="R753" s="828"/>
      <c r="S753" s="828"/>
      <c r="T753" s="828"/>
      <c r="U753" s="828"/>
      <c r="V753" s="828"/>
      <c r="W753" s="828"/>
      <c r="X753" s="828"/>
      <c r="Y753" s="828"/>
      <c r="Z753" s="828"/>
    </row>
    <row r="754" ht="15.75" customHeight="1">
      <c r="A754" s="830"/>
      <c r="B754" s="826"/>
      <c r="C754" s="828"/>
      <c r="D754" s="828"/>
      <c r="E754" s="828"/>
      <c r="F754" s="828"/>
      <c r="G754" s="828"/>
      <c r="H754" s="828"/>
      <c r="I754" s="828"/>
      <c r="J754" s="828"/>
      <c r="K754" s="828"/>
      <c r="L754" s="828"/>
      <c r="M754" s="828"/>
      <c r="N754" s="828"/>
      <c r="O754" s="828"/>
      <c r="P754" s="828"/>
      <c r="Q754" s="828"/>
      <c r="R754" s="828"/>
      <c r="S754" s="828"/>
      <c r="T754" s="828"/>
      <c r="U754" s="828"/>
      <c r="V754" s="828"/>
      <c r="W754" s="828"/>
      <c r="X754" s="828"/>
      <c r="Y754" s="828"/>
      <c r="Z754" s="828"/>
    </row>
    <row r="755" ht="15.75" customHeight="1">
      <c r="A755" s="830"/>
      <c r="B755" s="826"/>
      <c r="C755" s="828"/>
      <c r="D755" s="828"/>
      <c r="E755" s="828"/>
      <c r="F755" s="828"/>
      <c r="G755" s="828"/>
      <c r="H755" s="828"/>
      <c r="I755" s="828"/>
      <c r="J755" s="828"/>
      <c r="K755" s="828"/>
      <c r="L755" s="828"/>
      <c r="M755" s="828"/>
      <c r="N755" s="828"/>
      <c r="O755" s="828"/>
      <c r="P755" s="828"/>
      <c r="Q755" s="828"/>
      <c r="R755" s="828"/>
      <c r="S755" s="828"/>
      <c r="T755" s="828"/>
      <c r="U755" s="828"/>
      <c r="V755" s="828"/>
      <c r="W755" s="828"/>
      <c r="X755" s="828"/>
      <c r="Y755" s="828"/>
      <c r="Z755" s="828"/>
    </row>
    <row r="756" ht="15.75" customHeight="1">
      <c r="A756" s="830"/>
      <c r="B756" s="826"/>
      <c r="C756" s="828"/>
      <c r="D756" s="828"/>
      <c r="E756" s="828"/>
      <c r="F756" s="828"/>
      <c r="G756" s="828"/>
      <c r="H756" s="828"/>
      <c r="I756" s="828"/>
      <c r="J756" s="828"/>
      <c r="K756" s="828"/>
      <c r="L756" s="828"/>
      <c r="M756" s="828"/>
      <c r="N756" s="828"/>
      <c r="O756" s="828"/>
      <c r="P756" s="828"/>
      <c r="Q756" s="828"/>
      <c r="R756" s="828"/>
      <c r="S756" s="828"/>
      <c r="T756" s="828"/>
      <c r="U756" s="828"/>
      <c r="V756" s="828"/>
      <c r="W756" s="828"/>
      <c r="X756" s="828"/>
      <c r="Y756" s="828"/>
      <c r="Z756" s="828"/>
    </row>
    <row r="757" ht="15.75" customHeight="1">
      <c r="A757" s="830"/>
      <c r="B757" s="826"/>
      <c r="C757" s="828"/>
      <c r="D757" s="828"/>
      <c r="E757" s="828"/>
      <c r="F757" s="828"/>
      <c r="G757" s="828"/>
      <c r="H757" s="828"/>
      <c r="I757" s="828"/>
      <c r="J757" s="828"/>
      <c r="K757" s="828"/>
      <c r="L757" s="828"/>
      <c r="M757" s="828"/>
      <c r="N757" s="828"/>
      <c r="O757" s="828"/>
      <c r="P757" s="828"/>
      <c r="Q757" s="828"/>
      <c r="R757" s="828"/>
      <c r="S757" s="828"/>
      <c r="T757" s="828"/>
      <c r="U757" s="828"/>
      <c r="V757" s="828"/>
      <c r="W757" s="828"/>
      <c r="X757" s="828"/>
      <c r="Y757" s="828"/>
      <c r="Z757" s="828"/>
    </row>
    <row r="758" ht="15.75" customHeight="1">
      <c r="A758" s="830"/>
      <c r="B758" s="826"/>
      <c r="C758" s="828"/>
      <c r="D758" s="828"/>
      <c r="E758" s="828"/>
      <c r="F758" s="828"/>
      <c r="G758" s="828"/>
      <c r="H758" s="828"/>
      <c r="I758" s="828"/>
      <c r="J758" s="828"/>
      <c r="K758" s="828"/>
      <c r="L758" s="828"/>
      <c r="M758" s="828"/>
      <c r="N758" s="828"/>
      <c r="O758" s="828"/>
      <c r="P758" s="828"/>
      <c r="Q758" s="828"/>
      <c r="R758" s="828"/>
      <c r="S758" s="828"/>
      <c r="T758" s="828"/>
      <c r="U758" s="828"/>
      <c r="V758" s="828"/>
      <c r="W758" s="828"/>
      <c r="X758" s="828"/>
      <c r="Y758" s="828"/>
      <c r="Z758" s="828"/>
    </row>
    <row r="759" ht="15.75" customHeight="1">
      <c r="A759" s="830"/>
      <c r="B759" s="826"/>
      <c r="C759" s="828"/>
      <c r="D759" s="828"/>
      <c r="E759" s="828"/>
      <c r="F759" s="828"/>
      <c r="G759" s="828"/>
      <c r="H759" s="828"/>
      <c r="I759" s="828"/>
      <c r="J759" s="828"/>
      <c r="K759" s="828"/>
      <c r="L759" s="828"/>
      <c r="M759" s="828"/>
      <c r="N759" s="828"/>
      <c r="O759" s="828"/>
      <c r="P759" s="828"/>
      <c r="Q759" s="828"/>
      <c r="R759" s="828"/>
      <c r="S759" s="828"/>
      <c r="T759" s="828"/>
      <c r="U759" s="828"/>
      <c r="V759" s="828"/>
      <c r="W759" s="828"/>
      <c r="X759" s="828"/>
      <c r="Y759" s="828"/>
      <c r="Z759" s="828"/>
    </row>
    <row r="760" ht="15.75" customHeight="1">
      <c r="A760" s="830"/>
      <c r="B760" s="826"/>
      <c r="C760" s="828"/>
      <c r="D760" s="828"/>
      <c r="E760" s="828"/>
      <c r="F760" s="828"/>
      <c r="G760" s="828"/>
      <c r="H760" s="828"/>
      <c r="I760" s="828"/>
      <c r="J760" s="828"/>
      <c r="K760" s="828"/>
      <c r="L760" s="828"/>
      <c r="M760" s="828"/>
      <c r="N760" s="828"/>
      <c r="O760" s="828"/>
      <c r="P760" s="828"/>
      <c r="Q760" s="828"/>
      <c r="R760" s="828"/>
      <c r="S760" s="828"/>
      <c r="T760" s="828"/>
      <c r="U760" s="828"/>
      <c r="V760" s="828"/>
      <c r="W760" s="828"/>
      <c r="X760" s="828"/>
      <c r="Y760" s="828"/>
      <c r="Z760" s="828"/>
    </row>
    <row r="761" ht="15.75" customHeight="1">
      <c r="A761" s="830"/>
      <c r="B761" s="826"/>
      <c r="C761" s="828"/>
      <c r="D761" s="828"/>
      <c r="E761" s="828"/>
      <c r="F761" s="828"/>
      <c r="G761" s="828"/>
      <c r="H761" s="828"/>
      <c r="I761" s="828"/>
      <c r="J761" s="828"/>
      <c r="K761" s="828"/>
      <c r="L761" s="828"/>
      <c r="M761" s="828"/>
      <c r="N761" s="828"/>
      <c r="O761" s="828"/>
      <c r="P761" s="828"/>
      <c r="Q761" s="828"/>
      <c r="R761" s="828"/>
      <c r="S761" s="828"/>
      <c r="T761" s="828"/>
      <c r="U761" s="828"/>
      <c r="V761" s="828"/>
      <c r="W761" s="828"/>
      <c r="X761" s="828"/>
      <c r="Y761" s="828"/>
      <c r="Z761" s="828"/>
    </row>
    <row r="762" ht="15.75" customHeight="1">
      <c r="A762" s="830"/>
      <c r="B762" s="826"/>
      <c r="C762" s="828"/>
      <c r="D762" s="828"/>
      <c r="E762" s="828"/>
      <c r="F762" s="828"/>
      <c r="G762" s="828"/>
      <c r="H762" s="828"/>
      <c r="I762" s="828"/>
      <c r="J762" s="828"/>
      <c r="K762" s="828"/>
      <c r="L762" s="828"/>
      <c r="M762" s="828"/>
      <c r="N762" s="828"/>
      <c r="O762" s="828"/>
      <c r="P762" s="828"/>
      <c r="Q762" s="828"/>
      <c r="R762" s="828"/>
      <c r="S762" s="828"/>
      <c r="T762" s="828"/>
      <c r="U762" s="828"/>
      <c r="V762" s="828"/>
      <c r="W762" s="828"/>
      <c r="X762" s="828"/>
      <c r="Y762" s="828"/>
      <c r="Z762" s="828"/>
    </row>
    <row r="763" ht="15.75" customHeight="1">
      <c r="A763" s="830"/>
      <c r="B763" s="826"/>
      <c r="C763" s="828"/>
      <c r="D763" s="828"/>
      <c r="E763" s="828"/>
      <c r="F763" s="828"/>
      <c r="G763" s="828"/>
      <c r="H763" s="828"/>
      <c r="I763" s="828"/>
      <c r="J763" s="828"/>
      <c r="K763" s="828"/>
      <c r="L763" s="828"/>
      <c r="M763" s="828"/>
      <c r="N763" s="828"/>
      <c r="O763" s="828"/>
      <c r="P763" s="828"/>
      <c r="Q763" s="828"/>
      <c r="R763" s="828"/>
      <c r="S763" s="828"/>
      <c r="T763" s="828"/>
      <c r="U763" s="828"/>
      <c r="V763" s="828"/>
      <c r="W763" s="828"/>
      <c r="X763" s="828"/>
      <c r="Y763" s="828"/>
      <c r="Z763" s="828"/>
    </row>
    <row r="764" ht="15.75" customHeight="1">
      <c r="A764" s="830"/>
      <c r="B764" s="826"/>
      <c r="C764" s="828"/>
      <c r="D764" s="828"/>
      <c r="E764" s="828"/>
      <c r="F764" s="828"/>
      <c r="G764" s="828"/>
      <c r="H764" s="828"/>
      <c r="I764" s="828"/>
      <c r="J764" s="828"/>
      <c r="K764" s="828"/>
      <c r="L764" s="828"/>
      <c r="M764" s="828"/>
      <c r="N764" s="828"/>
      <c r="O764" s="828"/>
      <c r="P764" s="828"/>
      <c r="Q764" s="828"/>
      <c r="R764" s="828"/>
      <c r="S764" s="828"/>
      <c r="T764" s="828"/>
      <c r="U764" s="828"/>
      <c r="V764" s="828"/>
      <c r="W764" s="828"/>
      <c r="X764" s="828"/>
      <c r="Y764" s="828"/>
      <c r="Z764" s="828"/>
    </row>
    <row r="765" ht="15.75" customHeight="1">
      <c r="A765" s="830"/>
      <c r="B765" s="826"/>
      <c r="C765" s="828"/>
      <c r="D765" s="828"/>
      <c r="E765" s="828"/>
      <c r="F765" s="828"/>
      <c r="G765" s="828"/>
      <c r="H765" s="828"/>
      <c r="I765" s="828"/>
      <c r="J765" s="828"/>
      <c r="K765" s="828"/>
      <c r="L765" s="828"/>
      <c r="M765" s="828"/>
      <c r="N765" s="828"/>
      <c r="O765" s="828"/>
      <c r="P765" s="828"/>
      <c r="Q765" s="828"/>
      <c r="R765" s="828"/>
      <c r="S765" s="828"/>
      <c r="T765" s="828"/>
      <c r="U765" s="828"/>
      <c r="V765" s="828"/>
      <c r="W765" s="828"/>
      <c r="X765" s="828"/>
      <c r="Y765" s="828"/>
      <c r="Z765" s="828"/>
    </row>
    <row r="766" ht="15.75" customHeight="1">
      <c r="A766" s="830"/>
      <c r="B766" s="826"/>
      <c r="C766" s="828"/>
      <c r="D766" s="828"/>
      <c r="E766" s="828"/>
      <c r="F766" s="828"/>
      <c r="G766" s="828"/>
      <c r="H766" s="828"/>
      <c r="I766" s="828"/>
      <c r="J766" s="828"/>
      <c r="K766" s="828"/>
      <c r="L766" s="828"/>
      <c r="M766" s="828"/>
      <c r="N766" s="828"/>
      <c r="O766" s="828"/>
      <c r="P766" s="828"/>
      <c r="Q766" s="828"/>
      <c r="R766" s="828"/>
      <c r="S766" s="828"/>
      <c r="T766" s="828"/>
      <c r="U766" s="828"/>
      <c r="V766" s="828"/>
      <c r="W766" s="828"/>
      <c r="X766" s="828"/>
      <c r="Y766" s="828"/>
      <c r="Z766" s="828"/>
    </row>
    <row r="767" ht="15.75" customHeight="1">
      <c r="A767" s="830"/>
      <c r="B767" s="826"/>
      <c r="C767" s="828"/>
      <c r="D767" s="828"/>
      <c r="E767" s="828"/>
      <c r="F767" s="828"/>
      <c r="G767" s="828"/>
      <c r="H767" s="828"/>
      <c r="I767" s="828"/>
      <c r="J767" s="828"/>
      <c r="K767" s="828"/>
      <c r="L767" s="828"/>
      <c r="M767" s="828"/>
      <c r="N767" s="828"/>
      <c r="O767" s="828"/>
      <c r="P767" s="828"/>
      <c r="Q767" s="828"/>
      <c r="R767" s="828"/>
      <c r="S767" s="828"/>
      <c r="T767" s="828"/>
      <c r="U767" s="828"/>
      <c r="V767" s="828"/>
      <c r="W767" s="828"/>
      <c r="X767" s="828"/>
      <c r="Y767" s="828"/>
      <c r="Z767" s="828"/>
    </row>
    <row r="768" ht="15.75" customHeight="1">
      <c r="A768" s="830"/>
      <c r="B768" s="826"/>
      <c r="C768" s="828"/>
      <c r="D768" s="828"/>
      <c r="E768" s="828"/>
      <c r="F768" s="828"/>
      <c r="G768" s="828"/>
      <c r="H768" s="828"/>
      <c r="I768" s="828"/>
      <c r="J768" s="828"/>
      <c r="K768" s="828"/>
      <c r="L768" s="828"/>
      <c r="M768" s="828"/>
      <c r="N768" s="828"/>
      <c r="O768" s="828"/>
      <c r="P768" s="828"/>
      <c r="Q768" s="828"/>
      <c r="R768" s="828"/>
      <c r="S768" s="828"/>
      <c r="T768" s="828"/>
      <c r="U768" s="828"/>
      <c r="V768" s="828"/>
      <c r="W768" s="828"/>
      <c r="X768" s="828"/>
      <c r="Y768" s="828"/>
      <c r="Z768" s="828"/>
    </row>
    <row r="769" ht="15.75" customHeight="1">
      <c r="A769" s="830"/>
      <c r="B769" s="826"/>
      <c r="C769" s="828"/>
      <c r="D769" s="828"/>
      <c r="E769" s="828"/>
      <c r="F769" s="828"/>
      <c r="G769" s="828"/>
      <c r="H769" s="828"/>
      <c r="I769" s="828"/>
      <c r="J769" s="828"/>
      <c r="K769" s="828"/>
      <c r="L769" s="828"/>
      <c r="M769" s="828"/>
      <c r="N769" s="828"/>
      <c r="O769" s="828"/>
      <c r="P769" s="828"/>
      <c r="Q769" s="828"/>
      <c r="R769" s="828"/>
      <c r="S769" s="828"/>
      <c r="T769" s="828"/>
      <c r="U769" s="828"/>
      <c r="V769" s="828"/>
      <c r="W769" s="828"/>
      <c r="X769" s="828"/>
      <c r="Y769" s="828"/>
      <c r="Z769" s="828"/>
    </row>
    <row r="770" ht="15.75" customHeight="1">
      <c r="A770" s="830"/>
      <c r="B770" s="826"/>
      <c r="C770" s="828"/>
      <c r="D770" s="828"/>
      <c r="E770" s="828"/>
      <c r="F770" s="828"/>
      <c r="G770" s="828"/>
      <c r="H770" s="828"/>
      <c r="I770" s="828"/>
      <c r="J770" s="828"/>
      <c r="K770" s="828"/>
      <c r="L770" s="828"/>
      <c r="M770" s="828"/>
      <c r="N770" s="828"/>
      <c r="O770" s="828"/>
      <c r="P770" s="828"/>
      <c r="Q770" s="828"/>
      <c r="R770" s="828"/>
      <c r="S770" s="828"/>
      <c r="T770" s="828"/>
      <c r="U770" s="828"/>
      <c r="V770" s="828"/>
      <c r="W770" s="828"/>
      <c r="X770" s="828"/>
      <c r="Y770" s="828"/>
      <c r="Z770" s="828"/>
    </row>
    <row r="771" ht="15.75" customHeight="1">
      <c r="A771" s="830"/>
      <c r="B771" s="826"/>
      <c r="C771" s="828"/>
      <c r="D771" s="828"/>
      <c r="E771" s="828"/>
      <c r="F771" s="828"/>
      <c r="G771" s="828"/>
      <c r="H771" s="828"/>
      <c r="I771" s="828"/>
      <c r="J771" s="828"/>
      <c r="K771" s="828"/>
      <c r="L771" s="828"/>
      <c r="M771" s="828"/>
      <c r="N771" s="828"/>
      <c r="O771" s="828"/>
      <c r="P771" s="828"/>
      <c r="Q771" s="828"/>
      <c r="R771" s="828"/>
      <c r="S771" s="828"/>
      <c r="T771" s="828"/>
      <c r="U771" s="828"/>
      <c r="V771" s="828"/>
      <c r="W771" s="828"/>
      <c r="X771" s="828"/>
      <c r="Y771" s="828"/>
      <c r="Z771" s="828"/>
    </row>
    <row r="772" ht="15.75" customHeight="1">
      <c r="A772" s="830"/>
      <c r="B772" s="826"/>
      <c r="C772" s="828"/>
      <c r="D772" s="828"/>
      <c r="E772" s="828"/>
      <c r="F772" s="828"/>
      <c r="G772" s="828"/>
      <c r="H772" s="828"/>
      <c r="I772" s="828"/>
      <c r="J772" s="828"/>
      <c r="K772" s="828"/>
      <c r="L772" s="828"/>
      <c r="M772" s="828"/>
      <c r="N772" s="828"/>
      <c r="O772" s="828"/>
      <c r="P772" s="828"/>
      <c r="Q772" s="828"/>
      <c r="R772" s="828"/>
      <c r="S772" s="828"/>
      <c r="T772" s="828"/>
      <c r="U772" s="828"/>
      <c r="V772" s="828"/>
      <c r="W772" s="828"/>
      <c r="X772" s="828"/>
      <c r="Y772" s="828"/>
      <c r="Z772" s="828"/>
    </row>
    <row r="773" ht="15.75" customHeight="1">
      <c r="A773" s="830"/>
      <c r="B773" s="826"/>
      <c r="C773" s="828"/>
      <c r="D773" s="828"/>
      <c r="E773" s="828"/>
      <c r="F773" s="828"/>
      <c r="G773" s="828"/>
      <c r="H773" s="828"/>
      <c r="I773" s="828"/>
      <c r="J773" s="828"/>
      <c r="K773" s="828"/>
      <c r="L773" s="828"/>
      <c r="M773" s="828"/>
      <c r="N773" s="828"/>
      <c r="O773" s="828"/>
      <c r="P773" s="828"/>
      <c r="Q773" s="828"/>
      <c r="R773" s="828"/>
      <c r="S773" s="828"/>
      <c r="T773" s="828"/>
      <c r="U773" s="828"/>
      <c r="V773" s="828"/>
      <c r="W773" s="828"/>
      <c r="X773" s="828"/>
      <c r="Y773" s="828"/>
      <c r="Z773" s="828"/>
    </row>
    <row r="774" ht="15.75" customHeight="1">
      <c r="A774" s="830"/>
      <c r="B774" s="826"/>
      <c r="C774" s="828"/>
      <c r="D774" s="828"/>
      <c r="E774" s="828"/>
      <c r="F774" s="828"/>
      <c r="G774" s="828"/>
      <c r="H774" s="828"/>
      <c r="I774" s="828"/>
      <c r="J774" s="828"/>
      <c r="K774" s="828"/>
      <c r="L774" s="828"/>
      <c r="M774" s="828"/>
      <c r="N774" s="828"/>
      <c r="O774" s="828"/>
      <c r="P774" s="828"/>
      <c r="Q774" s="828"/>
      <c r="R774" s="828"/>
      <c r="S774" s="828"/>
      <c r="T774" s="828"/>
      <c r="U774" s="828"/>
      <c r="V774" s="828"/>
      <c r="W774" s="828"/>
      <c r="X774" s="828"/>
      <c r="Y774" s="828"/>
      <c r="Z774" s="828"/>
    </row>
    <row r="775" ht="15.75" customHeight="1">
      <c r="A775" s="830"/>
      <c r="B775" s="826"/>
      <c r="C775" s="828"/>
      <c r="D775" s="828"/>
      <c r="E775" s="828"/>
      <c r="F775" s="828"/>
      <c r="G775" s="828"/>
      <c r="H775" s="828"/>
      <c r="I775" s="828"/>
      <c r="J775" s="828"/>
      <c r="K775" s="828"/>
      <c r="L775" s="828"/>
      <c r="M775" s="828"/>
      <c r="N775" s="828"/>
      <c r="O775" s="828"/>
      <c r="P775" s="828"/>
      <c r="Q775" s="828"/>
      <c r="R775" s="828"/>
      <c r="S775" s="828"/>
      <c r="T775" s="828"/>
      <c r="U775" s="828"/>
      <c r="V775" s="828"/>
      <c r="W775" s="828"/>
      <c r="X775" s="828"/>
      <c r="Y775" s="828"/>
      <c r="Z775" s="828"/>
    </row>
    <row r="776" ht="15.75" customHeight="1">
      <c r="A776" s="830"/>
      <c r="B776" s="826"/>
      <c r="C776" s="828"/>
      <c r="D776" s="828"/>
      <c r="E776" s="828"/>
      <c r="F776" s="828"/>
      <c r="G776" s="828"/>
      <c r="H776" s="828"/>
      <c r="I776" s="828"/>
      <c r="J776" s="828"/>
      <c r="K776" s="828"/>
      <c r="L776" s="828"/>
      <c r="M776" s="828"/>
      <c r="N776" s="828"/>
      <c r="O776" s="828"/>
      <c r="P776" s="828"/>
      <c r="Q776" s="828"/>
      <c r="R776" s="828"/>
      <c r="S776" s="828"/>
      <c r="T776" s="828"/>
      <c r="U776" s="828"/>
      <c r="V776" s="828"/>
      <c r="W776" s="828"/>
      <c r="X776" s="828"/>
      <c r="Y776" s="828"/>
      <c r="Z776" s="828"/>
    </row>
    <row r="777" ht="15.75" customHeight="1">
      <c r="A777" s="830"/>
      <c r="B777" s="826"/>
      <c r="C777" s="828"/>
      <c r="D777" s="828"/>
      <c r="E777" s="828"/>
      <c r="F777" s="828"/>
      <c r="G777" s="828"/>
      <c r="H777" s="828"/>
      <c r="I777" s="828"/>
      <c r="J777" s="828"/>
      <c r="K777" s="828"/>
      <c r="L777" s="828"/>
      <c r="M777" s="828"/>
      <c r="N777" s="828"/>
      <c r="O777" s="828"/>
      <c r="P777" s="828"/>
      <c r="Q777" s="828"/>
      <c r="R777" s="828"/>
      <c r="S777" s="828"/>
      <c r="T777" s="828"/>
      <c r="U777" s="828"/>
      <c r="V777" s="828"/>
      <c r="W777" s="828"/>
      <c r="X777" s="828"/>
      <c r="Y777" s="828"/>
      <c r="Z777" s="828"/>
    </row>
    <row r="778" ht="15.75" customHeight="1">
      <c r="A778" s="830"/>
      <c r="B778" s="826"/>
      <c r="C778" s="828"/>
      <c r="D778" s="828"/>
      <c r="E778" s="828"/>
      <c r="F778" s="828"/>
      <c r="G778" s="828"/>
      <c r="H778" s="828"/>
      <c r="I778" s="828"/>
      <c r="J778" s="828"/>
      <c r="K778" s="828"/>
      <c r="L778" s="828"/>
      <c r="M778" s="828"/>
      <c r="N778" s="828"/>
      <c r="O778" s="828"/>
      <c r="P778" s="828"/>
      <c r="Q778" s="828"/>
      <c r="R778" s="828"/>
      <c r="S778" s="828"/>
      <c r="T778" s="828"/>
      <c r="U778" s="828"/>
      <c r="V778" s="828"/>
      <c r="W778" s="828"/>
      <c r="X778" s="828"/>
      <c r="Y778" s="828"/>
      <c r="Z778" s="828"/>
    </row>
    <row r="779" ht="15.75" customHeight="1">
      <c r="A779" s="830"/>
      <c r="B779" s="826"/>
      <c r="C779" s="828"/>
      <c r="D779" s="828"/>
      <c r="E779" s="828"/>
      <c r="F779" s="828"/>
      <c r="G779" s="828"/>
      <c r="H779" s="828"/>
      <c r="I779" s="828"/>
      <c r="J779" s="828"/>
      <c r="K779" s="828"/>
      <c r="L779" s="828"/>
      <c r="M779" s="828"/>
      <c r="N779" s="828"/>
      <c r="O779" s="828"/>
      <c r="P779" s="828"/>
      <c r="Q779" s="828"/>
      <c r="R779" s="828"/>
      <c r="S779" s="828"/>
      <c r="T779" s="828"/>
      <c r="U779" s="828"/>
      <c r="V779" s="828"/>
      <c r="W779" s="828"/>
      <c r="X779" s="828"/>
      <c r="Y779" s="828"/>
      <c r="Z779" s="828"/>
    </row>
    <row r="780" ht="15.75" customHeight="1">
      <c r="A780" s="830"/>
      <c r="B780" s="826"/>
      <c r="C780" s="828"/>
      <c r="D780" s="828"/>
      <c r="E780" s="828"/>
      <c r="F780" s="828"/>
      <c r="G780" s="828"/>
      <c r="H780" s="828"/>
      <c r="I780" s="828"/>
      <c r="J780" s="828"/>
      <c r="K780" s="828"/>
      <c r="L780" s="828"/>
      <c r="M780" s="828"/>
      <c r="N780" s="828"/>
      <c r="O780" s="828"/>
      <c r="P780" s="828"/>
      <c r="Q780" s="828"/>
      <c r="R780" s="828"/>
      <c r="S780" s="828"/>
      <c r="T780" s="828"/>
      <c r="U780" s="828"/>
      <c r="V780" s="828"/>
      <c r="W780" s="828"/>
      <c r="X780" s="828"/>
      <c r="Y780" s="828"/>
      <c r="Z780" s="828"/>
    </row>
    <row r="781" ht="15.75" customHeight="1">
      <c r="A781" s="830"/>
      <c r="B781" s="826"/>
      <c r="C781" s="828"/>
      <c r="D781" s="828"/>
      <c r="E781" s="828"/>
      <c r="F781" s="828"/>
      <c r="G781" s="828"/>
      <c r="H781" s="828"/>
      <c r="I781" s="828"/>
      <c r="J781" s="828"/>
      <c r="K781" s="828"/>
      <c r="L781" s="828"/>
      <c r="M781" s="828"/>
      <c r="N781" s="828"/>
      <c r="O781" s="828"/>
      <c r="P781" s="828"/>
      <c r="Q781" s="828"/>
      <c r="R781" s="828"/>
      <c r="S781" s="828"/>
      <c r="T781" s="828"/>
      <c r="U781" s="828"/>
      <c r="V781" s="828"/>
      <c r="W781" s="828"/>
      <c r="X781" s="828"/>
      <c r="Y781" s="828"/>
      <c r="Z781" s="828"/>
    </row>
    <row r="782" ht="15.75" customHeight="1">
      <c r="A782" s="830"/>
      <c r="B782" s="826"/>
      <c r="C782" s="828"/>
      <c r="D782" s="828"/>
      <c r="E782" s="828"/>
      <c r="F782" s="828"/>
      <c r="G782" s="828"/>
      <c r="H782" s="828"/>
      <c r="I782" s="828"/>
      <c r="J782" s="828"/>
      <c r="K782" s="828"/>
      <c r="L782" s="828"/>
      <c r="M782" s="828"/>
      <c r="N782" s="828"/>
      <c r="O782" s="828"/>
      <c r="P782" s="828"/>
      <c r="Q782" s="828"/>
      <c r="R782" s="828"/>
      <c r="S782" s="828"/>
      <c r="T782" s="828"/>
      <c r="U782" s="828"/>
      <c r="V782" s="828"/>
      <c r="W782" s="828"/>
      <c r="X782" s="828"/>
      <c r="Y782" s="828"/>
      <c r="Z782" s="828"/>
    </row>
    <row r="783" ht="15.75" customHeight="1">
      <c r="A783" s="830"/>
      <c r="B783" s="826"/>
      <c r="C783" s="828"/>
      <c r="D783" s="828"/>
      <c r="E783" s="828"/>
      <c r="F783" s="828"/>
      <c r="G783" s="828"/>
      <c r="H783" s="828"/>
      <c r="I783" s="828"/>
      <c r="J783" s="828"/>
      <c r="K783" s="828"/>
      <c r="L783" s="828"/>
      <c r="M783" s="828"/>
      <c r="N783" s="828"/>
      <c r="O783" s="828"/>
      <c r="P783" s="828"/>
      <c r="Q783" s="828"/>
      <c r="R783" s="828"/>
      <c r="S783" s="828"/>
      <c r="T783" s="828"/>
      <c r="U783" s="828"/>
      <c r="V783" s="828"/>
      <c r="W783" s="828"/>
      <c r="X783" s="828"/>
      <c r="Y783" s="828"/>
      <c r="Z783" s="828"/>
    </row>
    <row r="784" ht="15.75" customHeight="1">
      <c r="A784" s="830"/>
      <c r="B784" s="826"/>
      <c r="C784" s="828"/>
      <c r="D784" s="828"/>
      <c r="E784" s="828"/>
      <c r="F784" s="828"/>
      <c r="G784" s="828"/>
      <c r="H784" s="828"/>
      <c r="I784" s="828"/>
      <c r="J784" s="828"/>
      <c r="K784" s="828"/>
      <c r="L784" s="828"/>
      <c r="M784" s="828"/>
      <c r="N784" s="828"/>
      <c r="O784" s="828"/>
      <c r="P784" s="828"/>
      <c r="Q784" s="828"/>
      <c r="R784" s="828"/>
      <c r="S784" s="828"/>
      <c r="T784" s="828"/>
      <c r="U784" s="828"/>
      <c r="V784" s="828"/>
      <c r="W784" s="828"/>
      <c r="X784" s="828"/>
      <c r="Y784" s="828"/>
      <c r="Z784" s="828"/>
    </row>
    <row r="785" ht="15.75" customHeight="1">
      <c r="A785" s="830"/>
      <c r="B785" s="826"/>
      <c r="C785" s="828"/>
      <c r="D785" s="828"/>
      <c r="E785" s="828"/>
      <c r="F785" s="828"/>
      <c r="G785" s="828"/>
      <c r="H785" s="828"/>
      <c r="I785" s="828"/>
      <c r="J785" s="828"/>
      <c r="K785" s="828"/>
      <c r="L785" s="828"/>
      <c r="M785" s="828"/>
      <c r="N785" s="828"/>
      <c r="O785" s="828"/>
      <c r="P785" s="828"/>
      <c r="Q785" s="828"/>
      <c r="R785" s="828"/>
      <c r="S785" s="828"/>
      <c r="T785" s="828"/>
      <c r="U785" s="828"/>
      <c r="V785" s="828"/>
      <c r="W785" s="828"/>
      <c r="X785" s="828"/>
      <c r="Y785" s="828"/>
      <c r="Z785" s="828"/>
    </row>
    <row r="786" ht="15.75" customHeight="1">
      <c r="A786" s="830"/>
      <c r="B786" s="826"/>
      <c r="C786" s="828"/>
      <c r="D786" s="828"/>
      <c r="E786" s="828"/>
      <c r="F786" s="828"/>
      <c r="G786" s="828"/>
      <c r="H786" s="828"/>
      <c r="I786" s="828"/>
      <c r="J786" s="828"/>
      <c r="K786" s="828"/>
      <c r="L786" s="828"/>
      <c r="M786" s="828"/>
      <c r="N786" s="828"/>
      <c r="O786" s="828"/>
      <c r="P786" s="828"/>
      <c r="Q786" s="828"/>
      <c r="R786" s="828"/>
      <c r="S786" s="828"/>
      <c r="T786" s="828"/>
      <c r="U786" s="828"/>
      <c r="V786" s="828"/>
      <c r="W786" s="828"/>
      <c r="X786" s="828"/>
      <c r="Y786" s="828"/>
      <c r="Z786" s="828"/>
    </row>
    <row r="787" ht="15.75" customHeight="1">
      <c r="A787" s="830"/>
      <c r="B787" s="826"/>
      <c r="C787" s="828"/>
      <c r="D787" s="828"/>
      <c r="E787" s="828"/>
      <c r="F787" s="828"/>
      <c r="G787" s="828"/>
      <c r="H787" s="828"/>
      <c r="I787" s="828"/>
      <c r="J787" s="828"/>
      <c r="K787" s="828"/>
      <c r="L787" s="828"/>
      <c r="M787" s="828"/>
      <c r="N787" s="828"/>
      <c r="O787" s="828"/>
      <c r="P787" s="828"/>
      <c r="Q787" s="828"/>
      <c r="R787" s="828"/>
      <c r="S787" s="828"/>
      <c r="T787" s="828"/>
      <c r="U787" s="828"/>
      <c r="V787" s="828"/>
      <c r="W787" s="828"/>
      <c r="X787" s="828"/>
      <c r="Y787" s="828"/>
      <c r="Z787" s="828"/>
    </row>
    <row r="788" ht="15.75" customHeight="1">
      <c r="A788" s="830"/>
      <c r="B788" s="826"/>
      <c r="C788" s="828"/>
      <c r="D788" s="828"/>
      <c r="E788" s="828"/>
      <c r="F788" s="828"/>
      <c r="G788" s="828"/>
      <c r="H788" s="828"/>
      <c r="I788" s="828"/>
      <c r="J788" s="828"/>
      <c r="K788" s="828"/>
      <c r="L788" s="828"/>
      <c r="M788" s="828"/>
      <c r="N788" s="828"/>
      <c r="O788" s="828"/>
      <c r="P788" s="828"/>
      <c r="Q788" s="828"/>
      <c r="R788" s="828"/>
      <c r="S788" s="828"/>
      <c r="T788" s="828"/>
      <c r="U788" s="828"/>
      <c r="V788" s="828"/>
      <c r="W788" s="828"/>
      <c r="X788" s="828"/>
      <c r="Y788" s="828"/>
      <c r="Z788" s="828"/>
    </row>
    <row r="789" ht="15.75" customHeight="1">
      <c r="A789" s="830"/>
      <c r="B789" s="826"/>
      <c r="C789" s="828"/>
      <c r="D789" s="828"/>
      <c r="E789" s="828"/>
      <c r="F789" s="828"/>
      <c r="G789" s="828"/>
      <c r="H789" s="828"/>
      <c r="I789" s="828"/>
      <c r="J789" s="828"/>
      <c r="K789" s="828"/>
      <c r="L789" s="828"/>
      <c r="M789" s="828"/>
      <c r="N789" s="828"/>
      <c r="O789" s="828"/>
      <c r="P789" s="828"/>
      <c r="Q789" s="828"/>
      <c r="R789" s="828"/>
      <c r="S789" s="828"/>
      <c r="T789" s="828"/>
      <c r="U789" s="828"/>
      <c r="V789" s="828"/>
      <c r="W789" s="828"/>
      <c r="X789" s="828"/>
      <c r="Y789" s="828"/>
      <c r="Z789" s="828"/>
    </row>
    <row r="790" ht="15.75" customHeight="1">
      <c r="A790" s="830"/>
      <c r="B790" s="826"/>
      <c r="C790" s="828"/>
      <c r="D790" s="828"/>
      <c r="E790" s="828"/>
      <c r="F790" s="828"/>
      <c r="G790" s="828"/>
      <c r="H790" s="828"/>
      <c r="I790" s="828"/>
      <c r="J790" s="828"/>
      <c r="K790" s="828"/>
      <c r="L790" s="828"/>
      <c r="M790" s="828"/>
      <c r="N790" s="828"/>
      <c r="O790" s="828"/>
      <c r="P790" s="828"/>
      <c r="Q790" s="828"/>
      <c r="R790" s="828"/>
      <c r="S790" s="828"/>
      <c r="T790" s="828"/>
      <c r="U790" s="828"/>
      <c r="V790" s="828"/>
      <c r="W790" s="828"/>
      <c r="X790" s="828"/>
      <c r="Y790" s="828"/>
      <c r="Z790" s="828"/>
    </row>
    <row r="791" ht="15.75" customHeight="1">
      <c r="A791" s="830"/>
      <c r="B791" s="826"/>
      <c r="C791" s="828"/>
      <c r="D791" s="828"/>
      <c r="E791" s="828"/>
      <c r="F791" s="828"/>
      <c r="G791" s="828"/>
      <c r="H791" s="828"/>
      <c r="I791" s="828"/>
      <c r="J791" s="828"/>
      <c r="K791" s="828"/>
      <c r="L791" s="828"/>
      <c r="M791" s="828"/>
      <c r="N791" s="828"/>
      <c r="O791" s="828"/>
      <c r="P791" s="828"/>
      <c r="Q791" s="828"/>
      <c r="R791" s="828"/>
      <c r="S791" s="828"/>
      <c r="T791" s="828"/>
      <c r="U791" s="828"/>
      <c r="V791" s="828"/>
      <c r="W791" s="828"/>
      <c r="X791" s="828"/>
      <c r="Y791" s="828"/>
      <c r="Z791" s="828"/>
    </row>
    <row r="792" ht="15.75" customHeight="1">
      <c r="A792" s="830"/>
      <c r="B792" s="826"/>
      <c r="C792" s="828"/>
      <c r="D792" s="828"/>
      <c r="E792" s="828"/>
      <c r="F792" s="828"/>
      <c r="G792" s="828"/>
      <c r="H792" s="828"/>
      <c r="I792" s="828"/>
      <c r="J792" s="828"/>
      <c r="K792" s="828"/>
      <c r="L792" s="828"/>
      <c r="M792" s="828"/>
      <c r="N792" s="828"/>
      <c r="O792" s="828"/>
      <c r="P792" s="828"/>
      <c r="Q792" s="828"/>
      <c r="R792" s="828"/>
      <c r="S792" s="828"/>
      <c r="T792" s="828"/>
      <c r="U792" s="828"/>
      <c r="V792" s="828"/>
      <c r="W792" s="828"/>
      <c r="X792" s="828"/>
      <c r="Y792" s="828"/>
      <c r="Z792" s="828"/>
    </row>
    <row r="793" ht="15.75" customHeight="1">
      <c r="A793" s="830"/>
      <c r="B793" s="826"/>
      <c r="C793" s="828"/>
      <c r="D793" s="828"/>
      <c r="E793" s="828"/>
      <c r="F793" s="828"/>
      <c r="G793" s="828"/>
      <c r="H793" s="828"/>
      <c r="I793" s="828"/>
      <c r="J793" s="828"/>
      <c r="K793" s="828"/>
      <c r="L793" s="828"/>
      <c r="M793" s="828"/>
      <c r="N793" s="828"/>
      <c r="O793" s="828"/>
      <c r="P793" s="828"/>
      <c r="Q793" s="828"/>
      <c r="R793" s="828"/>
      <c r="S793" s="828"/>
      <c r="T793" s="828"/>
      <c r="U793" s="828"/>
      <c r="V793" s="828"/>
      <c r="W793" s="828"/>
      <c r="X793" s="828"/>
      <c r="Y793" s="828"/>
      <c r="Z793" s="828"/>
    </row>
    <row r="794" ht="15.75" customHeight="1">
      <c r="A794" s="830"/>
      <c r="B794" s="826"/>
      <c r="C794" s="828"/>
      <c r="D794" s="828"/>
      <c r="E794" s="828"/>
      <c r="F794" s="828"/>
      <c r="G794" s="828"/>
      <c r="H794" s="828"/>
      <c r="I794" s="828"/>
      <c r="J794" s="828"/>
      <c r="K794" s="828"/>
      <c r="L794" s="828"/>
      <c r="M794" s="828"/>
      <c r="N794" s="828"/>
      <c r="O794" s="828"/>
      <c r="P794" s="828"/>
      <c r="Q794" s="828"/>
      <c r="R794" s="828"/>
      <c r="S794" s="828"/>
      <c r="T794" s="828"/>
      <c r="U794" s="828"/>
      <c r="V794" s="828"/>
      <c r="W794" s="828"/>
      <c r="X794" s="828"/>
      <c r="Y794" s="828"/>
      <c r="Z794" s="828"/>
    </row>
    <row r="795" ht="15.75" customHeight="1">
      <c r="A795" s="830"/>
      <c r="B795" s="826"/>
      <c r="C795" s="828"/>
      <c r="D795" s="828"/>
      <c r="E795" s="828"/>
      <c r="F795" s="828"/>
      <c r="G795" s="828"/>
      <c r="H795" s="828"/>
      <c r="I795" s="828"/>
      <c r="J795" s="828"/>
      <c r="K795" s="828"/>
      <c r="L795" s="828"/>
      <c r="M795" s="828"/>
      <c r="N795" s="828"/>
      <c r="O795" s="828"/>
      <c r="P795" s="828"/>
      <c r="Q795" s="828"/>
      <c r="R795" s="828"/>
      <c r="S795" s="828"/>
      <c r="T795" s="828"/>
      <c r="U795" s="828"/>
      <c r="V795" s="828"/>
      <c r="W795" s="828"/>
      <c r="X795" s="828"/>
      <c r="Y795" s="828"/>
      <c r="Z795" s="828"/>
    </row>
    <row r="796" ht="15.75" customHeight="1">
      <c r="A796" s="830"/>
      <c r="B796" s="826"/>
      <c r="C796" s="828"/>
      <c r="D796" s="828"/>
      <c r="E796" s="828"/>
      <c r="F796" s="828"/>
      <c r="G796" s="828"/>
      <c r="H796" s="828"/>
      <c r="I796" s="828"/>
      <c r="J796" s="828"/>
      <c r="K796" s="828"/>
      <c r="L796" s="828"/>
      <c r="M796" s="828"/>
      <c r="N796" s="828"/>
      <c r="O796" s="828"/>
      <c r="P796" s="828"/>
      <c r="Q796" s="828"/>
      <c r="R796" s="828"/>
      <c r="S796" s="828"/>
      <c r="T796" s="828"/>
      <c r="U796" s="828"/>
      <c r="V796" s="828"/>
      <c r="W796" s="828"/>
      <c r="X796" s="828"/>
      <c r="Y796" s="828"/>
      <c r="Z796" s="828"/>
    </row>
    <row r="797" ht="15.75" customHeight="1">
      <c r="A797" s="830"/>
      <c r="B797" s="826"/>
      <c r="C797" s="828"/>
      <c r="D797" s="828"/>
      <c r="E797" s="828"/>
      <c r="F797" s="828"/>
      <c r="G797" s="828"/>
      <c r="H797" s="828"/>
      <c r="I797" s="828"/>
      <c r="J797" s="828"/>
      <c r="K797" s="828"/>
      <c r="L797" s="828"/>
      <c r="M797" s="828"/>
      <c r="N797" s="828"/>
      <c r="O797" s="828"/>
      <c r="P797" s="828"/>
      <c r="Q797" s="828"/>
      <c r="R797" s="828"/>
      <c r="S797" s="828"/>
      <c r="T797" s="828"/>
      <c r="U797" s="828"/>
      <c r="V797" s="828"/>
      <c r="W797" s="828"/>
      <c r="X797" s="828"/>
      <c r="Y797" s="828"/>
      <c r="Z797" s="828"/>
    </row>
    <row r="798" ht="15.75" customHeight="1">
      <c r="A798" s="830"/>
      <c r="B798" s="826"/>
      <c r="C798" s="828"/>
      <c r="D798" s="828"/>
      <c r="E798" s="828"/>
      <c r="F798" s="828"/>
      <c r="G798" s="828"/>
      <c r="H798" s="828"/>
      <c r="I798" s="828"/>
      <c r="J798" s="828"/>
      <c r="K798" s="828"/>
      <c r="L798" s="828"/>
      <c r="M798" s="828"/>
      <c r="N798" s="828"/>
      <c r="O798" s="828"/>
      <c r="P798" s="828"/>
      <c r="Q798" s="828"/>
      <c r="R798" s="828"/>
      <c r="S798" s="828"/>
      <c r="T798" s="828"/>
      <c r="U798" s="828"/>
      <c r="V798" s="828"/>
      <c r="W798" s="828"/>
      <c r="X798" s="828"/>
      <c r="Y798" s="828"/>
      <c r="Z798" s="828"/>
    </row>
    <row r="799" ht="15.75" customHeight="1">
      <c r="A799" s="830"/>
      <c r="B799" s="826"/>
      <c r="C799" s="828"/>
      <c r="D799" s="828"/>
      <c r="E799" s="828"/>
      <c r="F799" s="828"/>
      <c r="G799" s="828"/>
      <c r="H799" s="828"/>
      <c r="I799" s="828"/>
      <c r="J799" s="828"/>
      <c r="K799" s="828"/>
      <c r="L799" s="828"/>
      <c r="M799" s="828"/>
      <c r="N799" s="828"/>
      <c r="O799" s="828"/>
      <c r="P799" s="828"/>
      <c r="Q799" s="828"/>
      <c r="R799" s="828"/>
      <c r="S799" s="828"/>
      <c r="T799" s="828"/>
      <c r="U799" s="828"/>
      <c r="V799" s="828"/>
      <c r="W799" s="828"/>
      <c r="X799" s="828"/>
      <c r="Y799" s="828"/>
      <c r="Z799" s="828"/>
    </row>
    <row r="800" ht="15.75" customHeight="1">
      <c r="A800" s="830"/>
      <c r="B800" s="826"/>
      <c r="C800" s="828"/>
      <c r="D800" s="828"/>
      <c r="E800" s="828"/>
      <c r="F800" s="828"/>
      <c r="G800" s="828"/>
      <c r="H800" s="828"/>
      <c r="I800" s="828"/>
      <c r="J800" s="828"/>
      <c r="K800" s="828"/>
      <c r="L800" s="828"/>
      <c r="M800" s="828"/>
      <c r="N800" s="828"/>
      <c r="O800" s="828"/>
      <c r="P800" s="828"/>
      <c r="Q800" s="828"/>
      <c r="R800" s="828"/>
      <c r="S800" s="828"/>
      <c r="T800" s="828"/>
      <c r="U800" s="828"/>
      <c r="V800" s="828"/>
      <c r="W800" s="828"/>
      <c r="X800" s="828"/>
      <c r="Y800" s="828"/>
      <c r="Z800" s="828"/>
    </row>
    <row r="801" ht="15.75" customHeight="1">
      <c r="A801" s="830"/>
      <c r="B801" s="826"/>
      <c r="C801" s="828"/>
      <c r="D801" s="828"/>
      <c r="E801" s="828"/>
      <c r="F801" s="828"/>
      <c r="G801" s="828"/>
      <c r="H801" s="828"/>
      <c r="I801" s="828"/>
      <c r="J801" s="828"/>
      <c r="K801" s="828"/>
      <c r="L801" s="828"/>
      <c r="M801" s="828"/>
      <c r="N801" s="828"/>
      <c r="O801" s="828"/>
      <c r="P801" s="828"/>
      <c r="Q801" s="828"/>
      <c r="R801" s="828"/>
      <c r="S801" s="828"/>
      <c r="T801" s="828"/>
      <c r="U801" s="828"/>
      <c r="V801" s="828"/>
      <c r="W801" s="828"/>
      <c r="X801" s="828"/>
      <c r="Y801" s="828"/>
      <c r="Z801" s="828"/>
    </row>
    <row r="802" ht="15.75" customHeight="1">
      <c r="A802" s="830"/>
      <c r="B802" s="826"/>
      <c r="C802" s="828"/>
      <c r="D802" s="828"/>
      <c r="E802" s="828"/>
      <c r="F802" s="828"/>
      <c r="G802" s="828"/>
      <c r="H802" s="828"/>
      <c r="I802" s="828"/>
      <c r="J802" s="828"/>
      <c r="K802" s="828"/>
      <c r="L802" s="828"/>
      <c r="M802" s="828"/>
      <c r="N802" s="828"/>
      <c r="O802" s="828"/>
      <c r="P802" s="828"/>
      <c r="Q802" s="828"/>
      <c r="R802" s="828"/>
      <c r="S802" s="828"/>
      <c r="T802" s="828"/>
      <c r="U802" s="828"/>
      <c r="V802" s="828"/>
      <c r="W802" s="828"/>
      <c r="X802" s="828"/>
      <c r="Y802" s="828"/>
      <c r="Z802" s="828"/>
    </row>
    <row r="803" ht="15.75" customHeight="1">
      <c r="A803" s="830"/>
      <c r="B803" s="826"/>
      <c r="C803" s="828"/>
      <c r="D803" s="828"/>
      <c r="E803" s="828"/>
      <c r="F803" s="828"/>
      <c r="G803" s="828"/>
      <c r="H803" s="828"/>
      <c r="I803" s="828"/>
      <c r="J803" s="828"/>
      <c r="K803" s="828"/>
      <c r="L803" s="828"/>
      <c r="M803" s="828"/>
      <c r="N803" s="828"/>
      <c r="O803" s="828"/>
      <c r="P803" s="828"/>
      <c r="Q803" s="828"/>
      <c r="R803" s="828"/>
      <c r="S803" s="828"/>
      <c r="T803" s="828"/>
      <c r="U803" s="828"/>
      <c r="V803" s="828"/>
      <c r="W803" s="828"/>
      <c r="X803" s="828"/>
      <c r="Y803" s="828"/>
      <c r="Z803" s="828"/>
    </row>
    <row r="804" ht="15.75" customHeight="1">
      <c r="A804" s="830"/>
      <c r="B804" s="826"/>
      <c r="C804" s="828"/>
      <c r="D804" s="828"/>
      <c r="E804" s="828"/>
      <c r="F804" s="828"/>
      <c r="G804" s="828"/>
      <c r="H804" s="828"/>
      <c r="I804" s="828"/>
      <c r="J804" s="828"/>
      <c r="K804" s="828"/>
      <c r="L804" s="828"/>
      <c r="M804" s="828"/>
      <c r="N804" s="828"/>
      <c r="O804" s="828"/>
      <c r="P804" s="828"/>
      <c r="Q804" s="828"/>
      <c r="R804" s="828"/>
      <c r="S804" s="828"/>
      <c r="T804" s="828"/>
      <c r="U804" s="828"/>
      <c r="V804" s="828"/>
      <c r="W804" s="828"/>
      <c r="X804" s="828"/>
      <c r="Y804" s="828"/>
      <c r="Z804" s="828"/>
    </row>
    <row r="805" ht="15.75" customHeight="1">
      <c r="A805" s="830"/>
      <c r="B805" s="826"/>
      <c r="C805" s="828"/>
      <c r="D805" s="828"/>
      <c r="E805" s="828"/>
      <c r="F805" s="828"/>
      <c r="G805" s="828"/>
      <c r="H805" s="828"/>
      <c r="I805" s="828"/>
      <c r="J805" s="828"/>
      <c r="K805" s="828"/>
      <c r="L805" s="828"/>
      <c r="M805" s="828"/>
      <c r="N805" s="828"/>
      <c r="O805" s="828"/>
      <c r="P805" s="828"/>
      <c r="Q805" s="828"/>
      <c r="R805" s="828"/>
      <c r="S805" s="828"/>
      <c r="T805" s="828"/>
      <c r="U805" s="828"/>
      <c r="V805" s="828"/>
      <c r="W805" s="828"/>
      <c r="X805" s="828"/>
      <c r="Y805" s="828"/>
      <c r="Z805" s="828"/>
    </row>
    <row r="806" ht="15.75" customHeight="1">
      <c r="A806" s="830"/>
      <c r="B806" s="826"/>
      <c r="C806" s="828"/>
      <c r="D806" s="828"/>
      <c r="E806" s="828"/>
      <c r="F806" s="828"/>
      <c r="G806" s="828"/>
      <c r="H806" s="828"/>
      <c r="I806" s="828"/>
      <c r="J806" s="828"/>
      <c r="K806" s="828"/>
      <c r="L806" s="828"/>
      <c r="M806" s="828"/>
      <c r="N806" s="828"/>
      <c r="O806" s="828"/>
      <c r="P806" s="828"/>
      <c r="Q806" s="828"/>
      <c r="R806" s="828"/>
      <c r="S806" s="828"/>
      <c r="T806" s="828"/>
      <c r="U806" s="828"/>
      <c r="V806" s="828"/>
      <c r="W806" s="828"/>
      <c r="X806" s="828"/>
      <c r="Y806" s="828"/>
      <c r="Z806" s="828"/>
    </row>
    <row r="807" ht="15.75" customHeight="1">
      <c r="A807" s="830"/>
      <c r="B807" s="826"/>
      <c r="C807" s="828"/>
      <c r="D807" s="828"/>
      <c r="E807" s="828"/>
      <c r="F807" s="828"/>
      <c r="G807" s="828"/>
      <c r="H807" s="828"/>
      <c r="I807" s="828"/>
      <c r="J807" s="828"/>
      <c r="K807" s="828"/>
      <c r="L807" s="828"/>
      <c r="M807" s="828"/>
      <c r="N807" s="828"/>
      <c r="O807" s="828"/>
      <c r="P807" s="828"/>
      <c r="Q807" s="828"/>
      <c r="R807" s="828"/>
      <c r="S807" s="828"/>
      <c r="T807" s="828"/>
      <c r="U807" s="828"/>
      <c r="V807" s="828"/>
      <c r="W807" s="828"/>
      <c r="X807" s="828"/>
      <c r="Y807" s="828"/>
      <c r="Z807" s="828"/>
    </row>
    <row r="808" ht="15.75" customHeight="1">
      <c r="A808" s="830"/>
      <c r="B808" s="826"/>
      <c r="C808" s="828"/>
      <c r="D808" s="828"/>
      <c r="E808" s="828"/>
      <c r="F808" s="828"/>
      <c r="G808" s="828"/>
      <c r="H808" s="828"/>
      <c r="I808" s="828"/>
      <c r="J808" s="828"/>
      <c r="K808" s="828"/>
      <c r="L808" s="828"/>
      <c r="M808" s="828"/>
      <c r="N808" s="828"/>
      <c r="O808" s="828"/>
      <c r="P808" s="828"/>
      <c r="Q808" s="828"/>
      <c r="R808" s="828"/>
      <c r="S808" s="828"/>
      <c r="T808" s="828"/>
      <c r="U808" s="828"/>
      <c r="V808" s="828"/>
      <c r="W808" s="828"/>
      <c r="X808" s="828"/>
      <c r="Y808" s="828"/>
      <c r="Z808" s="828"/>
    </row>
    <row r="809" ht="15.75" customHeight="1">
      <c r="A809" s="830"/>
      <c r="B809" s="826"/>
      <c r="C809" s="828"/>
      <c r="D809" s="828"/>
      <c r="E809" s="828"/>
      <c r="F809" s="828"/>
      <c r="G809" s="828"/>
      <c r="H809" s="828"/>
      <c r="I809" s="828"/>
      <c r="J809" s="828"/>
      <c r="K809" s="828"/>
      <c r="L809" s="828"/>
      <c r="M809" s="828"/>
      <c r="N809" s="828"/>
      <c r="O809" s="828"/>
      <c r="P809" s="828"/>
      <c r="Q809" s="828"/>
      <c r="R809" s="828"/>
      <c r="S809" s="828"/>
      <c r="T809" s="828"/>
      <c r="U809" s="828"/>
      <c r="V809" s="828"/>
      <c r="W809" s="828"/>
      <c r="X809" s="828"/>
      <c r="Y809" s="828"/>
      <c r="Z809" s="828"/>
    </row>
    <row r="810" ht="15.75" customHeight="1">
      <c r="A810" s="830"/>
      <c r="B810" s="826"/>
      <c r="C810" s="828"/>
      <c r="D810" s="828"/>
      <c r="E810" s="828"/>
      <c r="F810" s="828"/>
      <c r="G810" s="828"/>
      <c r="H810" s="828"/>
      <c r="I810" s="828"/>
      <c r="J810" s="828"/>
      <c r="K810" s="828"/>
      <c r="L810" s="828"/>
      <c r="M810" s="828"/>
      <c r="N810" s="828"/>
      <c r="O810" s="828"/>
      <c r="P810" s="828"/>
      <c r="Q810" s="828"/>
      <c r="R810" s="828"/>
      <c r="S810" s="828"/>
      <c r="T810" s="828"/>
      <c r="U810" s="828"/>
      <c r="V810" s="828"/>
      <c r="W810" s="828"/>
      <c r="X810" s="828"/>
      <c r="Y810" s="828"/>
      <c r="Z810" s="828"/>
    </row>
    <row r="811" ht="15.75" customHeight="1">
      <c r="A811" s="830"/>
      <c r="B811" s="826"/>
      <c r="C811" s="828"/>
      <c r="D811" s="828"/>
      <c r="E811" s="828"/>
      <c r="F811" s="828"/>
      <c r="G811" s="828"/>
      <c r="H811" s="828"/>
      <c r="I811" s="828"/>
      <c r="J811" s="828"/>
      <c r="K811" s="828"/>
      <c r="L811" s="828"/>
      <c r="M811" s="828"/>
      <c r="N811" s="828"/>
      <c r="O811" s="828"/>
      <c r="P811" s="828"/>
      <c r="Q811" s="828"/>
      <c r="R811" s="828"/>
      <c r="S811" s="828"/>
      <c r="T811" s="828"/>
      <c r="U811" s="828"/>
      <c r="V811" s="828"/>
      <c r="W811" s="828"/>
      <c r="X811" s="828"/>
      <c r="Y811" s="828"/>
      <c r="Z811" s="828"/>
    </row>
    <row r="812" ht="15.75" customHeight="1">
      <c r="A812" s="830"/>
      <c r="B812" s="826"/>
      <c r="C812" s="828"/>
      <c r="D812" s="828"/>
      <c r="E812" s="828"/>
      <c r="F812" s="828"/>
      <c r="G812" s="828"/>
      <c r="H812" s="828"/>
      <c r="I812" s="828"/>
      <c r="J812" s="828"/>
      <c r="K812" s="828"/>
      <c r="L812" s="828"/>
      <c r="M812" s="828"/>
      <c r="N812" s="828"/>
      <c r="O812" s="828"/>
      <c r="P812" s="828"/>
      <c r="Q812" s="828"/>
      <c r="R812" s="828"/>
      <c r="S812" s="828"/>
      <c r="T812" s="828"/>
      <c r="U812" s="828"/>
      <c r="V812" s="828"/>
      <c r="W812" s="828"/>
      <c r="X812" s="828"/>
      <c r="Y812" s="828"/>
      <c r="Z812" s="828"/>
    </row>
    <row r="813" ht="15.75" customHeight="1">
      <c r="A813" s="830"/>
      <c r="B813" s="826"/>
      <c r="C813" s="828"/>
      <c r="D813" s="828"/>
      <c r="E813" s="828"/>
      <c r="F813" s="828"/>
      <c r="G813" s="828"/>
      <c r="H813" s="828"/>
      <c r="I813" s="828"/>
      <c r="J813" s="828"/>
      <c r="K813" s="828"/>
      <c r="L813" s="828"/>
      <c r="M813" s="828"/>
      <c r="N813" s="828"/>
      <c r="O813" s="828"/>
      <c r="P813" s="828"/>
      <c r="Q813" s="828"/>
      <c r="R813" s="828"/>
      <c r="S813" s="828"/>
      <c r="T813" s="828"/>
      <c r="U813" s="828"/>
      <c r="V813" s="828"/>
      <c r="W813" s="828"/>
      <c r="X813" s="828"/>
      <c r="Y813" s="828"/>
      <c r="Z813" s="828"/>
    </row>
    <row r="814" ht="15.75" customHeight="1">
      <c r="A814" s="830"/>
      <c r="B814" s="826"/>
      <c r="C814" s="828"/>
      <c r="D814" s="828"/>
      <c r="E814" s="828"/>
      <c r="F814" s="828"/>
      <c r="G814" s="828"/>
      <c r="H814" s="828"/>
      <c r="I814" s="828"/>
      <c r="J814" s="828"/>
      <c r="K814" s="828"/>
      <c r="L814" s="828"/>
      <c r="M814" s="828"/>
      <c r="N814" s="828"/>
      <c r="O814" s="828"/>
      <c r="P814" s="828"/>
      <c r="Q814" s="828"/>
      <c r="R814" s="828"/>
      <c r="S814" s="828"/>
      <c r="T814" s="828"/>
      <c r="U814" s="828"/>
      <c r="V814" s="828"/>
      <c r="W814" s="828"/>
      <c r="X814" s="828"/>
      <c r="Y814" s="828"/>
      <c r="Z814" s="828"/>
    </row>
    <row r="815" ht="15.75" customHeight="1">
      <c r="A815" s="830"/>
      <c r="B815" s="826"/>
      <c r="C815" s="828"/>
      <c r="D815" s="828"/>
      <c r="E815" s="828"/>
      <c r="F815" s="828"/>
      <c r="G815" s="828"/>
      <c r="H815" s="828"/>
      <c r="I815" s="828"/>
      <c r="J815" s="828"/>
      <c r="K815" s="828"/>
      <c r="L815" s="828"/>
      <c r="M815" s="828"/>
      <c r="N815" s="828"/>
      <c r="O815" s="828"/>
      <c r="P815" s="828"/>
      <c r="Q815" s="828"/>
      <c r="R815" s="828"/>
      <c r="S815" s="828"/>
      <c r="T815" s="828"/>
      <c r="U815" s="828"/>
      <c r="V815" s="828"/>
      <c r="W815" s="828"/>
      <c r="X815" s="828"/>
      <c r="Y815" s="828"/>
      <c r="Z815" s="828"/>
    </row>
    <row r="816" ht="15.75" customHeight="1">
      <c r="A816" s="830"/>
      <c r="B816" s="826"/>
      <c r="C816" s="828"/>
      <c r="D816" s="828"/>
      <c r="E816" s="828"/>
      <c r="F816" s="828"/>
      <c r="G816" s="828"/>
      <c r="H816" s="828"/>
      <c r="I816" s="828"/>
      <c r="J816" s="828"/>
      <c r="K816" s="828"/>
      <c r="L816" s="828"/>
      <c r="M816" s="828"/>
      <c r="N816" s="828"/>
      <c r="O816" s="828"/>
      <c r="P816" s="828"/>
      <c r="Q816" s="828"/>
      <c r="R816" s="828"/>
      <c r="S816" s="828"/>
      <c r="T816" s="828"/>
      <c r="U816" s="828"/>
      <c r="V816" s="828"/>
      <c r="W816" s="828"/>
      <c r="X816" s="828"/>
      <c r="Y816" s="828"/>
      <c r="Z816" s="828"/>
    </row>
    <row r="817" ht="15.75" customHeight="1">
      <c r="A817" s="830"/>
      <c r="B817" s="826"/>
      <c r="C817" s="828"/>
      <c r="D817" s="828"/>
      <c r="E817" s="828"/>
      <c r="F817" s="828"/>
      <c r="G817" s="828"/>
      <c r="H817" s="828"/>
      <c r="I817" s="828"/>
      <c r="J817" s="828"/>
      <c r="K817" s="828"/>
      <c r="L817" s="828"/>
      <c r="M817" s="828"/>
      <c r="N817" s="828"/>
      <c r="O817" s="828"/>
      <c r="P817" s="828"/>
      <c r="Q817" s="828"/>
      <c r="R817" s="828"/>
      <c r="S817" s="828"/>
      <c r="T817" s="828"/>
      <c r="U817" s="828"/>
      <c r="V817" s="828"/>
      <c r="W817" s="828"/>
      <c r="X817" s="828"/>
      <c r="Y817" s="828"/>
      <c r="Z817" s="828"/>
    </row>
    <row r="818" ht="15.75" customHeight="1">
      <c r="A818" s="830"/>
      <c r="B818" s="826"/>
      <c r="C818" s="828"/>
      <c r="D818" s="828"/>
      <c r="E818" s="828"/>
      <c r="F818" s="828"/>
      <c r="G818" s="828"/>
      <c r="H818" s="828"/>
      <c r="I818" s="828"/>
      <c r="J818" s="828"/>
      <c r="K818" s="828"/>
      <c r="L818" s="828"/>
      <c r="M818" s="828"/>
      <c r="N818" s="828"/>
      <c r="O818" s="828"/>
      <c r="P818" s="828"/>
      <c r="Q818" s="828"/>
      <c r="R818" s="828"/>
      <c r="S818" s="828"/>
      <c r="T818" s="828"/>
      <c r="U818" s="828"/>
      <c r="V818" s="828"/>
      <c r="W818" s="828"/>
      <c r="X818" s="828"/>
      <c r="Y818" s="828"/>
      <c r="Z818" s="828"/>
    </row>
    <row r="819" ht="15.75" customHeight="1">
      <c r="A819" s="830"/>
      <c r="B819" s="826"/>
      <c r="C819" s="828"/>
      <c r="D819" s="828"/>
      <c r="E819" s="828"/>
      <c r="F819" s="828"/>
      <c r="G819" s="828"/>
      <c r="H819" s="828"/>
      <c r="I819" s="828"/>
      <c r="J819" s="828"/>
      <c r="K819" s="828"/>
      <c r="L819" s="828"/>
      <c r="M819" s="828"/>
      <c r="N819" s="828"/>
      <c r="O819" s="828"/>
      <c r="P819" s="828"/>
      <c r="Q819" s="828"/>
      <c r="R819" s="828"/>
      <c r="S819" s="828"/>
      <c r="T819" s="828"/>
      <c r="U819" s="828"/>
      <c r="V819" s="828"/>
      <c r="W819" s="828"/>
      <c r="X819" s="828"/>
      <c r="Y819" s="828"/>
      <c r="Z819" s="828"/>
    </row>
    <row r="820" ht="15.75" customHeight="1">
      <c r="A820" s="830"/>
      <c r="B820" s="826"/>
      <c r="C820" s="828"/>
      <c r="D820" s="828"/>
      <c r="E820" s="828"/>
      <c r="F820" s="828"/>
      <c r="G820" s="828"/>
      <c r="H820" s="828"/>
      <c r="I820" s="828"/>
      <c r="J820" s="828"/>
      <c r="K820" s="828"/>
      <c r="L820" s="828"/>
      <c r="M820" s="828"/>
      <c r="N820" s="828"/>
      <c r="O820" s="828"/>
      <c r="P820" s="828"/>
      <c r="Q820" s="828"/>
      <c r="R820" s="828"/>
      <c r="S820" s="828"/>
      <c r="T820" s="828"/>
      <c r="U820" s="828"/>
      <c r="V820" s="828"/>
      <c r="W820" s="828"/>
      <c r="X820" s="828"/>
      <c r="Y820" s="828"/>
      <c r="Z820" s="828"/>
    </row>
    <row r="821" ht="15.75" customHeight="1">
      <c r="A821" s="830"/>
      <c r="B821" s="826"/>
      <c r="C821" s="828"/>
      <c r="D821" s="828"/>
      <c r="E821" s="828"/>
      <c r="F821" s="828"/>
      <c r="G821" s="828"/>
      <c r="H821" s="828"/>
      <c r="I821" s="828"/>
      <c r="J821" s="828"/>
      <c r="K821" s="828"/>
      <c r="L821" s="828"/>
      <c r="M821" s="828"/>
      <c r="N821" s="828"/>
      <c r="O821" s="828"/>
      <c r="P821" s="828"/>
      <c r="Q821" s="828"/>
      <c r="R821" s="828"/>
      <c r="S821" s="828"/>
      <c r="T821" s="828"/>
      <c r="U821" s="828"/>
      <c r="V821" s="828"/>
      <c r="W821" s="828"/>
      <c r="X821" s="828"/>
      <c r="Y821" s="828"/>
      <c r="Z821" s="828"/>
    </row>
    <row r="822" ht="15.75" customHeight="1">
      <c r="A822" s="830"/>
      <c r="B822" s="826"/>
      <c r="C822" s="828"/>
      <c r="D822" s="828"/>
      <c r="E822" s="828"/>
      <c r="F822" s="828"/>
      <c r="G822" s="828"/>
      <c r="H822" s="828"/>
      <c r="I822" s="828"/>
      <c r="J822" s="828"/>
      <c r="K822" s="828"/>
      <c r="L822" s="828"/>
      <c r="M822" s="828"/>
      <c r="N822" s="828"/>
      <c r="O822" s="828"/>
      <c r="P822" s="828"/>
      <c r="Q822" s="828"/>
      <c r="R822" s="828"/>
      <c r="S822" s="828"/>
      <c r="T822" s="828"/>
      <c r="U822" s="828"/>
      <c r="V822" s="828"/>
      <c r="W822" s="828"/>
      <c r="X822" s="828"/>
      <c r="Y822" s="828"/>
      <c r="Z822" s="828"/>
    </row>
    <row r="823" ht="15.75" customHeight="1">
      <c r="A823" s="830"/>
      <c r="B823" s="826"/>
      <c r="C823" s="828"/>
      <c r="D823" s="828"/>
      <c r="E823" s="828"/>
      <c r="F823" s="828"/>
      <c r="G823" s="828"/>
      <c r="H823" s="828"/>
      <c r="I823" s="828"/>
      <c r="J823" s="828"/>
      <c r="K823" s="828"/>
      <c r="L823" s="828"/>
      <c r="M823" s="828"/>
      <c r="N823" s="828"/>
      <c r="O823" s="828"/>
      <c r="P823" s="828"/>
      <c r="Q823" s="828"/>
      <c r="R823" s="828"/>
      <c r="S823" s="828"/>
      <c r="T823" s="828"/>
      <c r="U823" s="828"/>
      <c r="V823" s="828"/>
      <c r="W823" s="828"/>
      <c r="X823" s="828"/>
      <c r="Y823" s="828"/>
      <c r="Z823" s="828"/>
    </row>
    <row r="824" ht="15.75" customHeight="1">
      <c r="A824" s="830"/>
      <c r="B824" s="826"/>
      <c r="C824" s="828"/>
      <c r="D824" s="828"/>
      <c r="E824" s="828"/>
      <c r="F824" s="828"/>
      <c r="G824" s="828"/>
      <c r="H824" s="828"/>
      <c r="I824" s="828"/>
      <c r="J824" s="828"/>
      <c r="K824" s="828"/>
      <c r="L824" s="828"/>
      <c r="M824" s="828"/>
      <c r="N824" s="828"/>
      <c r="O824" s="828"/>
      <c r="P824" s="828"/>
      <c r="Q824" s="828"/>
      <c r="R824" s="828"/>
      <c r="S824" s="828"/>
      <c r="T824" s="828"/>
      <c r="U824" s="828"/>
      <c r="V824" s="828"/>
      <c r="W824" s="828"/>
      <c r="X824" s="828"/>
      <c r="Y824" s="828"/>
      <c r="Z824" s="828"/>
    </row>
    <row r="825" ht="15.75" customHeight="1">
      <c r="A825" s="830"/>
      <c r="B825" s="826"/>
      <c r="C825" s="828"/>
      <c r="D825" s="828"/>
      <c r="E825" s="828"/>
      <c r="F825" s="828"/>
      <c r="G825" s="828"/>
      <c r="H825" s="828"/>
      <c r="I825" s="828"/>
      <c r="J825" s="828"/>
      <c r="K825" s="828"/>
      <c r="L825" s="828"/>
      <c r="M825" s="828"/>
      <c r="N825" s="828"/>
      <c r="O825" s="828"/>
      <c r="P825" s="828"/>
      <c r="Q825" s="828"/>
      <c r="R825" s="828"/>
      <c r="S825" s="828"/>
      <c r="T825" s="828"/>
      <c r="U825" s="828"/>
      <c r="V825" s="828"/>
      <c r="W825" s="828"/>
      <c r="X825" s="828"/>
      <c r="Y825" s="828"/>
      <c r="Z825" s="828"/>
    </row>
    <row r="826" ht="15.75" customHeight="1">
      <c r="A826" s="830"/>
      <c r="B826" s="826"/>
      <c r="C826" s="828"/>
      <c r="D826" s="828"/>
      <c r="E826" s="828"/>
      <c r="F826" s="828"/>
      <c r="G826" s="828"/>
      <c r="H826" s="828"/>
      <c r="I826" s="828"/>
      <c r="J826" s="828"/>
      <c r="K826" s="828"/>
      <c r="L826" s="828"/>
      <c r="M826" s="828"/>
      <c r="N826" s="828"/>
      <c r="O826" s="828"/>
      <c r="P826" s="828"/>
      <c r="Q826" s="828"/>
      <c r="R826" s="828"/>
      <c r="S826" s="828"/>
      <c r="T826" s="828"/>
      <c r="U826" s="828"/>
      <c r="V826" s="828"/>
      <c r="W826" s="828"/>
      <c r="X826" s="828"/>
      <c r="Y826" s="828"/>
      <c r="Z826" s="828"/>
    </row>
    <row r="827" ht="15.75" customHeight="1">
      <c r="A827" s="830"/>
      <c r="B827" s="826"/>
      <c r="C827" s="828"/>
      <c r="D827" s="828"/>
      <c r="E827" s="828"/>
      <c r="F827" s="828"/>
      <c r="G827" s="828"/>
      <c r="H827" s="828"/>
      <c r="I827" s="828"/>
      <c r="J827" s="828"/>
      <c r="K827" s="828"/>
      <c r="L827" s="828"/>
      <c r="M827" s="828"/>
      <c r="N827" s="828"/>
      <c r="O827" s="828"/>
      <c r="P827" s="828"/>
      <c r="Q827" s="828"/>
      <c r="R827" s="828"/>
      <c r="S827" s="828"/>
      <c r="T827" s="828"/>
      <c r="U827" s="828"/>
      <c r="V827" s="828"/>
      <c r="W827" s="828"/>
      <c r="X827" s="828"/>
      <c r="Y827" s="828"/>
      <c r="Z827" s="828"/>
    </row>
    <row r="828" ht="15.75" customHeight="1">
      <c r="A828" s="830"/>
      <c r="B828" s="826"/>
      <c r="C828" s="828"/>
      <c r="D828" s="828"/>
      <c r="E828" s="828"/>
      <c r="F828" s="828"/>
      <c r="G828" s="828"/>
      <c r="H828" s="828"/>
      <c r="I828" s="828"/>
      <c r="J828" s="828"/>
      <c r="K828" s="828"/>
      <c r="L828" s="828"/>
      <c r="M828" s="828"/>
      <c r="N828" s="828"/>
      <c r="O828" s="828"/>
      <c r="P828" s="828"/>
      <c r="Q828" s="828"/>
      <c r="R828" s="828"/>
      <c r="S828" s="828"/>
      <c r="T828" s="828"/>
      <c r="U828" s="828"/>
      <c r="V828" s="828"/>
      <c r="W828" s="828"/>
      <c r="X828" s="828"/>
      <c r="Y828" s="828"/>
      <c r="Z828" s="828"/>
    </row>
    <row r="829" ht="15.75" customHeight="1">
      <c r="A829" s="830"/>
      <c r="B829" s="826"/>
      <c r="C829" s="828"/>
      <c r="D829" s="828"/>
      <c r="E829" s="828"/>
      <c r="F829" s="828"/>
      <c r="G829" s="828"/>
      <c r="H829" s="828"/>
      <c r="I829" s="828"/>
      <c r="J829" s="828"/>
      <c r="K829" s="828"/>
      <c r="L829" s="828"/>
      <c r="M829" s="828"/>
      <c r="N829" s="828"/>
      <c r="O829" s="828"/>
      <c r="P829" s="828"/>
      <c r="Q829" s="828"/>
      <c r="R829" s="828"/>
      <c r="S829" s="828"/>
      <c r="T829" s="828"/>
      <c r="U829" s="828"/>
      <c r="V829" s="828"/>
      <c r="W829" s="828"/>
      <c r="X829" s="828"/>
      <c r="Y829" s="828"/>
      <c r="Z829" s="828"/>
    </row>
    <row r="830" ht="15.75" customHeight="1">
      <c r="A830" s="830"/>
      <c r="B830" s="826"/>
      <c r="C830" s="828"/>
      <c r="D830" s="828"/>
      <c r="E830" s="828"/>
      <c r="F830" s="828"/>
      <c r="G830" s="828"/>
      <c r="H830" s="828"/>
      <c r="I830" s="828"/>
      <c r="J830" s="828"/>
      <c r="K830" s="828"/>
      <c r="L830" s="828"/>
      <c r="M830" s="828"/>
      <c r="N830" s="828"/>
      <c r="O830" s="828"/>
      <c r="P830" s="828"/>
      <c r="Q830" s="828"/>
      <c r="R830" s="828"/>
      <c r="S830" s="828"/>
      <c r="T830" s="828"/>
      <c r="U830" s="828"/>
      <c r="V830" s="828"/>
      <c r="W830" s="828"/>
      <c r="X830" s="828"/>
      <c r="Y830" s="828"/>
      <c r="Z830" s="828"/>
    </row>
    <row r="831" ht="15.75" customHeight="1">
      <c r="A831" s="830"/>
      <c r="B831" s="826"/>
      <c r="C831" s="828"/>
      <c r="D831" s="828"/>
      <c r="E831" s="828"/>
      <c r="F831" s="828"/>
      <c r="G831" s="828"/>
      <c r="H831" s="828"/>
      <c r="I831" s="828"/>
      <c r="J831" s="828"/>
      <c r="K831" s="828"/>
      <c r="L831" s="828"/>
      <c r="M831" s="828"/>
      <c r="N831" s="828"/>
      <c r="O831" s="828"/>
      <c r="P831" s="828"/>
      <c r="Q831" s="828"/>
      <c r="R831" s="828"/>
      <c r="S831" s="828"/>
      <c r="T831" s="828"/>
      <c r="U831" s="828"/>
      <c r="V831" s="828"/>
      <c r="W831" s="828"/>
      <c r="X831" s="828"/>
      <c r="Y831" s="828"/>
      <c r="Z831" s="828"/>
    </row>
    <row r="832" ht="15.75" customHeight="1">
      <c r="A832" s="830"/>
      <c r="B832" s="826"/>
      <c r="C832" s="828"/>
      <c r="D832" s="828"/>
      <c r="E832" s="828"/>
      <c r="F832" s="828"/>
      <c r="G832" s="828"/>
      <c r="H832" s="828"/>
      <c r="I832" s="828"/>
      <c r="J832" s="828"/>
      <c r="K832" s="828"/>
      <c r="L832" s="828"/>
      <c r="M832" s="828"/>
      <c r="N832" s="828"/>
      <c r="O832" s="828"/>
      <c r="P832" s="828"/>
      <c r="Q832" s="828"/>
      <c r="R832" s="828"/>
      <c r="S832" s="828"/>
      <c r="T832" s="828"/>
      <c r="U832" s="828"/>
      <c r="V832" s="828"/>
      <c r="W832" s="828"/>
      <c r="X832" s="828"/>
      <c r="Y832" s="828"/>
      <c r="Z832" s="828"/>
    </row>
    <row r="833" ht="15.75" customHeight="1">
      <c r="A833" s="830"/>
      <c r="B833" s="826"/>
      <c r="C833" s="828"/>
      <c r="D833" s="828"/>
      <c r="E833" s="828"/>
      <c r="F833" s="828"/>
      <c r="G833" s="828"/>
      <c r="H833" s="828"/>
      <c r="I833" s="828"/>
      <c r="J833" s="828"/>
      <c r="K833" s="828"/>
      <c r="L833" s="828"/>
      <c r="M833" s="828"/>
      <c r="N833" s="828"/>
      <c r="O833" s="828"/>
      <c r="P833" s="828"/>
      <c r="Q833" s="828"/>
      <c r="R833" s="828"/>
      <c r="S833" s="828"/>
      <c r="T833" s="828"/>
      <c r="U833" s="828"/>
      <c r="V833" s="828"/>
      <c r="W833" s="828"/>
      <c r="X833" s="828"/>
      <c r="Y833" s="828"/>
      <c r="Z833" s="828"/>
    </row>
    <row r="834" ht="15.75" customHeight="1">
      <c r="A834" s="830"/>
      <c r="B834" s="826"/>
      <c r="C834" s="828"/>
      <c r="D834" s="828"/>
      <c r="E834" s="828"/>
      <c r="F834" s="828"/>
      <c r="G834" s="828"/>
      <c r="H834" s="828"/>
      <c r="I834" s="828"/>
      <c r="J834" s="828"/>
      <c r="K834" s="828"/>
      <c r="L834" s="828"/>
      <c r="M834" s="828"/>
      <c r="N834" s="828"/>
      <c r="O834" s="828"/>
      <c r="P834" s="828"/>
      <c r="Q834" s="828"/>
      <c r="R834" s="828"/>
      <c r="S834" s="828"/>
      <c r="T834" s="828"/>
      <c r="U834" s="828"/>
      <c r="V834" s="828"/>
      <c r="W834" s="828"/>
      <c r="X834" s="828"/>
      <c r="Y834" s="828"/>
      <c r="Z834" s="828"/>
    </row>
    <row r="835" ht="15.75" customHeight="1">
      <c r="A835" s="830"/>
      <c r="B835" s="826"/>
      <c r="C835" s="828"/>
      <c r="D835" s="828"/>
      <c r="E835" s="828"/>
      <c r="F835" s="828"/>
      <c r="G835" s="828"/>
      <c r="H835" s="828"/>
      <c r="I835" s="828"/>
      <c r="J835" s="828"/>
      <c r="K835" s="828"/>
      <c r="L835" s="828"/>
      <c r="M835" s="828"/>
      <c r="N835" s="828"/>
      <c r="O835" s="828"/>
      <c r="P835" s="828"/>
      <c r="Q835" s="828"/>
      <c r="R835" s="828"/>
      <c r="S835" s="828"/>
      <c r="T835" s="828"/>
      <c r="U835" s="828"/>
      <c r="V835" s="828"/>
      <c r="W835" s="828"/>
      <c r="X835" s="828"/>
      <c r="Y835" s="828"/>
      <c r="Z835" s="828"/>
    </row>
    <row r="836" ht="15.75" customHeight="1">
      <c r="A836" s="830"/>
      <c r="B836" s="826"/>
      <c r="C836" s="828"/>
      <c r="D836" s="828"/>
      <c r="E836" s="828"/>
      <c r="F836" s="828"/>
      <c r="G836" s="828"/>
      <c r="H836" s="828"/>
      <c r="I836" s="828"/>
      <c r="J836" s="828"/>
      <c r="K836" s="828"/>
      <c r="L836" s="828"/>
      <c r="M836" s="828"/>
      <c r="N836" s="828"/>
      <c r="O836" s="828"/>
      <c r="P836" s="828"/>
      <c r="Q836" s="828"/>
      <c r="R836" s="828"/>
      <c r="S836" s="828"/>
      <c r="T836" s="828"/>
      <c r="U836" s="828"/>
      <c r="V836" s="828"/>
      <c r="W836" s="828"/>
      <c r="X836" s="828"/>
      <c r="Y836" s="828"/>
      <c r="Z836" s="828"/>
    </row>
    <row r="837" ht="15.75" customHeight="1">
      <c r="A837" s="830"/>
      <c r="B837" s="826"/>
      <c r="C837" s="828"/>
      <c r="D837" s="828"/>
      <c r="E837" s="828"/>
      <c r="F837" s="828"/>
      <c r="G837" s="828"/>
      <c r="H837" s="828"/>
      <c r="I837" s="828"/>
      <c r="J837" s="828"/>
      <c r="K837" s="828"/>
      <c r="L837" s="828"/>
      <c r="M837" s="828"/>
      <c r="N837" s="828"/>
      <c r="O837" s="828"/>
      <c r="P837" s="828"/>
      <c r="Q837" s="828"/>
      <c r="R837" s="828"/>
      <c r="S837" s="828"/>
      <c r="T837" s="828"/>
      <c r="U837" s="828"/>
      <c r="V837" s="828"/>
      <c r="W837" s="828"/>
      <c r="X837" s="828"/>
      <c r="Y837" s="828"/>
      <c r="Z837" s="828"/>
    </row>
    <row r="838" ht="15.75" customHeight="1">
      <c r="A838" s="830"/>
      <c r="B838" s="826"/>
      <c r="C838" s="828"/>
      <c r="D838" s="828"/>
      <c r="E838" s="828"/>
      <c r="F838" s="828"/>
      <c r="G838" s="828"/>
      <c r="H838" s="828"/>
      <c r="I838" s="828"/>
      <c r="J838" s="828"/>
      <c r="K838" s="828"/>
      <c r="L838" s="828"/>
      <c r="M838" s="828"/>
      <c r="N838" s="828"/>
      <c r="O838" s="828"/>
      <c r="P838" s="828"/>
      <c r="Q838" s="828"/>
      <c r="R838" s="828"/>
      <c r="S838" s="828"/>
      <c r="T838" s="828"/>
      <c r="U838" s="828"/>
      <c r="V838" s="828"/>
      <c r="W838" s="828"/>
      <c r="X838" s="828"/>
      <c r="Y838" s="828"/>
      <c r="Z838" s="828"/>
    </row>
    <row r="839" ht="15.75" customHeight="1">
      <c r="A839" s="830"/>
      <c r="B839" s="826"/>
      <c r="C839" s="828"/>
      <c r="D839" s="828"/>
      <c r="E839" s="828"/>
      <c r="F839" s="828"/>
      <c r="G839" s="828"/>
      <c r="H839" s="828"/>
      <c r="I839" s="828"/>
      <c r="J839" s="828"/>
      <c r="K839" s="828"/>
      <c r="L839" s="828"/>
      <c r="M839" s="828"/>
      <c r="N839" s="828"/>
      <c r="O839" s="828"/>
      <c r="P839" s="828"/>
      <c r="Q839" s="828"/>
      <c r="R839" s="828"/>
      <c r="S839" s="828"/>
      <c r="T839" s="828"/>
      <c r="U839" s="828"/>
      <c r="V839" s="828"/>
      <c r="W839" s="828"/>
      <c r="X839" s="828"/>
      <c r="Y839" s="828"/>
      <c r="Z839" s="828"/>
    </row>
    <row r="840" ht="15.75" customHeight="1">
      <c r="A840" s="830"/>
      <c r="B840" s="826"/>
      <c r="C840" s="828"/>
      <c r="D840" s="828"/>
      <c r="E840" s="828"/>
      <c r="F840" s="828"/>
      <c r="G840" s="828"/>
      <c r="H840" s="828"/>
      <c r="I840" s="828"/>
      <c r="J840" s="828"/>
      <c r="K840" s="828"/>
      <c r="L840" s="828"/>
      <c r="M840" s="828"/>
      <c r="N840" s="828"/>
      <c r="O840" s="828"/>
      <c r="P840" s="828"/>
      <c r="Q840" s="828"/>
      <c r="R840" s="828"/>
      <c r="S840" s="828"/>
      <c r="T840" s="828"/>
      <c r="U840" s="828"/>
      <c r="V840" s="828"/>
      <c r="W840" s="828"/>
      <c r="X840" s="828"/>
      <c r="Y840" s="828"/>
      <c r="Z840" s="828"/>
    </row>
    <row r="841" ht="15.75" customHeight="1">
      <c r="A841" s="830"/>
      <c r="B841" s="826"/>
      <c r="C841" s="828"/>
      <c r="D841" s="828"/>
      <c r="E841" s="828"/>
      <c r="F841" s="828"/>
      <c r="G841" s="828"/>
      <c r="H841" s="828"/>
      <c r="I841" s="828"/>
      <c r="J841" s="828"/>
      <c r="K841" s="828"/>
      <c r="L841" s="828"/>
      <c r="M841" s="828"/>
      <c r="N841" s="828"/>
      <c r="O841" s="828"/>
      <c r="P841" s="828"/>
      <c r="Q841" s="828"/>
      <c r="R841" s="828"/>
      <c r="S841" s="828"/>
      <c r="T841" s="828"/>
      <c r="U841" s="828"/>
      <c r="V841" s="828"/>
      <c r="W841" s="828"/>
      <c r="X841" s="828"/>
      <c r="Y841" s="828"/>
      <c r="Z841" s="828"/>
    </row>
    <row r="842" ht="15.75" customHeight="1">
      <c r="A842" s="830"/>
      <c r="B842" s="826"/>
      <c r="C842" s="828"/>
      <c r="D842" s="828"/>
      <c r="E842" s="828"/>
      <c r="F842" s="828"/>
      <c r="G842" s="828"/>
      <c r="H842" s="828"/>
      <c r="I842" s="828"/>
      <c r="J842" s="828"/>
      <c r="K842" s="828"/>
      <c r="L842" s="828"/>
      <c r="M842" s="828"/>
      <c r="N842" s="828"/>
      <c r="O842" s="828"/>
      <c r="P842" s="828"/>
      <c r="Q842" s="828"/>
      <c r="R842" s="828"/>
      <c r="S842" s="828"/>
      <c r="T842" s="828"/>
      <c r="U842" s="828"/>
      <c r="V842" s="828"/>
      <c r="W842" s="828"/>
      <c r="X842" s="828"/>
      <c r="Y842" s="828"/>
      <c r="Z842" s="828"/>
    </row>
    <row r="843" ht="15.75" customHeight="1">
      <c r="A843" s="830"/>
      <c r="B843" s="826"/>
      <c r="C843" s="828"/>
      <c r="D843" s="828"/>
      <c r="E843" s="828"/>
      <c r="F843" s="828"/>
      <c r="G843" s="828"/>
      <c r="H843" s="828"/>
      <c r="I843" s="828"/>
      <c r="J843" s="828"/>
      <c r="K843" s="828"/>
      <c r="L843" s="828"/>
      <c r="M843" s="828"/>
      <c r="N843" s="828"/>
      <c r="O843" s="828"/>
      <c r="P843" s="828"/>
      <c r="Q843" s="828"/>
      <c r="R843" s="828"/>
      <c r="S843" s="828"/>
      <c r="T843" s="828"/>
      <c r="U843" s="828"/>
      <c r="V843" s="828"/>
      <c r="W843" s="828"/>
      <c r="X843" s="828"/>
      <c r="Y843" s="828"/>
      <c r="Z843" s="828"/>
    </row>
    <row r="844" ht="15.75" customHeight="1">
      <c r="A844" s="830"/>
      <c r="B844" s="826"/>
      <c r="C844" s="828"/>
      <c r="D844" s="828"/>
      <c r="E844" s="828"/>
      <c r="F844" s="828"/>
      <c r="G844" s="828"/>
      <c r="H844" s="828"/>
      <c r="I844" s="828"/>
      <c r="J844" s="828"/>
      <c r="K844" s="828"/>
      <c r="L844" s="828"/>
      <c r="M844" s="828"/>
      <c r="N844" s="828"/>
      <c r="O844" s="828"/>
      <c r="P844" s="828"/>
      <c r="Q844" s="828"/>
      <c r="R844" s="828"/>
      <c r="S844" s="828"/>
      <c r="T844" s="828"/>
      <c r="U844" s="828"/>
      <c r="V844" s="828"/>
      <c r="W844" s="828"/>
      <c r="X844" s="828"/>
      <c r="Y844" s="828"/>
      <c r="Z844" s="828"/>
    </row>
    <row r="845" ht="15.75" customHeight="1">
      <c r="A845" s="830"/>
      <c r="B845" s="826"/>
      <c r="C845" s="828"/>
      <c r="D845" s="828"/>
      <c r="E845" s="828"/>
      <c r="F845" s="828"/>
      <c r="G845" s="828"/>
      <c r="H845" s="828"/>
      <c r="I845" s="828"/>
      <c r="J845" s="828"/>
      <c r="K845" s="828"/>
      <c r="L845" s="828"/>
      <c r="M845" s="828"/>
      <c r="N845" s="828"/>
      <c r="O845" s="828"/>
      <c r="P845" s="828"/>
      <c r="Q845" s="828"/>
      <c r="R845" s="828"/>
      <c r="S845" s="828"/>
      <c r="T845" s="828"/>
      <c r="U845" s="828"/>
      <c r="V845" s="828"/>
      <c r="W845" s="828"/>
      <c r="X845" s="828"/>
      <c r="Y845" s="828"/>
      <c r="Z845" s="828"/>
    </row>
    <row r="846" ht="15.75" customHeight="1">
      <c r="A846" s="830"/>
      <c r="B846" s="826"/>
      <c r="C846" s="828"/>
      <c r="D846" s="828"/>
      <c r="E846" s="828"/>
      <c r="F846" s="828"/>
      <c r="G846" s="828"/>
      <c r="H846" s="828"/>
      <c r="I846" s="828"/>
      <c r="J846" s="828"/>
      <c r="K846" s="828"/>
      <c r="L846" s="828"/>
      <c r="M846" s="828"/>
      <c r="N846" s="828"/>
      <c r="O846" s="828"/>
      <c r="P846" s="828"/>
      <c r="Q846" s="828"/>
      <c r="R846" s="828"/>
      <c r="S846" s="828"/>
      <c r="T846" s="828"/>
      <c r="U846" s="828"/>
      <c r="V846" s="828"/>
      <c r="W846" s="828"/>
      <c r="X846" s="828"/>
      <c r="Y846" s="828"/>
      <c r="Z846" s="828"/>
    </row>
    <row r="847" ht="15.75" customHeight="1">
      <c r="A847" s="830"/>
      <c r="B847" s="826"/>
      <c r="C847" s="828"/>
      <c r="D847" s="828"/>
      <c r="E847" s="828"/>
      <c r="F847" s="828"/>
      <c r="G847" s="828"/>
      <c r="H847" s="828"/>
      <c r="I847" s="828"/>
      <c r="J847" s="828"/>
      <c r="K847" s="828"/>
      <c r="L847" s="828"/>
      <c r="M847" s="828"/>
      <c r="N847" s="828"/>
      <c r="O847" s="828"/>
      <c r="P847" s="828"/>
      <c r="Q847" s="828"/>
      <c r="R847" s="828"/>
      <c r="S847" s="828"/>
      <c r="T847" s="828"/>
      <c r="U847" s="828"/>
      <c r="V847" s="828"/>
      <c r="W847" s="828"/>
      <c r="X847" s="828"/>
      <c r="Y847" s="828"/>
      <c r="Z847" s="828"/>
    </row>
    <row r="848" ht="15.75" customHeight="1">
      <c r="A848" s="830"/>
      <c r="B848" s="826"/>
      <c r="C848" s="828"/>
      <c r="D848" s="828"/>
      <c r="E848" s="828"/>
      <c r="F848" s="828"/>
      <c r="G848" s="828"/>
      <c r="H848" s="828"/>
      <c r="I848" s="828"/>
      <c r="J848" s="828"/>
      <c r="K848" s="828"/>
      <c r="L848" s="828"/>
      <c r="M848" s="828"/>
      <c r="N848" s="828"/>
      <c r="O848" s="828"/>
      <c r="P848" s="828"/>
      <c r="Q848" s="828"/>
      <c r="R848" s="828"/>
      <c r="S848" s="828"/>
      <c r="T848" s="828"/>
      <c r="U848" s="828"/>
      <c r="V848" s="828"/>
      <c r="W848" s="828"/>
      <c r="X848" s="828"/>
      <c r="Y848" s="828"/>
      <c r="Z848" s="828"/>
    </row>
    <row r="849" ht="15.75" customHeight="1">
      <c r="A849" s="830"/>
      <c r="B849" s="826"/>
      <c r="C849" s="828"/>
      <c r="D849" s="828"/>
      <c r="E849" s="828"/>
      <c r="F849" s="828"/>
      <c r="G849" s="828"/>
      <c r="H849" s="828"/>
      <c r="I849" s="828"/>
      <c r="J849" s="828"/>
      <c r="K849" s="828"/>
      <c r="L849" s="828"/>
      <c r="M849" s="828"/>
      <c r="N849" s="828"/>
      <c r="O849" s="828"/>
      <c r="P849" s="828"/>
      <c r="Q849" s="828"/>
      <c r="R849" s="828"/>
      <c r="S849" s="828"/>
      <c r="T849" s="828"/>
      <c r="U849" s="828"/>
      <c r="V849" s="828"/>
      <c r="W849" s="828"/>
      <c r="X849" s="828"/>
      <c r="Y849" s="828"/>
      <c r="Z849" s="828"/>
    </row>
    <row r="850" ht="15.75" customHeight="1">
      <c r="A850" s="830"/>
      <c r="B850" s="826"/>
      <c r="C850" s="828"/>
      <c r="D850" s="828"/>
      <c r="E850" s="828"/>
      <c r="F850" s="828"/>
      <c r="G850" s="828"/>
      <c r="H850" s="828"/>
      <c r="I850" s="828"/>
      <c r="J850" s="828"/>
      <c r="K850" s="828"/>
      <c r="L850" s="828"/>
      <c r="M850" s="828"/>
      <c r="N850" s="828"/>
      <c r="O850" s="828"/>
      <c r="P850" s="828"/>
      <c r="Q850" s="828"/>
      <c r="R850" s="828"/>
      <c r="S850" s="828"/>
      <c r="T850" s="828"/>
      <c r="U850" s="828"/>
      <c r="V850" s="828"/>
      <c r="W850" s="828"/>
      <c r="X850" s="828"/>
      <c r="Y850" s="828"/>
      <c r="Z850" s="828"/>
    </row>
    <row r="851" ht="15.75" customHeight="1">
      <c r="A851" s="830"/>
      <c r="B851" s="826"/>
      <c r="C851" s="828"/>
      <c r="D851" s="828"/>
      <c r="E851" s="828"/>
      <c r="F851" s="828"/>
      <c r="G851" s="828"/>
      <c r="H851" s="828"/>
      <c r="I851" s="828"/>
      <c r="J851" s="828"/>
      <c r="K851" s="828"/>
      <c r="L851" s="828"/>
      <c r="M851" s="828"/>
      <c r="N851" s="828"/>
      <c r="O851" s="828"/>
      <c r="P851" s="828"/>
      <c r="Q851" s="828"/>
      <c r="R851" s="828"/>
      <c r="S851" s="828"/>
      <c r="T851" s="828"/>
      <c r="U851" s="828"/>
      <c r="V851" s="828"/>
      <c r="W851" s="828"/>
      <c r="X851" s="828"/>
      <c r="Y851" s="828"/>
      <c r="Z851" s="828"/>
    </row>
    <row r="852" ht="15.75" customHeight="1">
      <c r="A852" s="830"/>
      <c r="B852" s="826"/>
      <c r="C852" s="828"/>
      <c r="D852" s="828"/>
      <c r="E852" s="828"/>
      <c r="F852" s="828"/>
      <c r="G852" s="828"/>
      <c r="H852" s="828"/>
      <c r="I852" s="828"/>
      <c r="J852" s="828"/>
      <c r="K852" s="828"/>
      <c r="L852" s="828"/>
      <c r="M852" s="828"/>
      <c r="N852" s="828"/>
      <c r="O852" s="828"/>
      <c r="P852" s="828"/>
      <c r="Q852" s="828"/>
      <c r="R852" s="828"/>
      <c r="S852" s="828"/>
      <c r="T852" s="828"/>
      <c r="U852" s="828"/>
      <c r="V852" s="828"/>
      <c r="W852" s="828"/>
      <c r="X852" s="828"/>
      <c r="Y852" s="828"/>
      <c r="Z852" s="828"/>
    </row>
    <row r="853" ht="15.75" customHeight="1">
      <c r="A853" s="830"/>
      <c r="B853" s="826"/>
      <c r="C853" s="828"/>
      <c r="D853" s="828"/>
      <c r="E853" s="828"/>
      <c r="F853" s="828"/>
      <c r="G853" s="828"/>
      <c r="H853" s="828"/>
      <c r="I853" s="828"/>
      <c r="J853" s="828"/>
      <c r="K853" s="828"/>
      <c r="L853" s="828"/>
      <c r="M853" s="828"/>
      <c r="N853" s="828"/>
      <c r="O853" s="828"/>
      <c r="P853" s="828"/>
      <c r="Q853" s="828"/>
      <c r="R853" s="828"/>
      <c r="S853" s="828"/>
      <c r="T853" s="828"/>
      <c r="U853" s="828"/>
      <c r="V853" s="828"/>
      <c r="W853" s="828"/>
      <c r="X853" s="828"/>
      <c r="Y853" s="828"/>
      <c r="Z853" s="828"/>
    </row>
    <row r="854" ht="15.75" customHeight="1">
      <c r="A854" s="830"/>
      <c r="B854" s="826"/>
      <c r="C854" s="828"/>
      <c r="D854" s="828"/>
      <c r="E854" s="828"/>
      <c r="F854" s="828"/>
      <c r="G854" s="828"/>
      <c r="H854" s="828"/>
      <c r="I854" s="828"/>
      <c r="J854" s="828"/>
      <c r="K854" s="828"/>
      <c r="L854" s="828"/>
      <c r="M854" s="828"/>
      <c r="N854" s="828"/>
      <c r="O854" s="828"/>
      <c r="P854" s="828"/>
      <c r="Q854" s="828"/>
      <c r="R854" s="828"/>
      <c r="S854" s="828"/>
      <c r="T854" s="828"/>
      <c r="U854" s="828"/>
      <c r="V854" s="828"/>
      <c r="W854" s="828"/>
      <c r="X854" s="828"/>
      <c r="Y854" s="828"/>
      <c r="Z854" s="828"/>
    </row>
    <row r="855" ht="15.75" customHeight="1">
      <c r="A855" s="830"/>
      <c r="B855" s="826"/>
      <c r="C855" s="828"/>
      <c r="D855" s="828"/>
      <c r="E855" s="828"/>
      <c r="F855" s="828"/>
      <c r="G855" s="828"/>
      <c r="H855" s="828"/>
      <c r="I855" s="828"/>
      <c r="J855" s="828"/>
      <c r="K855" s="828"/>
      <c r="L855" s="828"/>
      <c r="M855" s="828"/>
      <c r="N855" s="828"/>
      <c r="O855" s="828"/>
      <c r="P855" s="828"/>
      <c r="Q855" s="828"/>
      <c r="R855" s="828"/>
      <c r="S855" s="828"/>
      <c r="T855" s="828"/>
      <c r="U855" s="828"/>
      <c r="V855" s="828"/>
      <c r="W855" s="828"/>
      <c r="X855" s="828"/>
      <c r="Y855" s="828"/>
      <c r="Z855" s="828"/>
    </row>
    <row r="856" ht="15.75" customHeight="1">
      <c r="A856" s="830"/>
      <c r="B856" s="826"/>
      <c r="C856" s="828"/>
      <c r="D856" s="828"/>
      <c r="E856" s="828"/>
      <c r="F856" s="828"/>
      <c r="G856" s="828"/>
      <c r="H856" s="828"/>
      <c r="I856" s="828"/>
      <c r="J856" s="828"/>
      <c r="K856" s="828"/>
      <c r="L856" s="828"/>
      <c r="M856" s="828"/>
      <c r="N856" s="828"/>
      <c r="O856" s="828"/>
      <c r="P856" s="828"/>
      <c r="Q856" s="828"/>
      <c r="R856" s="828"/>
      <c r="S856" s="828"/>
      <c r="T856" s="828"/>
      <c r="U856" s="828"/>
      <c r="V856" s="828"/>
      <c r="W856" s="828"/>
      <c r="X856" s="828"/>
      <c r="Y856" s="828"/>
      <c r="Z856" s="828"/>
    </row>
    <row r="857" ht="15.75" customHeight="1">
      <c r="A857" s="830"/>
      <c r="B857" s="826"/>
      <c r="C857" s="828"/>
      <c r="D857" s="828"/>
      <c r="E857" s="828"/>
      <c r="F857" s="828"/>
      <c r="G857" s="828"/>
      <c r="H857" s="828"/>
      <c r="I857" s="828"/>
      <c r="J857" s="828"/>
      <c r="K857" s="828"/>
      <c r="L857" s="828"/>
      <c r="M857" s="828"/>
      <c r="N857" s="828"/>
      <c r="O857" s="828"/>
      <c r="P857" s="828"/>
      <c r="Q857" s="828"/>
      <c r="R857" s="828"/>
      <c r="S857" s="828"/>
      <c r="T857" s="828"/>
      <c r="U857" s="828"/>
      <c r="V857" s="828"/>
      <c r="W857" s="828"/>
      <c r="X857" s="828"/>
      <c r="Y857" s="828"/>
      <c r="Z857" s="828"/>
    </row>
    <row r="858" ht="15.75" customHeight="1">
      <c r="A858" s="830"/>
      <c r="B858" s="826"/>
      <c r="C858" s="828"/>
      <c r="D858" s="828"/>
      <c r="E858" s="828"/>
      <c r="F858" s="828"/>
      <c r="G858" s="828"/>
      <c r="H858" s="828"/>
      <c r="I858" s="828"/>
      <c r="J858" s="828"/>
      <c r="K858" s="828"/>
      <c r="L858" s="828"/>
      <c r="M858" s="828"/>
      <c r="N858" s="828"/>
      <c r="O858" s="828"/>
      <c r="P858" s="828"/>
      <c r="Q858" s="828"/>
      <c r="R858" s="828"/>
      <c r="S858" s="828"/>
      <c r="T858" s="828"/>
      <c r="U858" s="828"/>
      <c r="V858" s="828"/>
      <c r="W858" s="828"/>
      <c r="X858" s="828"/>
      <c r="Y858" s="828"/>
      <c r="Z858" s="828"/>
    </row>
    <row r="859" ht="15.75" customHeight="1">
      <c r="A859" s="830"/>
      <c r="B859" s="826"/>
      <c r="C859" s="828"/>
      <c r="D859" s="828"/>
      <c r="E859" s="828"/>
      <c r="F859" s="828"/>
      <c r="G859" s="828"/>
      <c r="H859" s="828"/>
      <c r="I859" s="828"/>
      <c r="J859" s="828"/>
      <c r="K859" s="828"/>
      <c r="L859" s="828"/>
      <c r="M859" s="828"/>
      <c r="N859" s="828"/>
      <c r="O859" s="828"/>
      <c r="P859" s="828"/>
      <c r="Q859" s="828"/>
      <c r="R859" s="828"/>
      <c r="S859" s="828"/>
      <c r="T859" s="828"/>
      <c r="U859" s="828"/>
      <c r="V859" s="828"/>
      <c r="W859" s="828"/>
      <c r="X859" s="828"/>
      <c r="Y859" s="828"/>
      <c r="Z859" s="828"/>
    </row>
    <row r="860" ht="15.75" customHeight="1">
      <c r="A860" s="830"/>
      <c r="B860" s="826"/>
      <c r="C860" s="828"/>
      <c r="D860" s="828"/>
      <c r="E860" s="828"/>
      <c r="F860" s="828"/>
      <c r="G860" s="828"/>
      <c r="H860" s="828"/>
      <c r="I860" s="828"/>
      <c r="J860" s="828"/>
      <c r="K860" s="828"/>
      <c r="L860" s="828"/>
      <c r="M860" s="828"/>
      <c r="N860" s="828"/>
      <c r="O860" s="828"/>
      <c r="P860" s="828"/>
      <c r="Q860" s="828"/>
      <c r="R860" s="828"/>
      <c r="S860" s="828"/>
      <c r="T860" s="828"/>
      <c r="U860" s="828"/>
      <c r="V860" s="828"/>
      <c r="W860" s="828"/>
      <c r="X860" s="828"/>
      <c r="Y860" s="828"/>
      <c r="Z860" s="828"/>
    </row>
    <row r="861" ht="15.75" customHeight="1">
      <c r="A861" s="830"/>
      <c r="B861" s="826"/>
      <c r="C861" s="828"/>
      <c r="D861" s="828"/>
      <c r="E861" s="828"/>
      <c r="F861" s="828"/>
      <c r="G861" s="828"/>
      <c r="H861" s="828"/>
      <c r="I861" s="828"/>
      <c r="J861" s="828"/>
      <c r="K861" s="828"/>
      <c r="L861" s="828"/>
      <c r="M861" s="828"/>
      <c r="N861" s="828"/>
      <c r="O861" s="828"/>
      <c r="P861" s="828"/>
      <c r="Q861" s="828"/>
      <c r="R861" s="828"/>
      <c r="S861" s="828"/>
      <c r="T861" s="828"/>
      <c r="U861" s="828"/>
      <c r="V861" s="828"/>
      <c r="W861" s="828"/>
      <c r="X861" s="828"/>
      <c r="Y861" s="828"/>
      <c r="Z861" s="828"/>
    </row>
    <row r="862" ht="15.75" customHeight="1">
      <c r="A862" s="830"/>
      <c r="B862" s="826"/>
      <c r="C862" s="828"/>
      <c r="D862" s="828"/>
      <c r="E862" s="828"/>
      <c r="F862" s="828"/>
      <c r="G862" s="828"/>
      <c r="H862" s="828"/>
      <c r="I862" s="828"/>
      <c r="J862" s="828"/>
      <c r="K862" s="828"/>
      <c r="L862" s="828"/>
      <c r="M862" s="828"/>
      <c r="N862" s="828"/>
      <c r="O862" s="828"/>
      <c r="P862" s="828"/>
      <c r="Q862" s="828"/>
      <c r="R862" s="828"/>
      <c r="S862" s="828"/>
      <c r="T862" s="828"/>
      <c r="U862" s="828"/>
      <c r="V862" s="828"/>
      <c r="W862" s="828"/>
      <c r="X862" s="828"/>
      <c r="Y862" s="828"/>
      <c r="Z862" s="828"/>
    </row>
    <row r="863" ht="15.75" customHeight="1">
      <c r="A863" s="830"/>
      <c r="B863" s="826"/>
      <c r="C863" s="828"/>
      <c r="D863" s="828"/>
      <c r="E863" s="828"/>
      <c r="F863" s="828"/>
      <c r="G863" s="828"/>
      <c r="H863" s="828"/>
      <c r="I863" s="828"/>
      <c r="J863" s="828"/>
      <c r="K863" s="828"/>
      <c r="L863" s="828"/>
      <c r="M863" s="828"/>
      <c r="N863" s="828"/>
      <c r="O863" s="828"/>
      <c r="P863" s="828"/>
      <c r="Q863" s="828"/>
      <c r="R863" s="828"/>
      <c r="S863" s="828"/>
      <c r="T863" s="828"/>
      <c r="U863" s="828"/>
      <c r="V863" s="828"/>
      <c r="W863" s="828"/>
      <c r="X863" s="828"/>
      <c r="Y863" s="828"/>
      <c r="Z863" s="828"/>
    </row>
    <row r="864" ht="15.75" customHeight="1">
      <c r="A864" s="830"/>
      <c r="B864" s="826"/>
      <c r="C864" s="828"/>
      <c r="D864" s="828"/>
      <c r="E864" s="828"/>
      <c r="F864" s="828"/>
      <c r="G864" s="828"/>
      <c r="H864" s="828"/>
      <c r="I864" s="828"/>
      <c r="J864" s="828"/>
      <c r="K864" s="828"/>
      <c r="L864" s="828"/>
      <c r="M864" s="828"/>
      <c r="N864" s="828"/>
      <c r="O864" s="828"/>
      <c r="P864" s="828"/>
      <c r="Q864" s="828"/>
      <c r="R864" s="828"/>
      <c r="S864" s="828"/>
      <c r="T864" s="828"/>
      <c r="U864" s="828"/>
      <c r="V864" s="828"/>
      <c r="W864" s="828"/>
      <c r="X864" s="828"/>
      <c r="Y864" s="828"/>
      <c r="Z864" s="828"/>
    </row>
    <row r="865" ht="15.75" customHeight="1">
      <c r="A865" s="830"/>
      <c r="B865" s="826"/>
      <c r="C865" s="828"/>
      <c r="D865" s="828"/>
      <c r="E865" s="828"/>
      <c r="F865" s="828"/>
      <c r="G865" s="828"/>
      <c r="H865" s="828"/>
      <c r="I865" s="828"/>
      <c r="J865" s="828"/>
      <c r="K865" s="828"/>
      <c r="L865" s="828"/>
      <c r="M865" s="828"/>
      <c r="N865" s="828"/>
      <c r="O865" s="828"/>
      <c r="P865" s="828"/>
      <c r="Q865" s="828"/>
      <c r="R865" s="828"/>
      <c r="S865" s="828"/>
      <c r="T865" s="828"/>
      <c r="U865" s="828"/>
      <c r="V865" s="828"/>
      <c r="W865" s="828"/>
      <c r="X865" s="828"/>
      <c r="Y865" s="828"/>
      <c r="Z865" s="828"/>
    </row>
    <row r="866" ht="15.75" customHeight="1">
      <c r="A866" s="830"/>
      <c r="B866" s="826"/>
      <c r="C866" s="828"/>
      <c r="D866" s="828"/>
      <c r="E866" s="828"/>
      <c r="F866" s="828"/>
      <c r="G866" s="828"/>
      <c r="H866" s="828"/>
      <c r="I866" s="828"/>
      <c r="J866" s="828"/>
      <c r="K866" s="828"/>
      <c r="L866" s="828"/>
      <c r="M866" s="828"/>
      <c r="N866" s="828"/>
      <c r="O866" s="828"/>
      <c r="P866" s="828"/>
      <c r="Q866" s="828"/>
      <c r="R866" s="828"/>
      <c r="S866" s="828"/>
      <c r="T866" s="828"/>
      <c r="U866" s="828"/>
      <c r="V866" s="828"/>
      <c r="W866" s="828"/>
      <c r="X866" s="828"/>
      <c r="Y866" s="828"/>
      <c r="Z866" s="828"/>
    </row>
    <row r="867" ht="15.75" customHeight="1">
      <c r="A867" s="830"/>
      <c r="B867" s="826"/>
      <c r="C867" s="828"/>
      <c r="D867" s="828"/>
      <c r="E867" s="828"/>
      <c r="F867" s="828"/>
      <c r="G867" s="828"/>
      <c r="H867" s="828"/>
      <c r="I867" s="828"/>
      <c r="J867" s="828"/>
      <c r="K867" s="828"/>
      <c r="L867" s="828"/>
      <c r="M867" s="828"/>
      <c r="N867" s="828"/>
      <c r="O867" s="828"/>
      <c r="P867" s="828"/>
      <c r="Q867" s="828"/>
      <c r="R867" s="828"/>
      <c r="S867" s="828"/>
      <c r="T867" s="828"/>
      <c r="U867" s="828"/>
      <c r="V867" s="828"/>
      <c r="W867" s="828"/>
      <c r="X867" s="828"/>
      <c r="Y867" s="828"/>
      <c r="Z867" s="828"/>
    </row>
    <row r="868" ht="15.75" customHeight="1">
      <c r="A868" s="830"/>
      <c r="B868" s="826"/>
      <c r="C868" s="828"/>
      <c r="D868" s="828"/>
      <c r="E868" s="828"/>
      <c r="F868" s="828"/>
      <c r="G868" s="828"/>
      <c r="H868" s="828"/>
      <c r="I868" s="828"/>
      <c r="J868" s="828"/>
      <c r="K868" s="828"/>
      <c r="L868" s="828"/>
      <c r="M868" s="828"/>
      <c r="N868" s="828"/>
      <c r="O868" s="828"/>
      <c r="P868" s="828"/>
      <c r="Q868" s="828"/>
      <c r="R868" s="828"/>
      <c r="S868" s="828"/>
      <c r="T868" s="828"/>
      <c r="U868" s="828"/>
      <c r="V868" s="828"/>
      <c r="W868" s="828"/>
      <c r="X868" s="828"/>
      <c r="Y868" s="828"/>
      <c r="Z868" s="828"/>
    </row>
    <row r="869" ht="15.75" customHeight="1">
      <c r="A869" s="830"/>
      <c r="B869" s="826"/>
      <c r="C869" s="828"/>
      <c r="D869" s="828"/>
      <c r="E869" s="828"/>
      <c r="F869" s="828"/>
      <c r="G869" s="828"/>
      <c r="H869" s="828"/>
      <c r="I869" s="828"/>
      <c r="J869" s="828"/>
      <c r="K869" s="828"/>
      <c r="L869" s="828"/>
      <c r="M869" s="828"/>
      <c r="N869" s="828"/>
      <c r="O869" s="828"/>
      <c r="P869" s="828"/>
      <c r="Q869" s="828"/>
      <c r="R869" s="828"/>
      <c r="S869" s="828"/>
      <c r="T869" s="828"/>
      <c r="U869" s="828"/>
      <c r="V869" s="828"/>
      <c r="W869" s="828"/>
      <c r="X869" s="828"/>
      <c r="Y869" s="828"/>
      <c r="Z869" s="828"/>
    </row>
    <row r="870" ht="15.75" customHeight="1">
      <c r="A870" s="830"/>
      <c r="B870" s="826"/>
      <c r="C870" s="828"/>
      <c r="D870" s="828"/>
      <c r="E870" s="828"/>
      <c r="F870" s="828"/>
      <c r="G870" s="828"/>
      <c r="H870" s="828"/>
      <c r="I870" s="828"/>
      <c r="J870" s="828"/>
      <c r="K870" s="828"/>
      <c r="L870" s="828"/>
      <c r="M870" s="828"/>
      <c r="N870" s="828"/>
      <c r="O870" s="828"/>
      <c r="P870" s="828"/>
      <c r="Q870" s="828"/>
      <c r="R870" s="828"/>
      <c r="S870" s="828"/>
      <c r="T870" s="828"/>
      <c r="U870" s="828"/>
      <c r="V870" s="828"/>
      <c r="W870" s="828"/>
      <c r="X870" s="828"/>
      <c r="Y870" s="828"/>
      <c r="Z870" s="828"/>
    </row>
    <row r="871" ht="15.75" customHeight="1">
      <c r="A871" s="830"/>
      <c r="B871" s="826"/>
      <c r="C871" s="828"/>
      <c r="D871" s="828"/>
      <c r="E871" s="828"/>
      <c r="F871" s="828"/>
      <c r="G871" s="828"/>
      <c r="H871" s="828"/>
      <c r="I871" s="828"/>
      <c r="J871" s="828"/>
      <c r="K871" s="828"/>
      <c r="L871" s="828"/>
      <c r="M871" s="828"/>
      <c r="N871" s="828"/>
      <c r="O871" s="828"/>
      <c r="P871" s="828"/>
      <c r="Q871" s="828"/>
      <c r="R871" s="828"/>
      <c r="S871" s="828"/>
      <c r="T871" s="828"/>
      <c r="U871" s="828"/>
      <c r="V871" s="828"/>
      <c r="W871" s="828"/>
      <c r="X871" s="828"/>
      <c r="Y871" s="828"/>
      <c r="Z871" s="828"/>
    </row>
    <row r="872" ht="15.75" customHeight="1">
      <c r="A872" s="830"/>
      <c r="B872" s="826"/>
      <c r="C872" s="828"/>
      <c r="D872" s="828"/>
      <c r="E872" s="828"/>
      <c r="F872" s="828"/>
      <c r="G872" s="828"/>
      <c r="H872" s="828"/>
      <c r="I872" s="828"/>
      <c r="J872" s="828"/>
      <c r="K872" s="828"/>
      <c r="L872" s="828"/>
      <c r="M872" s="828"/>
      <c r="N872" s="828"/>
      <c r="O872" s="828"/>
      <c r="P872" s="828"/>
      <c r="Q872" s="828"/>
      <c r="R872" s="828"/>
      <c r="S872" s="828"/>
      <c r="T872" s="828"/>
      <c r="U872" s="828"/>
      <c r="V872" s="828"/>
      <c r="W872" s="828"/>
      <c r="X872" s="828"/>
      <c r="Y872" s="828"/>
      <c r="Z872" s="828"/>
    </row>
    <row r="873" ht="15.75" customHeight="1">
      <c r="A873" s="830"/>
      <c r="B873" s="826"/>
      <c r="C873" s="828"/>
      <c r="D873" s="828"/>
      <c r="E873" s="828"/>
      <c r="F873" s="828"/>
      <c r="G873" s="828"/>
      <c r="H873" s="828"/>
      <c r="I873" s="828"/>
      <c r="J873" s="828"/>
      <c r="K873" s="828"/>
      <c r="L873" s="828"/>
      <c r="M873" s="828"/>
      <c r="N873" s="828"/>
      <c r="O873" s="828"/>
      <c r="P873" s="828"/>
      <c r="Q873" s="828"/>
      <c r="R873" s="828"/>
      <c r="S873" s="828"/>
      <c r="T873" s="828"/>
      <c r="U873" s="828"/>
      <c r="V873" s="828"/>
      <c r="W873" s="828"/>
      <c r="X873" s="828"/>
      <c r="Y873" s="828"/>
      <c r="Z873" s="828"/>
    </row>
    <row r="874" ht="15.75" customHeight="1">
      <c r="A874" s="830"/>
      <c r="B874" s="826"/>
      <c r="C874" s="828"/>
      <c r="D874" s="828"/>
      <c r="E874" s="828"/>
      <c r="F874" s="828"/>
      <c r="G874" s="828"/>
      <c r="H874" s="828"/>
      <c r="I874" s="828"/>
      <c r="J874" s="828"/>
      <c r="K874" s="828"/>
      <c r="L874" s="828"/>
      <c r="M874" s="828"/>
      <c r="N874" s="828"/>
      <c r="O874" s="828"/>
      <c r="P874" s="828"/>
      <c r="Q874" s="828"/>
      <c r="R874" s="828"/>
      <c r="S874" s="828"/>
      <c r="T874" s="828"/>
      <c r="U874" s="828"/>
      <c r="V874" s="828"/>
      <c r="W874" s="828"/>
      <c r="X874" s="828"/>
      <c r="Y874" s="828"/>
      <c r="Z874" s="828"/>
    </row>
    <row r="875" ht="15.75" customHeight="1">
      <c r="A875" s="830"/>
      <c r="B875" s="826"/>
      <c r="C875" s="828"/>
      <c r="D875" s="828"/>
      <c r="E875" s="828"/>
      <c r="F875" s="828"/>
      <c r="G875" s="828"/>
      <c r="H875" s="828"/>
      <c r="I875" s="828"/>
      <c r="J875" s="828"/>
      <c r="K875" s="828"/>
      <c r="L875" s="828"/>
      <c r="M875" s="828"/>
      <c r="N875" s="828"/>
      <c r="O875" s="828"/>
      <c r="P875" s="828"/>
      <c r="Q875" s="828"/>
      <c r="R875" s="828"/>
      <c r="S875" s="828"/>
      <c r="T875" s="828"/>
      <c r="U875" s="828"/>
      <c r="V875" s="828"/>
      <c r="W875" s="828"/>
      <c r="X875" s="828"/>
      <c r="Y875" s="828"/>
      <c r="Z875" s="828"/>
    </row>
    <row r="876" ht="15.75" customHeight="1">
      <c r="A876" s="830"/>
      <c r="B876" s="826"/>
      <c r="C876" s="828"/>
      <c r="D876" s="828"/>
      <c r="E876" s="828"/>
      <c r="F876" s="828"/>
      <c r="G876" s="828"/>
      <c r="H876" s="828"/>
      <c r="I876" s="828"/>
      <c r="J876" s="828"/>
      <c r="K876" s="828"/>
      <c r="L876" s="828"/>
      <c r="M876" s="828"/>
      <c r="N876" s="828"/>
      <c r="O876" s="828"/>
      <c r="P876" s="828"/>
      <c r="Q876" s="828"/>
      <c r="R876" s="828"/>
      <c r="S876" s="828"/>
      <c r="T876" s="828"/>
      <c r="U876" s="828"/>
      <c r="V876" s="828"/>
      <c r="W876" s="828"/>
      <c r="X876" s="828"/>
      <c r="Y876" s="828"/>
      <c r="Z876" s="828"/>
    </row>
    <row r="877" ht="15.75" customHeight="1">
      <c r="A877" s="830"/>
      <c r="B877" s="826"/>
      <c r="C877" s="828"/>
      <c r="D877" s="828"/>
      <c r="E877" s="828"/>
      <c r="F877" s="828"/>
      <c r="G877" s="828"/>
      <c r="H877" s="828"/>
      <c r="I877" s="828"/>
      <c r="J877" s="828"/>
      <c r="K877" s="828"/>
      <c r="L877" s="828"/>
      <c r="M877" s="828"/>
      <c r="N877" s="828"/>
      <c r="O877" s="828"/>
      <c r="P877" s="828"/>
      <c r="Q877" s="828"/>
      <c r="R877" s="828"/>
      <c r="S877" s="828"/>
      <c r="T877" s="828"/>
      <c r="U877" s="828"/>
      <c r="V877" s="828"/>
      <c r="W877" s="828"/>
      <c r="X877" s="828"/>
      <c r="Y877" s="828"/>
      <c r="Z877" s="828"/>
    </row>
    <row r="878" ht="15.75" customHeight="1">
      <c r="A878" s="830"/>
      <c r="B878" s="826"/>
      <c r="C878" s="828"/>
      <c r="D878" s="828"/>
      <c r="E878" s="828"/>
      <c r="F878" s="828"/>
      <c r="G878" s="828"/>
      <c r="H878" s="828"/>
      <c r="I878" s="828"/>
      <c r="J878" s="828"/>
      <c r="K878" s="828"/>
      <c r="L878" s="828"/>
      <c r="M878" s="828"/>
      <c r="N878" s="828"/>
      <c r="O878" s="828"/>
      <c r="P878" s="828"/>
      <c r="Q878" s="828"/>
      <c r="R878" s="828"/>
      <c r="S878" s="828"/>
      <c r="T878" s="828"/>
      <c r="U878" s="828"/>
      <c r="V878" s="828"/>
      <c r="W878" s="828"/>
      <c r="X878" s="828"/>
      <c r="Y878" s="828"/>
      <c r="Z878" s="828"/>
    </row>
    <row r="879" ht="15.75" customHeight="1">
      <c r="A879" s="830"/>
      <c r="B879" s="826"/>
      <c r="C879" s="828"/>
      <c r="D879" s="828"/>
      <c r="E879" s="828"/>
      <c r="F879" s="828"/>
      <c r="G879" s="828"/>
      <c r="H879" s="828"/>
      <c r="I879" s="828"/>
      <c r="J879" s="828"/>
      <c r="K879" s="828"/>
      <c r="L879" s="828"/>
      <c r="M879" s="828"/>
      <c r="N879" s="828"/>
      <c r="O879" s="828"/>
      <c r="P879" s="828"/>
      <c r="Q879" s="828"/>
      <c r="R879" s="828"/>
      <c r="S879" s="828"/>
      <c r="T879" s="828"/>
      <c r="U879" s="828"/>
      <c r="V879" s="828"/>
      <c r="W879" s="828"/>
      <c r="X879" s="828"/>
      <c r="Y879" s="828"/>
      <c r="Z879" s="828"/>
    </row>
    <row r="880" ht="15.75" customHeight="1">
      <c r="A880" s="830"/>
      <c r="B880" s="826"/>
      <c r="C880" s="828"/>
      <c r="D880" s="828"/>
      <c r="E880" s="828"/>
      <c r="F880" s="828"/>
      <c r="G880" s="828"/>
      <c r="H880" s="828"/>
      <c r="I880" s="828"/>
      <c r="J880" s="828"/>
      <c r="K880" s="828"/>
      <c r="L880" s="828"/>
      <c r="M880" s="828"/>
      <c r="N880" s="828"/>
      <c r="O880" s="828"/>
      <c r="P880" s="828"/>
      <c r="Q880" s="828"/>
      <c r="R880" s="828"/>
      <c r="S880" s="828"/>
      <c r="T880" s="828"/>
      <c r="U880" s="828"/>
      <c r="V880" s="828"/>
      <c r="W880" s="828"/>
      <c r="X880" s="828"/>
      <c r="Y880" s="828"/>
      <c r="Z880" s="828"/>
    </row>
    <row r="881" ht="15.75" customHeight="1">
      <c r="A881" s="830"/>
      <c r="B881" s="826"/>
      <c r="C881" s="828"/>
      <c r="D881" s="828"/>
      <c r="E881" s="828"/>
      <c r="F881" s="828"/>
      <c r="G881" s="828"/>
      <c r="H881" s="828"/>
      <c r="I881" s="828"/>
      <c r="J881" s="828"/>
      <c r="K881" s="828"/>
      <c r="L881" s="828"/>
      <c r="M881" s="828"/>
      <c r="N881" s="828"/>
      <c r="O881" s="828"/>
      <c r="P881" s="828"/>
      <c r="Q881" s="828"/>
      <c r="R881" s="828"/>
      <c r="S881" s="828"/>
      <c r="T881" s="828"/>
      <c r="U881" s="828"/>
      <c r="V881" s="828"/>
      <c r="W881" s="828"/>
      <c r="X881" s="828"/>
      <c r="Y881" s="828"/>
      <c r="Z881" s="828"/>
    </row>
    <row r="882" ht="15.75" customHeight="1">
      <c r="A882" s="830"/>
      <c r="B882" s="826"/>
      <c r="C882" s="828"/>
      <c r="D882" s="828"/>
      <c r="E882" s="828"/>
      <c r="F882" s="828"/>
      <c r="G882" s="828"/>
      <c r="H882" s="828"/>
      <c r="I882" s="828"/>
      <c r="J882" s="828"/>
      <c r="K882" s="828"/>
      <c r="L882" s="828"/>
      <c r="M882" s="828"/>
      <c r="N882" s="828"/>
      <c r="O882" s="828"/>
      <c r="P882" s="828"/>
      <c r="Q882" s="828"/>
      <c r="R882" s="828"/>
      <c r="S882" s="828"/>
      <c r="T882" s="828"/>
      <c r="U882" s="828"/>
      <c r="V882" s="828"/>
      <c r="W882" s="828"/>
      <c r="X882" s="828"/>
      <c r="Y882" s="828"/>
      <c r="Z882" s="828"/>
    </row>
    <row r="883" ht="15.75" customHeight="1">
      <c r="A883" s="830"/>
      <c r="B883" s="826"/>
      <c r="C883" s="828"/>
      <c r="D883" s="828"/>
      <c r="E883" s="828"/>
      <c r="F883" s="828"/>
      <c r="G883" s="828"/>
      <c r="H883" s="828"/>
      <c r="I883" s="828"/>
      <c r="J883" s="828"/>
      <c r="K883" s="828"/>
      <c r="L883" s="828"/>
      <c r="M883" s="828"/>
      <c r="N883" s="828"/>
      <c r="O883" s="828"/>
      <c r="P883" s="828"/>
      <c r="Q883" s="828"/>
      <c r="R883" s="828"/>
      <c r="S883" s="828"/>
      <c r="T883" s="828"/>
      <c r="U883" s="828"/>
      <c r="V883" s="828"/>
      <c r="W883" s="828"/>
      <c r="X883" s="828"/>
      <c r="Y883" s="828"/>
      <c r="Z883" s="828"/>
    </row>
    <row r="884" ht="15.75" customHeight="1">
      <c r="A884" s="830"/>
      <c r="B884" s="826"/>
      <c r="C884" s="828"/>
      <c r="D884" s="828"/>
      <c r="E884" s="828"/>
      <c r="F884" s="828"/>
      <c r="G884" s="828"/>
      <c r="H884" s="828"/>
      <c r="I884" s="828"/>
      <c r="J884" s="828"/>
      <c r="K884" s="828"/>
      <c r="L884" s="828"/>
      <c r="M884" s="828"/>
      <c r="N884" s="828"/>
      <c r="O884" s="828"/>
      <c r="P884" s="828"/>
      <c r="Q884" s="828"/>
      <c r="R884" s="828"/>
      <c r="S884" s="828"/>
      <c r="T884" s="828"/>
      <c r="U884" s="828"/>
      <c r="V884" s="828"/>
      <c r="W884" s="828"/>
      <c r="X884" s="828"/>
      <c r="Y884" s="828"/>
      <c r="Z884" s="828"/>
    </row>
    <row r="885" ht="15.75" customHeight="1">
      <c r="A885" s="830"/>
      <c r="B885" s="826"/>
      <c r="C885" s="828"/>
      <c r="D885" s="828"/>
      <c r="E885" s="828"/>
      <c r="F885" s="828"/>
      <c r="G885" s="828"/>
      <c r="H885" s="828"/>
      <c r="I885" s="828"/>
      <c r="J885" s="828"/>
      <c r="K885" s="828"/>
      <c r="L885" s="828"/>
      <c r="M885" s="828"/>
      <c r="N885" s="828"/>
      <c r="O885" s="828"/>
      <c r="P885" s="828"/>
      <c r="Q885" s="828"/>
      <c r="R885" s="828"/>
      <c r="S885" s="828"/>
      <c r="T885" s="828"/>
      <c r="U885" s="828"/>
      <c r="V885" s="828"/>
      <c r="W885" s="828"/>
      <c r="X885" s="828"/>
      <c r="Y885" s="828"/>
      <c r="Z885" s="828"/>
    </row>
    <row r="886" ht="15.75" customHeight="1">
      <c r="A886" s="830"/>
      <c r="B886" s="826"/>
      <c r="C886" s="828"/>
      <c r="D886" s="828"/>
      <c r="E886" s="828"/>
      <c r="F886" s="828"/>
      <c r="G886" s="828"/>
      <c r="H886" s="828"/>
      <c r="I886" s="828"/>
      <c r="J886" s="828"/>
      <c r="K886" s="828"/>
      <c r="L886" s="828"/>
      <c r="M886" s="828"/>
      <c r="N886" s="828"/>
      <c r="O886" s="828"/>
      <c r="P886" s="828"/>
      <c r="Q886" s="828"/>
      <c r="R886" s="828"/>
      <c r="S886" s="828"/>
      <c r="T886" s="828"/>
      <c r="U886" s="828"/>
      <c r="V886" s="828"/>
      <c r="W886" s="828"/>
      <c r="X886" s="828"/>
      <c r="Y886" s="828"/>
      <c r="Z886" s="828"/>
    </row>
    <row r="887" ht="15.75" customHeight="1">
      <c r="A887" s="830"/>
      <c r="B887" s="826"/>
      <c r="C887" s="828"/>
      <c r="D887" s="828"/>
      <c r="E887" s="828"/>
      <c r="F887" s="828"/>
      <c r="G887" s="828"/>
      <c r="H887" s="828"/>
      <c r="I887" s="828"/>
      <c r="J887" s="828"/>
      <c r="K887" s="828"/>
      <c r="L887" s="828"/>
      <c r="M887" s="828"/>
      <c r="N887" s="828"/>
      <c r="O887" s="828"/>
      <c r="P887" s="828"/>
      <c r="Q887" s="828"/>
      <c r="R887" s="828"/>
      <c r="S887" s="828"/>
      <c r="T887" s="828"/>
      <c r="U887" s="828"/>
      <c r="V887" s="828"/>
      <c r="W887" s="828"/>
      <c r="X887" s="828"/>
      <c r="Y887" s="828"/>
      <c r="Z887" s="828"/>
    </row>
    <row r="888" ht="15.75" customHeight="1">
      <c r="A888" s="830"/>
      <c r="B888" s="826"/>
      <c r="C888" s="828"/>
      <c r="D888" s="828"/>
      <c r="E888" s="828"/>
      <c r="F888" s="828"/>
      <c r="G888" s="828"/>
      <c r="H888" s="828"/>
      <c r="I888" s="828"/>
      <c r="J888" s="828"/>
      <c r="K888" s="828"/>
      <c r="L888" s="828"/>
      <c r="M888" s="828"/>
      <c r="N888" s="828"/>
      <c r="O888" s="828"/>
      <c r="P888" s="828"/>
      <c r="Q888" s="828"/>
      <c r="R888" s="828"/>
      <c r="S888" s="828"/>
      <c r="T888" s="828"/>
      <c r="U888" s="828"/>
      <c r="V888" s="828"/>
      <c r="W888" s="828"/>
      <c r="X888" s="828"/>
      <c r="Y888" s="828"/>
      <c r="Z888" s="828"/>
    </row>
    <row r="889" ht="15.75" customHeight="1">
      <c r="A889" s="830"/>
      <c r="B889" s="826"/>
      <c r="C889" s="828"/>
      <c r="D889" s="828"/>
      <c r="E889" s="828"/>
      <c r="F889" s="828"/>
      <c r="G889" s="828"/>
      <c r="H889" s="828"/>
      <c r="I889" s="828"/>
      <c r="J889" s="828"/>
      <c r="K889" s="828"/>
      <c r="L889" s="828"/>
      <c r="M889" s="828"/>
      <c r="N889" s="828"/>
      <c r="O889" s="828"/>
      <c r="P889" s="828"/>
      <c r="Q889" s="828"/>
      <c r="R889" s="828"/>
      <c r="S889" s="828"/>
      <c r="T889" s="828"/>
      <c r="U889" s="828"/>
      <c r="V889" s="828"/>
      <c r="W889" s="828"/>
      <c r="X889" s="828"/>
      <c r="Y889" s="828"/>
      <c r="Z889" s="828"/>
    </row>
    <row r="890" ht="15.75" customHeight="1">
      <c r="A890" s="830"/>
      <c r="B890" s="826"/>
      <c r="C890" s="828"/>
      <c r="D890" s="828"/>
      <c r="E890" s="828"/>
      <c r="F890" s="828"/>
      <c r="G890" s="828"/>
      <c r="H890" s="828"/>
      <c r="I890" s="828"/>
      <c r="J890" s="828"/>
      <c r="K890" s="828"/>
      <c r="L890" s="828"/>
      <c r="M890" s="828"/>
      <c r="N890" s="828"/>
      <c r="O890" s="828"/>
      <c r="P890" s="828"/>
      <c r="Q890" s="828"/>
      <c r="R890" s="828"/>
      <c r="S890" s="828"/>
      <c r="T890" s="828"/>
      <c r="U890" s="828"/>
      <c r="V890" s="828"/>
      <c r="W890" s="828"/>
      <c r="X890" s="828"/>
      <c r="Y890" s="828"/>
      <c r="Z890" s="828"/>
    </row>
    <row r="891" ht="15.75" customHeight="1">
      <c r="A891" s="830"/>
      <c r="B891" s="826"/>
      <c r="C891" s="828"/>
      <c r="D891" s="828"/>
      <c r="E891" s="828"/>
      <c r="F891" s="828"/>
      <c r="G891" s="828"/>
      <c r="H891" s="828"/>
      <c r="I891" s="828"/>
      <c r="J891" s="828"/>
      <c r="K891" s="828"/>
      <c r="L891" s="828"/>
      <c r="M891" s="828"/>
      <c r="N891" s="828"/>
      <c r="O891" s="828"/>
      <c r="P891" s="828"/>
      <c r="Q891" s="828"/>
      <c r="R891" s="828"/>
      <c r="S891" s="828"/>
      <c r="T891" s="828"/>
      <c r="U891" s="828"/>
      <c r="V891" s="828"/>
      <c r="W891" s="828"/>
      <c r="X891" s="828"/>
      <c r="Y891" s="828"/>
      <c r="Z891" s="828"/>
    </row>
    <row r="892" ht="15.75" customHeight="1">
      <c r="A892" s="830"/>
      <c r="B892" s="826"/>
      <c r="C892" s="828"/>
      <c r="D892" s="828"/>
      <c r="E892" s="828"/>
      <c r="F892" s="828"/>
      <c r="G892" s="828"/>
      <c r="H892" s="828"/>
      <c r="I892" s="828"/>
      <c r="J892" s="828"/>
      <c r="K892" s="828"/>
      <c r="L892" s="828"/>
      <c r="M892" s="828"/>
      <c r="N892" s="828"/>
      <c r="O892" s="828"/>
      <c r="P892" s="828"/>
      <c r="Q892" s="828"/>
      <c r="R892" s="828"/>
      <c r="S892" s="828"/>
      <c r="T892" s="828"/>
      <c r="U892" s="828"/>
      <c r="V892" s="828"/>
      <c r="W892" s="828"/>
      <c r="X892" s="828"/>
      <c r="Y892" s="828"/>
      <c r="Z892" s="828"/>
    </row>
    <row r="893" ht="15.75" customHeight="1">
      <c r="A893" s="830"/>
      <c r="B893" s="826"/>
      <c r="C893" s="828"/>
      <c r="D893" s="828"/>
      <c r="E893" s="828"/>
      <c r="F893" s="828"/>
      <c r="G893" s="828"/>
      <c r="H893" s="828"/>
      <c r="I893" s="828"/>
      <c r="J893" s="828"/>
      <c r="K893" s="828"/>
      <c r="L893" s="828"/>
      <c r="M893" s="828"/>
      <c r="N893" s="828"/>
      <c r="O893" s="828"/>
      <c r="P893" s="828"/>
      <c r="Q893" s="828"/>
      <c r="R893" s="828"/>
      <c r="S893" s="828"/>
      <c r="T893" s="828"/>
      <c r="U893" s="828"/>
      <c r="V893" s="828"/>
      <c r="W893" s="828"/>
      <c r="X893" s="828"/>
      <c r="Y893" s="828"/>
      <c r="Z893" s="828"/>
    </row>
    <row r="894" ht="15.75" customHeight="1">
      <c r="A894" s="830"/>
      <c r="B894" s="826"/>
      <c r="C894" s="828"/>
      <c r="D894" s="828"/>
      <c r="E894" s="828"/>
      <c r="F894" s="828"/>
      <c r="G894" s="828"/>
      <c r="H894" s="828"/>
      <c r="I894" s="828"/>
      <c r="J894" s="828"/>
      <c r="K894" s="828"/>
      <c r="L894" s="828"/>
      <c r="M894" s="828"/>
      <c r="N894" s="828"/>
      <c r="O894" s="828"/>
      <c r="P894" s="828"/>
      <c r="Q894" s="828"/>
      <c r="R894" s="828"/>
      <c r="S894" s="828"/>
      <c r="T894" s="828"/>
      <c r="U894" s="828"/>
      <c r="V894" s="828"/>
      <c r="W894" s="828"/>
      <c r="X894" s="828"/>
      <c r="Y894" s="828"/>
      <c r="Z894" s="828"/>
    </row>
    <row r="895" ht="15.75" customHeight="1">
      <c r="A895" s="830"/>
      <c r="B895" s="826"/>
      <c r="C895" s="828"/>
      <c r="D895" s="828"/>
      <c r="E895" s="828"/>
      <c r="F895" s="828"/>
      <c r="G895" s="828"/>
      <c r="H895" s="828"/>
      <c r="I895" s="828"/>
      <c r="J895" s="828"/>
      <c r="K895" s="828"/>
      <c r="L895" s="828"/>
      <c r="M895" s="828"/>
      <c r="N895" s="828"/>
      <c r="O895" s="828"/>
      <c r="P895" s="828"/>
      <c r="Q895" s="828"/>
      <c r="R895" s="828"/>
      <c r="S895" s="828"/>
      <c r="T895" s="828"/>
      <c r="U895" s="828"/>
      <c r="V895" s="828"/>
      <c r="W895" s="828"/>
      <c r="X895" s="828"/>
      <c r="Y895" s="828"/>
      <c r="Z895" s="828"/>
    </row>
    <row r="896" ht="15.75" customHeight="1">
      <c r="A896" s="830"/>
      <c r="B896" s="826"/>
      <c r="C896" s="828"/>
      <c r="D896" s="828"/>
      <c r="E896" s="828"/>
      <c r="F896" s="828"/>
      <c r="G896" s="828"/>
      <c r="H896" s="828"/>
      <c r="I896" s="828"/>
      <c r="J896" s="828"/>
      <c r="K896" s="828"/>
      <c r="L896" s="828"/>
      <c r="M896" s="828"/>
      <c r="N896" s="828"/>
      <c r="O896" s="828"/>
      <c r="P896" s="828"/>
      <c r="Q896" s="828"/>
      <c r="R896" s="828"/>
      <c r="S896" s="828"/>
      <c r="T896" s="828"/>
      <c r="U896" s="828"/>
      <c r="V896" s="828"/>
      <c r="W896" s="828"/>
      <c r="X896" s="828"/>
      <c r="Y896" s="828"/>
      <c r="Z896" s="828"/>
    </row>
    <row r="897" ht="15.75" customHeight="1">
      <c r="A897" s="830"/>
      <c r="B897" s="826"/>
      <c r="C897" s="828"/>
      <c r="D897" s="828"/>
      <c r="E897" s="828"/>
      <c r="F897" s="828"/>
      <c r="G897" s="828"/>
      <c r="H897" s="828"/>
      <c r="I897" s="828"/>
      <c r="J897" s="828"/>
      <c r="K897" s="828"/>
      <c r="L897" s="828"/>
      <c r="M897" s="828"/>
      <c r="N897" s="828"/>
      <c r="O897" s="828"/>
      <c r="P897" s="828"/>
      <c r="Q897" s="828"/>
      <c r="R897" s="828"/>
      <c r="S897" s="828"/>
      <c r="T897" s="828"/>
      <c r="U897" s="828"/>
      <c r="V897" s="828"/>
      <c r="W897" s="828"/>
      <c r="X897" s="828"/>
      <c r="Y897" s="828"/>
      <c r="Z897" s="828"/>
    </row>
    <row r="898" ht="15.75" customHeight="1">
      <c r="A898" s="830"/>
      <c r="B898" s="826"/>
      <c r="C898" s="828"/>
      <c r="D898" s="828"/>
      <c r="E898" s="828"/>
      <c r="F898" s="828"/>
      <c r="G898" s="828"/>
      <c r="H898" s="828"/>
      <c r="I898" s="828"/>
      <c r="J898" s="828"/>
      <c r="K898" s="828"/>
      <c r="L898" s="828"/>
      <c r="M898" s="828"/>
      <c r="N898" s="828"/>
      <c r="O898" s="828"/>
      <c r="P898" s="828"/>
      <c r="Q898" s="828"/>
      <c r="R898" s="828"/>
      <c r="S898" s="828"/>
      <c r="T898" s="828"/>
      <c r="U898" s="828"/>
      <c r="V898" s="828"/>
      <c r="W898" s="828"/>
      <c r="X898" s="828"/>
      <c r="Y898" s="828"/>
      <c r="Z898" s="828"/>
    </row>
    <row r="899" ht="15.75" customHeight="1">
      <c r="A899" s="830"/>
      <c r="B899" s="826"/>
      <c r="C899" s="828"/>
      <c r="D899" s="828"/>
      <c r="E899" s="828"/>
      <c r="F899" s="828"/>
      <c r="G899" s="828"/>
      <c r="H899" s="828"/>
      <c r="I899" s="828"/>
      <c r="J899" s="828"/>
      <c r="K899" s="828"/>
      <c r="L899" s="828"/>
      <c r="M899" s="828"/>
      <c r="N899" s="828"/>
      <c r="O899" s="828"/>
      <c r="P899" s="828"/>
      <c r="Q899" s="828"/>
      <c r="R899" s="828"/>
      <c r="S899" s="828"/>
      <c r="T899" s="828"/>
      <c r="U899" s="828"/>
      <c r="V899" s="828"/>
      <c r="W899" s="828"/>
      <c r="X899" s="828"/>
      <c r="Y899" s="828"/>
      <c r="Z899" s="828"/>
    </row>
    <row r="900" ht="15.75" customHeight="1">
      <c r="A900" s="830"/>
      <c r="B900" s="826"/>
      <c r="C900" s="828"/>
      <c r="D900" s="828"/>
      <c r="E900" s="828"/>
      <c r="F900" s="828"/>
      <c r="G900" s="828"/>
      <c r="H900" s="828"/>
      <c r="I900" s="828"/>
      <c r="J900" s="828"/>
      <c r="K900" s="828"/>
      <c r="L900" s="828"/>
      <c r="M900" s="828"/>
      <c r="N900" s="828"/>
      <c r="O900" s="828"/>
      <c r="P900" s="828"/>
      <c r="Q900" s="828"/>
      <c r="R900" s="828"/>
      <c r="S900" s="828"/>
      <c r="T900" s="828"/>
      <c r="U900" s="828"/>
      <c r="V900" s="828"/>
      <c r="W900" s="828"/>
      <c r="X900" s="828"/>
      <c r="Y900" s="828"/>
      <c r="Z900" s="828"/>
    </row>
    <row r="901" ht="15.75" customHeight="1">
      <c r="A901" s="830"/>
      <c r="B901" s="826"/>
      <c r="C901" s="828"/>
      <c r="D901" s="828"/>
      <c r="E901" s="828"/>
      <c r="F901" s="828"/>
      <c r="G901" s="828"/>
      <c r="H901" s="828"/>
      <c r="I901" s="828"/>
      <c r="J901" s="828"/>
      <c r="K901" s="828"/>
      <c r="L901" s="828"/>
      <c r="M901" s="828"/>
      <c r="N901" s="828"/>
      <c r="O901" s="828"/>
      <c r="P901" s="828"/>
      <c r="Q901" s="828"/>
      <c r="R901" s="828"/>
      <c r="S901" s="828"/>
      <c r="T901" s="828"/>
      <c r="U901" s="828"/>
      <c r="V901" s="828"/>
      <c r="W901" s="828"/>
      <c r="X901" s="828"/>
      <c r="Y901" s="828"/>
      <c r="Z901" s="828"/>
    </row>
    <row r="902" ht="15.75" customHeight="1">
      <c r="A902" s="830"/>
      <c r="B902" s="826"/>
      <c r="C902" s="828"/>
      <c r="D902" s="828"/>
      <c r="E902" s="828"/>
      <c r="F902" s="828"/>
      <c r="G902" s="828"/>
      <c r="H902" s="828"/>
      <c r="I902" s="828"/>
      <c r="J902" s="828"/>
      <c r="K902" s="828"/>
      <c r="L902" s="828"/>
      <c r="M902" s="828"/>
      <c r="N902" s="828"/>
      <c r="O902" s="828"/>
      <c r="P902" s="828"/>
      <c r="Q902" s="828"/>
      <c r="R902" s="828"/>
      <c r="S902" s="828"/>
      <c r="T902" s="828"/>
      <c r="U902" s="828"/>
      <c r="V902" s="828"/>
      <c r="W902" s="828"/>
      <c r="X902" s="828"/>
      <c r="Y902" s="828"/>
      <c r="Z902" s="828"/>
    </row>
    <row r="903" ht="15.75" customHeight="1">
      <c r="A903" s="830"/>
      <c r="B903" s="826"/>
      <c r="C903" s="828"/>
      <c r="D903" s="828"/>
      <c r="E903" s="828"/>
      <c r="F903" s="828"/>
      <c r="G903" s="828"/>
      <c r="H903" s="828"/>
      <c r="I903" s="828"/>
      <c r="J903" s="828"/>
      <c r="K903" s="828"/>
      <c r="L903" s="828"/>
      <c r="M903" s="828"/>
      <c r="N903" s="828"/>
      <c r="O903" s="828"/>
      <c r="P903" s="828"/>
      <c r="Q903" s="828"/>
      <c r="R903" s="828"/>
      <c r="S903" s="828"/>
      <c r="T903" s="828"/>
      <c r="U903" s="828"/>
      <c r="V903" s="828"/>
      <c r="W903" s="828"/>
      <c r="X903" s="828"/>
      <c r="Y903" s="828"/>
      <c r="Z903" s="828"/>
    </row>
    <row r="904" ht="15.75" customHeight="1">
      <c r="A904" s="830"/>
      <c r="B904" s="826"/>
      <c r="C904" s="828"/>
      <c r="D904" s="828"/>
      <c r="E904" s="828"/>
      <c r="F904" s="828"/>
      <c r="G904" s="828"/>
      <c r="H904" s="828"/>
      <c r="I904" s="828"/>
      <c r="J904" s="828"/>
      <c r="K904" s="828"/>
      <c r="L904" s="828"/>
      <c r="M904" s="828"/>
      <c r="N904" s="828"/>
      <c r="O904" s="828"/>
      <c r="P904" s="828"/>
      <c r="Q904" s="828"/>
      <c r="R904" s="828"/>
      <c r="S904" s="828"/>
      <c r="T904" s="828"/>
      <c r="U904" s="828"/>
      <c r="V904" s="828"/>
      <c r="W904" s="828"/>
      <c r="X904" s="828"/>
      <c r="Y904" s="828"/>
      <c r="Z904" s="828"/>
    </row>
    <row r="905" ht="15.75" customHeight="1">
      <c r="A905" s="830"/>
      <c r="B905" s="826"/>
      <c r="C905" s="828"/>
      <c r="D905" s="828"/>
      <c r="E905" s="828"/>
      <c r="F905" s="828"/>
      <c r="G905" s="828"/>
      <c r="H905" s="828"/>
      <c r="I905" s="828"/>
      <c r="J905" s="828"/>
      <c r="K905" s="828"/>
      <c r="L905" s="828"/>
      <c r="M905" s="828"/>
      <c r="N905" s="828"/>
      <c r="O905" s="828"/>
      <c r="P905" s="828"/>
      <c r="Q905" s="828"/>
      <c r="R905" s="828"/>
      <c r="S905" s="828"/>
      <c r="T905" s="828"/>
      <c r="U905" s="828"/>
      <c r="V905" s="828"/>
      <c r="W905" s="828"/>
      <c r="X905" s="828"/>
      <c r="Y905" s="828"/>
      <c r="Z905" s="828"/>
    </row>
    <row r="906" ht="15.75" customHeight="1">
      <c r="A906" s="830"/>
      <c r="B906" s="826"/>
      <c r="C906" s="828"/>
      <c r="D906" s="828"/>
      <c r="E906" s="828"/>
      <c r="F906" s="828"/>
      <c r="G906" s="828"/>
      <c r="H906" s="828"/>
      <c r="I906" s="828"/>
      <c r="J906" s="828"/>
      <c r="K906" s="828"/>
      <c r="L906" s="828"/>
      <c r="M906" s="828"/>
      <c r="N906" s="828"/>
      <c r="O906" s="828"/>
      <c r="P906" s="828"/>
      <c r="Q906" s="828"/>
      <c r="R906" s="828"/>
      <c r="S906" s="828"/>
      <c r="T906" s="828"/>
      <c r="U906" s="828"/>
      <c r="V906" s="828"/>
      <c r="W906" s="828"/>
      <c r="X906" s="828"/>
      <c r="Y906" s="828"/>
      <c r="Z906" s="828"/>
    </row>
    <row r="907" ht="15.75" customHeight="1">
      <c r="A907" s="830"/>
      <c r="B907" s="826"/>
      <c r="C907" s="828"/>
      <c r="D907" s="828"/>
      <c r="E907" s="828"/>
      <c r="F907" s="828"/>
      <c r="G907" s="828"/>
      <c r="H907" s="828"/>
      <c r="I907" s="828"/>
      <c r="J907" s="828"/>
      <c r="K907" s="828"/>
      <c r="L907" s="828"/>
      <c r="M907" s="828"/>
      <c r="N907" s="828"/>
      <c r="O907" s="828"/>
      <c r="P907" s="828"/>
      <c r="Q907" s="828"/>
      <c r="R907" s="828"/>
      <c r="S907" s="828"/>
      <c r="T907" s="828"/>
      <c r="U907" s="828"/>
      <c r="V907" s="828"/>
      <c r="W907" s="828"/>
      <c r="X907" s="828"/>
      <c r="Y907" s="828"/>
      <c r="Z907" s="828"/>
    </row>
    <row r="908" ht="15.75" customHeight="1">
      <c r="A908" s="830"/>
      <c r="B908" s="826"/>
      <c r="C908" s="828"/>
      <c r="D908" s="828"/>
      <c r="E908" s="828"/>
      <c r="F908" s="828"/>
      <c r="G908" s="828"/>
      <c r="H908" s="828"/>
      <c r="I908" s="828"/>
      <c r="J908" s="828"/>
      <c r="K908" s="828"/>
      <c r="L908" s="828"/>
      <c r="M908" s="828"/>
      <c r="N908" s="828"/>
      <c r="O908" s="828"/>
      <c r="P908" s="828"/>
      <c r="Q908" s="828"/>
      <c r="R908" s="828"/>
      <c r="S908" s="828"/>
      <c r="T908" s="828"/>
      <c r="U908" s="828"/>
      <c r="V908" s="828"/>
      <c r="W908" s="828"/>
      <c r="X908" s="828"/>
      <c r="Y908" s="828"/>
      <c r="Z908" s="828"/>
    </row>
    <row r="909" ht="15.75" customHeight="1">
      <c r="A909" s="830"/>
      <c r="B909" s="826"/>
      <c r="C909" s="828"/>
      <c r="D909" s="828"/>
      <c r="E909" s="828"/>
      <c r="F909" s="828"/>
      <c r="G909" s="828"/>
      <c r="H909" s="828"/>
      <c r="I909" s="828"/>
      <c r="J909" s="828"/>
      <c r="K909" s="828"/>
      <c r="L909" s="828"/>
      <c r="M909" s="828"/>
      <c r="N909" s="828"/>
      <c r="O909" s="828"/>
      <c r="P909" s="828"/>
      <c r="Q909" s="828"/>
      <c r="R909" s="828"/>
      <c r="S909" s="828"/>
      <c r="T909" s="828"/>
      <c r="U909" s="828"/>
      <c r="V909" s="828"/>
      <c r="W909" s="828"/>
      <c r="X909" s="828"/>
      <c r="Y909" s="828"/>
      <c r="Z909" s="828"/>
    </row>
    <row r="910" ht="15.75" customHeight="1">
      <c r="A910" s="830"/>
      <c r="B910" s="826"/>
      <c r="C910" s="828"/>
      <c r="D910" s="828"/>
      <c r="E910" s="828"/>
      <c r="F910" s="828"/>
      <c r="G910" s="828"/>
      <c r="H910" s="828"/>
      <c r="I910" s="828"/>
      <c r="J910" s="828"/>
      <c r="K910" s="828"/>
      <c r="L910" s="828"/>
      <c r="M910" s="828"/>
      <c r="N910" s="828"/>
      <c r="O910" s="828"/>
      <c r="P910" s="828"/>
      <c r="Q910" s="828"/>
      <c r="R910" s="828"/>
      <c r="S910" s="828"/>
      <c r="T910" s="828"/>
      <c r="U910" s="828"/>
      <c r="V910" s="828"/>
      <c r="W910" s="828"/>
      <c r="X910" s="828"/>
      <c r="Y910" s="828"/>
      <c r="Z910" s="828"/>
    </row>
    <row r="911" ht="15.75" customHeight="1">
      <c r="A911" s="830"/>
      <c r="B911" s="826"/>
      <c r="C911" s="828"/>
      <c r="D911" s="828"/>
      <c r="E911" s="828"/>
      <c r="F911" s="828"/>
      <c r="G911" s="828"/>
      <c r="H911" s="828"/>
      <c r="I911" s="828"/>
      <c r="J911" s="828"/>
      <c r="K911" s="828"/>
      <c r="L911" s="828"/>
      <c r="M911" s="828"/>
      <c r="N911" s="828"/>
      <c r="O911" s="828"/>
      <c r="P911" s="828"/>
      <c r="Q911" s="828"/>
      <c r="R911" s="828"/>
      <c r="S911" s="828"/>
      <c r="T911" s="828"/>
      <c r="U911" s="828"/>
      <c r="V911" s="828"/>
      <c r="W911" s="828"/>
      <c r="X911" s="828"/>
      <c r="Y911" s="828"/>
      <c r="Z911" s="828"/>
    </row>
    <row r="912" ht="15.75" customHeight="1">
      <c r="A912" s="830"/>
      <c r="B912" s="826"/>
      <c r="C912" s="828"/>
      <c r="D912" s="828"/>
      <c r="E912" s="828"/>
      <c r="F912" s="828"/>
      <c r="G912" s="828"/>
      <c r="H912" s="828"/>
      <c r="I912" s="828"/>
      <c r="J912" s="828"/>
      <c r="K912" s="828"/>
      <c r="L912" s="828"/>
      <c r="M912" s="828"/>
      <c r="N912" s="828"/>
      <c r="O912" s="828"/>
      <c r="P912" s="828"/>
      <c r="Q912" s="828"/>
      <c r="R912" s="828"/>
      <c r="S912" s="828"/>
      <c r="T912" s="828"/>
      <c r="U912" s="828"/>
      <c r="V912" s="828"/>
      <c r="W912" s="828"/>
      <c r="X912" s="828"/>
      <c r="Y912" s="828"/>
      <c r="Z912" s="828"/>
    </row>
    <row r="913" ht="15.75" customHeight="1">
      <c r="A913" s="830"/>
      <c r="B913" s="826"/>
      <c r="C913" s="828"/>
      <c r="D913" s="828"/>
      <c r="E913" s="828"/>
      <c r="F913" s="828"/>
      <c r="G913" s="828"/>
      <c r="H913" s="828"/>
      <c r="I913" s="828"/>
      <c r="J913" s="828"/>
      <c r="K913" s="828"/>
      <c r="L913" s="828"/>
      <c r="M913" s="828"/>
      <c r="N913" s="828"/>
      <c r="O913" s="828"/>
      <c r="P913" s="828"/>
      <c r="Q913" s="828"/>
      <c r="R913" s="828"/>
      <c r="S913" s="828"/>
      <c r="T913" s="828"/>
      <c r="U913" s="828"/>
      <c r="V913" s="828"/>
      <c r="W913" s="828"/>
      <c r="X913" s="828"/>
      <c r="Y913" s="828"/>
      <c r="Z913" s="828"/>
    </row>
    <row r="914" ht="15.75" customHeight="1">
      <c r="A914" s="830"/>
      <c r="B914" s="826"/>
      <c r="C914" s="828"/>
      <c r="D914" s="828"/>
      <c r="E914" s="828"/>
      <c r="F914" s="828"/>
      <c r="G914" s="828"/>
      <c r="H914" s="828"/>
      <c r="I914" s="828"/>
      <c r="J914" s="828"/>
      <c r="K914" s="828"/>
      <c r="L914" s="828"/>
      <c r="M914" s="828"/>
      <c r="N914" s="828"/>
      <c r="O914" s="828"/>
      <c r="P914" s="828"/>
      <c r="Q914" s="828"/>
      <c r="R914" s="828"/>
      <c r="S914" s="828"/>
      <c r="T914" s="828"/>
      <c r="U914" s="828"/>
      <c r="V914" s="828"/>
      <c r="W914" s="828"/>
      <c r="X914" s="828"/>
      <c r="Y914" s="828"/>
      <c r="Z914" s="828"/>
    </row>
    <row r="915" ht="15.75" customHeight="1">
      <c r="A915" s="830"/>
      <c r="B915" s="826"/>
      <c r="C915" s="828"/>
      <c r="D915" s="828"/>
      <c r="E915" s="828"/>
      <c r="F915" s="828"/>
      <c r="G915" s="828"/>
      <c r="H915" s="828"/>
      <c r="I915" s="828"/>
      <c r="J915" s="828"/>
      <c r="K915" s="828"/>
      <c r="L915" s="828"/>
      <c r="M915" s="828"/>
      <c r="N915" s="828"/>
      <c r="O915" s="828"/>
      <c r="P915" s="828"/>
      <c r="Q915" s="828"/>
      <c r="R915" s="828"/>
      <c r="S915" s="828"/>
      <c r="T915" s="828"/>
      <c r="U915" s="828"/>
      <c r="V915" s="828"/>
      <c r="W915" s="828"/>
      <c r="X915" s="828"/>
      <c r="Y915" s="828"/>
      <c r="Z915" s="828"/>
    </row>
    <row r="916" ht="15.75" customHeight="1">
      <c r="A916" s="830"/>
      <c r="B916" s="826"/>
      <c r="C916" s="828"/>
      <c r="D916" s="828"/>
      <c r="E916" s="828"/>
      <c r="F916" s="828"/>
      <c r="G916" s="828"/>
      <c r="H916" s="828"/>
      <c r="I916" s="828"/>
      <c r="J916" s="828"/>
      <c r="K916" s="828"/>
      <c r="L916" s="828"/>
      <c r="M916" s="828"/>
      <c r="N916" s="828"/>
      <c r="O916" s="828"/>
      <c r="P916" s="828"/>
      <c r="Q916" s="828"/>
      <c r="R916" s="828"/>
      <c r="S916" s="828"/>
      <c r="T916" s="828"/>
      <c r="U916" s="828"/>
      <c r="V916" s="828"/>
      <c r="W916" s="828"/>
      <c r="X916" s="828"/>
      <c r="Y916" s="828"/>
      <c r="Z916" s="828"/>
    </row>
    <row r="917" ht="15.75" customHeight="1">
      <c r="A917" s="830"/>
      <c r="B917" s="826"/>
      <c r="C917" s="828"/>
      <c r="D917" s="828"/>
      <c r="E917" s="828"/>
      <c r="F917" s="828"/>
      <c r="G917" s="828"/>
      <c r="H917" s="828"/>
      <c r="I917" s="828"/>
      <c r="J917" s="828"/>
      <c r="K917" s="828"/>
      <c r="L917" s="828"/>
      <c r="M917" s="828"/>
      <c r="N917" s="828"/>
      <c r="O917" s="828"/>
      <c r="P917" s="828"/>
      <c r="Q917" s="828"/>
      <c r="R917" s="828"/>
      <c r="S917" s="828"/>
      <c r="T917" s="828"/>
      <c r="U917" s="828"/>
      <c r="V917" s="828"/>
      <c r="W917" s="828"/>
      <c r="X917" s="828"/>
      <c r="Y917" s="828"/>
      <c r="Z917" s="828"/>
    </row>
    <row r="918" ht="15.75" customHeight="1">
      <c r="A918" s="830"/>
      <c r="B918" s="826"/>
      <c r="C918" s="828"/>
      <c r="D918" s="828"/>
      <c r="E918" s="828"/>
      <c r="F918" s="828"/>
      <c r="G918" s="828"/>
      <c r="H918" s="828"/>
      <c r="I918" s="828"/>
      <c r="J918" s="828"/>
      <c r="K918" s="828"/>
      <c r="L918" s="828"/>
      <c r="M918" s="828"/>
      <c r="N918" s="828"/>
      <c r="O918" s="828"/>
      <c r="P918" s="828"/>
      <c r="Q918" s="828"/>
      <c r="R918" s="828"/>
      <c r="S918" s="828"/>
      <c r="T918" s="828"/>
      <c r="U918" s="828"/>
      <c r="V918" s="828"/>
      <c r="W918" s="828"/>
      <c r="X918" s="828"/>
      <c r="Y918" s="828"/>
      <c r="Z918" s="828"/>
    </row>
    <row r="919" ht="15.75" customHeight="1">
      <c r="A919" s="830"/>
      <c r="B919" s="826"/>
      <c r="C919" s="828"/>
      <c r="D919" s="828"/>
      <c r="E919" s="828"/>
      <c r="F919" s="828"/>
      <c r="G919" s="828"/>
      <c r="H919" s="828"/>
      <c r="I919" s="828"/>
      <c r="J919" s="828"/>
      <c r="K919" s="828"/>
      <c r="L919" s="828"/>
      <c r="M919" s="828"/>
      <c r="N919" s="828"/>
      <c r="O919" s="828"/>
      <c r="P919" s="828"/>
      <c r="Q919" s="828"/>
      <c r="R919" s="828"/>
      <c r="S919" s="828"/>
      <c r="T919" s="828"/>
      <c r="U919" s="828"/>
      <c r="V919" s="828"/>
      <c r="W919" s="828"/>
      <c r="X919" s="828"/>
      <c r="Y919" s="828"/>
      <c r="Z919" s="828"/>
    </row>
    <row r="920" ht="15.75" customHeight="1">
      <c r="A920" s="830"/>
      <c r="B920" s="826"/>
      <c r="C920" s="828"/>
      <c r="D920" s="828"/>
      <c r="E920" s="828"/>
      <c r="F920" s="828"/>
      <c r="G920" s="828"/>
      <c r="H920" s="828"/>
      <c r="I920" s="828"/>
      <c r="J920" s="828"/>
      <c r="K920" s="828"/>
      <c r="L920" s="828"/>
      <c r="M920" s="828"/>
      <c r="N920" s="828"/>
      <c r="O920" s="828"/>
      <c r="P920" s="828"/>
      <c r="Q920" s="828"/>
      <c r="R920" s="828"/>
      <c r="S920" s="828"/>
      <c r="T920" s="828"/>
      <c r="U920" s="828"/>
      <c r="V920" s="828"/>
      <c r="W920" s="828"/>
      <c r="X920" s="828"/>
      <c r="Y920" s="828"/>
      <c r="Z920" s="828"/>
    </row>
    <row r="921" ht="15.75" customHeight="1">
      <c r="A921" s="830"/>
      <c r="B921" s="826"/>
      <c r="C921" s="828"/>
      <c r="D921" s="828"/>
      <c r="E921" s="828"/>
      <c r="F921" s="828"/>
      <c r="G921" s="828"/>
      <c r="H921" s="828"/>
      <c r="I921" s="828"/>
      <c r="J921" s="828"/>
      <c r="K921" s="828"/>
      <c r="L921" s="828"/>
      <c r="M921" s="828"/>
      <c r="N921" s="828"/>
      <c r="O921" s="828"/>
      <c r="P921" s="828"/>
      <c r="Q921" s="828"/>
      <c r="R921" s="828"/>
      <c r="S921" s="828"/>
      <c r="T921" s="828"/>
      <c r="U921" s="828"/>
      <c r="V921" s="828"/>
      <c r="W921" s="828"/>
      <c r="X921" s="828"/>
      <c r="Y921" s="828"/>
      <c r="Z921" s="828"/>
    </row>
    <row r="922" ht="15.75" customHeight="1">
      <c r="A922" s="830"/>
      <c r="B922" s="826"/>
      <c r="C922" s="828"/>
      <c r="D922" s="828"/>
      <c r="E922" s="828"/>
      <c r="F922" s="828"/>
      <c r="G922" s="828"/>
      <c r="H922" s="828"/>
      <c r="I922" s="828"/>
      <c r="J922" s="828"/>
      <c r="K922" s="828"/>
      <c r="L922" s="828"/>
      <c r="M922" s="828"/>
      <c r="N922" s="828"/>
      <c r="O922" s="828"/>
      <c r="P922" s="828"/>
      <c r="Q922" s="828"/>
      <c r="R922" s="828"/>
      <c r="S922" s="828"/>
      <c r="T922" s="828"/>
      <c r="U922" s="828"/>
      <c r="V922" s="828"/>
      <c r="W922" s="828"/>
      <c r="X922" s="828"/>
      <c r="Y922" s="828"/>
      <c r="Z922" s="828"/>
    </row>
    <row r="923" ht="15.75" customHeight="1">
      <c r="A923" s="830"/>
      <c r="B923" s="826"/>
      <c r="C923" s="828"/>
      <c r="D923" s="828"/>
      <c r="E923" s="828"/>
      <c r="F923" s="828"/>
      <c r="G923" s="828"/>
      <c r="H923" s="828"/>
      <c r="I923" s="828"/>
      <c r="J923" s="828"/>
      <c r="K923" s="828"/>
      <c r="L923" s="828"/>
      <c r="M923" s="828"/>
      <c r="N923" s="828"/>
      <c r="O923" s="828"/>
      <c r="P923" s="828"/>
      <c r="Q923" s="828"/>
      <c r="R923" s="828"/>
      <c r="S923" s="828"/>
      <c r="T923" s="828"/>
      <c r="U923" s="828"/>
      <c r="V923" s="828"/>
      <c r="W923" s="828"/>
      <c r="X923" s="828"/>
      <c r="Y923" s="828"/>
      <c r="Z923" s="828"/>
    </row>
    <row r="924" ht="15.75" customHeight="1">
      <c r="A924" s="830"/>
      <c r="B924" s="826"/>
      <c r="C924" s="828"/>
      <c r="D924" s="828"/>
      <c r="E924" s="828"/>
      <c r="F924" s="828"/>
      <c r="G924" s="828"/>
      <c r="H924" s="828"/>
      <c r="I924" s="828"/>
      <c r="J924" s="828"/>
      <c r="K924" s="828"/>
      <c r="L924" s="828"/>
      <c r="M924" s="828"/>
      <c r="N924" s="828"/>
      <c r="O924" s="828"/>
      <c r="P924" s="828"/>
      <c r="Q924" s="828"/>
      <c r="R924" s="828"/>
      <c r="S924" s="828"/>
      <c r="T924" s="828"/>
      <c r="U924" s="828"/>
      <c r="V924" s="828"/>
      <c r="W924" s="828"/>
      <c r="X924" s="828"/>
      <c r="Y924" s="828"/>
      <c r="Z924" s="828"/>
    </row>
    <row r="925" ht="15.75" customHeight="1">
      <c r="A925" s="830"/>
      <c r="B925" s="826"/>
      <c r="C925" s="828"/>
      <c r="D925" s="828"/>
      <c r="E925" s="828"/>
      <c r="F925" s="828"/>
      <c r="G925" s="828"/>
      <c r="H925" s="828"/>
      <c r="I925" s="828"/>
      <c r="J925" s="828"/>
      <c r="K925" s="828"/>
      <c r="L925" s="828"/>
      <c r="M925" s="828"/>
      <c r="N925" s="828"/>
      <c r="O925" s="828"/>
      <c r="P925" s="828"/>
      <c r="Q925" s="828"/>
      <c r="R925" s="828"/>
      <c r="S925" s="828"/>
      <c r="T925" s="828"/>
      <c r="U925" s="828"/>
      <c r="V925" s="828"/>
      <c r="W925" s="828"/>
      <c r="X925" s="828"/>
      <c r="Y925" s="828"/>
      <c r="Z925" s="828"/>
    </row>
    <row r="926" ht="15.75" customHeight="1">
      <c r="A926" s="830"/>
      <c r="B926" s="826"/>
      <c r="C926" s="828"/>
      <c r="D926" s="828"/>
      <c r="E926" s="828"/>
      <c r="F926" s="828"/>
      <c r="G926" s="828"/>
      <c r="H926" s="828"/>
      <c r="I926" s="828"/>
      <c r="J926" s="828"/>
      <c r="K926" s="828"/>
      <c r="L926" s="828"/>
      <c r="M926" s="828"/>
      <c r="N926" s="828"/>
      <c r="O926" s="828"/>
      <c r="P926" s="828"/>
      <c r="Q926" s="828"/>
      <c r="R926" s="828"/>
      <c r="S926" s="828"/>
      <c r="T926" s="828"/>
      <c r="U926" s="828"/>
      <c r="V926" s="828"/>
      <c r="W926" s="828"/>
      <c r="X926" s="828"/>
      <c r="Y926" s="828"/>
      <c r="Z926" s="828"/>
    </row>
    <row r="927" ht="15.75" customHeight="1">
      <c r="A927" s="830"/>
      <c r="B927" s="826"/>
      <c r="C927" s="828"/>
      <c r="D927" s="828"/>
      <c r="E927" s="828"/>
      <c r="F927" s="828"/>
      <c r="G927" s="828"/>
      <c r="H927" s="828"/>
      <c r="I927" s="828"/>
      <c r="J927" s="828"/>
      <c r="K927" s="828"/>
      <c r="L927" s="828"/>
      <c r="M927" s="828"/>
      <c r="N927" s="828"/>
      <c r="O927" s="828"/>
      <c r="P927" s="828"/>
      <c r="Q927" s="828"/>
      <c r="R927" s="828"/>
      <c r="S927" s="828"/>
      <c r="T927" s="828"/>
      <c r="U927" s="828"/>
      <c r="V927" s="828"/>
      <c r="W927" s="828"/>
      <c r="X927" s="828"/>
      <c r="Y927" s="828"/>
      <c r="Z927" s="828"/>
    </row>
    <row r="928" ht="15.75" customHeight="1">
      <c r="A928" s="830"/>
      <c r="B928" s="826"/>
      <c r="C928" s="828"/>
      <c r="D928" s="828"/>
      <c r="E928" s="828"/>
      <c r="F928" s="828"/>
      <c r="G928" s="828"/>
      <c r="H928" s="828"/>
      <c r="I928" s="828"/>
      <c r="J928" s="828"/>
      <c r="K928" s="828"/>
      <c r="L928" s="828"/>
      <c r="M928" s="828"/>
      <c r="N928" s="828"/>
      <c r="O928" s="828"/>
      <c r="P928" s="828"/>
      <c r="Q928" s="828"/>
      <c r="R928" s="828"/>
      <c r="S928" s="828"/>
      <c r="T928" s="828"/>
      <c r="U928" s="828"/>
      <c r="V928" s="828"/>
      <c r="W928" s="828"/>
      <c r="X928" s="828"/>
      <c r="Y928" s="828"/>
      <c r="Z928" s="828"/>
    </row>
    <row r="929" ht="15.75" customHeight="1">
      <c r="A929" s="830"/>
      <c r="B929" s="826"/>
      <c r="C929" s="828"/>
      <c r="D929" s="828"/>
      <c r="E929" s="828"/>
      <c r="F929" s="828"/>
      <c r="G929" s="828"/>
      <c r="H929" s="828"/>
      <c r="I929" s="828"/>
      <c r="J929" s="828"/>
      <c r="K929" s="828"/>
      <c r="L929" s="828"/>
      <c r="M929" s="828"/>
      <c r="N929" s="828"/>
      <c r="O929" s="828"/>
      <c r="P929" s="828"/>
      <c r="Q929" s="828"/>
      <c r="R929" s="828"/>
      <c r="S929" s="828"/>
      <c r="T929" s="828"/>
      <c r="U929" s="828"/>
      <c r="V929" s="828"/>
      <c r="W929" s="828"/>
      <c r="X929" s="828"/>
      <c r="Y929" s="828"/>
      <c r="Z929" s="828"/>
    </row>
    <row r="930" ht="15.75" customHeight="1">
      <c r="A930" s="830"/>
      <c r="B930" s="826"/>
      <c r="C930" s="828"/>
      <c r="D930" s="828"/>
      <c r="E930" s="828"/>
      <c r="F930" s="828"/>
      <c r="G930" s="828"/>
      <c r="H930" s="828"/>
      <c r="I930" s="828"/>
      <c r="J930" s="828"/>
      <c r="K930" s="828"/>
      <c r="L930" s="828"/>
      <c r="M930" s="828"/>
      <c r="N930" s="828"/>
      <c r="O930" s="828"/>
      <c r="P930" s="828"/>
      <c r="Q930" s="828"/>
      <c r="R930" s="828"/>
      <c r="S930" s="828"/>
      <c r="T930" s="828"/>
      <c r="U930" s="828"/>
      <c r="V930" s="828"/>
      <c r="W930" s="828"/>
      <c r="X930" s="828"/>
      <c r="Y930" s="828"/>
      <c r="Z930" s="828"/>
    </row>
    <row r="931" ht="15.75" customHeight="1">
      <c r="A931" s="830"/>
      <c r="B931" s="826"/>
      <c r="C931" s="828"/>
      <c r="D931" s="828"/>
      <c r="E931" s="828"/>
      <c r="F931" s="828"/>
      <c r="G931" s="828"/>
      <c r="H931" s="828"/>
      <c r="I931" s="828"/>
      <c r="J931" s="828"/>
      <c r="K931" s="828"/>
      <c r="L931" s="828"/>
      <c r="M931" s="828"/>
      <c r="N931" s="828"/>
      <c r="O931" s="828"/>
      <c r="P931" s="828"/>
      <c r="Q931" s="828"/>
      <c r="R931" s="828"/>
      <c r="S931" s="828"/>
      <c r="T931" s="828"/>
      <c r="U931" s="828"/>
      <c r="V931" s="828"/>
      <c r="W931" s="828"/>
      <c r="X931" s="828"/>
      <c r="Y931" s="828"/>
      <c r="Z931" s="828"/>
    </row>
    <row r="932" ht="15.75" customHeight="1">
      <c r="A932" s="830"/>
      <c r="B932" s="826"/>
      <c r="C932" s="828"/>
      <c r="D932" s="828"/>
      <c r="E932" s="828"/>
      <c r="F932" s="828"/>
      <c r="G932" s="828"/>
      <c r="H932" s="828"/>
      <c r="I932" s="828"/>
      <c r="J932" s="828"/>
      <c r="K932" s="828"/>
      <c r="L932" s="828"/>
      <c r="M932" s="828"/>
      <c r="N932" s="828"/>
      <c r="O932" s="828"/>
      <c r="P932" s="828"/>
      <c r="Q932" s="828"/>
      <c r="R932" s="828"/>
      <c r="S932" s="828"/>
      <c r="T932" s="828"/>
      <c r="U932" s="828"/>
      <c r="V932" s="828"/>
      <c r="W932" s="828"/>
      <c r="X932" s="828"/>
      <c r="Y932" s="828"/>
      <c r="Z932" s="828"/>
    </row>
    <row r="933" ht="15.75" customHeight="1">
      <c r="A933" s="830"/>
      <c r="B933" s="826"/>
      <c r="C933" s="828"/>
      <c r="D933" s="828"/>
      <c r="E933" s="828"/>
      <c r="F933" s="828"/>
      <c r="G933" s="828"/>
      <c r="H933" s="828"/>
      <c r="I933" s="828"/>
      <c r="J933" s="828"/>
      <c r="K933" s="828"/>
      <c r="L933" s="828"/>
      <c r="M933" s="828"/>
      <c r="N933" s="828"/>
      <c r="O933" s="828"/>
      <c r="P933" s="828"/>
      <c r="Q933" s="828"/>
      <c r="R933" s="828"/>
      <c r="S933" s="828"/>
      <c r="T933" s="828"/>
      <c r="U933" s="828"/>
      <c r="V933" s="828"/>
      <c r="W933" s="828"/>
      <c r="X933" s="828"/>
      <c r="Y933" s="828"/>
      <c r="Z933" s="828"/>
    </row>
    <row r="934" ht="15.75" customHeight="1">
      <c r="A934" s="830"/>
      <c r="B934" s="826"/>
      <c r="C934" s="828"/>
      <c r="D934" s="828"/>
      <c r="E934" s="828"/>
      <c r="F934" s="828"/>
      <c r="G934" s="828"/>
      <c r="H934" s="828"/>
      <c r="I934" s="828"/>
      <c r="J934" s="828"/>
      <c r="K934" s="828"/>
      <c r="L934" s="828"/>
      <c r="M934" s="828"/>
      <c r="N934" s="828"/>
      <c r="O934" s="828"/>
      <c r="P934" s="828"/>
      <c r="Q934" s="828"/>
      <c r="R934" s="828"/>
      <c r="S934" s="828"/>
      <c r="T934" s="828"/>
      <c r="U934" s="828"/>
      <c r="V934" s="828"/>
      <c r="W934" s="828"/>
      <c r="X934" s="828"/>
      <c r="Y934" s="828"/>
      <c r="Z934" s="828"/>
    </row>
    <row r="935" ht="15.75" customHeight="1">
      <c r="A935" s="830"/>
      <c r="B935" s="826"/>
      <c r="C935" s="828"/>
      <c r="D935" s="828"/>
      <c r="E935" s="828"/>
      <c r="F935" s="828"/>
      <c r="G935" s="828"/>
      <c r="H935" s="828"/>
      <c r="I935" s="828"/>
      <c r="J935" s="828"/>
      <c r="K935" s="828"/>
      <c r="L935" s="828"/>
      <c r="M935" s="828"/>
      <c r="N935" s="828"/>
      <c r="O935" s="828"/>
      <c r="P935" s="828"/>
      <c r="Q935" s="828"/>
      <c r="R935" s="828"/>
      <c r="S935" s="828"/>
      <c r="T935" s="828"/>
      <c r="U935" s="828"/>
      <c r="V935" s="828"/>
      <c r="W935" s="828"/>
      <c r="X935" s="828"/>
      <c r="Y935" s="828"/>
      <c r="Z935" s="828"/>
    </row>
    <row r="936" ht="15.75" customHeight="1">
      <c r="A936" s="830"/>
      <c r="B936" s="826"/>
      <c r="C936" s="828"/>
      <c r="D936" s="828"/>
      <c r="E936" s="828"/>
      <c r="F936" s="828"/>
      <c r="G936" s="828"/>
      <c r="H936" s="828"/>
      <c r="I936" s="828"/>
      <c r="J936" s="828"/>
      <c r="K936" s="828"/>
      <c r="L936" s="828"/>
      <c r="M936" s="828"/>
      <c r="N936" s="828"/>
      <c r="O936" s="828"/>
      <c r="P936" s="828"/>
      <c r="Q936" s="828"/>
      <c r="R936" s="828"/>
      <c r="S936" s="828"/>
      <c r="T936" s="828"/>
      <c r="U936" s="828"/>
      <c r="V936" s="828"/>
      <c r="W936" s="828"/>
      <c r="X936" s="828"/>
      <c r="Y936" s="828"/>
      <c r="Z936" s="828"/>
    </row>
    <row r="937" ht="15.75" customHeight="1">
      <c r="A937" s="830"/>
      <c r="B937" s="826"/>
      <c r="C937" s="828"/>
      <c r="D937" s="828"/>
      <c r="E937" s="828"/>
      <c r="F937" s="828"/>
      <c r="G937" s="828"/>
      <c r="H937" s="828"/>
      <c r="I937" s="828"/>
      <c r="J937" s="828"/>
      <c r="K937" s="828"/>
      <c r="L937" s="828"/>
      <c r="M937" s="828"/>
      <c r="N937" s="828"/>
      <c r="O937" s="828"/>
      <c r="P937" s="828"/>
      <c r="Q937" s="828"/>
      <c r="R937" s="828"/>
      <c r="S937" s="828"/>
      <c r="T937" s="828"/>
      <c r="U937" s="828"/>
      <c r="V937" s="828"/>
      <c r="W937" s="828"/>
      <c r="X937" s="828"/>
      <c r="Y937" s="828"/>
      <c r="Z937" s="828"/>
    </row>
    <row r="938" ht="15.75" customHeight="1">
      <c r="A938" s="830"/>
      <c r="B938" s="826"/>
      <c r="C938" s="828"/>
      <c r="D938" s="828"/>
      <c r="E938" s="828"/>
      <c r="F938" s="828"/>
      <c r="G938" s="828"/>
      <c r="H938" s="828"/>
      <c r="I938" s="828"/>
      <c r="J938" s="828"/>
      <c r="K938" s="828"/>
      <c r="L938" s="828"/>
      <c r="M938" s="828"/>
      <c r="N938" s="828"/>
      <c r="O938" s="828"/>
      <c r="P938" s="828"/>
      <c r="Q938" s="828"/>
      <c r="R938" s="828"/>
      <c r="S938" s="828"/>
      <c r="T938" s="828"/>
      <c r="U938" s="828"/>
      <c r="V938" s="828"/>
      <c r="W938" s="828"/>
      <c r="X938" s="828"/>
      <c r="Y938" s="828"/>
      <c r="Z938" s="828"/>
    </row>
    <row r="939" ht="15.75" customHeight="1">
      <c r="A939" s="830"/>
      <c r="B939" s="826"/>
      <c r="C939" s="828"/>
      <c r="D939" s="828"/>
      <c r="E939" s="828"/>
      <c r="F939" s="828"/>
      <c r="G939" s="828"/>
      <c r="H939" s="828"/>
      <c r="I939" s="828"/>
      <c r="J939" s="828"/>
      <c r="K939" s="828"/>
      <c r="L939" s="828"/>
      <c r="M939" s="828"/>
      <c r="N939" s="828"/>
      <c r="O939" s="828"/>
      <c r="P939" s="828"/>
      <c r="Q939" s="828"/>
      <c r="R939" s="828"/>
      <c r="S939" s="828"/>
      <c r="T939" s="828"/>
      <c r="U939" s="828"/>
      <c r="V939" s="828"/>
      <c r="W939" s="828"/>
      <c r="X939" s="828"/>
      <c r="Y939" s="828"/>
      <c r="Z939" s="828"/>
    </row>
    <row r="940" ht="15.75" customHeight="1">
      <c r="A940" s="830"/>
      <c r="B940" s="826"/>
      <c r="C940" s="828"/>
      <c r="D940" s="828"/>
      <c r="E940" s="828"/>
      <c r="F940" s="828"/>
      <c r="G940" s="828"/>
      <c r="H940" s="828"/>
      <c r="I940" s="828"/>
      <c r="J940" s="828"/>
      <c r="K940" s="828"/>
      <c r="L940" s="828"/>
      <c r="M940" s="828"/>
      <c r="N940" s="828"/>
      <c r="O940" s="828"/>
      <c r="P940" s="828"/>
      <c r="Q940" s="828"/>
      <c r="R940" s="828"/>
      <c r="S940" s="828"/>
      <c r="T940" s="828"/>
      <c r="U940" s="828"/>
      <c r="V940" s="828"/>
      <c r="W940" s="828"/>
      <c r="X940" s="828"/>
      <c r="Y940" s="828"/>
      <c r="Z940" s="828"/>
    </row>
    <row r="941" ht="15.75" customHeight="1">
      <c r="A941" s="830"/>
      <c r="B941" s="826"/>
      <c r="C941" s="828"/>
      <c r="D941" s="828"/>
      <c r="E941" s="828"/>
      <c r="F941" s="828"/>
      <c r="G941" s="828"/>
      <c r="H941" s="828"/>
      <c r="I941" s="828"/>
      <c r="J941" s="828"/>
      <c r="K941" s="828"/>
      <c r="L941" s="828"/>
      <c r="M941" s="828"/>
      <c r="N941" s="828"/>
      <c r="O941" s="828"/>
      <c r="P941" s="828"/>
      <c r="Q941" s="828"/>
      <c r="R941" s="828"/>
      <c r="S941" s="828"/>
      <c r="T941" s="828"/>
      <c r="U941" s="828"/>
      <c r="V941" s="828"/>
      <c r="W941" s="828"/>
      <c r="X941" s="828"/>
      <c r="Y941" s="828"/>
      <c r="Z941" s="828"/>
    </row>
    <row r="942" ht="15.75" customHeight="1">
      <c r="A942" s="830"/>
      <c r="B942" s="826"/>
      <c r="C942" s="828"/>
      <c r="D942" s="828"/>
      <c r="E942" s="828"/>
      <c r="F942" s="828"/>
      <c r="G942" s="828"/>
      <c r="H942" s="828"/>
      <c r="I942" s="828"/>
      <c r="J942" s="828"/>
      <c r="K942" s="828"/>
      <c r="L942" s="828"/>
      <c r="M942" s="828"/>
      <c r="N942" s="828"/>
      <c r="O942" s="828"/>
      <c r="P942" s="828"/>
      <c r="Q942" s="828"/>
      <c r="R942" s="828"/>
      <c r="S942" s="828"/>
      <c r="T942" s="828"/>
      <c r="U942" s="828"/>
      <c r="V942" s="828"/>
      <c r="W942" s="828"/>
      <c r="X942" s="828"/>
      <c r="Y942" s="828"/>
      <c r="Z942" s="828"/>
    </row>
    <row r="943" ht="15.75" customHeight="1">
      <c r="A943" s="830"/>
      <c r="B943" s="826"/>
      <c r="C943" s="828"/>
      <c r="D943" s="828"/>
      <c r="E943" s="828"/>
      <c r="F943" s="828"/>
      <c r="G943" s="828"/>
      <c r="H943" s="828"/>
      <c r="I943" s="828"/>
      <c r="J943" s="828"/>
      <c r="K943" s="828"/>
      <c r="L943" s="828"/>
      <c r="M943" s="828"/>
      <c r="N943" s="828"/>
      <c r="O943" s="828"/>
      <c r="P943" s="828"/>
      <c r="Q943" s="828"/>
      <c r="R943" s="828"/>
      <c r="S943" s="828"/>
      <c r="T943" s="828"/>
      <c r="U943" s="828"/>
      <c r="V943" s="828"/>
      <c r="W943" s="828"/>
      <c r="X943" s="828"/>
      <c r="Y943" s="828"/>
      <c r="Z943" s="828"/>
    </row>
    <row r="944" ht="15.75" customHeight="1">
      <c r="A944" s="830"/>
      <c r="B944" s="826"/>
      <c r="C944" s="828"/>
      <c r="D944" s="828"/>
      <c r="E944" s="828"/>
      <c r="F944" s="828"/>
      <c r="G944" s="828"/>
      <c r="H944" s="828"/>
      <c r="I944" s="828"/>
      <c r="J944" s="828"/>
      <c r="K944" s="828"/>
      <c r="L944" s="828"/>
      <c r="M944" s="828"/>
      <c r="N944" s="828"/>
      <c r="O944" s="828"/>
      <c r="P944" s="828"/>
      <c r="Q944" s="828"/>
      <c r="R944" s="828"/>
      <c r="S944" s="828"/>
      <c r="T944" s="828"/>
      <c r="U944" s="828"/>
      <c r="V944" s="828"/>
      <c r="W944" s="828"/>
      <c r="X944" s="828"/>
      <c r="Y944" s="828"/>
      <c r="Z944" s="828"/>
    </row>
    <row r="945" ht="15.75" customHeight="1">
      <c r="A945" s="830"/>
      <c r="B945" s="826"/>
      <c r="C945" s="828"/>
      <c r="D945" s="828"/>
      <c r="E945" s="828"/>
      <c r="F945" s="828"/>
      <c r="G945" s="828"/>
      <c r="H945" s="828"/>
      <c r="I945" s="828"/>
      <c r="J945" s="828"/>
      <c r="K945" s="828"/>
      <c r="L945" s="828"/>
      <c r="M945" s="828"/>
      <c r="N945" s="828"/>
      <c r="O945" s="828"/>
      <c r="P945" s="828"/>
      <c r="Q945" s="828"/>
      <c r="R945" s="828"/>
      <c r="S945" s="828"/>
      <c r="T945" s="828"/>
      <c r="U945" s="828"/>
      <c r="V945" s="828"/>
      <c r="W945" s="828"/>
      <c r="X945" s="828"/>
      <c r="Y945" s="828"/>
      <c r="Z945" s="828"/>
    </row>
    <row r="946" ht="15.75" customHeight="1">
      <c r="A946" s="830"/>
      <c r="B946" s="826"/>
      <c r="C946" s="828"/>
      <c r="D946" s="828"/>
      <c r="E946" s="828"/>
      <c r="F946" s="828"/>
      <c r="G946" s="828"/>
      <c r="H946" s="828"/>
      <c r="I946" s="828"/>
      <c r="J946" s="828"/>
      <c r="K946" s="828"/>
      <c r="L946" s="828"/>
      <c r="M946" s="828"/>
      <c r="N946" s="828"/>
      <c r="O946" s="828"/>
      <c r="P946" s="828"/>
      <c r="Q946" s="828"/>
      <c r="R946" s="828"/>
      <c r="S946" s="828"/>
      <c r="T946" s="828"/>
      <c r="U946" s="828"/>
      <c r="V946" s="828"/>
      <c r="W946" s="828"/>
      <c r="X946" s="828"/>
      <c r="Y946" s="828"/>
      <c r="Z946" s="828"/>
    </row>
    <row r="947" ht="15.75" customHeight="1">
      <c r="A947" s="830"/>
      <c r="B947" s="826"/>
      <c r="C947" s="828"/>
      <c r="D947" s="828"/>
      <c r="E947" s="828"/>
      <c r="F947" s="828"/>
      <c r="G947" s="828"/>
      <c r="H947" s="828"/>
      <c r="I947" s="828"/>
      <c r="J947" s="828"/>
      <c r="K947" s="828"/>
      <c r="L947" s="828"/>
      <c r="M947" s="828"/>
      <c r="N947" s="828"/>
      <c r="O947" s="828"/>
      <c r="P947" s="828"/>
      <c r="Q947" s="828"/>
      <c r="R947" s="828"/>
      <c r="S947" s="828"/>
      <c r="T947" s="828"/>
      <c r="U947" s="828"/>
      <c r="V947" s="828"/>
      <c r="W947" s="828"/>
      <c r="X947" s="828"/>
      <c r="Y947" s="828"/>
      <c r="Z947" s="828"/>
    </row>
    <row r="948" ht="15.75" customHeight="1">
      <c r="A948" s="830"/>
      <c r="B948" s="826"/>
      <c r="C948" s="828"/>
      <c r="D948" s="828"/>
      <c r="E948" s="828"/>
      <c r="F948" s="828"/>
      <c r="G948" s="828"/>
      <c r="H948" s="828"/>
      <c r="I948" s="828"/>
      <c r="J948" s="828"/>
      <c r="K948" s="828"/>
      <c r="L948" s="828"/>
      <c r="M948" s="828"/>
      <c r="N948" s="828"/>
      <c r="O948" s="828"/>
      <c r="P948" s="828"/>
      <c r="Q948" s="828"/>
      <c r="R948" s="828"/>
      <c r="S948" s="828"/>
      <c r="T948" s="828"/>
      <c r="U948" s="828"/>
      <c r="V948" s="828"/>
      <c r="W948" s="828"/>
      <c r="X948" s="828"/>
      <c r="Y948" s="828"/>
      <c r="Z948" s="828"/>
    </row>
    <row r="949" ht="15.75" customHeight="1">
      <c r="A949" s="830"/>
      <c r="B949" s="826"/>
      <c r="C949" s="828"/>
      <c r="D949" s="828"/>
      <c r="E949" s="828"/>
      <c r="F949" s="828"/>
      <c r="G949" s="828"/>
      <c r="H949" s="828"/>
      <c r="I949" s="828"/>
      <c r="J949" s="828"/>
      <c r="K949" s="828"/>
      <c r="L949" s="828"/>
      <c r="M949" s="828"/>
      <c r="N949" s="828"/>
      <c r="O949" s="828"/>
      <c r="P949" s="828"/>
      <c r="Q949" s="828"/>
      <c r="R949" s="828"/>
      <c r="S949" s="828"/>
      <c r="T949" s="828"/>
      <c r="U949" s="828"/>
      <c r="V949" s="828"/>
      <c r="W949" s="828"/>
      <c r="X949" s="828"/>
      <c r="Y949" s="828"/>
      <c r="Z949" s="828"/>
    </row>
    <row r="950" ht="15.75" customHeight="1">
      <c r="A950" s="830"/>
      <c r="B950" s="826"/>
      <c r="C950" s="828"/>
      <c r="D950" s="828"/>
      <c r="E950" s="828"/>
      <c r="F950" s="828"/>
      <c r="G950" s="828"/>
      <c r="H950" s="828"/>
      <c r="I950" s="828"/>
      <c r="J950" s="828"/>
      <c r="K950" s="828"/>
      <c r="L950" s="828"/>
      <c r="M950" s="828"/>
      <c r="N950" s="828"/>
      <c r="O950" s="828"/>
      <c r="P950" s="828"/>
      <c r="Q950" s="828"/>
      <c r="R950" s="828"/>
      <c r="S950" s="828"/>
      <c r="T950" s="828"/>
      <c r="U950" s="828"/>
      <c r="V950" s="828"/>
      <c r="W950" s="828"/>
      <c r="X950" s="828"/>
      <c r="Y950" s="828"/>
      <c r="Z950" s="828"/>
    </row>
    <row r="951" ht="15.75" customHeight="1">
      <c r="A951" s="830"/>
      <c r="B951" s="826"/>
      <c r="C951" s="828"/>
      <c r="D951" s="828"/>
      <c r="E951" s="828"/>
      <c r="F951" s="828"/>
      <c r="G951" s="828"/>
      <c r="H951" s="828"/>
      <c r="I951" s="828"/>
      <c r="J951" s="828"/>
      <c r="K951" s="828"/>
      <c r="L951" s="828"/>
      <c r="M951" s="828"/>
      <c r="N951" s="828"/>
      <c r="O951" s="828"/>
      <c r="P951" s="828"/>
      <c r="Q951" s="828"/>
      <c r="R951" s="828"/>
      <c r="S951" s="828"/>
      <c r="T951" s="828"/>
      <c r="U951" s="828"/>
      <c r="V951" s="828"/>
      <c r="W951" s="828"/>
      <c r="X951" s="828"/>
      <c r="Y951" s="828"/>
      <c r="Z951" s="828"/>
    </row>
    <row r="952" ht="15.75" customHeight="1">
      <c r="A952" s="830"/>
      <c r="B952" s="826"/>
      <c r="C952" s="828"/>
      <c r="D952" s="828"/>
      <c r="E952" s="828"/>
      <c r="F952" s="828"/>
      <c r="G952" s="828"/>
      <c r="H952" s="828"/>
      <c r="I952" s="828"/>
      <c r="J952" s="828"/>
      <c r="K952" s="828"/>
      <c r="L952" s="828"/>
      <c r="M952" s="828"/>
      <c r="N952" s="828"/>
      <c r="O952" s="828"/>
      <c r="P952" s="828"/>
      <c r="Q952" s="828"/>
      <c r="R952" s="828"/>
      <c r="S952" s="828"/>
      <c r="T952" s="828"/>
      <c r="U952" s="828"/>
      <c r="V952" s="828"/>
      <c r="W952" s="828"/>
      <c r="X952" s="828"/>
      <c r="Y952" s="828"/>
      <c r="Z952" s="828"/>
    </row>
    <row r="953" ht="15.75" customHeight="1">
      <c r="A953" s="830"/>
      <c r="B953" s="826"/>
      <c r="C953" s="828"/>
      <c r="D953" s="828"/>
      <c r="E953" s="828"/>
      <c r="F953" s="828"/>
      <c r="G953" s="828"/>
      <c r="H953" s="828"/>
      <c r="I953" s="828"/>
      <c r="J953" s="828"/>
      <c r="K953" s="828"/>
      <c r="L953" s="828"/>
      <c r="M953" s="828"/>
      <c r="N953" s="828"/>
      <c r="O953" s="828"/>
      <c r="P953" s="828"/>
      <c r="Q953" s="828"/>
      <c r="R953" s="828"/>
      <c r="S953" s="828"/>
      <c r="T953" s="828"/>
      <c r="U953" s="828"/>
      <c r="V953" s="828"/>
      <c r="W953" s="828"/>
      <c r="X953" s="828"/>
      <c r="Y953" s="828"/>
      <c r="Z953" s="828"/>
    </row>
    <row r="954" ht="15.75" customHeight="1">
      <c r="A954" s="830"/>
      <c r="B954" s="826"/>
      <c r="C954" s="828"/>
      <c r="D954" s="828"/>
      <c r="E954" s="828"/>
      <c r="F954" s="828"/>
      <c r="G954" s="828"/>
      <c r="H954" s="828"/>
      <c r="I954" s="828"/>
      <c r="J954" s="828"/>
      <c r="K954" s="828"/>
      <c r="L954" s="828"/>
      <c r="M954" s="828"/>
      <c r="N954" s="828"/>
      <c r="O954" s="828"/>
      <c r="P954" s="828"/>
      <c r="Q954" s="828"/>
      <c r="R954" s="828"/>
      <c r="S954" s="828"/>
      <c r="T954" s="828"/>
      <c r="U954" s="828"/>
      <c r="V954" s="828"/>
      <c r="W954" s="828"/>
      <c r="X954" s="828"/>
      <c r="Y954" s="828"/>
      <c r="Z954" s="828"/>
    </row>
    <row r="955" ht="15.75" customHeight="1">
      <c r="A955" s="830"/>
      <c r="B955" s="826"/>
      <c r="C955" s="828"/>
      <c r="D955" s="828"/>
      <c r="E955" s="828"/>
      <c r="F955" s="828"/>
      <c r="G955" s="828"/>
      <c r="H955" s="828"/>
      <c r="I955" s="828"/>
      <c r="J955" s="828"/>
      <c r="K955" s="828"/>
      <c r="L955" s="828"/>
      <c r="M955" s="828"/>
      <c r="N955" s="828"/>
      <c r="O955" s="828"/>
      <c r="P955" s="828"/>
      <c r="Q955" s="828"/>
      <c r="R955" s="828"/>
      <c r="S955" s="828"/>
      <c r="T955" s="828"/>
      <c r="U955" s="828"/>
      <c r="V955" s="828"/>
      <c r="W955" s="828"/>
      <c r="X955" s="828"/>
      <c r="Y955" s="828"/>
      <c r="Z955" s="828"/>
    </row>
    <row r="956" ht="15.75" customHeight="1">
      <c r="A956" s="830"/>
      <c r="B956" s="826"/>
      <c r="C956" s="828"/>
      <c r="D956" s="828"/>
      <c r="E956" s="828"/>
      <c r="F956" s="828"/>
      <c r="G956" s="828"/>
      <c r="H956" s="828"/>
      <c r="I956" s="828"/>
      <c r="J956" s="828"/>
      <c r="K956" s="828"/>
      <c r="L956" s="828"/>
      <c r="M956" s="828"/>
      <c r="N956" s="828"/>
      <c r="O956" s="828"/>
      <c r="P956" s="828"/>
      <c r="Q956" s="828"/>
      <c r="R956" s="828"/>
      <c r="S956" s="828"/>
      <c r="T956" s="828"/>
      <c r="U956" s="828"/>
      <c r="V956" s="828"/>
      <c r="W956" s="828"/>
      <c r="X956" s="828"/>
      <c r="Y956" s="828"/>
      <c r="Z956" s="828"/>
    </row>
    <row r="957" ht="15.75" customHeight="1">
      <c r="A957" s="830"/>
      <c r="B957" s="826"/>
      <c r="C957" s="828"/>
      <c r="D957" s="828"/>
      <c r="E957" s="828"/>
      <c r="F957" s="828"/>
      <c r="G957" s="828"/>
      <c r="H957" s="828"/>
      <c r="I957" s="828"/>
      <c r="J957" s="828"/>
      <c r="K957" s="828"/>
      <c r="L957" s="828"/>
      <c r="M957" s="828"/>
      <c r="N957" s="828"/>
      <c r="O957" s="828"/>
      <c r="P957" s="828"/>
      <c r="Q957" s="828"/>
      <c r="R957" s="828"/>
      <c r="S957" s="828"/>
      <c r="T957" s="828"/>
      <c r="U957" s="828"/>
      <c r="V957" s="828"/>
      <c r="W957" s="828"/>
      <c r="X957" s="828"/>
      <c r="Y957" s="828"/>
      <c r="Z957" s="828"/>
    </row>
    <row r="958" ht="15.75" customHeight="1">
      <c r="A958" s="830"/>
      <c r="B958" s="826"/>
      <c r="C958" s="828"/>
      <c r="D958" s="828"/>
      <c r="E958" s="828"/>
      <c r="F958" s="828"/>
      <c r="G958" s="828"/>
      <c r="H958" s="828"/>
      <c r="I958" s="828"/>
      <c r="J958" s="828"/>
      <c r="K958" s="828"/>
      <c r="L958" s="828"/>
      <c r="M958" s="828"/>
      <c r="N958" s="828"/>
      <c r="O958" s="828"/>
      <c r="P958" s="828"/>
      <c r="Q958" s="828"/>
      <c r="R958" s="828"/>
      <c r="S958" s="828"/>
      <c r="T958" s="828"/>
      <c r="U958" s="828"/>
      <c r="V958" s="828"/>
      <c r="W958" s="828"/>
      <c r="X958" s="828"/>
      <c r="Y958" s="828"/>
      <c r="Z958" s="828"/>
    </row>
    <row r="959" ht="15.75" customHeight="1">
      <c r="A959" s="830"/>
      <c r="B959" s="826"/>
      <c r="C959" s="828"/>
      <c r="D959" s="828"/>
      <c r="E959" s="828"/>
      <c r="F959" s="828"/>
      <c r="G959" s="828"/>
      <c r="H959" s="828"/>
      <c r="I959" s="828"/>
      <c r="J959" s="828"/>
      <c r="K959" s="828"/>
      <c r="L959" s="828"/>
      <c r="M959" s="828"/>
      <c r="N959" s="828"/>
      <c r="O959" s="828"/>
      <c r="P959" s="828"/>
      <c r="Q959" s="828"/>
      <c r="R959" s="828"/>
      <c r="S959" s="828"/>
      <c r="T959" s="828"/>
      <c r="U959" s="828"/>
      <c r="V959" s="828"/>
      <c r="W959" s="828"/>
      <c r="X959" s="828"/>
      <c r="Y959" s="828"/>
      <c r="Z959" s="828"/>
    </row>
    <row r="960" ht="15.75" customHeight="1">
      <c r="A960" s="830"/>
      <c r="B960" s="826"/>
      <c r="C960" s="828"/>
      <c r="D960" s="828"/>
      <c r="E960" s="828"/>
      <c r="F960" s="828"/>
      <c r="G960" s="828"/>
      <c r="H960" s="828"/>
      <c r="I960" s="828"/>
      <c r="J960" s="828"/>
      <c r="K960" s="828"/>
      <c r="L960" s="828"/>
      <c r="M960" s="828"/>
      <c r="N960" s="828"/>
      <c r="O960" s="828"/>
      <c r="P960" s="828"/>
      <c r="Q960" s="828"/>
      <c r="R960" s="828"/>
      <c r="S960" s="828"/>
      <c r="T960" s="828"/>
      <c r="U960" s="828"/>
      <c r="V960" s="828"/>
      <c r="W960" s="828"/>
      <c r="X960" s="828"/>
      <c r="Y960" s="828"/>
      <c r="Z960" s="828"/>
    </row>
    <row r="961" ht="15.75" customHeight="1">
      <c r="A961" s="830"/>
      <c r="B961" s="826"/>
      <c r="C961" s="828"/>
      <c r="D961" s="828"/>
      <c r="E961" s="828"/>
      <c r="F961" s="828"/>
      <c r="G961" s="828"/>
      <c r="H961" s="828"/>
      <c r="I961" s="828"/>
      <c r="J961" s="828"/>
      <c r="K961" s="828"/>
      <c r="L961" s="828"/>
      <c r="M961" s="828"/>
      <c r="N961" s="828"/>
      <c r="O961" s="828"/>
      <c r="P961" s="828"/>
      <c r="Q961" s="828"/>
      <c r="R961" s="828"/>
      <c r="S961" s="828"/>
      <c r="T961" s="828"/>
      <c r="U961" s="828"/>
      <c r="V961" s="828"/>
      <c r="W961" s="828"/>
      <c r="X961" s="828"/>
      <c r="Y961" s="828"/>
      <c r="Z961" s="828"/>
    </row>
    <row r="962" ht="15.75" customHeight="1">
      <c r="A962" s="830"/>
      <c r="B962" s="826"/>
      <c r="C962" s="828"/>
      <c r="D962" s="828"/>
      <c r="E962" s="828"/>
      <c r="F962" s="828"/>
      <c r="G962" s="828"/>
      <c r="H962" s="828"/>
      <c r="I962" s="828"/>
      <c r="J962" s="828"/>
      <c r="K962" s="828"/>
      <c r="L962" s="828"/>
      <c r="M962" s="828"/>
      <c r="N962" s="828"/>
      <c r="O962" s="828"/>
      <c r="P962" s="828"/>
      <c r="Q962" s="828"/>
      <c r="R962" s="828"/>
      <c r="S962" s="828"/>
      <c r="T962" s="828"/>
      <c r="U962" s="828"/>
      <c r="V962" s="828"/>
      <c r="W962" s="828"/>
      <c r="X962" s="828"/>
      <c r="Y962" s="828"/>
      <c r="Z962" s="828"/>
    </row>
    <row r="963" ht="15.75" customHeight="1">
      <c r="A963" s="830"/>
      <c r="B963" s="826"/>
      <c r="C963" s="828"/>
      <c r="D963" s="828"/>
      <c r="E963" s="828"/>
      <c r="F963" s="828"/>
      <c r="G963" s="828"/>
      <c r="H963" s="828"/>
      <c r="I963" s="828"/>
      <c r="J963" s="828"/>
      <c r="K963" s="828"/>
      <c r="L963" s="828"/>
      <c r="M963" s="828"/>
      <c r="N963" s="828"/>
      <c r="O963" s="828"/>
      <c r="P963" s="828"/>
      <c r="Q963" s="828"/>
      <c r="R963" s="828"/>
      <c r="S963" s="828"/>
      <c r="T963" s="828"/>
      <c r="U963" s="828"/>
      <c r="V963" s="828"/>
      <c r="W963" s="828"/>
      <c r="X963" s="828"/>
      <c r="Y963" s="828"/>
      <c r="Z963" s="828"/>
    </row>
    <row r="964" ht="15.75" customHeight="1">
      <c r="A964" s="830"/>
      <c r="B964" s="826"/>
      <c r="C964" s="828"/>
      <c r="D964" s="828"/>
      <c r="E964" s="828"/>
      <c r="F964" s="828"/>
      <c r="G964" s="828"/>
      <c r="H964" s="828"/>
      <c r="I964" s="828"/>
      <c r="J964" s="828"/>
      <c r="K964" s="828"/>
      <c r="L964" s="828"/>
      <c r="M964" s="828"/>
      <c r="N964" s="828"/>
      <c r="O964" s="828"/>
      <c r="P964" s="828"/>
      <c r="Q964" s="828"/>
      <c r="R964" s="828"/>
      <c r="S964" s="828"/>
      <c r="T964" s="828"/>
      <c r="U964" s="828"/>
      <c r="V964" s="828"/>
      <c r="W964" s="828"/>
      <c r="X964" s="828"/>
      <c r="Y964" s="828"/>
      <c r="Z964" s="828"/>
    </row>
    <row r="965" ht="15.75" customHeight="1">
      <c r="A965" s="830"/>
      <c r="B965" s="826"/>
      <c r="C965" s="828"/>
      <c r="D965" s="828"/>
      <c r="E965" s="828"/>
      <c r="F965" s="828"/>
      <c r="G965" s="828"/>
      <c r="H965" s="828"/>
      <c r="I965" s="828"/>
      <c r="J965" s="828"/>
      <c r="K965" s="828"/>
      <c r="L965" s="828"/>
      <c r="M965" s="828"/>
      <c r="N965" s="828"/>
      <c r="O965" s="828"/>
      <c r="P965" s="828"/>
      <c r="Q965" s="828"/>
      <c r="R965" s="828"/>
      <c r="S965" s="828"/>
      <c r="T965" s="828"/>
      <c r="U965" s="828"/>
      <c r="V965" s="828"/>
      <c r="W965" s="828"/>
      <c r="X965" s="828"/>
      <c r="Y965" s="828"/>
      <c r="Z965" s="828"/>
    </row>
    <row r="966" ht="15.75" customHeight="1">
      <c r="A966" s="830"/>
      <c r="B966" s="826"/>
      <c r="C966" s="828"/>
      <c r="D966" s="828"/>
      <c r="E966" s="828"/>
      <c r="F966" s="828"/>
      <c r="G966" s="828"/>
      <c r="H966" s="828"/>
      <c r="I966" s="828"/>
      <c r="J966" s="828"/>
      <c r="K966" s="828"/>
      <c r="L966" s="828"/>
      <c r="M966" s="828"/>
      <c r="N966" s="828"/>
      <c r="O966" s="828"/>
      <c r="P966" s="828"/>
      <c r="Q966" s="828"/>
      <c r="R966" s="828"/>
      <c r="S966" s="828"/>
      <c r="T966" s="828"/>
      <c r="U966" s="828"/>
      <c r="V966" s="828"/>
      <c r="W966" s="828"/>
      <c r="X966" s="828"/>
      <c r="Y966" s="828"/>
      <c r="Z966" s="828"/>
    </row>
    <row r="967" ht="15.75" customHeight="1">
      <c r="A967" s="830"/>
      <c r="B967" s="826"/>
      <c r="C967" s="828"/>
      <c r="D967" s="828"/>
      <c r="E967" s="828"/>
      <c r="F967" s="828"/>
      <c r="G967" s="828"/>
      <c r="H967" s="828"/>
      <c r="I967" s="828"/>
      <c r="J967" s="828"/>
      <c r="K967" s="828"/>
      <c r="L967" s="828"/>
      <c r="M967" s="828"/>
      <c r="N967" s="828"/>
      <c r="O967" s="828"/>
      <c r="P967" s="828"/>
      <c r="Q967" s="828"/>
      <c r="R967" s="828"/>
      <c r="S967" s="828"/>
      <c r="T967" s="828"/>
      <c r="U967" s="828"/>
      <c r="V967" s="828"/>
      <c r="W967" s="828"/>
      <c r="X967" s="828"/>
      <c r="Y967" s="828"/>
      <c r="Z967" s="828"/>
    </row>
    <row r="968" ht="15.75" customHeight="1">
      <c r="A968" s="830"/>
      <c r="B968" s="826"/>
      <c r="C968" s="828"/>
      <c r="D968" s="828"/>
      <c r="E968" s="828"/>
      <c r="F968" s="828"/>
      <c r="G968" s="828"/>
      <c r="H968" s="828"/>
      <c r="I968" s="828"/>
      <c r="J968" s="828"/>
      <c r="K968" s="828"/>
      <c r="L968" s="828"/>
      <c r="M968" s="828"/>
      <c r="N968" s="828"/>
      <c r="O968" s="828"/>
      <c r="P968" s="828"/>
      <c r="Q968" s="828"/>
      <c r="R968" s="828"/>
      <c r="S968" s="828"/>
      <c r="T968" s="828"/>
      <c r="U968" s="828"/>
      <c r="V968" s="828"/>
      <c r="W968" s="828"/>
      <c r="X968" s="828"/>
      <c r="Y968" s="828"/>
      <c r="Z968" s="828"/>
    </row>
    <row r="969" ht="15.75" customHeight="1">
      <c r="A969" s="830"/>
      <c r="B969" s="826"/>
      <c r="C969" s="828"/>
      <c r="D969" s="828"/>
      <c r="E969" s="828"/>
      <c r="F969" s="828"/>
      <c r="G969" s="828"/>
      <c r="H969" s="828"/>
      <c r="I969" s="828"/>
      <c r="J969" s="828"/>
      <c r="K969" s="828"/>
      <c r="L969" s="828"/>
      <c r="M969" s="828"/>
      <c r="N969" s="828"/>
      <c r="O969" s="828"/>
      <c r="P969" s="828"/>
      <c r="Q969" s="828"/>
      <c r="R969" s="828"/>
      <c r="S969" s="828"/>
      <c r="T969" s="828"/>
      <c r="U969" s="828"/>
      <c r="V969" s="828"/>
      <c r="W969" s="828"/>
      <c r="X969" s="828"/>
      <c r="Y969" s="828"/>
      <c r="Z969" s="828"/>
    </row>
    <row r="970" ht="15.75" customHeight="1">
      <c r="A970" s="830"/>
      <c r="B970" s="826"/>
      <c r="C970" s="828"/>
      <c r="D970" s="828"/>
      <c r="E970" s="828"/>
      <c r="F970" s="828"/>
      <c r="G970" s="828"/>
      <c r="H970" s="828"/>
      <c r="I970" s="828"/>
      <c r="J970" s="828"/>
      <c r="K970" s="828"/>
      <c r="L970" s="828"/>
      <c r="M970" s="828"/>
      <c r="N970" s="828"/>
      <c r="O970" s="828"/>
      <c r="P970" s="828"/>
      <c r="Q970" s="828"/>
      <c r="R970" s="828"/>
      <c r="S970" s="828"/>
      <c r="T970" s="828"/>
      <c r="U970" s="828"/>
      <c r="V970" s="828"/>
      <c r="W970" s="828"/>
      <c r="X970" s="828"/>
      <c r="Y970" s="828"/>
      <c r="Z970" s="828"/>
    </row>
    <row r="971" ht="15.75" customHeight="1">
      <c r="A971" s="830"/>
      <c r="B971" s="826"/>
      <c r="C971" s="828"/>
      <c r="D971" s="828"/>
      <c r="E971" s="828"/>
      <c r="F971" s="828"/>
      <c r="G971" s="828"/>
      <c r="H971" s="828"/>
      <c r="I971" s="828"/>
      <c r="J971" s="828"/>
      <c r="K971" s="828"/>
      <c r="L971" s="828"/>
      <c r="M971" s="828"/>
      <c r="N971" s="828"/>
      <c r="O971" s="828"/>
      <c r="P971" s="828"/>
      <c r="Q971" s="828"/>
      <c r="R971" s="828"/>
      <c r="S971" s="828"/>
      <c r="T971" s="828"/>
      <c r="U971" s="828"/>
      <c r="V971" s="828"/>
      <c r="W971" s="828"/>
      <c r="X971" s="828"/>
      <c r="Y971" s="828"/>
      <c r="Z971" s="828"/>
    </row>
    <row r="972" ht="15.75" customHeight="1">
      <c r="A972" s="830"/>
      <c r="B972" s="826"/>
      <c r="C972" s="828"/>
      <c r="D972" s="828"/>
      <c r="E972" s="828"/>
      <c r="F972" s="828"/>
      <c r="G972" s="828"/>
      <c r="H972" s="828"/>
      <c r="I972" s="828"/>
      <c r="J972" s="828"/>
      <c r="K972" s="828"/>
      <c r="L972" s="828"/>
      <c r="M972" s="828"/>
      <c r="N972" s="828"/>
      <c r="O972" s="828"/>
      <c r="P972" s="828"/>
      <c r="Q972" s="828"/>
      <c r="R972" s="828"/>
      <c r="S972" s="828"/>
      <c r="T972" s="828"/>
      <c r="U972" s="828"/>
      <c r="V972" s="828"/>
      <c r="W972" s="828"/>
      <c r="X972" s="828"/>
      <c r="Y972" s="828"/>
      <c r="Z972" s="828"/>
    </row>
    <row r="973" ht="15.75" customHeight="1">
      <c r="A973" s="830"/>
      <c r="B973" s="826"/>
      <c r="C973" s="828"/>
      <c r="D973" s="828"/>
      <c r="E973" s="828"/>
      <c r="F973" s="828"/>
      <c r="G973" s="828"/>
      <c r="H973" s="828"/>
      <c r="I973" s="828"/>
      <c r="J973" s="828"/>
      <c r="K973" s="828"/>
      <c r="L973" s="828"/>
      <c r="M973" s="828"/>
      <c r="N973" s="828"/>
      <c r="O973" s="828"/>
      <c r="P973" s="828"/>
      <c r="Q973" s="828"/>
      <c r="R973" s="828"/>
      <c r="S973" s="828"/>
      <c r="T973" s="828"/>
      <c r="U973" s="828"/>
      <c r="V973" s="828"/>
      <c r="W973" s="828"/>
      <c r="X973" s="828"/>
      <c r="Y973" s="828"/>
      <c r="Z973" s="828"/>
    </row>
    <row r="974" ht="15.75" customHeight="1">
      <c r="A974" s="830"/>
      <c r="B974" s="826"/>
      <c r="C974" s="828"/>
      <c r="D974" s="828"/>
      <c r="E974" s="828"/>
      <c r="F974" s="828"/>
      <c r="G974" s="828"/>
      <c r="H974" s="828"/>
      <c r="I974" s="828"/>
      <c r="J974" s="828"/>
      <c r="K974" s="828"/>
      <c r="L974" s="828"/>
      <c r="M974" s="828"/>
      <c r="N974" s="828"/>
      <c r="O974" s="828"/>
      <c r="P974" s="828"/>
      <c r="Q974" s="828"/>
      <c r="R974" s="828"/>
      <c r="S974" s="828"/>
      <c r="T974" s="828"/>
      <c r="U974" s="828"/>
      <c r="V974" s="828"/>
      <c r="W974" s="828"/>
      <c r="X974" s="828"/>
      <c r="Y974" s="828"/>
      <c r="Z974" s="828"/>
    </row>
    <row r="975" ht="15.75" customHeight="1">
      <c r="A975" s="830"/>
      <c r="B975" s="826"/>
      <c r="C975" s="828"/>
      <c r="D975" s="828"/>
      <c r="E975" s="828"/>
      <c r="F975" s="828"/>
      <c r="G975" s="828"/>
      <c r="H975" s="828"/>
      <c r="I975" s="828"/>
      <c r="J975" s="828"/>
      <c r="K975" s="828"/>
      <c r="L975" s="828"/>
      <c r="M975" s="828"/>
      <c r="N975" s="828"/>
      <c r="O975" s="828"/>
      <c r="P975" s="828"/>
      <c r="Q975" s="828"/>
      <c r="R975" s="828"/>
      <c r="S975" s="828"/>
      <c r="T975" s="828"/>
      <c r="U975" s="828"/>
      <c r="V975" s="828"/>
      <c r="W975" s="828"/>
      <c r="X975" s="828"/>
      <c r="Y975" s="828"/>
      <c r="Z975" s="828"/>
    </row>
    <row r="976" ht="15.75" customHeight="1">
      <c r="A976" s="830"/>
      <c r="B976" s="826"/>
      <c r="C976" s="828"/>
      <c r="D976" s="828"/>
      <c r="E976" s="828"/>
      <c r="F976" s="828"/>
      <c r="G976" s="828"/>
      <c r="H976" s="828"/>
      <c r="I976" s="828"/>
      <c r="J976" s="828"/>
      <c r="K976" s="828"/>
      <c r="L976" s="828"/>
      <c r="M976" s="828"/>
      <c r="N976" s="828"/>
      <c r="O976" s="828"/>
      <c r="P976" s="828"/>
      <c r="Q976" s="828"/>
      <c r="R976" s="828"/>
      <c r="S976" s="828"/>
      <c r="T976" s="828"/>
      <c r="U976" s="828"/>
      <c r="V976" s="828"/>
      <c r="W976" s="828"/>
      <c r="X976" s="828"/>
      <c r="Y976" s="828"/>
      <c r="Z976" s="828"/>
    </row>
    <row r="977" ht="15.75" customHeight="1">
      <c r="A977" s="830"/>
      <c r="B977" s="826"/>
      <c r="C977" s="828"/>
      <c r="D977" s="828"/>
      <c r="E977" s="828"/>
      <c r="F977" s="828"/>
      <c r="G977" s="828"/>
      <c r="H977" s="828"/>
      <c r="I977" s="828"/>
      <c r="J977" s="828"/>
      <c r="K977" s="828"/>
      <c r="L977" s="828"/>
      <c r="M977" s="828"/>
      <c r="N977" s="828"/>
      <c r="O977" s="828"/>
      <c r="P977" s="828"/>
      <c r="Q977" s="828"/>
      <c r="R977" s="828"/>
      <c r="S977" s="828"/>
      <c r="T977" s="828"/>
      <c r="U977" s="828"/>
      <c r="V977" s="828"/>
      <c r="W977" s="828"/>
      <c r="X977" s="828"/>
      <c r="Y977" s="828"/>
      <c r="Z977" s="828"/>
    </row>
    <row r="978" ht="15.75" customHeight="1">
      <c r="A978" s="830"/>
      <c r="B978" s="826"/>
      <c r="C978" s="828"/>
      <c r="D978" s="828"/>
      <c r="E978" s="828"/>
      <c r="F978" s="828"/>
      <c r="G978" s="828"/>
      <c r="H978" s="828"/>
      <c r="I978" s="828"/>
      <c r="J978" s="828"/>
      <c r="K978" s="828"/>
      <c r="L978" s="828"/>
      <c r="M978" s="828"/>
      <c r="N978" s="828"/>
      <c r="O978" s="828"/>
      <c r="P978" s="828"/>
      <c r="Q978" s="828"/>
      <c r="R978" s="828"/>
      <c r="S978" s="828"/>
      <c r="T978" s="828"/>
      <c r="U978" s="828"/>
      <c r="V978" s="828"/>
      <c r="W978" s="828"/>
      <c r="X978" s="828"/>
      <c r="Y978" s="828"/>
      <c r="Z978" s="828"/>
    </row>
    <row r="979" ht="15.75" customHeight="1">
      <c r="A979" s="830"/>
      <c r="B979" s="826"/>
      <c r="C979" s="828"/>
      <c r="D979" s="828"/>
      <c r="E979" s="828"/>
      <c r="F979" s="828"/>
      <c r="G979" s="828"/>
      <c r="H979" s="828"/>
      <c r="I979" s="828"/>
      <c r="J979" s="828"/>
      <c r="K979" s="828"/>
      <c r="L979" s="828"/>
      <c r="M979" s="828"/>
      <c r="N979" s="828"/>
      <c r="O979" s="828"/>
      <c r="P979" s="828"/>
      <c r="Q979" s="828"/>
      <c r="R979" s="828"/>
      <c r="S979" s="828"/>
      <c r="T979" s="828"/>
      <c r="U979" s="828"/>
      <c r="V979" s="828"/>
      <c r="W979" s="828"/>
      <c r="X979" s="828"/>
      <c r="Y979" s="828"/>
      <c r="Z979" s="828"/>
    </row>
    <row r="980" ht="15.75" customHeight="1">
      <c r="A980" s="830"/>
      <c r="B980" s="826"/>
      <c r="C980" s="828"/>
      <c r="D980" s="828"/>
      <c r="E980" s="828"/>
      <c r="F980" s="828"/>
      <c r="G980" s="828"/>
      <c r="H980" s="828"/>
      <c r="I980" s="828"/>
      <c r="J980" s="828"/>
      <c r="K980" s="828"/>
      <c r="L980" s="828"/>
      <c r="M980" s="828"/>
      <c r="N980" s="828"/>
      <c r="O980" s="828"/>
      <c r="P980" s="828"/>
      <c r="Q980" s="828"/>
      <c r="R980" s="828"/>
      <c r="S980" s="828"/>
      <c r="T980" s="828"/>
      <c r="U980" s="828"/>
      <c r="V980" s="828"/>
      <c r="W980" s="828"/>
      <c r="X980" s="828"/>
      <c r="Y980" s="828"/>
      <c r="Z980" s="828"/>
    </row>
    <row r="981" ht="15.75" customHeight="1">
      <c r="A981" s="830"/>
      <c r="B981" s="826"/>
      <c r="C981" s="828"/>
      <c r="D981" s="828"/>
      <c r="E981" s="828"/>
      <c r="F981" s="828"/>
      <c r="G981" s="828"/>
      <c r="H981" s="828"/>
      <c r="I981" s="828"/>
      <c r="J981" s="828"/>
      <c r="K981" s="828"/>
      <c r="L981" s="828"/>
      <c r="M981" s="828"/>
      <c r="N981" s="828"/>
      <c r="O981" s="828"/>
      <c r="P981" s="828"/>
      <c r="Q981" s="828"/>
      <c r="R981" s="828"/>
      <c r="S981" s="828"/>
      <c r="T981" s="828"/>
      <c r="U981" s="828"/>
      <c r="V981" s="828"/>
      <c r="W981" s="828"/>
      <c r="X981" s="828"/>
      <c r="Y981" s="828"/>
      <c r="Z981" s="828"/>
    </row>
    <row r="982" ht="15.75" customHeight="1">
      <c r="A982" s="830"/>
      <c r="B982" s="826"/>
      <c r="C982" s="828"/>
      <c r="D982" s="828"/>
      <c r="E982" s="828"/>
      <c r="F982" s="828"/>
      <c r="G982" s="828"/>
      <c r="H982" s="828"/>
      <c r="I982" s="828"/>
      <c r="J982" s="828"/>
      <c r="K982" s="828"/>
      <c r="L982" s="828"/>
      <c r="M982" s="828"/>
      <c r="N982" s="828"/>
      <c r="O982" s="828"/>
      <c r="P982" s="828"/>
      <c r="Q982" s="828"/>
      <c r="R982" s="828"/>
      <c r="S982" s="828"/>
      <c r="T982" s="828"/>
      <c r="U982" s="828"/>
      <c r="V982" s="828"/>
      <c r="W982" s="828"/>
      <c r="X982" s="828"/>
      <c r="Y982" s="828"/>
      <c r="Z982" s="828"/>
    </row>
    <row r="983" ht="15.75" customHeight="1">
      <c r="A983" s="830"/>
      <c r="B983" s="826"/>
      <c r="C983" s="828"/>
      <c r="D983" s="828"/>
      <c r="E983" s="828"/>
      <c r="F983" s="828"/>
      <c r="G983" s="828"/>
      <c r="H983" s="828"/>
      <c r="I983" s="828"/>
      <c r="J983" s="828"/>
      <c r="K983" s="828"/>
      <c r="L983" s="828"/>
      <c r="M983" s="828"/>
      <c r="N983" s="828"/>
      <c r="O983" s="828"/>
      <c r="P983" s="828"/>
      <c r="Q983" s="828"/>
      <c r="R983" s="828"/>
      <c r="S983" s="828"/>
      <c r="T983" s="828"/>
      <c r="U983" s="828"/>
      <c r="V983" s="828"/>
      <c r="W983" s="828"/>
      <c r="X983" s="828"/>
      <c r="Y983" s="828"/>
      <c r="Z983" s="828"/>
    </row>
    <row r="984" ht="15.75" customHeight="1">
      <c r="A984" s="830"/>
      <c r="B984" s="826"/>
      <c r="C984" s="828"/>
      <c r="D984" s="828"/>
      <c r="E984" s="828"/>
      <c r="F984" s="828"/>
      <c r="G984" s="828"/>
      <c r="H984" s="828"/>
      <c r="I984" s="828"/>
      <c r="J984" s="828"/>
      <c r="K984" s="828"/>
      <c r="L984" s="828"/>
      <c r="M984" s="828"/>
      <c r="N984" s="828"/>
      <c r="O984" s="828"/>
      <c r="P984" s="828"/>
      <c r="Q984" s="828"/>
      <c r="R984" s="828"/>
      <c r="S984" s="828"/>
      <c r="T984" s="828"/>
      <c r="U984" s="828"/>
      <c r="V984" s="828"/>
      <c r="W984" s="828"/>
      <c r="X984" s="828"/>
      <c r="Y984" s="828"/>
      <c r="Z984" s="828"/>
    </row>
    <row r="985" ht="15.75" customHeight="1">
      <c r="A985" s="830"/>
      <c r="B985" s="826"/>
      <c r="C985" s="828"/>
      <c r="D985" s="828"/>
      <c r="E985" s="828"/>
      <c r="F985" s="828"/>
      <c r="G985" s="828"/>
      <c r="H985" s="828"/>
      <c r="I985" s="828"/>
      <c r="J985" s="828"/>
      <c r="K985" s="828"/>
      <c r="L985" s="828"/>
      <c r="M985" s="828"/>
      <c r="N985" s="828"/>
      <c r="O985" s="828"/>
      <c r="P985" s="828"/>
      <c r="Q985" s="828"/>
      <c r="R985" s="828"/>
      <c r="S985" s="828"/>
      <c r="T985" s="828"/>
      <c r="U985" s="828"/>
      <c r="V985" s="828"/>
      <c r="W985" s="828"/>
      <c r="X985" s="828"/>
      <c r="Y985" s="828"/>
      <c r="Z985" s="828"/>
    </row>
    <row r="986" ht="15.75" customHeight="1">
      <c r="A986" s="830"/>
      <c r="B986" s="826"/>
      <c r="C986" s="828"/>
      <c r="D986" s="828"/>
      <c r="E986" s="828"/>
      <c r="F986" s="828"/>
      <c r="G986" s="828"/>
      <c r="H986" s="828"/>
      <c r="I986" s="828"/>
      <c r="J986" s="828"/>
      <c r="K986" s="828"/>
      <c r="L986" s="828"/>
      <c r="M986" s="828"/>
      <c r="N986" s="828"/>
      <c r="O986" s="828"/>
      <c r="P986" s="828"/>
      <c r="Q986" s="828"/>
      <c r="R986" s="828"/>
      <c r="S986" s="828"/>
      <c r="T986" s="828"/>
      <c r="U986" s="828"/>
      <c r="V986" s="828"/>
      <c r="W986" s="828"/>
      <c r="X986" s="828"/>
      <c r="Y986" s="828"/>
      <c r="Z986" s="828"/>
    </row>
    <row r="987" ht="15.75" customHeight="1">
      <c r="A987" s="830"/>
      <c r="B987" s="826"/>
      <c r="C987" s="828"/>
      <c r="D987" s="828"/>
      <c r="E987" s="828"/>
      <c r="F987" s="828"/>
      <c r="G987" s="828"/>
      <c r="H987" s="828"/>
      <c r="I987" s="828"/>
      <c r="J987" s="828"/>
      <c r="K987" s="828"/>
      <c r="L987" s="828"/>
      <c r="M987" s="828"/>
      <c r="N987" s="828"/>
      <c r="O987" s="828"/>
      <c r="P987" s="828"/>
      <c r="Q987" s="828"/>
      <c r="R987" s="828"/>
      <c r="S987" s="828"/>
      <c r="T987" s="828"/>
      <c r="U987" s="828"/>
      <c r="V987" s="828"/>
      <c r="W987" s="828"/>
      <c r="X987" s="828"/>
      <c r="Y987" s="828"/>
      <c r="Z987" s="828"/>
    </row>
    <row r="988" ht="15.75" customHeight="1">
      <c r="A988" s="830"/>
      <c r="B988" s="826"/>
      <c r="C988" s="828"/>
      <c r="D988" s="828"/>
      <c r="E988" s="828"/>
      <c r="F988" s="828"/>
      <c r="G988" s="828"/>
      <c r="H988" s="828"/>
      <c r="I988" s="828"/>
      <c r="J988" s="828"/>
      <c r="K988" s="828"/>
      <c r="L988" s="828"/>
      <c r="M988" s="828"/>
      <c r="N988" s="828"/>
      <c r="O988" s="828"/>
      <c r="P988" s="828"/>
      <c r="Q988" s="828"/>
      <c r="R988" s="828"/>
      <c r="S988" s="828"/>
      <c r="T988" s="828"/>
      <c r="U988" s="828"/>
      <c r="V988" s="828"/>
      <c r="W988" s="828"/>
      <c r="X988" s="828"/>
      <c r="Y988" s="828"/>
      <c r="Z988" s="828"/>
    </row>
    <row r="989" ht="15.75" customHeight="1">
      <c r="A989" s="830"/>
      <c r="B989" s="826"/>
      <c r="C989" s="828"/>
      <c r="D989" s="828"/>
      <c r="E989" s="828"/>
      <c r="F989" s="828"/>
      <c r="G989" s="828"/>
      <c r="H989" s="828"/>
      <c r="I989" s="828"/>
      <c r="J989" s="828"/>
      <c r="K989" s="828"/>
      <c r="L989" s="828"/>
      <c r="M989" s="828"/>
      <c r="N989" s="828"/>
      <c r="O989" s="828"/>
      <c r="P989" s="828"/>
      <c r="Q989" s="828"/>
      <c r="R989" s="828"/>
      <c r="S989" s="828"/>
      <c r="T989" s="828"/>
      <c r="U989" s="828"/>
      <c r="V989" s="828"/>
      <c r="W989" s="828"/>
      <c r="X989" s="828"/>
      <c r="Y989" s="828"/>
      <c r="Z989" s="828"/>
    </row>
    <row r="990" ht="15.75" customHeight="1">
      <c r="A990" s="830"/>
      <c r="B990" s="826"/>
      <c r="C990" s="828"/>
      <c r="D990" s="828"/>
      <c r="E990" s="828"/>
      <c r="F990" s="828"/>
      <c r="G990" s="828"/>
      <c r="H990" s="828"/>
      <c r="I990" s="828"/>
      <c r="J990" s="828"/>
      <c r="K990" s="828"/>
      <c r="L990" s="828"/>
      <c r="M990" s="828"/>
      <c r="N990" s="828"/>
      <c r="O990" s="828"/>
      <c r="P990" s="828"/>
      <c r="Q990" s="828"/>
      <c r="R990" s="828"/>
      <c r="S990" s="828"/>
      <c r="T990" s="828"/>
      <c r="U990" s="828"/>
      <c r="V990" s="828"/>
      <c r="W990" s="828"/>
      <c r="X990" s="828"/>
      <c r="Y990" s="828"/>
      <c r="Z990" s="828"/>
    </row>
    <row r="991" ht="15.75" customHeight="1">
      <c r="A991" s="830"/>
      <c r="B991" s="826"/>
      <c r="C991" s="828"/>
      <c r="D991" s="828"/>
      <c r="E991" s="828"/>
      <c r="F991" s="828"/>
      <c r="G991" s="828"/>
      <c r="H991" s="828"/>
      <c r="I991" s="828"/>
      <c r="J991" s="828"/>
      <c r="K991" s="828"/>
      <c r="L991" s="828"/>
      <c r="M991" s="828"/>
      <c r="N991" s="828"/>
      <c r="O991" s="828"/>
      <c r="P991" s="828"/>
      <c r="Q991" s="828"/>
      <c r="R991" s="828"/>
      <c r="S991" s="828"/>
      <c r="T991" s="828"/>
      <c r="U991" s="828"/>
      <c r="V991" s="828"/>
      <c r="W991" s="828"/>
      <c r="X991" s="828"/>
      <c r="Y991" s="828"/>
      <c r="Z991" s="828"/>
    </row>
    <row r="992" ht="15.75" customHeight="1">
      <c r="A992" s="830"/>
      <c r="B992" s="826"/>
      <c r="C992" s="828"/>
      <c r="D992" s="828"/>
      <c r="E992" s="828"/>
      <c r="F992" s="828"/>
      <c r="G992" s="828"/>
      <c r="H992" s="828"/>
      <c r="I992" s="828"/>
      <c r="J992" s="828"/>
      <c r="K992" s="828"/>
      <c r="L992" s="828"/>
      <c r="M992" s="828"/>
      <c r="N992" s="828"/>
      <c r="O992" s="828"/>
      <c r="P992" s="828"/>
      <c r="Q992" s="828"/>
      <c r="R992" s="828"/>
      <c r="S992" s="828"/>
      <c r="T992" s="828"/>
      <c r="U992" s="828"/>
      <c r="V992" s="828"/>
      <c r="W992" s="828"/>
      <c r="X992" s="828"/>
      <c r="Y992" s="828"/>
      <c r="Z992" s="828"/>
    </row>
    <row r="993" ht="15.75" customHeight="1">
      <c r="A993" s="830"/>
      <c r="B993" s="826"/>
      <c r="C993" s="828"/>
      <c r="D993" s="828"/>
      <c r="E993" s="828"/>
      <c r="F993" s="828"/>
      <c r="G993" s="828"/>
      <c r="H993" s="828"/>
      <c r="I993" s="828"/>
      <c r="J993" s="828"/>
      <c r="K993" s="828"/>
      <c r="L993" s="828"/>
      <c r="M993" s="828"/>
      <c r="N993" s="828"/>
      <c r="O993" s="828"/>
      <c r="P993" s="828"/>
      <c r="Q993" s="828"/>
      <c r="R993" s="828"/>
      <c r="S993" s="828"/>
      <c r="T993" s="828"/>
      <c r="U993" s="828"/>
      <c r="V993" s="828"/>
      <c r="W993" s="828"/>
      <c r="X993" s="828"/>
      <c r="Y993" s="828"/>
      <c r="Z993" s="828"/>
    </row>
    <row r="994" ht="15.75" customHeight="1">
      <c r="A994" s="830"/>
      <c r="B994" s="826"/>
      <c r="C994" s="828"/>
      <c r="D994" s="828"/>
      <c r="E994" s="828"/>
      <c r="F994" s="828"/>
      <c r="G994" s="828"/>
      <c r="H994" s="828"/>
      <c r="I994" s="828"/>
      <c r="J994" s="828"/>
      <c r="K994" s="828"/>
      <c r="L994" s="828"/>
      <c r="M994" s="828"/>
      <c r="N994" s="828"/>
      <c r="O994" s="828"/>
      <c r="P994" s="828"/>
      <c r="Q994" s="828"/>
      <c r="R994" s="828"/>
      <c r="S994" s="828"/>
      <c r="T994" s="828"/>
      <c r="U994" s="828"/>
      <c r="V994" s="828"/>
      <c r="W994" s="828"/>
      <c r="X994" s="828"/>
      <c r="Y994" s="828"/>
      <c r="Z994" s="828"/>
    </row>
    <row r="995" ht="15.75" customHeight="1">
      <c r="A995" s="830"/>
      <c r="B995" s="826"/>
      <c r="C995" s="828"/>
      <c r="D995" s="828"/>
      <c r="E995" s="828"/>
      <c r="F995" s="828"/>
      <c r="G995" s="828"/>
      <c r="H995" s="828"/>
      <c r="I995" s="828"/>
      <c r="J995" s="828"/>
      <c r="K995" s="828"/>
      <c r="L995" s="828"/>
      <c r="M995" s="828"/>
      <c r="N995" s="828"/>
      <c r="O995" s="828"/>
      <c r="P995" s="828"/>
      <c r="Q995" s="828"/>
      <c r="R995" s="828"/>
      <c r="S995" s="828"/>
      <c r="T995" s="828"/>
      <c r="U995" s="828"/>
      <c r="V995" s="828"/>
      <c r="W995" s="828"/>
      <c r="X995" s="828"/>
      <c r="Y995" s="828"/>
      <c r="Z995" s="828"/>
    </row>
    <row r="996" ht="15.75" customHeight="1">
      <c r="A996" s="830"/>
      <c r="B996" s="826"/>
      <c r="C996" s="828"/>
      <c r="D996" s="828"/>
      <c r="E996" s="828"/>
      <c r="F996" s="828"/>
      <c r="G996" s="828"/>
      <c r="H996" s="828"/>
      <c r="I996" s="828"/>
      <c r="J996" s="828"/>
      <c r="K996" s="828"/>
      <c r="L996" s="828"/>
      <c r="M996" s="828"/>
      <c r="N996" s="828"/>
      <c r="O996" s="828"/>
      <c r="P996" s="828"/>
      <c r="Q996" s="828"/>
      <c r="R996" s="828"/>
      <c r="S996" s="828"/>
      <c r="T996" s="828"/>
      <c r="U996" s="828"/>
      <c r="V996" s="828"/>
      <c r="W996" s="828"/>
      <c r="X996" s="828"/>
      <c r="Y996" s="828"/>
      <c r="Z996" s="828"/>
    </row>
    <row r="997" ht="15.75" customHeight="1">
      <c r="A997" s="830"/>
      <c r="B997" s="826"/>
      <c r="C997" s="828"/>
      <c r="D997" s="828"/>
      <c r="E997" s="828"/>
      <c r="F997" s="828"/>
      <c r="G997" s="828"/>
      <c r="H997" s="828"/>
      <c r="I997" s="828"/>
      <c r="J997" s="828"/>
      <c r="K997" s="828"/>
      <c r="L997" s="828"/>
      <c r="M997" s="828"/>
      <c r="N997" s="828"/>
      <c r="O997" s="828"/>
      <c r="P997" s="828"/>
      <c r="Q997" s="828"/>
      <c r="R997" s="828"/>
      <c r="S997" s="828"/>
      <c r="T997" s="828"/>
      <c r="U997" s="828"/>
      <c r="V997" s="828"/>
      <c r="W997" s="828"/>
      <c r="X997" s="828"/>
      <c r="Y997" s="828"/>
      <c r="Z997" s="828"/>
    </row>
    <row r="998" ht="15.75" customHeight="1">
      <c r="A998" s="830"/>
      <c r="B998" s="826"/>
      <c r="C998" s="828"/>
      <c r="D998" s="828"/>
      <c r="E998" s="828"/>
      <c r="F998" s="828"/>
      <c r="G998" s="828"/>
      <c r="H998" s="828"/>
      <c r="I998" s="828"/>
      <c r="J998" s="828"/>
      <c r="K998" s="828"/>
      <c r="L998" s="828"/>
      <c r="M998" s="828"/>
      <c r="N998" s="828"/>
      <c r="O998" s="828"/>
      <c r="P998" s="828"/>
      <c r="Q998" s="828"/>
      <c r="R998" s="828"/>
      <c r="S998" s="828"/>
      <c r="T998" s="828"/>
      <c r="U998" s="828"/>
      <c r="V998" s="828"/>
      <c r="W998" s="828"/>
      <c r="X998" s="828"/>
      <c r="Y998" s="828"/>
      <c r="Z998" s="828"/>
    </row>
    <row r="999" ht="15.75" customHeight="1">
      <c r="A999" s="830"/>
      <c r="B999" s="826"/>
      <c r="C999" s="828"/>
      <c r="D999" s="828"/>
      <c r="E999" s="828"/>
      <c r="F999" s="828"/>
      <c r="G999" s="828"/>
      <c r="H999" s="828"/>
      <c r="I999" s="828"/>
      <c r="J999" s="828"/>
      <c r="K999" s="828"/>
      <c r="L999" s="828"/>
      <c r="M999" s="828"/>
      <c r="N999" s="828"/>
      <c r="O999" s="828"/>
      <c r="P999" s="828"/>
      <c r="Q999" s="828"/>
      <c r="R999" s="828"/>
      <c r="S999" s="828"/>
      <c r="T999" s="828"/>
      <c r="U999" s="828"/>
      <c r="V999" s="828"/>
      <c r="W999" s="828"/>
      <c r="X999" s="828"/>
      <c r="Y999" s="828"/>
      <c r="Z999" s="828"/>
    </row>
    <row r="1000" ht="15.75" customHeight="1">
      <c r="A1000" s="830"/>
      <c r="B1000" s="826"/>
      <c r="C1000" s="828"/>
      <c r="D1000" s="828"/>
      <c r="E1000" s="828"/>
      <c r="F1000" s="828"/>
      <c r="G1000" s="828"/>
      <c r="H1000" s="828"/>
      <c r="I1000" s="828"/>
      <c r="J1000" s="828"/>
      <c r="K1000" s="828"/>
      <c r="L1000" s="828"/>
      <c r="M1000" s="828"/>
      <c r="N1000" s="828"/>
      <c r="O1000" s="828"/>
      <c r="P1000" s="828"/>
      <c r="Q1000" s="828"/>
      <c r="R1000" s="828"/>
      <c r="S1000" s="828"/>
      <c r="T1000" s="828"/>
      <c r="U1000" s="828"/>
      <c r="V1000" s="828"/>
      <c r="W1000" s="828"/>
      <c r="X1000" s="828"/>
      <c r="Y1000" s="828"/>
      <c r="Z1000" s="828"/>
    </row>
  </sheetData>
  <printOptions/>
  <pageMargins bottom="1.0" footer="0.0" header="0.0" left="0.75" right="0.75" top="1.0"/>
  <pageSetup paperSize="9" orientation="portrait"/>
  <drawing r:id="rId1"/>
</worksheet>
</file>