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37.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43.xml"/>
  <Override ContentType="application/vnd.openxmlformats-officedocument.drawingml.chart+xml" PartName="/xl/charts/chart78.xml"/>
  <Override ContentType="application/vnd.openxmlformats-officedocument.drawingml.chart+xml" PartName="/xl/charts/chart35.xml"/>
  <Override ContentType="application/vnd.openxmlformats-officedocument.drawingml.chart+xml" PartName="/xl/charts/chart61.xml"/>
  <Override ContentType="application/vnd.openxmlformats-officedocument.drawingml.chart+xml" PartName="/xl/charts/chart94.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86.xml"/>
  <Override ContentType="application/vnd.openxmlformats-officedocument.drawingml.chart+xml" PartName="/xl/charts/chart29.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76.xml"/>
  <Override ContentType="application/vnd.openxmlformats-officedocument.drawingml.chart+xml" PartName="/xl/charts/chart58.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92.xml"/>
  <Override ContentType="application/vnd.openxmlformats-officedocument.drawingml.chart+xml" PartName="/xl/charts/chart5.xml"/>
  <Override ContentType="application/vnd.openxmlformats-officedocument.drawingml.chart+xml" PartName="/xl/charts/chart88.xml"/>
  <Override ContentType="application/vnd.openxmlformats-officedocument.drawingml.chart+xml" PartName="/xl/charts/chart57.xml"/>
  <Override ContentType="application/vnd.openxmlformats-officedocument.drawingml.chart+xml" PartName="/xl/charts/chart14.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2.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91.xml"/>
  <Override ContentType="application/vnd.openxmlformats-officedocument.drawingml.chart+xml" PartName="/xl/charts/chart55.xml"/>
  <Override ContentType="application/vnd.openxmlformats-officedocument.drawingml.chart+xml" PartName="/xl/charts/chart81.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38.xml"/>
  <Override ContentType="application/vnd.openxmlformats-officedocument.drawingml.chart+xml" PartName="/xl/charts/chart98.xml"/>
  <Override ContentType="application/vnd.openxmlformats-officedocument.drawingml.chart+xml" PartName="/xl/charts/chart85.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83.xml"/>
  <Override ContentType="application/vnd.openxmlformats-officedocument.drawingml.chart+xml" PartName="/xl/charts/chart66.xml"/>
  <Override ContentType="application/vnd.openxmlformats-officedocument.drawingml.chart+xml" PartName="/xl/charts/chart70.xml"/>
  <Override ContentType="application/vnd.openxmlformats-officedocument.drawingml.chart+xml" PartName="/xl/charts/chart40.xml"/>
  <Override ContentType="application/vnd.openxmlformats-officedocument.drawingml.chart+xml" PartName="/xl/charts/chart96.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7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95.xml"/>
  <Override ContentType="application/vnd.openxmlformats-officedocument.drawingml.chart+xml" PartName="/xl/charts/chart44.xml"/>
  <Override ContentType="application/vnd.openxmlformats-officedocument.drawingml.chart+xml" PartName="/xl/charts/chart87.xml"/>
  <Override ContentType="application/vnd.openxmlformats-officedocument.drawingml.chart+xml" PartName="/xl/charts/chart26.xml"/>
  <Override ContentType="application/vnd.openxmlformats-officedocument.drawingml.chart+xml" PartName="/xl/charts/chart77.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42.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89.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93.xml"/>
  <Override ContentType="application/vnd.openxmlformats-officedocument.drawingml.chart+xml" PartName="/xl/charts/chart28.xml"/>
  <Override ContentType="application/vnd.openxmlformats-officedocument.drawingml.chart+xml" PartName="/xl/charts/chart6.xml"/>
  <Override ContentType="application/vnd.openxmlformats-officedocument.drawingml.chart+xml" PartName="/xl/charts/chart80.xml"/>
  <Override ContentType="application/vnd.openxmlformats-officedocument.drawingml.chart+xml" PartName="/xl/charts/chart62.xml"/>
  <Override ContentType="application/vnd.openxmlformats-officedocument.drawingml.chart+xml" PartName="/xl/charts/chart32.xml"/>
  <Override ContentType="application/vnd.openxmlformats-officedocument.drawingml.chart+xml" PartName="/xl/charts/chart75.xml"/>
  <Override ContentType="application/vnd.openxmlformats-officedocument.drawingml.chart+xml" PartName="/xl/charts/chart65.xml"/>
  <Override ContentType="application/vnd.openxmlformats-officedocument.drawingml.chart+xml" PartName="/xl/charts/chart90.xml"/>
  <Override ContentType="application/vnd.openxmlformats-officedocument.drawingml.chart+xml" PartName="/xl/charts/chart82.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2.xml"/>
  <Override ContentType="application/vnd.openxmlformats-officedocument.drawingml.chart+xml" PartName="/xl/charts/chart56.xml"/>
  <Override ContentType="application/vnd.openxmlformats-officedocument.drawingml.chart+xml" PartName="/xl/charts/chart99.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84.xml"/>
  <Override ContentType="application/vnd.openxmlformats-officedocument.drawingml.chart+xml" PartName="/xl/charts/chart71.xml"/>
  <Override ContentType="application/vnd.openxmlformats-officedocument.drawingml.chart+xml" PartName="/xl/charts/chart54.xml"/>
  <Override ContentType="application/vnd.openxmlformats-officedocument.drawingml.chart+xml" PartName="/xl/charts/chart97.xml"/>
  <Override ContentType="application/vnd.openxmlformats-officedocument.drawingml.chart+xml" PartName="/xl/charts/chart37.xml"/>
  <Override ContentType="application/vnd.openxmlformats-officedocument.drawingml.chart+xml" PartName="/xl/charts/chart67.xml"/>
  <Override ContentType="application/vnd.openxmlformats-officedocument.drawingml.chart+xml" PartName="/xl/charts/chart24.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Sprints" sheetId="2" r:id="rId5"/>
    <sheet state="visible" name="Burndown Charts" sheetId="3" r:id="rId6"/>
    <sheet state="visible" name="Team Charts" sheetId="4" r:id="rId7"/>
    <sheet state="visible" name="Scrum Meeting Logs" sheetId="5" r:id="rId8"/>
    <sheet state="visible" name="Availability" sheetId="6" r:id="rId9"/>
    <sheet state="hidden" name="Check"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1">
      <text>
        <t xml:space="preserve">Stories should be told from the perspective of the User or Actor
Stories could be subdivided into tasks that will be done in sprints by the team</t>
      </text>
    </comment>
    <comment authorId="0" ref="D23">
      <text>
        <t xml:space="preserve">Stories should be told from the perspective of the User or Actor
Stories could be subdivided into tasks that will be done in sprints by the team</t>
      </text>
    </comment>
    <comment authorId="0" ref="D12">
      <text>
        <t xml:space="preserve">Split milestone into separate components
	-Michael</t>
      </text>
    </comment>
  </commentList>
</comments>
</file>

<file path=xl/comments2.xml><?xml version="1.0" encoding="utf-8"?>
<comments xmlns:r="http://schemas.openxmlformats.org/officeDocument/2006/relationships" xmlns="http://schemas.openxmlformats.org/spreadsheetml/2006/main">
  <authors>
    <author/>
  </authors>
  <commentList>
    <comment authorId="0" ref="E4">
      <text>
        <t xml:space="preserve">Tasks should follow SMART:
Specific
Measurable
Attainable
Relevant
Time-bound</t>
      </text>
    </comment>
    <comment authorId="0" ref="K57">
      <text>
        <t xml:space="preserve">Measure of how productive you were during your time.</t>
      </text>
    </comment>
    <comment authorId="0" ref="S57">
      <text>
        <t xml:space="preserve">Fill out actual hours spent on the task</t>
      </text>
    </comment>
    <comment authorId="0" ref="AB57">
      <text>
        <t xml:space="preserve">Sprint meeting work item, fill out at beginning of sprint meeting</t>
      </text>
    </comment>
    <comment authorId="0" ref="BO259">
      <text>
        <t xml:space="preserve">Fix references from team to individual charts
	-Michael</t>
      </text>
    </comment>
  </commentList>
</comments>
</file>

<file path=xl/comments3.xml><?xml version="1.0" encoding="utf-8"?>
<comments xmlns:r="http://schemas.openxmlformats.org/officeDocument/2006/relationships" xmlns="http://schemas.openxmlformats.org/spreadsheetml/2006/main">
  <authors>
    <author/>
  </authors>
  <commentList>
    <comment authorId="0" ref="D21">
      <text>
        <t xml:space="preserve">Did both review and planning meetings on same day b/c Thanksgiving on 25th.
	-Michael</t>
      </text>
    </comment>
  </commentList>
</comments>
</file>

<file path=xl/sharedStrings.xml><?xml version="1.0" encoding="utf-8"?>
<sst xmlns="http://schemas.openxmlformats.org/spreadsheetml/2006/main" count="1975" uniqueCount="350">
  <si>
    <t>HomeView</t>
  </si>
  <si>
    <t>Team</t>
  </si>
  <si>
    <t>Unite</t>
  </si>
  <si>
    <t>Client</t>
  </si>
  <si>
    <t>Team Leader</t>
  </si>
  <si>
    <t>Eric Truong</t>
  </si>
  <si>
    <t>V. Vong</t>
  </si>
  <si>
    <t>Daniel Monge</t>
  </si>
  <si>
    <t>Christian Lam</t>
  </si>
  <si>
    <t>Availability</t>
  </si>
  <si>
    <t>Erina Lara</t>
  </si>
  <si>
    <t>https://lettucemeet.com/l/AWMa7</t>
  </si>
  <si>
    <t>Michael Lamera</t>
  </si>
  <si>
    <t>Product BackLog</t>
  </si>
  <si>
    <t>ID</t>
  </si>
  <si>
    <t>State</t>
  </si>
  <si>
    <t>Story Name</t>
  </si>
  <si>
    <t>Definition of Done</t>
  </si>
  <si>
    <t>Effort Points</t>
  </si>
  <si>
    <t>Priority</t>
  </si>
  <si>
    <t>Responsible Party</t>
  </si>
  <si>
    <t>Internal Due Date</t>
  </si>
  <si>
    <t>External Due Date</t>
  </si>
  <si>
    <t>Ongoing</t>
  </si>
  <si>
    <t>Central Media Library, Playlists, Blacklist</t>
  </si>
  <si>
    <t>Central Media Library, Playlists, Blacklist
 implementations can be run with no errors</t>
  </si>
  <si>
    <t>Planned</t>
  </si>
  <si>
    <t>Central Media Library, News, ActWiki, Ratings and
 Reviews</t>
  </si>
  <si>
    <t>Done Pile</t>
  </si>
  <si>
    <t>Done!</t>
  </si>
  <si>
    <t>Get Proposal Approved</t>
  </si>
  <si>
    <t>Vong sends email confirmation of our approved proposal.</t>
  </si>
  <si>
    <t>Milestone 1
Complete BRD
Complete HL Design
Complete Tech Spec
Complete Site Map</t>
  </si>
  <si>
    <t>Vong sends email confirmation of our approved BRD.</t>
  </si>
  <si>
    <t>Milestone 2
Complete Network Diagram
Complete Project Plan
Complete Test Plan</t>
  </si>
  <si>
    <t>Vong sends email confirmation of our approved Milestone 2 documents.</t>
  </si>
  <si>
    <t>Milestone 3 - Complete LL Design</t>
  </si>
  <si>
    <t>Vong sends email confirmation of our approved Milestone 3 documents.</t>
  </si>
  <si>
    <t>4.1.1</t>
  </si>
  <si>
    <t>User Administration LLD</t>
  </si>
  <si>
    <t>Low Level Design / Error Handling Completed</t>
  </si>
  <si>
    <t>4.1.2</t>
  </si>
  <si>
    <t>User Management LLD</t>
  </si>
  <si>
    <t>4.1.3</t>
  </si>
  <si>
    <t>System Observability LLD</t>
  </si>
  <si>
    <t>4.1.4</t>
  </si>
  <si>
    <t>Central Media Library LLD</t>
  </si>
  <si>
    <t>4.1.5</t>
  </si>
  <si>
    <t>Playlists LLD</t>
  </si>
  <si>
    <t>4.1.6</t>
  </si>
  <si>
    <t>Blacklists LLD</t>
  </si>
  <si>
    <t>4.1.7</t>
  </si>
  <si>
    <t>Ratings and Reviews LLD</t>
  </si>
  <si>
    <t>4.1.8</t>
  </si>
  <si>
    <t>ActWiki LLD</t>
  </si>
  <si>
    <t>4.1.9</t>
  </si>
  <si>
    <t>News LLD</t>
  </si>
  <si>
    <t>Milestone 3 - Complete UM (User Management)</t>
  </si>
  <si>
    <t>UM implementation is finished and can run with no errors.</t>
  </si>
  <si>
    <t>4.2.1</t>
  </si>
  <si>
    <t>User Management Testing</t>
  </si>
  <si>
    <t>All user management tests pass successfully.</t>
  </si>
  <si>
    <t>Milestone 3 - Complete Logging/Archiving</t>
  </si>
  <si>
    <t>Logging/Archiving implementation is finished and can run with no errors.</t>
  </si>
  <si>
    <t>4.3.1</t>
  </si>
  <si>
    <t>Logging / Archiving Testing</t>
  </si>
  <si>
    <t>All logging / archiving tests pass successfully.</t>
  </si>
  <si>
    <t>User Management</t>
  </si>
  <si>
    <t>Usage Analysis Dashboard</t>
  </si>
  <si>
    <t>UAD implementation is finished and can run with no errors.</t>
  </si>
  <si>
    <t xml:space="preserve">Registration
</t>
  </si>
  <si>
    <t>Registration implementation is finished and can run with no errors.</t>
  </si>
  <si>
    <t>UI</t>
  </si>
  <si>
    <t>UI implementations can be run with no errors.</t>
  </si>
  <si>
    <t>Authorization / Authentication / 
Log out / UAD</t>
  </si>
  <si>
    <t>Authorization, Authentication, Log out, UAD implementation is finished and can run with no errors.</t>
  </si>
  <si>
    <t>Sprint Cycle Time</t>
  </si>
  <si>
    <t>7 Days</t>
  </si>
  <si>
    <t>Sat</t>
  </si>
  <si>
    <t>Sun</t>
  </si>
  <si>
    <t>Mon</t>
  </si>
  <si>
    <t>Tue</t>
  </si>
  <si>
    <t>Wed</t>
  </si>
  <si>
    <t>Thur</t>
  </si>
  <si>
    <t>Fri</t>
  </si>
  <si>
    <t>Sprint</t>
  </si>
  <si>
    <t>Story</t>
  </si>
  <si>
    <t>Sprint Start Date</t>
  </si>
  <si>
    <t>Tasks</t>
  </si>
  <si>
    <t>Category</t>
  </si>
  <si>
    <t>Who</t>
  </si>
  <si>
    <t>Estimate</t>
  </si>
  <si>
    <t>Edit Proposal</t>
  </si>
  <si>
    <t>Specify scope of web project</t>
  </si>
  <si>
    <t>Changes reflect on master proposal document</t>
  </si>
  <si>
    <t>Documentation</t>
  </si>
  <si>
    <t>Support claim of streaming services losing revenue</t>
  </si>
  <si>
    <t>Provide more detail on application features</t>
  </si>
  <si>
    <t>Support statement our service allowing users to save money</t>
  </si>
  <si>
    <t>Specify supported browser and version</t>
  </si>
  <si>
    <t>Feedback from client (Confirmation)</t>
  </si>
  <si>
    <t>ALL</t>
  </si>
  <si>
    <t>Estimated effort</t>
  </si>
  <si>
    <t xml:space="preserve"> </t>
  </si>
  <si>
    <t>Actual effort</t>
  </si>
  <si>
    <t>Application Restrictions own section</t>
  </si>
  <si>
    <t>Specify how data will be fetched</t>
  </si>
  <si>
    <t>How will playlists be shared</t>
  </si>
  <si>
    <t>How will users know if playlist updated, removed, etc</t>
  </si>
  <si>
    <t>VPN Feature (confusing)</t>
  </si>
  <si>
    <t>How will users be notified of changes to titles</t>
  </si>
  <si>
    <t>Reformat proposal to appear more professional</t>
  </si>
  <si>
    <t>Add table of contents</t>
  </si>
  <si>
    <t xml:space="preserve">Explicitly specify browser version restriction and support </t>
  </si>
  <si>
    <t>Add user option to opt out of email notifications</t>
  </si>
  <si>
    <t>Add article age order</t>
  </si>
  <si>
    <t>Add an Expansion section</t>
  </si>
  <si>
    <t>Remove implementation details</t>
  </si>
  <si>
    <t>BRD, Tech Spec, HL Design, Site Map</t>
  </si>
  <si>
    <t>BRD - Include project overview</t>
  </si>
  <si>
    <t>Changes reflect on master BRD</t>
  </si>
  <si>
    <t>BRD - Glossary of terms</t>
  </si>
  <si>
    <t>BRD - Business Requirements</t>
  </si>
  <si>
    <t>BRD - Use cases</t>
  </si>
  <si>
    <t>BRD - Complete project details</t>
  </si>
  <si>
    <t>Site Map - Create list of pages</t>
  </si>
  <si>
    <t>Changes reflect on master Site Map</t>
  </si>
  <si>
    <t>Site Map - Create errors for pages</t>
  </si>
  <si>
    <t>HL Design - Design Diagrams</t>
  </si>
  <si>
    <t>Changes reflect on master HL Design</t>
  </si>
  <si>
    <t>HL Design - Create decriptions</t>
  </si>
  <si>
    <t>Tech Spec - Hardware Requirements</t>
  </si>
  <si>
    <t>Changes reflect on master Tech Spec</t>
  </si>
  <si>
    <t>Tech Spec - General Technology Specifications</t>
  </si>
  <si>
    <t>Tech Spec - Product Technology Specifications</t>
  </si>
  <si>
    <t>Tech Spec - Security Specifications</t>
  </si>
  <si>
    <t>3. Productive Hours</t>
  </si>
  <si>
    <t>2. Total Hours Spent</t>
  </si>
  <si>
    <t>1. Weeks Capacity</t>
  </si>
  <si>
    <t>Total</t>
  </si>
  <si>
    <t>Estimated Effort</t>
  </si>
  <si>
    <t>Network Diagram</t>
  </si>
  <si>
    <t>Network Diagram - Network Diagram</t>
  </si>
  <si>
    <t>Changes reflect on master Network Diagram</t>
  </si>
  <si>
    <t>Current Done</t>
  </si>
  <si>
    <t>Network Diagram - Technologies</t>
  </si>
  <si>
    <t>Network Diagram - Protocol</t>
  </si>
  <si>
    <t>Network Diagram - Network Flow</t>
  </si>
  <si>
    <t>Work Left</t>
  </si>
  <si>
    <t>Project Plan</t>
  </si>
  <si>
    <t>Project Plan - Overview</t>
  </si>
  <si>
    <t>Changes reflect on master Project Plan</t>
  </si>
  <si>
    <t>Project Plan - Resources</t>
  </si>
  <si>
    <t>Project Plan - Risk Assessment Risks</t>
  </si>
  <si>
    <t>Project Plan - Risk Assessment Mitigations</t>
  </si>
  <si>
    <t>Project Plan - Timeline</t>
  </si>
  <si>
    <t>Project Plan - Roadmap</t>
  </si>
  <si>
    <t>Project Plan - Hour Sprint Distribution</t>
  </si>
  <si>
    <t>Project Plan - Project Maintenance and Control</t>
  </si>
  <si>
    <t>Project Plan - References</t>
  </si>
  <si>
    <t>Test Plan</t>
  </si>
  <si>
    <t>Test Plan - Test Policy, Overview</t>
  </si>
  <si>
    <t>Changes reflect on master Test Plan</t>
  </si>
  <si>
    <t>Test Plan - Feature Level Scenarios - Logging/Archiving, Datastore,
User Interface (UI) Testing</t>
  </si>
  <si>
    <t>Test Plan - Feature Level Scenarios - Central Media Library, Playlists
Testing</t>
  </si>
  <si>
    <t xml:space="preserve">Test Plan - Feature Level Scenarios - Registration, User 
Management, Login, Logout Testing </t>
  </si>
  <si>
    <t>Test Plan - Feature Level Scenarios - Blacklist, Ratings and Reviews
Testing</t>
  </si>
  <si>
    <t>Test Plan - Feature Level Scenarios - ActWiki, News Testing</t>
  </si>
  <si>
    <t>Test Plan - Document Resources</t>
  </si>
  <si>
    <t>LL Design - User Administration &amp; User Management</t>
  </si>
  <si>
    <t>User Admin - Registration</t>
  </si>
  <si>
    <t>User Admin - Account Deletion</t>
  </si>
  <si>
    <t>User Management - Creating New User Records</t>
  </si>
  <si>
    <t>User Management - Modify User Records</t>
  </si>
  <si>
    <t>LL Design - System Observability &amp; Central Media Library</t>
  </si>
  <si>
    <t>System Observability - Usage Analysis Dashboard</t>
  </si>
  <si>
    <t>System Observability - Logging</t>
  </si>
  <si>
    <t>System Observability - Archiving</t>
  </si>
  <si>
    <t>Central Media Library - Recommended Movies/TV shows</t>
  </si>
  <si>
    <t>Central Media Library - Popular Movies/TV Shows</t>
  </si>
  <si>
    <t>Central Media Library - Genres</t>
  </si>
  <si>
    <t>Central Media Library - Only Movies</t>
  </si>
  <si>
    <t>Central Media Library - Only TV shows</t>
  </si>
  <si>
    <t>LL Design - Playlists</t>
  </si>
  <si>
    <t>Playlist - Playlist Creation</t>
  </si>
  <si>
    <t>Playlist - Playlist Deletion</t>
  </si>
  <si>
    <t>Playlist - Adding Playlist Contributor</t>
  </si>
  <si>
    <t>Playlist - Removing Playlist Contributor</t>
  </si>
  <si>
    <t>Playlist - Inserting Media into Playlist</t>
  </si>
  <si>
    <t>Playlist - Removing Media from Playlist</t>
  </si>
  <si>
    <t>Playlist - Change User's Permissions</t>
  </si>
  <si>
    <t>Playlist - Opt-in/out of Playlist Notifications</t>
  </si>
  <si>
    <t>Playlist - Access Playlists</t>
  </si>
  <si>
    <t>Note: Thanks Giving break 11/20 - 11/28</t>
  </si>
  <si>
    <t>LL Design - Blacklists</t>
  </si>
  <si>
    <t>Blacklist - View Blacklist</t>
  </si>
  <si>
    <t>Blacklist - Add actor/actress to Blacklist</t>
  </si>
  <si>
    <t>Blacklist - Remove actor/actress from blacklist</t>
  </si>
  <si>
    <t>Blacklist - Add a genre to blacklist</t>
  </si>
  <si>
    <t>Blacklist - Remove genre from blacklist</t>
  </si>
  <si>
    <t>Blacklist - Enable/Disable user's blacklist</t>
  </si>
  <si>
    <t>LL Design - Ratings and Reviews</t>
  </si>
  <si>
    <t>Ratings and Reviews - Select a Rating</t>
  </si>
  <si>
    <t>Ratings and Reviews - Write a Review</t>
  </si>
  <si>
    <t>Ratings and Reviews - Delete a Review</t>
  </si>
  <si>
    <t>Ratings and Reviews - Error Handling</t>
  </si>
  <si>
    <t>LL Design - ActWiki &amp; News</t>
  </si>
  <si>
    <t>ActWiki - Show ActWiki</t>
  </si>
  <si>
    <t>ActWiki - Search for Actor/Actress</t>
  </si>
  <si>
    <t>News - Publish Article</t>
  </si>
  <si>
    <t>News - Delete an Article</t>
  </si>
  <si>
    <t>News - Show Article Information</t>
  </si>
  <si>
    <t>News - Show News Page</t>
  </si>
  <si>
    <t>Low Level Design Diagrams editing</t>
  </si>
  <si>
    <t>UM / Logging / Archiving / Testing Implementation</t>
  </si>
  <si>
    <t>User Management classes implementation</t>
  </si>
  <si>
    <t>User Management Unit Testing</t>
  </si>
  <si>
    <t>Logging and Archiving Unit Testing</t>
  </si>
  <si>
    <t>Logging implementation</t>
  </si>
  <si>
    <t>Archiving implementation</t>
  </si>
  <si>
    <t xml:space="preserve">Project Setup </t>
  </si>
  <si>
    <t>5.1</t>
  </si>
  <si>
    <t>User Management / ORM</t>
  </si>
  <si>
    <t>Archiving Compression</t>
  </si>
  <si>
    <t>User Management Coding Standardization</t>
  </si>
  <si>
    <t>User Management DAO implementation</t>
  </si>
  <si>
    <t>Logging/Archiving Implementation Revisions</t>
  </si>
  <si>
    <t>ORM DAR</t>
  </si>
  <si>
    <t>Logging Coding Standardization</t>
  </si>
  <si>
    <t>Archiving Coding Standardization</t>
  </si>
  <si>
    <t>5.2</t>
  </si>
  <si>
    <t>User Analysis Dashboard / ORM</t>
  </si>
  <si>
    <t>User Analysis Dashboard Research</t>
  </si>
  <si>
    <t>ORM DAR Research</t>
  </si>
  <si>
    <t>User Analysis Dashboard UI Testing</t>
  </si>
  <si>
    <t>5.3</t>
  </si>
  <si>
    <t>Registration / ORM</t>
  </si>
  <si>
    <t>Registration Coding Standardization</t>
  </si>
  <si>
    <t>Registration Coding</t>
  </si>
  <si>
    <t>Registration Testing</t>
  </si>
  <si>
    <t>Logging/Archiving Implementation with Registration</t>
  </si>
  <si>
    <t>5.4</t>
  </si>
  <si>
    <t>Homepage UI</t>
  </si>
  <si>
    <t>Registration UI</t>
  </si>
  <si>
    <t>Connect UI to Registration</t>
  </si>
  <si>
    <t>Validation</t>
  </si>
  <si>
    <t>NOTE</t>
  </si>
  <si>
    <t>6.1</t>
  </si>
  <si>
    <t>Registration / Authorization / Authentication / Log out / UAD</t>
  </si>
  <si>
    <t>Registration</t>
  </si>
  <si>
    <t>Authorization</t>
  </si>
  <si>
    <t>Authentication</t>
  </si>
  <si>
    <t>Log out</t>
  </si>
  <si>
    <t>UAD</t>
  </si>
  <si>
    <t>Team Burndown Chart</t>
  </si>
  <si>
    <t>Velocity Chart</t>
  </si>
  <si>
    <t>Percent Error</t>
  </si>
  <si>
    <t>Velocity Summary</t>
  </si>
  <si>
    <t>Error Summary</t>
  </si>
  <si>
    <t>Estimated</t>
  </si>
  <si>
    <t>Actual</t>
  </si>
  <si>
    <t>Error</t>
  </si>
  <si>
    <t>Scrum Master</t>
  </si>
  <si>
    <t>Master Recording Doc</t>
  </si>
  <si>
    <t>https://docs.google.com/document/d/1HGpNJSTHR37MWrIrR3G-JSfAEZgPhL2g1G9ZjLWqyro/edit?usp=sharing</t>
  </si>
  <si>
    <t>Sprint Planning Mtg: Thursdays @ 8PM</t>
  </si>
  <si>
    <t>Sprint Review Mtg: Wednesdays @ 9pm</t>
  </si>
  <si>
    <t>Meeting Notes</t>
  </si>
  <si>
    <t>Sprint ID</t>
  </si>
  <si>
    <t>Meeting Date</t>
  </si>
  <si>
    <t>Length of Meeting</t>
  </si>
  <si>
    <t>What went well during last sprint?</t>
  </si>
  <si>
    <t>What went poorly during last sprint?</t>
  </si>
  <si>
    <t>How will we fix during this sprint?</t>
  </si>
  <si>
    <t>Milestone 2</t>
  </si>
  <si>
    <t>1 hour</t>
  </si>
  <si>
    <t xml:space="preserve">- Met the deadline
- Good teamwork and communication between team members when working on documents
</t>
  </si>
  <si>
    <t xml:space="preserve">Miscalculated our capacity
      - Too much work and not enough time
      - Worked over our estimated hours
Incorrectly designated task responsibilities
      - Assigned too many people to one task, unclear responsibility 
Burndown charts didn’t use proper data
</t>
  </si>
  <si>
    <t xml:space="preserve">Start work earlier
Put more thought into measuring our capacity
Record our productive hours
Record personal estimate and productive hours
     - Create charts for these
Assign a supporter if there are big tasks that require many effort points
Fix burndown charts using productive hours and not “actual” hours
</t>
  </si>
  <si>
    <t xml:space="preserve">Planning out network diagram components
Each working on respective task for network diagram items
Finished network diagram
Fixed burndown charts
Included productive and total hours spent
Always have 1 person responsible for a task (others can help)
Started estimating our team and individual capacity
Started on documents early
Started documenting sprint meetings
</t>
  </si>
  <si>
    <t xml:space="preserve">Temporarily blocked on network diagram
Waiting for Vong lecture to discuss networks and https
Not much previous knowledge of creating a network diagram
Most time spent researching network diagrams
</t>
  </si>
  <si>
    <t>Do research on how the network and ports operates on our own time</t>
  </si>
  <si>
    <t xml:space="preserve">Planning out Test Plan components
Designating tasks, responsibilities, and supporters for each member
Each working on respective task for project plan items
Finished project plan
</t>
  </si>
  <si>
    <t xml:space="preserve">Unsure about future due dates
Unsure about organizing future deliverables for new semester
</t>
  </si>
  <si>
    <t xml:space="preserve">Create date estimates for the new semester based on our sprint scheduling(?)
Organize deliverables in order of priority(?) and then separate them into groups for each milestone
</t>
  </si>
  <si>
    <t>Milestone 3 - Low Level Design</t>
  </si>
  <si>
    <t>2021-10-27 2021-10-28</t>
  </si>
  <si>
    <t xml:space="preserve">Individual velocity charts
Having spread out tasks for each sprint story
</t>
  </si>
  <si>
    <t xml:space="preserve">Need to separate story items in as individual stories
Need to to add responsible party for story backlog
Some charts computed wrong/identical info by accident
Need to add core components in backlog
</t>
  </si>
  <si>
    <t xml:space="preserve">Add responsible party under story product backlog
Split up core components as separate items in product story backlog
Ensure that charts are using the correct columns in order to generate the correct values
Add all core components and application feature components in product backlog
</t>
  </si>
  <si>
    <t>2021-11-03 2021-11-04</t>
  </si>
  <si>
    <t xml:space="preserve">Started researching Low Level Design
Low Level Document Construction
Extended knowledge on abstraction layers, polymorphism, libraries, and networks
</t>
  </si>
  <si>
    <t xml:space="preserve">Didn’t have a structured research plan for Low Level diagrams
Getting blocked due to being unsure of how to go about certain Low Level diagrams
Unsure how to do error handling
</t>
  </si>
  <si>
    <t xml:space="preserve">Separated components and use cases for low level designs 
Research how to handle specific errors for certain cases
Research about what types of classes/layers we would need for our low level designs
</t>
  </si>
  <si>
    <t>2021-11-10 2021-11-11</t>
  </si>
  <si>
    <t xml:space="preserve">Referred to BRD for LLD use cases and error handling
Extended knowledge of object oriented design, SOLID
</t>
  </si>
  <si>
    <t xml:space="preserve">Somewhat difficult to think of errors since some use cases didn’t list any errors
Unsure on how to implement security, error handling, and logging into our LLDs
</t>
  </si>
  <si>
    <t xml:space="preserve">Research common errors for each core component in LLD
Research further on how each core component in our LLD should operate based on our BRD 
</t>
  </si>
  <si>
    <t>2021-11-17 2021-11-18</t>
  </si>
  <si>
    <t xml:space="preserve">Extended knowledge of dependency inversion control
So far, editing LLDs for User Admin, User Management, Observability, Central Media Library, and Playlists
</t>
  </si>
  <si>
    <t xml:space="preserve">Blocked/delayed because of being unsure about how to implement/go about email notifications for opting in/out of a playlist
None of the made LLDs are final, still need to be touched up and further revised
</t>
  </si>
  <si>
    <t xml:space="preserve">Research how email notifications work
Compare LLDs with members to get further input and opinions
</t>
  </si>
  <si>
    <t xml:space="preserve">Extra lecture helped increase understanding of low level designs
Got good amount of work done during fall break
</t>
  </si>
  <si>
    <t xml:space="preserve">Email about sequence diagram resource, miscommunication
Some diagrams draw.io and others sequencediagrams.org
Some LLDs incorrect after viewing extra lecture
</t>
  </si>
  <si>
    <t xml:space="preserve">Diagrams from draw.io and sequencediagrams.org look similar enough, so mix of both looks fine
Fix LLDs and base them off example from extra lecture
</t>
  </si>
  <si>
    <t>2021-12-01 2021-12-02</t>
  </si>
  <si>
    <t xml:space="preserve">Revised some LLDs
Fall break was a good mental reset for the team(ate good)
</t>
  </si>
  <si>
    <t xml:space="preserve">During fall break, not much work done due to holidays
</t>
  </si>
  <si>
    <t>Put more hours into project</t>
  </si>
  <si>
    <t>Milestone 3 - Implementation</t>
  </si>
  <si>
    <t xml:space="preserve">Finished LLDs and turned them in via email
Can start implementation of UM, Logging, Archiving, Testing
</t>
  </si>
  <si>
    <t xml:space="preserve">Realized some designs were not consistent with others
When editing LLDs before turn in, BRD does not mention some error handling or use cases
Delay on implementation due to requiring approval on LLDs first
Error handling on LLDs not adequate
Have not started implementation, should’ve finished LLD earlier and started implementation earlier
</t>
  </si>
  <si>
    <t xml:space="preserve">Communicate with others about how the designs will look
Add missing error handling or use cases in BRD
More research on error handling
Put lots of hours into implementation to finish before deadline
</t>
  </si>
  <si>
    <t>Milestone 4 - User Management</t>
  </si>
  <si>
    <t>2021-12-15 2021-12-16</t>
  </si>
  <si>
    <t>Created implementation for UM, Logging, Archiving, Testing</t>
  </si>
  <si>
    <t>Implementation doesn't follow coding standards. Source code not organized to match HLD. Missing compression for archiving. Limited tests were created. Need to start ORM DAR</t>
  </si>
  <si>
    <t>Review coding standards and fix implementations. Revise HLD to match source code. Implement compression for archive. Create more test cases. Revise Project plan.</t>
  </si>
  <si>
    <t>Milestone 4 - User Analysis Dashboard</t>
  </si>
  <si>
    <t>2021-12-29 2021-12-30</t>
  </si>
  <si>
    <t>ORM DAR started. Continued implementing/revising UM, Archiving, Logging</t>
  </si>
  <si>
    <t>Winter break / holidays, team spent less hours working on project.</t>
  </si>
  <si>
    <t>Try to put in more hours when possible during winter break.</t>
  </si>
  <si>
    <t>Milestone 4 - Registration</t>
  </si>
  <si>
    <t>2022-01-19 2022-01-20</t>
  </si>
  <si>
    <t>Was not able to finish most of UAD</t>
  </si>
  <si>
    <t>Need to research more on UAD</t>
  </si>
  <si>
    <t>Milestone 4 - UI</t>
  </si>
  <si>
    <t>2022-02-02 2022-02-03</t>
  </si>
  <si>
    <t>Submitted ORM DAR</t>
  </si>
  <si>
    <t>Blocked due to not having ORM DAR approved.Took a week off to rest before school starts.</t>
  </si>
  <si>
    <t>Must stay on top of our work.</t>
  </si>
  <si>
    <t>Login/Logout, User Access Control, Central Media Library</t>
  </si>
  <si>
    <t>2022-02-14 2022-02-15</t>
  </si>
  <si>
    <t>Created implementation for Login/Logout, User Access Control, Central Media Library. ORM DAR approved.</t>
  </si>
  <si>
    <t>2022-03-14 2022-03-15</t>
  </si>
  <si>
    <t>Continue Central Media Library implementation. Created implementation for Playlist, Blacklist</t>
  </si>
  <si>
    <t>Central Media Library, News, ActWiki, Ratings and Reviews</t>
  </si>
  <si>
    <t>2022-04-11 2022-04-12</t>
  </si>
  <si>
    <t>Continue Central Media Library implementation. Created News, Actwiki, Rating and Reviews</t>
  </si>
  <si>
    <t>Status</t>
  </si>
  <si>
    <t>Person</t>
  </si>
  <si>
    <t>Dropped</t>
  </si>
  <si>
    <t>Domain</t>
  </si>
  <si>
    <t>Blocked</t>
  </si>
  <si>
    <t>Service</t>
  </si>
  <si>
    <t>Presentation</t>
  </si>
  <si>
    <t>Distribution</t>
  </si>
  <si>
    <t>Testing</t>
  </si>
  <si>
    <t>Bug-Fix</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</si>
</sst>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yyyy-mm-dd"/>
    <numFmt numFmtId="166" formatCode="m&quot;/&quot;d"/>
    <numFmt numFmtId="167" formatCode="M/d/yyyy"/>
    <numFmt numFmtId="168" formatCode="m/d"/>
    <numFmt numFmtId="169" formatCode="m/d/yyyy"/>
  </numFmts>
  <fonts count="23">
    <font>
      <sz val="10.0"/>
      <color rgb="FF000000"/>
      <name val="Arial"/>
    </font>
    <font>
      <sz val="10.0"/>
      <color theme="1"/>
      <name val="Arial"/>
    </font>
    <font>
      <b/>
      <sz val="18.0"/>
      <color theme="1"/>
      <name val="Arial"/>
    </font>
    <font/>
    <font>
      <b/>
      <sz val="10.0"/>
      <color theme="1"/>
      <name val="Arial"/>
    </font>
    <font>
      <color theme="1"/>
      <name val="Arial"/>
    </font>
    <font>
      <u/>
      <sz val="10.0"/>
      <color rgb="FF0000FF"/>
    </font>
    <font>
      <color theme="1"/>
      <name val="Calibri"/>
    </font>
    <font>
      <i/>
      <sz val="10.0"/>
      <color theme="1"/>
      <name val="Arial"/>
    </font>
    <font>
      <b/>
      <color theme="1"/>
      <name val="Arial"/>
    </font>
    <font>
      <i/>
      <color theme="1"/>
      <name val="Arial"/>
    </font>
    <font>
      <b/>
      <i/>
      <color theme="1"/>
      <name val="Calibri"/>
    </font>
    <font>
      <b/>
      <color theme="1"/>
      <name val="Calibri"/>
    </font>
    <font>
      <b/>
      <i/>
      <sz val="10.0"/>
      <color theme="1"/>
      <name val="Arial"/>
    </font>
    <font>
      <sz val="10.0"/>
      <color theme="1"/>
      <name val="Calibri"/>
    </font>
    <font>
      <i/>
      <color theme="1"/>
      <name val="Calibri"/>
    </font>
    <font>
      <color theme="0"/>
      <name val="Calibri"/>
    </font>
    <font>
      <b/>
      <sz val="12.0"/>
      <color theme="1"/>
      <name val="Arial"/>
    </font>
    <font>
      <sz val="12.0"/>
      <color theme="1"/>
      <name val="Arial"/>
    </font>
    <font>
      <b/>
      <sz val="12.0"/>
      <color theme="1"/>
      <name val="Calibri"/>
    </font>
    <font>
      <u/>
      <color rgb="FF0000FF"/>
      <name val="Calibri"/>
    </font>
    <font>
      <color rgb="FFFFFFFF"/>
      <name val="Arial"/>
    </font>
    <font>
      <b/>
      <sz val="12.0"/>
      <color rgb="FFFFFFFF"/>
      <name val="Arial"/>
    </font>
  </fonts>
  <fills count="27">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FCE8B2"/>
        <bgColor rgb="FFFCE8B2"/>
      </patternFill>
    </fill>
    <fill>
      <patternFill patternType="solid">
        <fgColor rgb="FFB7E1CD"/>
        <bgColor rgb="FFB7E1CD"/>
      </patternFill>
    </fill>
    <fill>
      <patternFill patternType="solid">
        <fgColor theme="0"/>
        <bgColor theme="0"/>
      </patternFill>
    </fill>
    <fill>
      <patternFill patternType="solid">
        <fgColor rgb="FFE91D63"/>
        <bgColor rgb="FFE91D63"/>
      </patternFill>
    </fill>
    <fill>
      <patternFill patternType="solid">
        <fgColor rgb="FFFDDCE8"/>
        <bgColor rgb="FFFDDCE8"/>
      </patternFill>
    </fill>
    <fill>
      <patternFill patternType="solid">
        <fgColor rgb="FFF7CB4D"/>
        <bgColor rgb="FFF7CB4D"/>
      </patternFill>
    </fill>
    <fill>
      <patternFill patternType="solid">
        <fgColor rgb="FFFEF8E3"/>
        <bgColor rgb="FFFEF8E3"/>
      </patternFill>
    </fill>
    <fill>
      <patternFill patternType="solid">
        <fgColor rgb="FF4DD0E1"/>
        <bgColor rgb="FF4DD0E1"/>
      </patternFill>
    </fill>
    <fill>
      <patternFill patternType="solid">
        <fgColor rgb="FFE0F7FA"/>
        <bgColor rgb="FFE0F7FA"/>
      </patternFill>
    </fill>
    <fill>
      <patternFill patternType="solid">
        <fgColor rgb="FF8989EB"/>
        <bgColor rgb="FF8989EB"/>
      </patternFill>
    </fill>
    <fill>
      <patternFill patternType="solid">
        <fgColor rgb="FFE8E7FC"/>
        <bgColor rgb="FFE8E7FC"/>
      </patternFill>
    </fill>
    <fill>
      <patternFill patternType="solid">
        <fgColor rgb="FFD9D9D9"/>
        <bgColor rgb="FFD9D9D9"/>
      </patternFill>
    </fill>
    <fill>
      <patternFill patternType="solid">
        <fgColor theme="1"/>
        <bgColor theme="1"/>
      </patternFill>
    </fill>
    <fill>
      <patternFill patternType="solid">
        <fgColor rgb="FF8BC34A"/>
        <bgColor rgb="FF8BC34A"/>
      </patternFill>
    </fill>
    <fill>
      <patternFill patternType="solid">
        <fgColor rgb="FFEEF7E3"/>
        <bgColor rgb="FFEEF7E3"/>
      </patternFill>
    </fill>
    <fill>
      <patternFill patternType="solid">
        <fgColor rgb="FF9FC5E8"/>
        <bgColor rgb="FF9FC5E8"/>
      </patternFill>
    </fill>
    <fill>
      <patternFill patternType="solid">
        <fgColor rgb="FFEFEFEF"/>
        <bgColor rgb="FFEFEFEF"/>
      </patternFill>
    </fill>
    <fill>
      <patternFill patternType="solid">
        <fgColor rgb="FFFFF2CC"/>
        <bgColor rgb="FFFFF2CC"/>
      </patternFill>
    </fill>
    <fill>
      <patternFill patternType="solid">
        <fgColor rgb="FF000000"/>
        <bgColor rgb="FF000000"/>
      </patternFill>
    </fill>
    <fill>
      <patternFill patternType="solid">
        <fgColor rgb="FFCCCCCC"/>
        <bgColor rgb="FFCCCCCC"/>
      </patternFill>
    </fill>
    <fill>
      <patternFill patternType="solid">
        <fgColor rgb="FFB6D7A8"/>
        <bgColor rgb="FFB6D7A8"/>
      </patternFill>
    </fill>
    <fill>
      <patternFill patternType="solid">
        <fgColor rgb="FF93C47D"/>
        <bgColor rgb="FF93C47D"/>
      </patternFill>
    </fill>
    <fill>
      <patternFill patternType="solid">
        <fgColor rgb="FF6AA84F"/>
        <bgColor rgb="FF6AA84F"/>
      </patternFill>
    </fill>
  </fills>
  <borders count="49">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bottom style="thin">
        <color rgb="FF000000"/>
      </bottom>
    </border>
    <border>
      <left style="medium">
        <color rgb="FF000000"/>
      </left>
      <right style="thin">
        <color rgb="FF000000"/>
      </right>
      <top style="medium">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rder>
    <border>
      <right style="thin">
        <color rgb="FF000000"/>
      </right>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ttom style="medium">
        <color rgb="FF000000"/>
      </bottom>
    </border>
    <border>
      <left style="thin">
        <color rgb="FF000000"/>
      </left>
    </border>
    <border>
      <left style="thin">
        <color rgb="FF000000"/>
      </left>
      <top style="thin">
        <color rgb="FF000000"/>
      </top>
    </border>
    <border>
      <left style="thin">
        <color rgb="FF000000"/>
      </left>
      <right style="thin">
        <color rgb="FF000000"/>
      </right>
      <bottom style="medium">
        <color rgb="FF000000"/>
      </bottom>
    </border>
    <border>
      <left style="thin">
        <color rgb="FF000000"/>
      </left>
      <top style="thin">
        <color rgb="FF000000"/>
      </top>
      <bottom style="medium">
        <color rgb="FF000000"/>
      </bottom>
    </border>
    <border>
      <top style="medium">
        <color rgb="FF000000"/>
      </top>
      <bottom style="medium">
        <color rgb="FF000000"/>
      </bottom>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top style="thin">
        <color rgb="FF000000"/>
      </top>
    </border>
    <border>
      <bottom style="thin">
        <color rgb="FF000000"/>
      </bottom>
    </border>
    <border>
      <right style="thin">
        <color rgb="FF000000"/>
      </right>
      <top style="thin">
        <color rgb="FF000000"/>
      </top>
      <bottom style="medium">
        <color rgb="FF000000"/>
      </bottom>
    </border>
    <border>
      <top style="thin">
        <color rgb="FF000000"/>
      </top>
      <bottom style="thin">
        <color rgb="FF000000"/>
      </bottom>
    </border>
    <border>
      <bottom style="medium">
        <color rgb="FF000000"/>
      </bottom>
    </border>
    <border>
      <left style="thin">
        <color rgb="FF000000"/>
      </left>
      <right style="thin">
        <color rgb="FF000000"/>
      </right>
    </border>
    <border>
      <left style="thin">
        <color rgb="FF000000"/>
      </left>
      <right style="medium">
        <color rgb="FF000000"/>
      </right>
      <bottom style="medium">
        <color rgb="FF000000"/>
      </bottom>
    </border>
    <border>
      <left style="medium">
        <color rgb="FF000000"/>
      </left>
      <right style="medium">
        <color rgb="FF000000"/>
      </right>
      <top style="medium">
        <color rgb="FF000000"/>
      </top>
    </border>
  </borders>
  <cellStyleXfs count="1">
    <xf borderId="0" fillId="0" fontId="0" numFmtId="0" applyAlignment="1" applyFont="1"/>
  </cellStyleXfs>
  <cellXfs count="708">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1" numFmtId="164" xfId="0" applyAlignment="1" applyFont="1" applyNumberFormat="1">
      <alignment horizontal="center" vertical="center"/>
    </xf>
    <xf borderId="0" fillId="2" fontId="1" numFmtId="0" xfId="0" applyAlignment="1" applyFont="1">
      <alignment horizontal="center" vertical="center"/>
    </xf>
    <xf borderId="1" fillId="2" fontId="2" numFmtId="0" xfId="0" applyAlignment="1" applyBorder="1" applyFont="1">
      <alignment horizontal="center" readingOrder="0"/>
    </xf>
    <xf borderId="2" fillId="0" fontId="3" numFmtId="0" xfId="0" applyBorder="1" applyFont="1"/>
    <xf borderId="0" fillId="2" fontId="1" numFmtId="0" xfId="0" applyFont="1"/>
    <xf borderId="0" fillId="0" fontId="1" numFmtId="0" xfId="0" applyAlignment="1" applyFont="1">
      <alignment horizontal="left" vertical="center"/>
    </xf>
    <xf borderId="3" fillId="0" fontId="4" numFmtId="0" xfId="0" applyAlignment="1" applyBorder="1" applyFont="1">
      <alignment horizontal="left" readingOrder="0"/>
    </xf>
    <xf borderId="3" fillId="0" fontId="1" numFmtId="0" xfId="0" applyAlignment="1" applyBorder="1" applyFont="1">
      <alignment horizontal="left" readingOrder="0"/>
    </xf>
    <xf borderId="0" fillId="0" fontId="1" numFmtId="0" xfId="0" applyFont="1"/>
    <xf borderId="4" fillId="0" fontId="4" numFmtId="0" xfId="0" applyAlignment="1" applyBorder="1" applyFont="1">
      <alignment readingOrder="0"/>
    </xf>
    <xf borderId="0" fillId="0" fontId="5" numFmtId="0" xfId="0" applyFont="1"/>
    <xf borderId="0" fillId="0" fontId="5" numFmtId="0" xfId="0" applyAlignment="1" applyFont="1">
      <alignment horizontal="center"/>
    </xf>
    <xf borderId="0" fillId="0" fontId="1" numFmtId="0" xfId="0" applyAlignment="1" applyFont="1">
      <alignment horizontal="center" vertical="center"/>
    </xf>
    <xf borderId="4" fillId="0" fontId="4" numFmtId="0" xfId="0" applyAlignment="1" applyBorder="1" applyFont="1">
      <alignment horizontal="left" readingOrder="0"/>
    </xf>
    <xf borderId="4" fillId="0" fontId="1" numFmtId="0" xfId="0" applyAlignment="1" applyBorder="1" applyFont="1">
      <alignment horizontal="left" readingOrder="0" vertical="center"/>
    </xf>
    <xf borderId="0" fillId="0" fontId="1" numFmtId="0" xfId="0" applyAlignment="1" applyFont="1">
      <alignment horizontal="left"/>
    </xf>
    <xf borderId="4" fillId="0" fontId="1" numFmtId="0" xfId="0" applyAlignment="1" applyBorder="1" applyFont="1">
      <alignment horizontal="left" readingOrder="0"/>
    </xf>
    <xf borderId="4" fillId="0" fontId="6" numFmtId="0" xfId="0" applyAlignment="1" applyBorder="1" applyFont="1">
      <alignment readingOrder="0"/>
    </xf>
    <xf borderId="0" fillId="0" fontId="4" numFmtId="0" xfId="0" applyAlignment="1" applyFont="1">
      <alignment horizontal="center" vertical="center"/>
    </xf>
    <xf borderId="0" fillId="0" fontId="1" numFmtId="164" xfId="0" applyAlignment="1" applyFont="1" applyNumberFormat="1">
      <alignment horizontal="center" vertical="center"/>
    </xf>
    <xf borderId="5" fillId="0" fontId="4" numFmtId="0" xfId="0" applyAlignment="1" applyBorder="1" applyFont="1">
      <alignment horizontal="center" shrinkToFit="0" vertical="center" wrapText="1"/>
    </xf>
    <xf borderId="6" fillId="0" fontId="4" numFmtId="0" xfId="0" applyAlignment="1" applyBorder="1" applyFont="1">
      <alignment horizontal="center" readingOrder="0" shrinkToFit="0" vertical="center" wrapText="1"/>
    </xf>
    <xf borderId="7" fillId="0" fontId="4" numFmtId="164" xfId="0" applyAlignment="1" applyBorder="1" applyFont="1" applyNumberFormat="1">
      <alignment horizontal="center" readingOrder="0" vertical="center"/>
    </xf>
    <xf borderId="6" fillId="0" fontId="4" numFmtId="164" xfId="0" applyAlignment="1" applyBorder="1" applyFont="1" applyNumberFormat="1">
      <alignment horizontal="center" readingOrder="0" vertical="center"/>
    </xf>
    <xf borderId="8" fillId="0" fontId="4" numFmtId="164" xfId="0" applyAlignment="1" applyBorder="1" applyFont="1" applyNumberFormat="1">
      <alignment horizontal="center" readingOrder="0" vertical="center"/>
    </xf>
    <xf borderId="9" fillId="3" fontId="5" numFmtId="0" xfId="0" applyAlignment="1" applyBorder="1" applyFill="1" applyFont="1">
      <alignment horizontal="center" readingOrder="0"/>
    </xf>
    <xf borderId="10" fillId="3" fontId="5" numFmtId="0" xfId="0" applyAlignment="1" applyBorder="1" applyFont="1">
      <alignment horizontal="center" readingOrder="0"/>
    </xf>
    <xf borderId="10" fillId="3" fontId="5" numFmtId="0" xfId="0" applyAlignment="1" applyBorder="1" applyFont="1">
      <alignment readingOrder="0"/>
    </xf>
    <xf borderId="10" fillId="3" fontId="5" numFmtId="0" xfId="0" applyAlignment="1" applyBorder="1" applyFont="1">
      <alignment readingOrder="0" shrinkToFit="0" wrapText="1"/>
    </xf>
    <xf borderId="10" fillId="3" fontId="5" numFmtId="0" xfId="0" applyBorder="1" applyFont="1"/>
    <xf borderId="10" fillId="3" fontId="5" numFmtId="165" xfId="0" applyAlignment="1" applyBorder="1" applyFont="1" applyNumberFormat="1">
      <alignment horizontal="center" readingOrder="0"/>
    </xf>
    <xf borderId="11" fillId="3" fontId="5" numFmtId="165" xfId="0" applyAlignment="1" applyBorder="1" applyFont="1" applyNumberFormat="1">
      <alignment horizontal="center" readingOrder="0"/>
    </xf>
    <xf borderId="12" fillId="3" fontId="5" numFmtId="0" xfId="0" applyAlignment="1" applyBorder="1" applyFont="1">
      <alignment horizontal="center" vertical="bottom"/>
    </xf>
    <xf borderId="13" fillId="3" fontId="5" numFmtId="0" xfId="0" applyAlignment="1" applyBorder="1" applyFont="1">
      <alignment horizontal="center" vertical="bottom"/>
    </xf>
    <xf borderId="13" fillId="3" fontId="5" numFmtId="0" xfId="0" applyAlignment="1" applyBorder="1" applyFont="1">
      <alignment vertical="bottom"/>
    </xf>
    <xf borderId="13" fillId="3" fontId="5" numFmtId="0" xfId="0" applyAlignment="1" applyBorder="1" applyFont="1">
      <alignment horizontal="right" vertical="bottom"/>
    </xf>
    <xf borderId="13" fillId="3" fontId="5" numFmtId="0" xfId="0" applyAlignment="1" applyBorder="1" applyFont="1">
      <alignment horizontal="center" readingOrder="0" vertical="bottom"/>
    </xf>
    <xf borderId="13" fillId="3" fontId="5" numFmtId="165" xfId="0" applyAlignment="1" applyBorder="1" applyFont="1" applyNumberFormat="1">
      <alignment horizontal="center" readingOrder="0" vertical="bottom"/>
    </xf>
    <xf borderId="14" fillId="3" fontId="5" numFmtId="165" xfId="0" applyAlignment="1" applyBorder="1" applyFont="1" applyNumberFormat="1">
      <alignment horizontal="center" readingOrder="0" vertical="bottom"/>
    </xf>
    <xf borderId="9" fillId="3" fontId="5" numFmtId="0" xfId="0" applyAlignment="1" applyBorder="1" applyFont="1">
      <alignment horizontal="center" readingOrder="0" vertical="bottom"/>
    </xf>
    <xf borderId="10" fillId="3" fontId="5" numFmtId="0" xfId="0" applyAlignment="1" applyBorder="1" applyFont="1">
      <alignment horizontal="center" readingOrder="0" vertical="bottom"/>
    </xf>
    <xf borderId="10" fillId="3" fontId="5" numFmtId="0" xfId="0" applyAlignment="1" applyBorder="1" applyFont="1">
      <alignment readingOrder="0" vertical="bottom"/>
    </xf>
    <xf borderId="10" fillId="3" fontId="5" numFmtId="0" xfId="0" applyAlignment="1" applyBorder="1" applyFont="1">
      <alignment vertical="bottom"/>
    </xf>
    <xf borderId="9" fillId="3" fontId="5" numFmtId="0" xfId="0" applyAlignment="1" applyBorder="1" applyFont="1">
      <alignment horizontal="center" vertical="bottom"/>
    </xf>
    <xf borderId="10" fillId="3" fontId="5" numFmtId="0" xfId="0" applyAlignment="1" applyBorder="1" applyFont="1">
      <alignment horizontal="center" vertical="bottom"/>
    </xf>
    <xf borderId="10" fillId="3" fontId="5" numFmtId="0" xfId="0" applyAlignment="1" applyBorder="1" applyFont="1">
      <alignment shrinkToFit="0" vertical="bottom" wrapText="1"/>
    </xf>
    <xf borderId="10" fillId="3" fontId="5" numFmtId="165" xfId="0" applyAlignment="1" applyBorder="1" applyFont="1" applyNumberFormat="1">
      <alignment vertical="bottom"/>
    </xf>
    <xf borderId="11" fillId="3" fontId="5" numFmtId="165" xfId="0" applyAlignment="1" applyBorder="1" applyFont="1" applyNumberFormat="1">
      <alignment vertical="bottom"/>
    </xf>
    <xf borderId="12" fillId="0" fontId="5" numFmtId="0" xfId="0" applyAlignment="1" applyBorder="1" applyFont="1">
      <alignment horizontal="center" readingOrder="0" vertical="center"/>
    </xf>
    <xf borderId="13" fillId="0" fontId="1" numFmtId="0" xfId="0" applyAlignment="1" applyBorder="1" applyFont="1">
      <alignment horizontal="center" readingOrder="0" vertical="center"/>
    </xf>
    <xf borderId="4" fillId="0" fontId="1" numFmtId="0" xfId="0" applyAlignment="1" applyBorder="1" applyFont="1">
      <alignment readingOrder="0" vertical="center"/>
    </xf>
    <xf borderId="3" fillId="0" fontId="1" numFmtId="0" xfId="0" applyAlignment="1" applyBorder="1" applyFont="1">
      <alignment readingOrder="0" shrinkToFit="0" vertical="center" wrapText="1"/>
    </xf>
    <xf borderId="15" fillId="0" fontId="1" numFmtId="0" xfId="0" applyAlignment="1" applyBorder="1" applyFont="1">
      <alignment horizontal="center" readingOrder="0" vertical="center"/>
    </xf>
    <xf borderId="4" fillId="0" fontId="1" numFmtId="0" xfId="0" applyAlignment="1" applyBorder="1" applyFont="1">
      <alignment horizontal="center" readingOrder="0" vertical="center"/>
    </xf>
    <xf borderId="15" fillId="0" fontId="1" numFmtId="165" xfId="0" applyAlignment="1" applyBorder="1" applyFont="1" applyNumberFormat="1">
      <alignment horizontal="center" readingOrder="0" vertical="center"/>
    </xf>
    <xf borderId="16" fillId="0" fontId="1" numFmtId="165" xfId="0" applyAlignment="1" applyBorder="1" applyFont="1" applyNumberFormat="1">
      <alignment horizontal="center" readingOrder="0" vertical="center"/>
    </xf>
    <xf borderId="0" fillId="0" fontId="4" numFmtId="0" xfId="0" applyAlignment="1" applyFont="1">
      <alignment horizontal="center" readingOrder="0" vertical="center"/>
    </xf>
    <xf borderId="9" fillId="0" fontId="5" numFmtId="0" xfId="0" applyAlignment="1" applyBorder="1" applyFont="1">
      <alignment horizontal="center" readingOrder="0" vertical="center"/>
    </xf>
    <xf borderId="17" fillId="0" fontId="1" numFmtId="0" xfId="0" applyAlignment="1" applyBorder="1" applyFont="1">
      <alignment horizontal="center" readingOrder="0" vertical="center"/>
    </xf>
    <xf borderId="18" fillId="0" fontId="1" numFmtId="0" xfId="0" applyAlignment="1" applyBorder="1" applyFont="1">
      <alignment readingOrder="0" shrinkToFit="0" vertical="center" wrapText="1"/>
    </xf>
    <xf borderId="19" fillId="0" fontId="1" numFmtId="0" xfId="0" applyAlignment="1" applyBorder="1" applyFont="1">
      <alignment horizontal="center" readingOrder="0" vertical="center"/>
    </xf>
    <xf borderId="18" fillId="0" fontId="1" numFmtId="0" xfId="0" applyAlignment="1" applyBorder="1" applyFont="1">
      <alignment horizontal="center" readingOrder="0" vertical="center"/>
    </xf>
    <xf borderId="17" fillId="4" fontId="7" numFmtId="165" xfId="0" applyAlignment="1" applyBorder="1" applyFill="1" applyFont="1" applyNumberFormat="1">
      <alignment horizontal="center" readingOrder="0"/>
    </xf>
    <xf borderId="10" fillId="5" fontId="5" numFmtId="165" xfId="0" applyAlignment="1" applyBorder="1" applyFill="1" applyFont="1" applyNumberFormat="1">
      <alignment horizontal="center" readingOrder="0"/>
    </xf>
    <xf borderId="20" fillId="0" fontId="1" numFmtId="0" xfId="0" applyAlignment="1" applyBorder="1" applyFont="1">
      <alignment horizontal="center" readingOrder="0" vertical="center"/>
    </xf>
    <xf borderId="21" fillId="4" fontId="7" numFmtId="0" xfId="0" applyAlignment="1" applyBorder="1" applyFont="1">
      <alignment horizontal="center"/>
    </xf>
    <xf borderId="17" fillId="4" fontId="7" numFmtId="0" xfId="0" applyAlignment="1" applyBorder="1" applyFont="1">
      <alignment horizontal="center" readingOrder="0"/>
    </xf>
    <xf borderId="17" fillId="4" fontId="7" numFmtId="0" xfId="0" applyBorder="1" applyFont="1"/>
    <xf borderId="17" fillId="4" fontId="7" numFmtId="0" xfId="0" applyAlignment="1" applyBorder="1" applyFont="1">
      <alignment shrinkToFit="0" wrapText="1"/>
    </xf>
    <xf borderId="17" fillId="4" fontId="7" numFmtId="165" xfId="0" applyAlignment="1" applyBorder="1" applyFont="1" applyNumberFormat="1">
      <alignment horizontal="center"/>
    </xf>
    <xf borderId="21" fillId="5" fontId="5" numFmtId="0" xfId="0" applyAlignment="1" applyBorder="1" applyFont="1">
      <alignment horizontal="center"/>
    </xf>
    <xf borderId="17" fillId="5" fontId="5" numFmtId="0" xfId="0" applyAlignment="1" applyBorder="1" applyFont="1">
      <alignment horizontal="center"/>
    </xf>
    <xf borderId="17" fillId="5" fontId="5" numFmtId="0" xfId="0" applyBorder="1" applyFont="1"/>
    <xf borderId="17" fillId="5" fontId="5" numFmtId="0" xfId="0" applyAlignment="1" applyBorder="1" applyFont="1">
      <alignment shrinkToFit="0" wrapText="1"/>
    </xf>
    <xf borderId="17" fillId="5" fontId="5" numFmtId="0" xfId="0" applyAlignment="1" applyBorder="1" applyFont="1">
      <alignment horizontal="center" readingOrder="0"/>
    </xf>
    <xf borderId="17" fillId="5" fontId="5" numFmtId="165" xfId="0" applyAlignment="1" applyBorder="1" applyFont="1" applyNumberFormat="1">
      <alignment horizontal="center"/>
    </xf>
    <xf borderId="9" fillId="5" fontId="5" numFmtId="0" xfId="0" applyAlignment="1" applyBorder="1" applyFont="1">
      <alignment horizontal="center"/>
    </xf>
    <xf borderId="10" fillId="5" fontId="5" numFmtId="0" xfId="0" applyAlignment="1" applyBorder="1" applyFont="1">
      <alignment horizontal="center"/>
    </xf>
    <xf borderId="10" fillId="5" fontId="5" numFmtId="0" xfId="0" applyBorder="1" applyFont="1"/>
    <xf borderId="10" fillId="5" fontId="5" numFmtId="0" xfId="0" applyAlignment="1" applyBorder="1" applyFont="1">
      <alignment shrinkToFit="0" wrapText="1"/>
    </xf>
    <xf borderId="10" fillId="5" fontId="5" numFmtId="0" xfId="0" applyAlignment="1" applyBorder="1" applyFont="1">
      <alignment horizontal="center" readingOrder="0"/>
    </xf>
    <xf borderId="10" fillId="5" fontId="5" numFmtId="165" xfId="0" applyAlignment="1" applyBorder="1" applyFont="1" applyNumberFormat="1">
      <alignment horizontal="center"/>
    </xf>
    <xf borderId="9" fillId="5" fontId="5" numFmtId="0" xfId="0" applyAlignment="1" applyBorder="1" applyFont="1">
      <alignment horizontal="center"/>
    </xf>
    <xf borderId="10" fillId="5" fontId="5" numFmtId="0" xfId="0" applyAlignment="1" applyBorder="1" applyFont="1">
      <alignment horizontal="center"/>
    </xf>
    <xf borderId="10" fillId="5" fontId="5" numFmtId="0" xfId="0" applyBorder="1" applyFont="1"/>
    <xf borderId="9" fillId="5" fontId="5" numFmtId="0" xfId="0" applyAlignment="1" applyBorder="1" applyFont="1">
      <alignment horizontal="center"/>
    </xf>
    <xf borderId="10" fillId="5" fontId="5" numFmtId="164" xfId="0" applyAlignment="1" applyBorder="1" applyFont="1" applyNumberFormat="1">
      <alignment shrinkToFit="0" wrapText="1"/>
    </xf>
    <xf borderId="11" fillId="5" fontId="5" numFmtId="165" xfId="0" applyAlignment="1" applyBorder="1" applyFont="1" applyNumberFormat="1">
      <alignment horizontal="center"/>
    </xf>
    <xf borderId="12" fillId="3" fontId="5" numFmtId="0" xfId="0" applyAlignment="1" applyBorder="1" applyFont="1">
      <alignment horizontal="center"/>
    </xf>
    <xf borderId="13" fillId="3" fontId="5" numFmtId="0" xfId="0" applyAlignment="1" applyBorder="1" applyFont="1">
      <alignment horizontal="center" readingOrder="0"/>
    </xf>
    <xf borderId="13" fillId="3" fontId="5" numFmtId="0" xfId="0" applyAlignment="1" applyBorder="1" applyFont="1">
      <alignment readingOrder="0"/>
    </xf>
    <xf borderId="13" fillId="3" fontId="5" numFmtId="0" xfId="0" applyAlignment="1" applyBorder="1" applyFont="1">
      <alignment readingOrder="0" shrinkToFit="0" wrapText="1"/>
    </xf>
    <xf borderId="14" fillId="3" fontId="5" numFmtId="165" xfId="0" applyAlignment="1" applyBorder="1" applyFont="1" applyNumberFormat="1">
      <alignment horizontal="center" readingOrder="0"/>
    </xf>
    <xf borderId="0" fillId="6" fontId="1" numFmtId="0" xfId="0" applyAlignment="1" applyFill="1" applyFont="1">
      <alignment horizontal="left" vertical="center"/>
    </xf>
    <xf borderId="12" fillId="3" fontId="5" numFmtId="0" xfId="0" applyAlignment="1" applyBorder="1" applyFont="1">
      <alignment horizontal="center" readingOrder="0"/>
    </xf>
    <xf borderId="0" fillId="0" fontId="4" numFmtId="0" xfId="0" applyAlignment="1" applyFont="1">
      <alignment horizontal="center" readingOrder="0" shrinkToFit="0" vertical="center" wrapText="1"/>
    </xf>
    <xf borderId="0" fillId="0" fontId="8" numFmtId="0" xfId="0" applyAlignment="1" applyFont="1">
      <alignment horizontal="center" vertical="center"/>
    </xf>
    <xf borderId="0" fillId="0" fontId="1" numFmtId="2" xfId="0" applyAlignment="1" applyFont="1" applyNumberFormat="1">
      <alignment horizontal="center" vertical="center"/>
    </xf>
    <xf borderId="22"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0" fillId="0" fontId="5" numFmtId="2" xfId="0" applyAlignment="1" applyFont="1" applyNumberFormat="1">
      <alignment horizontal="center"/>
    </xf>
    <xf borderId="22" fillId="0" fontId="4" numFmtId="2" xfId="0" applyAlignment="1" applyBorder="1" applyFont="1" applyNumberFormat="1">
      <alignment horizontal="center" readingOrder="0"/>
    </xf>
    <xf borderId="22" fillId="7" fontId="4" numFmtId="0" xfId="0" applyAlignment="1" applyBorder="1" applyFill="1" applyFont="1">
      <alignment horizontal="center" readingOrder="0" shrinkToFit="0" vertical="center" wrapText="1"/>
    </xf>
    <xf borderId="22" fillId="7" fontId="4" numFmtId="2" xfId="0" applyAlignment="1" applyBorder="1" applyFont="1" applyNumberFormat="1">
      <alignment horizontal="center" readingOrder="0"/>
    </xf>
    <xf borderId="22" fillId="7" fontId="4" numFmtId="166" xfId="0" applyAlignment="1" applyBorder="1" applyFont="1" applyNumberFormat="1">
      <alignment horizontal="center" readingOrder="0"/>
    </xf>
    <xf borderId="23" fillId="2" fontId="4" numFmtId="0" xfId="0" applyAlignment="1" applyBorder="1" applyFont="1">
      <alignment horizontal="center" readingOrder="0" shrinkToFit="0" vertical="center" wrapText="1"/>
    </xf>
    <xf borderId="24" fillId="2" fontId="4" numFmtId="0" xfId="0" applyAlignment="1" applyBorder="1" applyFont="1">
      <alignment horizontal="center" readingOrder="0" shrinkToFit="0" vertical="center" wrapText="1"/>
    </xf>
    <xf borderId="24" fillId="2" fontId="1" numFmtId="167" xfId="0" applyAlignment="1" applyBorder="1" applyFont="1" applyNumberFormat="1">
      <alignment horizontal="center" readingOrder="0" vertical="center"/>
    </xf>
    <xf borderId="3" fillId="2" fontId="1" numFmtId="0" xfId="0" applyAlignment="1" applyBorder="1" applyFont="1">
      <alignment horizontal="left" readingOrder="0" vertical="center"/>
    </xf>
    <xf borderId="3" fillId="2" fontId="8" numFmtId="0" xfId="0" applyAlignment="1" applyBorder="1" applyFont="1">
      <alignment horizontal="center" vertical="center"/>
    </xf>
    <xf borderId="25" fillId="2" fontId="1" numFmtId="0" xfId="0" applyAlignment="1" applyBorder="1" applyFont="1">
      <alignment horizontal="center" readingOrder="0" vertical="center"/>
    </xf>
    <xf borderId="10" fillId="2" fontId="1" numFmtId="2" xfId="0" applyAlignment="1" applyBorder="1" applyFont="1" applyNumberFormat="1">
      <alignment horizontal="center" readingOrder="0"/>
    </xf>
    <xf borderId="3" fillId="2" fontId="1" numFmtId="2" xfId="0" applyAlignment="1" applyBorder="1" applyFont="1" applyNumberFormat="1">
      <alignment horizontal="center" readingOrder="0"/>
    </xf>
    <xf borderId="25" fillId="2" fontId="1" numFmtId="2" xfId="0" applyAlignment="1" applyBorder="1" applyFont="1" applyNumberFormat="1">
      <alignment horizontal="center" readingOrder="0"/>
    </xf>
    <xf borderId="23" fillId="8" fontId="3" numFmtId="0" xfId="0" applyBorder="1" applyFill="1" applyFont="1"/>
    <xf borderId="24" fillId="8" fontId="3" numFmtId="0" xfId="0" applyBorder="1" applyFont="1"/>
    <xf borderId="4" fillId="8" fontId="1" numFmtId="0" xfId="0" applyAlignment="1" applyBorder="1" applyFont="1">
      <alignment horizontal="left" readingOrder="0" vertical="center"/>
    </xf>
    <xf borderId="4" fillId="8" fontId="8" numFmtId="0" xfId="0" applyAlignment="1" applyBorder="1" applyFont="1">
      <alignment horizontal="center" vertical="center"/>
    </xf>
    <xf borderId="16" fillId="8" fontId="1" numFmtId="0" xfId="0" applyAlignment="1" applyBorder="1" applyFont="1">
      <alignment horizontal="center" readingOrder="0" vertical="center"/>
    </xf>
    <xf borderId="13" fillId="8" fontId="1" numFmtId="2" xfId="0" applyAlignment="1" applyBorder="1" applyFont="1" applyNumberFormat="1">
      <alignment horizontal="center" readingOrder="0"/>
    </xf>
    <xf borderId="4" fillId="8" fontId="1" numFmtId="2" xfId="0" applyAlignment="1" applyBorder="1" applyFont="1" applyNumberFormat="1">
      <alignment horizontal="center" readingOrder="0"/>
    </xf>
    <xf borderId="16" fillId="8" fontId="1" numFmtId="2" xfId="0" applyAlignment="1" applyBorder="1" applyFont="1" applyNumberFormat="1">
      <alignment horizontal="center" readingOrder="0"/>
    </xf>
    <xf borderId="23" fillId="2" fontId="3" numFmtId="0" xfId="0" applyBorder="1" applyFont="1"/>
    <xf borderId="24" fillId="2" fontId="3" numFmtId="0" xfId="0" applyBorder="1" applyFont="1"/>
    <xf borderId="4" fillId="2" fontId="1" numFmtId="0" xfId="0" applyAlignment="1" applyBorder="1" applyFont="1">
      <alignment horizontal="left" readingOrder="0" vertical="center"/>
    </xf>
    <xf borderId="4" fillId="2" fontId="8" numFmtId="0" xfId="0" applyAlignment="1" applyBorder="1" applyFont="1">
      <alignment horizontal="center" vertical="center"/>
    </xf>
    <xf borderId="16" fillId="2" fontId="1" numFmtId="0" xfId="0" applyAlignment="1" applyBorder="1" applyFont="1">
      <alignment horizontal="center" readingOrder="0" vertical="center"/>
    </xf>
    <xf borderId="13" fillId="2" fontId="1" numFmtId="2" xfId="0" applyAlignment="1" applyBorder="1" applyFont="1" applyNumberFormat="1">
      <alignment horizontal="center" readingOrder="0"/>
    </xf>
    <xf borderId="4" fillId="2" fontId="1" numFmtId="2" xfId="0" applyAlignment="1" applyBorder="1" applyFont="1" applyNumberFormat="1">
      <alignment horizontal="center" readingOrder="0"/>
    </xf>
    <xf borderId="16" fillId="2" fontId="1" numFmtId="2" xfId="0" applyAlignment="1" applyBorder="1" applyFont="1" applyNumberFormat="1">
      <alignment horizontal="center" readingOrder="0"/>
    </xf>
    <xf borderId="4" fillId="2" fontId="8" numFmtId="0" xfId="0" applyAlignment="1" applyBorder="1" applyFont="1">
      <alignment horizontal="center" readingOrder="0" vertical="center"/>
    </xf>
    <xf borderId="26" fillId="8" fontId="3" numFmtId="0" xfId="0" applyBorder="1" applyFont="1"/>
    <xf borderId="27" fillId="8" fontId="3" numFmtId="0" xfId="0" applyBorder="1" applyFont="1"/>
    <xf borderId="28" fillId="8" fontId="1" numFmtId="0" xfId="0" applyAlignment="1" applyBorder="1" applyFont="1">
      <alignment horizontal="left" readingOrder="0" vertical="center"/>
    </xf>
    <xf borderId="28" fillId="8" fontId="8" numFmtId="0" xfId="0" applyAlignment="1" applyBorder="1" applyFont="1">
      <alignment horizontal="center" vertical="center"/>
    </xf>
    <xf borderId="28" fillId="8" fontId="8" numFmtId="0" xfId="0" applyAlignment="1" applyBorder="1" applyFont="1">
      <alignment horizontal="center" readingOrder="0" vertical="center"/>
    </xf>
    <xf borderId="29" fillId="8" fontId="1" numFmtId="0" xfId="0" applyAlignment="1" applyBorder="1" applyFont="1">
      <alignment horizontal="center" readingOrder="0" vertical="center"/>
    </xf>
    <xf borderId="30" fillId="8" fontId="1" numFmtId="2" xfId="0" applyAlignment="1" applyBorder="1" applyFont="1" applyNumberFormat="1">
      <alignment horizontal="center" readingOrder="0"/>
    </xf>
    <xf borderId="31" fillId="8" fontId="1" numFmtId="2" xfId="0" applyAlignment="1" applyBorder="1" applyFont="1" applyNumberFormat="1">
      <alignment horizontal="center" readingOrder="0"/>
    </xf>
    <xf borderId="29" fillId="8" fontId="1" numFmtId="2" xfId="0" applyAlignment="1" applyBorder="1" applyFont="1" applyNumberFormat="1">
      <alignment horizontal="center" readingOrder="0"/>
    </xf>
    <xf borderId="0" fillId="0" fontId="1" numFmtId="0" xfId="0" applyAlignment="1" applyFont="1">
      <alignment horizontal="left" readingOrder="0" vertical="center"/>
    </xf>
    <xf borderId="22" fillId="0" fontId="4" numFmtId="0" xfId="0" applyAlignment="1" applyBorder="1" applyFont="1">
      <alignment readingOrder="0"/>
    </xf>
    <xf borderId="22" fillId="0" fontId="1" numFmtId="2" xfId="0" applyAlignment="1" applyBorder="1" applyFont="1" applyNumberFormat="1">
      <alignment horizontal="center" readingOrder="0"/>
    </xf>
    <xf borderId="0" fillId="0" fontId="8" numFmtId="0" xfId="0" applyAlignment="1" applyFont="1">
      <alignment horizontal="center" readingOrder="0" vertical="center"/>
    </xf>
    <xf borderId="0" fillId="0" fontId="1" numFmtId="167"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2" xfId="0" applyAlignment="1" applyFont="1" applyNumberFormat="1">
      <alignment horizontal="center"/>
    </xf>
    <xf borderId="22" fillId="9" fontId="4" numFmtId="0" xfId="0" applyAlignment="1" applyBorder="1" applyFill="1" applyFont="1">
      <alignment horizontal="center" readingOrder="0" shrinkToFit="0" vertical="center" wrapText="1"/>
    </xf>
    <xf borderId="22" fillId="9" fontId="4" numFmtId="2" xfId="0" applyAlignment="1" applyBorder="1" applyFont="1" applyNumberFormat="1">
      <alignment horizontal="center" readingOrder="0"/>
    </xf>
    <xf borderId="22" fillId="9" fontId="4" numFmtId="166" xfId="0" applyAlignment="1" applyBorder="1" applyFont="1" applyNumberFormat="1">
      <alignment horizontal="center" readingOrder="0"/>
    </xf>
    <xf borderId="23" fillId="10" fontId="3" numFmtId="0" xfId="0" applyBorder="1" applyFill="1" applyFont="1"/>
    <xf borderId="24" fillId="10" fontId="3" numFmtId="0" xfId="0" applyBorder="1" applyFont="1"/>
    <xf borderId="4" fillId="10" fontId="1" numFmtId="0" xfId="0" applyAlignment="1" applyBorder="1" applyFont="1">
      <alignment horizontal="left" readingOrder="0" vertical="center"/>
    </xf>
    <xf borderId="4" fillId="10" fontId="8" numFmtId="0" xfId="0" applyAlignment="1" applyBorder="1" applyFont="1">
      <alignment horizontal="center" vertical="center"/>
    </xf>
    <xf borderId="16" fillId="10" fontId="1" numFmtId="0" xfId="0" applyAlignment="1" applyBorder="1" applyFont="1">
      <alignment horizontal="center" readingOrder="0" vertical="center"/>
    </xf>
    <xf borderId="13" fillId="10" fontId="1" numFmtId="2" xfId="0" applyAlignment="1" applyBorder="1" applyFont="1" applyNumberFormat="1">
      <alignment horizontal="center" readingOrder="0"/>
    </xf>
    <xf borderId="4" fillId="10" fontId="1" numFmtId="2" xfId="0" applyAlignment="1" applyBorder="1" applyFont="1" applyNumberFormat="1">
      <alignment horizontal="center" readingOrder="0"/>
    </xf>
    <xf borderId="16" fillId="10" fontId="1" numFmtId="2" xfId="0" applyAlignment="1" applyBorder="1" applyFont="1" applyNumberFormat="1">
      <alignment horizontal="center" readingOrder="0"/>
    </xf>
    <xf borderId="26" fillId="10" fontId="3" numFmtId="0" xfId="0" applyBorder="1" applyFont="1"/>
    <xf borderId="27" fillId="10" fontId="3" numFmtId="0" xfId="0" applyBorder="1" applyFont="1"/>
    <xf borderId="28" fillId="10" fontId="1" numFmtId="0" xfId="0" applyAlignment="1" applyBorder="1" applyFont="1">
      <alignment horizontal="left" readingOrder="0" vertical="center"/>
    </xf>
    <xf borderId="28" fillId="10" fontId="8" numFmtId="0" xfId="0" applyAlignment="1" applyBorder="1" applyFont="1">
      <alignment horizontal="center" vertical="center"/>
    </xf>
    <xf borderId="28" fillId="10" fontId="8" numFmtId="0" xfId="0" applyAlignment="1" applyBorder="1" applyFont="1">
      <alignment horizontal="center" readingOrder="0" vertical="center"/>
    </xf>
    <xf borderId="32" fillId="10" fontId="1" numFmtId="0" xfId="0" applyAlignment="1" applyBorder="1" applyFont="1">
      <alignment horizontal="center" readingOrder="0" vertical="center"/>
    </xf>
    <xf borderId="30" fillId="10" fontId="1" numFmtId="2" xfId="0" applyAlignment="1" applyBorder="1" applyFont="1" applyNumberFormat="1">
      <alignment horizontal="center" readingOrder="0"/>
    </xf>
    <xf borderId="31" fillId="10" fontId="1" numFmtId="2" xfId="0" applyAlignment="1" applyBorder="1" applyFont="1" applyNumberFormat="1">
      <alignment horizontal="center" readingOrder="0"/>
    </xf>
    <xf borderId="29" fillId="10" fontId="1" numFmtId="2" xfId="0" applyAlignment="1" applyBorder="1" applyFont="1" applyNumberFormat="1">
      <alignment horizontal="center" readingOrder="0"/>
    </xf>
    <xf borderId="0" fillId="0" fontId="4" numFmtId="2" xfId="0" applyAlignment="1" applyFont="1" applyNumberFormat="1">
      <alignment horizontal="center" readingOrder="0"/>
    </xf>
    <xf borderId="22" fillId="11" fontId="4" numFmtId="0" xfId="0" applyAlignment="1" applyBorder="1" applyFill="1" applyFont="1">
      <alignment horizontal="center" readingOrder="0" shrinkToFit="0" vertical="center" wrapText="1"/>
    </xf>
    <xf borderId="22" fillId="11" fontId="4" numFmtId="2" xfId="0" applyAlignment="1" applyBorder="1" applyFont="1" applyNumberFormat="1">
      <alignment horizontal="center" readingOrder="0"/>
    </xf>
    <xf borderId="22" fillId="11" fontId="4" numFmtId="166" xfId="0" applyAlignment="1" applyBorder="1" applyFont="1" applyNumberFormat="1">
      <alignment horizontal="center" readingOrder="0"/>
    </xf>
    <xf borderId="23" fillId="12" fontId="3" numFmtId="0" xfId="0" applyBorder="1" applyFill="1" applyFont="1"/>
    <xf borderId="24" fillId="12" fontId="3" numFmtId="0" xfId="0" applyBorder="1" applyFont="1"/>
    <xf borderId="4" fillId="12" fontId="1" numFmtId="0" xfId="0" applyAlignment="1" applyBorder="1" applyFont="1">
      <alignment horizontal="left" readingOrder="0" vertical="center"/>
    </xf>
    <xf borderId="4" fillId="12" fontId="8" numFmtId="0" xfId="0" applyAlignment="1" applyBorder="1" applyFont="1">
      <alignment horizontal="center" vertical="center"/>
    </xf>
    <xf borderId="16" fillId="12" fontId="1" numFmtId="0" xfId="0" applyAlignment="1" applyBorder="1" applyFont="1">
      <alignment horizontal="center" readingOrder="0" vertical="center"/>
    </xf>
    <xf borderId="13" fillId="12" fontId="1" numFmtId="2" xfId="0" applyAlignment="1" applyBorder="1" applyFont="1" applyNumberFormat="1">
      <alignment horizontal="center" readingOrder="0"/>
    </xf>
    <xf borderId="4" fillId="12" fontId="1" numFmtId="2" xfId="0" applyAlignment="1" applyBorder="1" applyFont="1" applyNumberFormat="1">
      <alignment horizontal="center" readingOrder="0"/>
    </xf>
    <xf borderId="16" fillId="12" fontId="1" numFmtId="2" xfId="0" applyAlignment="1" applyBorder="1" applyFont="1" applyNumberFormat="1">
      <alignment horizontal="center" readingOrder="0"/>
    </xf>
    <xf borderId="24" fillId="12" fontId="1" numFmtId="0" xfId="0" applyAlignment="1" applyBorder="1" applyFont="1">
      <alignment horizontal="left" readingOrder="0" vertical="center"/>
    </xf>
    <xf borderId="24" fillId="12" fontId="8" numFmtId="0" xfId="0" applyAlignment="1" applyBorder="1" applyFont="1">
      <alignment horizontal="center" vertical="center"/>
    </xf>
    <xf borderId="0" fillId="12" fontId="8" numFmtId="0" xfId="0" applyAlignment="1" applyFont="1">
      <alignment horizontal="center" readingOrder="0"/>
    </xf>
    <xf borderId="16" fillId="12" fontId="1" numFmtId="0" xfId="0" applyAlignment="1" applyBorder="1" applyFont="1">
      <alignment horizontal="center" readingOrder="0"/>
    </xf>
    <xf borderId="26" fillId="2" fontId="3" numFmtId="0" xfId="0" applyBorder="1" applyFont="1"/>
    <xf borderId="27" fillId="2" fontId="3" numFmtId="0" xfId="0" applyBorder="1" applyFont="1"/>
    <xf borderId="28" fillId="2" fontId="1" numFmtId="0" xfId="0" applyAlignment="1" applyBorder="1" applyFont="1">
      <alignment horizontal="left" readingOrder="0" vertical="center"/>
    </xf>
    <xf borderId="28" fillId="2" fontId="8" numFmtId="0" xfId="0" applyAlignment="1" applyBorder="1" applyFont="1">
      <alignment horizontal="center" vertical="center"/>
    </xf>
    <xf borderId="28" fillId="2" fontId="8" numFmtId="0" xfId="0" applyAlignment="1" applyBorder="1" applyFont="1">
      <alignment horizontal="center" readingOrder="0" vertical="center"/>
    </xf>
    <xf borderId="32" fillId="2" fontId="1" numFmtId="0" xfId="0" applyAlignment="1" applyBorder="1" applyFont="1">
      <alignment horizontal="center" readingOrder="0" vertical="center"/>
    </xf>
    <xf borderId="30" fillId="2" fontId="1" numFmtId="2" xfId="0" applyAlignment="1" applyBorder="1" applyFont="1" applyNumberFormat="1">
      <alignment horizontal="center" readingOrder="0"/>
    </xf>
    <xf borderId="31" fillId="2" fontId="1" numFmtId="2" xfId="0" applyAlignment="1" applyBorder="1" applyFont="1" applyNumberFormat="1">
      <alignment horizontal="center" readingOrder="0"/>
    </xf>
    <xf borderId="29" fillId="2" fontId="1" numFmtId="2" xfId="0" applyAlignment="1" applyBorder="1" applyFont="1" applyNumberFormat="1">
      <alignment horizontal="center" readingOrder="0"/>
    </xf>
    <xf borderId="0" fillId="0" fontId="4" numFmtId="0" xfId="0" applyAlignment="1" applyFont="1">
      <alignment horizontal="center" readingOrder="0"/>
    </xf>
    <xf borderId="22" fillId="0" fontId="9" numFmtId="0" xfId="0" applyAlignment="1" applyBorder="1" applyFont="1">
      <alignment vertical="bottom"/>
    </xf>
    <xf borderId="0" fillId="0" fontId="1" numFmtId="0" xfId="0" applyAlignment="1" applyFont="1">
      <alignment readingOrder="0"/>
    </xf>
    <xf borderId="22" fillId="0" fontId="9" numFmtId="0" xfId="0" applyAlignment="1" applyBorder="1" applyFont="1">
      <alignment vertical="bottom"/>
    </xf>
    <xf borderId="22" fillId="0" fontId="1" numFmtId="2" xfId="0" applyAlignment="1" applyBorder="1" applyFont="1" applyNumberFormat="1">
      <alignment horizontal="center" vertical="bottom"/>
    </xf>
    <xf borderId="0" fillId="0" fontId="4" numFmtId="2" xfId="0" applyAlignment="1" applyFont="1" applyNumberFormat="1">
      <alignment horizontal="center" vertical="bottom"/>
    </xf>
    <xf borderId="22" fillId="13" fontId="4" numFmtId="0" xfId="0" applyAlignment="1" applyBorder="1" applyFill="1" applyFont="1">
      <alignment horizontal="center" readingOrder="0" shrinkToFit="0" vertical="center" wrapText="1"/>
    </xf>
    <xf borderId="22" fillId="13" fontId="4" numFmtId="2" xfId="0" applyAlignment="1" applyBorder="1" applyFont="1" applyNumberFormat="1">
      <alignment horizontal="center" readingOrder="0"/>
    </xf>
    <xf borderId="22" fillId="13" fontId="4" numFmtId="166" xfId="0" applyAlignment="1" applyBorder="1" applyFont="1" applyNumberFormat="1">
      <alignment horizontal="center" readingOrder="0"/>
    </xf>
    <xf borderId="4" fillId="2" fontId="1" numFmtId="0" xfId="0" applyAlignment="1" applyBorder="1" applyFont="1">
      <alignment readingOrder="0"/>
    </xf>
    <xf borderId="3" fillId="2" fontId="8" numFmtId="0" xfId="0" applyAlignment="1" applyBorder="1" applyFont="1">
      <alignment horizontal="center" readingOrder="0" vertical="center"/>
    </xf>
    <xf borderId="15" fillId="2" fontId="1" numFmtId="0" xfId="0" applyAlignment="1" applyBorder="1" applyFont="1">
      <alignment horizontal="center" readingOrder="0" vertical="center"/>
    </xf>
    <xf borderId="4" fillId="2" fontId="1" numFmtId="2" xfId="0" applyAlignment="1" applyBorder="1" applyFont="1" applyNumberFormat="1">
      <alignment horizontal="center" readingOrder="0" vertical="center"/>
    </xf>
    <xf borderId="24" fillId="2" fontId="5" numFmtId="2" xfId="0" applyAlignment="1" applyBorder="1" applyFont="1" applyNumberFormat="1">
      <alignment horizontal="center" readingOrder="0"/>
    </xf>
    <xf borderId="33" fillId="2" fontId="5" numFmtId="2" xfId="0" applyAlignment="1" applyBorder="1" applyFont="1" applyNumberFormat="1">
      <alignment horizontal="center" readingOrder="0"/>
    </xf>
    <xf borderId="4" fillId="2" fontId="1" numFmtId="2" xfId="0" applyAlignment="1" applyBorder="1" applyFont="1" applyNumberFormat="1">
      <alignment horizontal="center" vertical="center"/>
    </xf>
    <xf borderId="23" fillId="14" fontId="3" numFmtId="0" xfId="0" applyBorder="1" applyFill="1" applyFont="1"/>
    <xf borderId="24" fillId="14" fontId="3" numFmtId="0" xfId="0" applyBorder="1" applyFont="1"/>
    <xf borderId="4" fillId="14" fontId="1" numFmtId="0" xfId="0" applyAlignment="1" applyBorder="1" applyFont="1">
      <alignment readingOrder="0"/>
    </xf>
    <xf borderId="3" fillId="14" fontId="8" numFmtId="0" xfId="0" applyAlignment="1" applyBorder="1" applyFont="1">
      <alignment horizontal="center" readingOrder="0" vertical="center"/>
    </xf>
    <xf borderId="4" fillId="14" fontId="8" numFmtId="0" xfId="0" applyAlignment="1" applyBorder="1" applyFont="1">
      <alignment horizontal="center" vertical="center"/>
    </xf>
    <xf borderId="15" fillId="14" fontId="1" numFmtId="0" xfId="0" applyAlignment="1" applyBorder="1" applyFont="1">
      <alignment horizontal="center" readingOrder="0" vertical="center"/>
    </xf>
    <xf borderId="4" fillId="14" fontId="1" numFmtId="2" xfId="0" applyAlignment="1" applyBorder="1" applyFont="1" applyNumberFormat="1">
      <alignment horizontal="center" readingOrder="0" vertical="center"/>
    </xf>
    <xf borderId="4" fillId="14" fontId="1" numFmtId="2" xfId="0" applyAlignment="1" applyBorder="1" applyFont="1" applyNumberFormat="1">
      <alignment horizontal="center" vertical="center"/>
    </xf>
    <xf borderId="4" fillId="2" fontId="5" numFmtId="0" xfId="0" applyAlignment="1" applyBorder="1" applyFont="1">
      <alignment vertical="bottom"/>
    </xf>
    <xf borderId="13" fillId="2" fontId="10" numFmtId="0" xfId="0" applyAlignment="1" applyBorder="1" applyFont="1">
      <alignment horizontal="center"/>
    </xf>
    <xf borderId="13" fillId="2" fontId="10" numFmtId="0" xfId="0" applyAlignment="1" applyBorder="1" applyFont="1">
      <alignment horizontal="center"/>
    </xf>
    <xf borderId="13" fillId="2" fontId="5" numFmtId="0" xfId="0" applyAlignment="1" applyBorder="1" applyFont="1">
      <alignment horizontal="center" readingOrder="0"/>
    </xf>
    <xf borderId="4" fillId="14" fontId="5" numFmtId="0" xfId="0" applyAlignment="1" applyBorder="1" applyFont="1">
      <alignment vertical="bottom"/>
    </xf>
    <xf borderId="4" fillId="14" fontId="10" numFmtId="0" xfId="0" applyAlignment="1" applyBorder="1" applyFont="1">
      <alignment horizontal="center"/>
    </xf>
    <xf borderId="4" fillId="14" fontId="10" numFmtId="0" xfId="0" applyAlignment="1" applyBorder="1" applyFont="1">
      <alignment horizontal="center"/>
    </xf>
    <xf borderId="4" fillId="14" fontId="5" numFmtId="0" xfId="0" applyAlignment="1" applyBorder="1" applyFont="1">
      <alignment horizontal="center" readingOrder="0"/>
    </xf>
    <xf borderId="13" fillId="14" fontId="5" numFmtId="2" xfId="0" applyAlignment="1" applyBorder="1" applyFont="1" applyNumberFormat="1">
      <alignment horizontal="center" readingOrder="0"/>
    </xf>
    <xf borderId="13" fillId="14" fontId="5" numFmtId="2" xfId="0" applyAlignment="1" applyBorder="1" applyFont="1" applyNumberFormat="1">
      <alignment horizontal="center"/>
    </xf>
    <xf borderId="3" fillId="2" fontId="5" numFmtId="0" xfId="0" applyAlignment="1" applyBorder="1" applyFont="1">
      <alignment vertical="bottom"/>
    </xf>
    <xf borderId="10" fillId="2" fontId="10" numFmtId="0" xfId="0" applyAlignment="1" applyBorder="1" applyFont="1">
      <alignment horizontal="center"/>
    </xf>
    <xf borderId="4" fillId="2" fontId="10" numFmtId="0" xfId="0" applyAlignment="1" applyBorder="1" applyFont="1">
      <alignment horizontal="center"/>
    </xf>
    <xf borderId="4" fillId="2" fontId="1" numFmtId="0" xfId="0" applyAlignment="1" applyBorder="1" applyFont="1">
      <alignment horizontal="center" readingOrder="0" vertical="center"/>
    </xf>
    <xf borderId="10" fillId="2" fontId="5" numFmtId="2" xfId="0" applyAlignment="1" applyBorder="1" applyFont="1" applyNumberFormat="1">
      <alignment horizontal="center" readingOrder="0"/>
    </xf>
    <xf borderId="10" fillId="2" fontId="5" numFmtId="2" xfId="0" applyAlignment="1" applyBorder="1" applyFont="1" applyNumberFormat="1">
      <alignment horizontal="center"/>
    </xf>
    <xf borderId="4" fillId="2" fontId="0" numFmtId="0" xfId="0" applyAlignment="1" applyBorder="1" applyFont="1">
      <alignment horizontal="left" readingOrder="0"/>
    </xf>
    <xf borderId="34" fillId="2" fontId="1" numFmtId="0" xfId="0" applyAlignment="1" applyBorder="1" applyFont="1">
      <alignment horizontal="center" readingOrder="0" vertical="center"/>
    </xf>
    <xf borderId="4" fillId="14" fontId="0" numFmtId="0" xfId="0" applyAlignment="1" applyBorder="1" applyFont="1">
      <alignment horizontal="left" readingOrder="0"/>
    </xf>
    <xf borderId="34" fillId="14" fontId="1" numFmtId="0" xfId="0" applyAlignment="1" applyBorder="1" applyFont="1">
      <alignment horizontal="center" readingOrder="0" vertical="center"/>
    </xf>
    <xf borderId="31" fillId="2" fontId="8" numFmtId="0" xfId="0" applyAlignment="1" applyBorder="1" applyFont="1">
      <alignment horizontal="center" readingOrder="0" vertical="center"/>
    </xf>
    <xf borderId="31" fillId="14" fontId="8" numFmtId="0" xfId="0" applyAlignment="1" applyBorder="1" applyFont="1">
      <alignment horizontal="center" readingOrder="0" vertical="center"/>
    </xf>
    <xf borderId="35" fillId="2" fontId="8" numFmtId="0" xfId="0" applyAlignment="1" applyBorder="1" applyFont="1">
      <alignment horizontal="center" readingOrder="0" vertical="center"/>
    </xf>
    <xf borderId="36" fillId="2" fontId="1" numFmtId="0" xfId="0" applyAlignment="1" applyBorder="1" applyFont="1">
      <alignment horizontal="center" readingOrder="0" vertical="center"/>
    </xf>
    <xf borderId="31" fillId="2" fontId="1" numFmtId="2" xfId="0" applyAlignment="1" applyBorder="1" applyFont="1" applyNumberFormat="1">
      <alignment horizontal="center" readingOrder="0" vertical="center"/>
    </xf>
    <xf borderId="31" fillId="2" fontId="1" numFmtId="2" xfId="0" applyAlignment="1" applyBorder="1" applyFont="1" applyNumberFormat="1">
      <alignment horizontal="center" vertical="center"/>
    </xf>
    <xf borderId="0" fillId="6" fontId="1" numFmtId="0" xfId="0" applyAlignment="1" applyFont="1">
      <alignment horizontal="center" vertical="center"/>
    </xf>
    <xf borderId="0" fillId="0" fontId="1" numFmtId="167" xfId="0" applyAlignment="1" applyFont="1" applyNumberFormat="1">
      <alignment horizontal="center" vertical="center"/>
    </xf>
    <xf borderId="1" fillId="15" fontId="11" numFmtId="2" xfId="0" applyAlignment="1" applyBorder="1" applyFill="1" applyFont="1" applyNumberFormat="1">
      <alignment horizontal="center" readingOrder="0"/>
    </xf>
    <xf borderId="37" fillId="0" fontId="3" numFmtId="0" xfId="0" applyBorder="1" applyFont="1"/>
    <xf borderId="38" fillId="0" fontId="7" numFmtId="0" xfId="0" applyAlignment="1" applyBorder="1" applyFont="1">
      <alignment vertical="bottom"/>
    </xf>
    <xf borderId="37" fillId="15" fontId="11" numFmtId="2" xfId="0" applyAlignment="1" applyBorder="1" applyFont="1" applyNumberFormat="1">
      <alignment horizontal="center" readingOrder="0"/>
    </xf>
    <xf borderId="0" fillId="6" fontId="5" numFmtId="0" xfId="0" applyFont="1"/>
    <xf borderId="22" fillId="0" fontId="12" numFmtId="2" xfId="0" applyAlignment="1" applyBorder="1" applyFont="1" applyNumberFormat="1">
      <alignment horizontal="center" vertical="bottom"/>
    </xf>
    <xf borderId="2" fillId="0" fontId="12" numFmtId="2" xfId="0" applyAlignment="1" applyBorder="1" applyFont="1" applyNumberFormat="1">
      <alignment horizontal="center" vertical="bottom"/>
    </xf>
    <xf borderId="0" fillId="16" fontId="1" numFmtId="0" xfId="0" applyAlignment="1" applyFill="1" applyFont="1">
      <alignment horizontal="center" vertical="center"/>
    </xf>
    <xf borderId="38" fillId="17" fontId="12" numFmtId="166" xfId="0" applyAlignment="1" applyBorder="1" applyFill="1" applyFont="1" applyNumberFormat="1">
      <alignment horizontal="center" readingOrder="0" vertical="center"/>
    </xf>
    <xf borderId="22" fillId="15" fontId="9" numFmtId="0" xfId="0" applyAlignment="1" applyBorder="1" applyFont="1">
      <alignment readingOrder="0"/>
    </xf>
    <xf borderId="22" fillId="17" fontId="9" numFmtId="0" xfId="0" applyAlignment="1" applyBorder="1" applyFont="1">
      <alignment readingOrder="0"/>
    </xf>
    <xf borderId="22" fillId="17" fontId="12" numFmtId="166" xfId="0" applyAlignment="1" applyBorder="1" applyFont="1" applyNumberFormat="1">
      <alignment horizontal="center" readingOrder="0" vertical="bottom"/>
    </xf>
    <xf borderId="22" fillId="15" fontId="12" numFmtId="0" xfId="0" applyAlignment="1" applyBorder="1" applyFont="1">
      <alignment readingOrder="0" vertical="bottom"/>
    </xf>
    <xf borderId="2" fillId="17" fontId="12" numFmtId="0" xfId="0" applyAlignment="1" applyBorder="1" applyFont="1">
      <alignment vertical="bottom"/>
    </xf>
    <xf borderId="2" fillId="17" fontId="12" numFmtId="166" xfId="0" applyAlignment="1" applyBorder="1" applyFont="1" applyNumberFormat="1">
      <alignment horizontal="center" vertical="bottom"/>
    </xf>
    <xf borderId="22" fillId="17" fontId="4" numFmtId="0" xfId="0" applyAlignment="1" applyBorder="1" applyFont="1">
      <alignment horizontal="center" readingOrder="0" shrinkToFit="0" vertical="center" wrapText="1"/>
    </xf>
    <xf borderId="22" fillId="17" fontId="4" numFmtId="2" xfId="0" applyAlignment="1" applyBorder="1" applyFont="1" applyNumberFormat="1">
      <alignment horizontal="center" readingOrder="0"/>
    </xf>
    <xf borderId="39" fillId="17" fontId="12" numFmtId="166" xfId="0" applyAlignment="1" applyBorder="1" applyFont="1" applyNumberFormat="1">
      <alignment horizontal="center" readingOrder="0" vertical="bottom"/>
    </xf>
    <xf borderId="40" fillId="17" fontId="12" numFmtId="166" xfId="0" applyAlignment="1" applyBorder="1" applyFont="1" applyNumberFormat="1">
      <alignment horizontal="center" readingOrder="0" vertical="bottom"/>
    </xf>
    <xf borderId="39" fillId="17" fontId="12" numFmtId="166" xfId="0" applyAlignment="1" applyBorder="1" applyFont="1" applyNumberFormat="1">
      <alignment horizontal="center" readingOrder="0" vertical="bottom"/>
    </xf>
    <xf borderId="40" fillId="17" fontId="12" numFmtId="166" xfId="0" applyAlignment="1" applyBorder="1" applyFont="1" applyNumberFormat="1">
      <alignment horizontal="center" readingOrder="0" vertical="bottom"/>
    </xf>
    <xf borderId="40" fillId="17" fontId="3" numFmtId="0" xfId="0" applyBorder="1" applyFont="1"/>
    <xf borderId="22" fillId="0" fontId="9" numFmtId="0" xfId="0" applyAlignment="1" applyBorder="1" applyFont="1">
      <alignment readingOrder="0"/>
    </xf>
    <xf borderId="10" fillId="0" fontId="5" numFmtId="2" xfId="0" applyAlignment="1" applyBorder="1" applyFont="1" applyNumberFormat="1">
      <alignment horizontal="center" readingOrder="0"/>
    </xf>
    <xf borderId="3" fillId="17" fontId="7" numFmtId="2" xfId="0" applyAlignment="1" applyBorder="1" applyFont="1" applyNumberFormat="1">
      <alignment horizontal="right" readingOrder="0" vertical="bottom"/>
    </xf>
    <xf borderId="25" fillId="17" fontId="7" numFmtId="2" xfId="0" applyAlignment="1" applyBorder="1" applyFont="1" applyNumberFormat="1">
      <alignment horizontal="right" readingOrder="0" vertical="bottom"/>
    </xf>
    <xf borderId="39" fillId="0" fontId="12" numFmtId="0" xfId="0" applyAlignment="1" applyBorder="1" applyFont="1">
      <alignment vertical="bottom"/>
    </xf>
    <xf borderId="10" fillId="0" fontId="7" numFmtId="2" xfId="0" applyAlignment="1" applyBorder="1" applyFont="1" applyNumberFormat="1">
      <alignment horizontal="center" vertical="bottom"/>
    </xf>
    <xf borderId="10" fillId="2" fontId="7" numFmtId="2" xfId="0" applyAlignment="1" applyBorder="1" applyFont="1" applyNumberFormat="1">
      <alignment horizontal="right" vertical="bottom"/>
    </xf>
    <xf borderId="11" fillId="2" fontId="7" numFmtId="2" xfId="0" applyAlignment="1" applyBorder="1" applyFont="1" applyNumberFormat="1">
      <alignment horizontal="right" vertical="bottom"/>
    </xf>
    <xf borderId="41" fillId="2" fontId="8" numFmtId="0" xfId="0" applyAlignment="1" applyBorder="1" applyFont="1">
      <alignment horizontal="center" readingOrder="0" vertical="center"/>
    </xf>
    <xf borderId="29" fillId="2" fontId="1" numFmtId="0" xfId="0" applyAlignment="1" applyBorder="1" applyFont="1">
      <alignment horizontal="center" readingOrder="0" vertical="center"/>
    </xf>
    <xf borderId="3" fillId="2" fontId="7" numFmtId="2" xfId="0" applyAlignment="1" applyBorder="1" applyFont="1" applyNumberFormat="1">
      <alignment readingOrder="0" vertical="bottom"/>
    </xf>
    <xf borderId="10" fillId="2" fontId="7" numFmtId="2" xfId="0" applyAlignment="1" applyBorder="1" applyFont="1" applyNumberFormat="1">
      <alignment readingOrder="0" vertical="bottom"/>
    </xf>
    <xf borderId="11" fillId="2" fontId="7" numFmtId="2" xfId="0" applyAlignment="1" applyBorder="1" applyFont="1" applyNumberFormat="1">
      <alignment readingOrder="0" vertical="bottom"/>
    </xf>
    <xf borderId="3" fillId="2" fontId="7" numFmtId="2" xfId="0" applyAlignment="1" applyBorder="1" applyFont="1" applyNumberFormat="1">
      <alignment readingOrder="0" vertical="bottom"/>
    </xf>
    <xf borderId="10" fillId="2" fontId="7" numFmtId="2" xfId="0" applyAlignment="1" applyBorder="1" applyFont="1" applyNumberFormat="1">
      <alignment readingOrder="0" vertical="bottom"/>
    </xf>
    <xf borderId="11" fillId="2" fontId="7" numFmtId="2" xfId="0" applyAlignment="1" applyBorder="1" applyFont="1" applyNumberFormat="1">
      <alignment readingOrder="0" vertical="bottom"/>
    </xf>
    <xf borderId="22" fillId="0" fontId="1" numFmtId="0" xfId="0" applyAlignment="1" applyBorder="1" applyFont="1">
      <alignment horizontal="center" readingOrder="0" vertical="center"/>
    </xf>
    <xf borderId="42" fillId="2" fontId="7" numFmtId="2" xfId="0" applyAlignment="1" applyBorder="1" applyFont="1" applyNumberFormat="1">
      <alignment readingOrder="0" vertical="bottom"/>
    </xf>
    <xf borderId="16" fillId="2" fontId="7" numFmtId="2" xfId="0" applyAlignment="1" applyBorder="1" applyFont="1" applyNumberFormat="1">
      <alignment readingOrder="0" vertical="bottom"/>
    </xf>
    <xf borderId="22" fillId="18" fontId="9" numFmtId="0" xfId="0" applyAlignment="1" applyBorder="1" applyFill="1" applyFont="1">
      <alignment readingOrder="0"/>
    </xf>
    <xf borderId="43" fillId="18" fontId="5" numFmtId="2" xfId="0" applyAlignment="1" applyBorder="1" applyFont="1" applyNumberFormat="1">
      <alignment horizontal="center" readingOrder="0"/>
    </xf>
    <xf borderId="28" fillId="18" fontId="5" numFmtId="2" xfId="0" applyAlignment="1" applyBorder="1" applyFont="1" applyNumberFormat="1">
      <alignment horizontal="right" readingOrder="0"/>
    </xf>
    <xf borderId="32" fillId="18" fontId="5" numFmtId="2" xfId="0" applyAlignment="1" applyBorder="1" applyFont="1" applyNumberFormat="1">
      <alignment horizontal="right" readingOrder="0"/>
    </xf>
    <xf borderId="39" fillId="18" fontId="12" numFmtId="0" xfId="0" applyAlignment="1" applyBorder="1" applyFont="1">
      <alignment vertical="bottom"/>
    </xf>
    <xf borderId="27" fillId="18" fontId="7" numFmtId="2" xfId="0" applyAlignment="1" applyBorder="1" applyFont="1" applyNumberFormat="1">
      <alignment horizontal="center" vertical="bottom"/>
    </xf>
    <xf borderId="27" fillId="18" fontId="7" numFmtId="2" xfId="0" applyAlignment="1" applyBorder="1" applyFont="1" applyNumberFormat="1">
      <alignment horizontal="right" vertical="bottom"/>
    </xf>
    <xf borderId="40" fillId="18" fontId="7" numFmtId="2" xfId="0" applyAlignment="1" applyBorder="1" applyFont="1" applyNumberFormat="1">
      <alignment horizontal="right" vertical="bottom"/>
    </xf>
    <xf borderId="23" fillId="18" fontId="3" numFmtId="0" xfId="0" applyBorder="1" applyFont="1"/>
    <xf borderId="24" fillId="18" fontId="3" numFmtId="0" xfId="0" applyBorder="1" applyFont="1"/>
    <xf borderId="3" fillId="18" fontId="1" numFmtId="0" xfId="0" applyAlignment="1" applyBorder="1" applyFont="1">
      <alignment horizontal="left" readingOrder="0" vertical="center"/>
    </xf>
    <xf borderId="3" fillId="18" fontId="8" numFmtId="0" xfId="0" applyAlignment="1" applyBorder="1" applyFont="1">
      <alignment horizontal="center" readingOrder="0" vertical="center"/>
    </xf>
    <xf borderId="41" fillId="18" fontId="8" numFmtId="0" xfId="0" applyAlignment="1" applyBorder="1" applyFont="1">
      <alignment horizontal="center" readingOrder="0" vertical="center"/>
    </xf>
    <xf borderId="29" fillId="18" fontId="1" numFmtId="0" xfId="0" applyAlignment="1" applyBorder="1" applyFont="1">
      <alignment horizontal="center" readingOrder="0" vertical="center"/>
    </xf>
    <xf borderId="30" fillId="18" fontId="1" numFmtId="2" xfId="0" applyAlignment="1" applyBorder="1" applyFont="1" applyNumberFormat="1">
      <alignment horizontal="center" readingOrder="0"/>
    </xf>
    <xf borderId="3" fillId="18" fontId="7" numFmtId="2" xfId="0" applyAlignment="1" applyBorder="1" applyFont="1" applyNumberFormat="1">
      <alignment readingOrder="0" vertical="bottom"/>
    </xf>
    <xf borderId="10" fillId="18" fontId="7" numFmtId="2" xfId="0" applyAlignment="1" applyBorder="1" applyFont="1" applyNumberFormat="1">
      <alignment readingOrder="0" vertical="bottom"/>
    </xf>
    <xf borderId="11" fillId="18" fontId="7" numFmtId="2" xfId="0" applyAlignment="1" applyBorder="1" applyFont="1" applyNumberFormat="1">
      <alignment readingOrder="0" vertical="bottom"/>
    </xf>
    <xf borderId="3" fillId="18" fontId="7" numFmtId="2" xfId="0" applyAlignment="1" applyBorder="1" applyFont="1" applyNumberFormat="1">
      <alignment readingOrder="0" vertical="bottom"/>
    </xf>
    <xf borderId="10" fillId="18" fontId="7" numFmtId="2" xfId="0" applyAlignment="1" applyBorder="1" applyFont="1" applyNumberFormat="1">
      <alignment readingOrder="0" vertical="bottom"/>
    </xf>
    <xf borderId="11" fillId="18" fontId="7" numFmtId="2" xfId="0" applyAlignment="1" applyBorder="1" applyFont="1" applyNumberFormat="1">
      <alignment readingOrder="0" vertical="bottom"/>
    </xf>
    <xf borderId="42" fillId="18" fontId="7" numFmtId="2" xfId="0" applyAlignment="1" applyBorder="1" applyFont="1" applyNumberFormat="1">
      <alignment readingOrder="0" vertical="bottom"/>
    </xf>
    <xf borderId="16" fillId="18" fontId="7" numFmtId="2" xfId="0" applyAlignment="1" applyBorder="1" applyFont="1" applyNumberFormat="1">
      <alignment readingOrder="0" vertical="bottom"/>
    </xf>
    <xf borderId="44" fillId="18" fontId="8" numFmtId="0" xfId="0" applyAlignment="1" applyBorder="1" applyFont="1">
      <alignment horizontal="center" readingOrder="0" vertical="center"/>
    </xf>
    <xf borderId="16" fillId="18" fontId="1" numFmtId="0" xfId="0" applyAlignment="1" applyBorder="1" applyFont="1">
      <alignment horizontal="center" readingOrder="0" vertical="center"/>
    </xf>
    <xf borderId="27" fillId="2" fontId="1" numFmtId="0" xfId="0" applyAlignment="1" applyBorder="1" applyFont="1">
      <alignment horizontal="left" readingOrder="0" vertical="center"/>
    </xf>
    <xf borderId="35" fillId="2" fontId="7" numFmtId="2" xfId="0" applyAlignment="1" applyBorder="1" applyFont="1" applyNumberFormat="1">
      <alignment readingOrder="0" vertical="bottom"/>
    </xf>
    <xf borderId="27" fillId="2" fontId="7" numFmtId="2" xfId="0" applyAlignment="1" applyBorder="1" applyFont="1" applyNumberFormat="1">
      <alignment readingOrder="0" vertical="bottom"/>
    </xf>
    <xf borderId="40" fillId="2" fontId="7" numFmtId="2" xfId="0" applyAlignment="1" applyBorder="1" applyFont="1" applyNumberFormat="1">
      <alignment readingOrder="0" vertical="bottom"/>
    </xf>
    <xf borderId="35" fillId="2" fontId="7" numFmtId="2" xfId="0" applyAlignment="1" applyBorder="1" applyFont="1" applyNumberFormat="1">
      <alignment readingOrder="0" vertical="bottom"/>
    </xf>
    <xf borderId="27" fillId="2" fontId="7" numFmtId="2" xfId="0" applyAlignment="1" applyBorder="1" applyFont="1" applyNumberFormat="1">
      <alignment readingOrder="0" vertical="bottom"/>
    </xf>
    <xf borderId="40" fillId="2" fontId="7" numFmtId="2" xfId="0" applyAlignment="1" applyBorder="1" applyFont="1" applyNumberFormat="1">
      <alignment readingOrder="0" vertical="bottom"/>
    </xf>
    <xf borderId="45" fillId="2" fontId="7" numFmtId="2" xfId="0" applyAlignment="1" applyBorder="1" applyFont="1" applyNumberFormat="1">
      <alignment readingOrder="0" vertical="bottom"/>
    </xf>
    <xf borderId="32" fillId="2" fontId="7" numFmtId="2" xfId="0" applyAlignment="1" applyBorder="1" applyFont="1" applyNumberFormat="1">
      <alignment readingOrder="0" vertical="bottom"/>
    </xf>
    <xf borderId="0" fillId="6" fontId="4" numFmtId="0" xfId="0" applyAlignment="1" applyFont="1">
      <alignment horizontal="center" readingOrder="0" shrinkToFit="0" vertical="center" wrapText="1"/>
    </xf>
    <xf borderId="0" fillId="6" fontId="4" numFmtId="0" xfId="0" applyAlignment="1" applyFont="1">
      <alignment horizontal="center" readingOrder="0" shrinkToFit="0" vertical="center" wrapText="1"/>
    </xf>
    <xf borderId="0" fillId="6" fontId="1" numFmtId="0" xfId="0" applyAlignment="1" applyFont="1">
      <alignment horizontal="center" readingOrder="0" vertical="center"/>
    </xf>
    <xf borderId="0" fillId="6" fontId="1" numFmtId="0" xfId="0" applyAlignment="1" applyFont="1">
      <alignment horizontal="left" readingOrder="0" vertical="center"/>
    </xf>
    <xf borderId="0" fillId="6" fontId="8" numFmtId="0" xfId="0" applyAlignment="1" applyFont="1">
      <alignment horizontal="center" readingOrder="0" vertical="center"/>
    </xf>
    <xf borderId="0" fillId="6" fontId="13" numFmtId="0" xfId="0" applyAlignment="1" applyFont="1">
      <alignment horizontal="center" readingOrder="0" vertical="center"/>
    </xf>
    <xf borderId="22" fillId="6" fontId="9" numFmtId="0" xfId="0" applyAlignment="1" applyBorder="1" applyFont="1">
      <alignment readingOrder="0" vertical="bottom"/>
    </xf>
    <xf borderId="22" fillId="6" fontId="1" numFmtId="2" xfId="0" applyAlignment="1" applyBorder="1" applyFont="1" applyNumberFormat="1">
      <alignment horizontal="center" readingOrder="0"/>
    </xf>
    <xf borderId="39" fillId="6" fontId="7" numFmtId="2" xfId="0" applyAlignment="1" applyBorder="1" applyFont="1" applyNumberFormat="1">
      <alignment vertical="bottom"/>
    </xf>
    <xf borderId="40" fillId="6" fontId="7" numFmtId="2" xfId="0" applyAlignment="1" applyBorder="1" applyFont="1" applyNumberFormat="1">
      <alignment vertical="bottom"/>
    </xf>
    <xf borderId="0" fillId="2" fontId="14" numFmtId="0" xfId="0" applyAlignment="1" applyFont="1">
      <alignment horizontal="center" readingOrder="0" vertical="bottom"/>
    </xf>
    <xf borderId="0" fillId="2" fontId="14" numFmtId="2" xfId="0" applyAlignment="1" applyFont="1" applyNumberFormat="1">
      <alignment horizontal="center" readingOrder="0" vertical="bottom"/>
    </xf>
    <xf borderId="0" fillId="18" fontId="7" numFmtId="0" xfId="0" applyAlignment="1" applyFont="1">
      <alignment readingOrder="0" vertical="bottom"/>
    </xf>
    <xf borderId="0" fillId="2" fontId="4" numFmtId="0" xfId="0" applyAlignment="1" applyFont="1">
      <alignment horizontal="center" readingOrder="0" shrinkToFit="0" vertical="center" wrapText="1"/>
    </xf>
    <xf borderId="0" fillId="2" fontId="1" numFmtId="167" xfId="0" applyAlignment="1" applyFont="1" applyNumberFormat="1">
      <alignment horizontal="center" readingOrder="0" vertical="center"/>
    </xf>
    <xf borderId="0" fillId="2" fontId="1" numFmtId="0" xfId="0" applyAlignment="1" applyFont="1">
      <alignment horizontal="left" readingOrder="0" vertical="center"/>
    </xf>
    <xf borderId="0" fillId="2" fontId="8" numFmtId="0" xfId="0" applyAlignment="1" applyFont="1">
      <alignment horizontal="center" readingOrder="0" vertical="center"/>
    </xf>
    <xf borderId="0" fillId="2" fontId="8" numFmtId="0" xfId="0" applyAlignment="1" applyFont="1">
      <alignment horizontal="center" readingOrder="0" vertical="center"/>
    </xf>
    <xf borderId="22" fillId="2" fontId="9" numFmtId="0" xfId="0" applyAlignment="1" applyBorder="1" applyFont="1">
      <alignment readingOrder="0" vertical="bottom"/>
    </xf>
    <xf borderId="22" fillId="2" fontId="1" numFmtId="2" xfId="0" applyAlignment="1" applyBorder="1" applyFont="1" applyNumberFormat="1">
      <alignment horizontal="center" readingOrder="0" vertical="bottom"/>
    </xf>
    <xf borderId="39" fillId="2" fontId="7" numFmtId="2" xfId="0" applyAlignment="1" applyBorder="1" applyFont="1" applyNumberFormat="1">
      <alignment vertical="bottom"/>
    </xf>
    <xf borderId="3" fillId="2" fontId="7" numFmtId="0" xfId="0" applyAlignment="1" applyBorder="1" applyFont="1">
      <alignment readingOrder="0" vertical="bottom"/>
    </xf>
    <xf borderId="10" fillId="2" fontId="15" numFmtId="0" xfId="0" applyAlignment="1" applyBorder="1" applyFont="1">
      <alignment horizontal="center"/>
    </xf>
    <xf borderId="10" fillId="18" fontId="7" numFmtId="2" xfId="0" applyAlignment="1" applyBorder="1" applyFont="1" applyNumberFormat="1">
      <alignment horizontal="center" readingOrder="0" vertical="bottom"/>
    </xf>
    <xf borderId="10" fillId="18" fontId="1" numFmtId="2" xfId="0" applyAlignment="1" applyBorder="1" applyFont="1" applyNumberFormat="1">
      <alignment horizontal="center" readingOrder="0"/>
    </xf>
    <xf borderId="3" fillId="18" fontId="7" numFmtId="0" xfId="0" applyAlignment="1" applyBorder="1" applyFont="1">
      <alignment vertical="bottom"/>
    </xf>
    <xf borderId="10" fillId="18" fontId="15" numFmtId="0" xfId="0" applyAlignment="1" applyBorder="1" applyFont="1">
      <alignment horizontal="center"/>
    </xf>
    <xf borderId="11" fillId="18" fontId="7" numFmtId="0" xfId="0" applyAlignment="1" applyBorder="1" applyFont="1">
      <alignment horizontal="center" readingOrder="0"/>
    </xf>
    <xf borderId="3" fillId="2" fontId="7" numFmtId="0" xfId="0" applyAlignment="1" applyBorder="1" applyFont="1">
      <alignment vertical="bottom"/>
    </xf>
    <xf borderId="10" fillId="2" fontId="8" numFmtId="0" xfId="0" applyAlignment="1" applyBorder="1" applyFont="1">
      <alignment horizontal="center" readingOrder="0" vertical="center"/>
    </xf>
    <xf borderId="11" fillId="2" fontId="1" numFmtId="0" xfId="0" applyAlignment="1" applyBorder="1" applyFont="1">
      <alignment horizontal="center" readingOrder="0" vertical="center"/>
    </xf>
    <xf borderId="3" fillId="18" fontId="1" numFmtId="0" xfId="0" applyAlignment="1" applyBorder="1" applyFont="1">
      <alignment horizontal="left" readingOrder="0" vertical="bottom"/>
    </xf>
    <xf borderId="3" fillId="18" fontId="8" numFmtId="0" xfId="0" applyAlignment="1" applyBorder="1" applyFont="1">
      <alignment horizontal="center" readingOrder="0" vertical="bottom"/>
    </xf>
    <xf borderId="25" fillId="18" fontId="1" numFmtId="0" xfId="0" applyAlignment="1" applyBorder="1" applyFont="1">
      <alignment horizontal="center" readingOrder="0" vertical="center"/>
    </xf>
    <xf borderId="4" fillId="2" fontId="1" numFmtId="0" xfId="0" applyAlignment="1" applyBorder="1" applyFont="1">
      <alignment horizontal="left" readingOrder="0" vertical="bottom"/>
    </xf>
    <xf borderId="3" fillId="2" fontId="8" numFmtId="0" xfId="0" applyAlignment="1" applyBorder="1" applyFont="1">
      <alignment horizontal="center" readingOrder="0" vertical="bottom"/>
    </xf>
    <xf borderId="4" fillId="2" fontId="7" numFmtId="2" xfId="0" applyAlignment="1" applyBorder="1" applyFont="1" applyNumberFormat="1">
      <alignment horizontal="center" readingOrder="0" vertical="bottom"/>
    </xf>
    <xf borderId="13" fillId="2" fontId="7" numFmtId="2" xfId="0" applyAlignment="1" applyBorder="1" applyFont="1" applyNumberFormat="1">
      <alignment horizontal="right" readingOrder="0" vertical="bottom"/>
    </xf>
    <xf borderId="14" fillId="2" fontId="7" numFmtId="2" xfId="0" applyAlignment="1" applyBorder="1" applyFont="1" applyNumberFormat="1">
      <alignment horizontal="right" vertical="bottom"/>
    </xf>
    <xf borderId="4" fillId="18" fontId="7" numFmtId="2" xfId="0" applyAlignment="1" applyBorder="1" applyFont="1" applyNumberFormat="1">
      <alignment horizontal="right" readingOrder="0" vertical="bottom"/>
    </xf>
    <xf borderId="13" fillId="18" fontId="7" numFmtId="2" xfId="0" applyAlignment="1" applyBorder="1" applyFont="1" applyNumberFormat="1">
      <alignment horizontal="right" readingOrder="0" vertical="bottom"/>
    </xf>
    <xf borderId="14" fillId="18" fontId="7" numFmtId="2" xfId="0" applyAlignment="1" applyBorder="1" applyFont="1" applyNumberFormat="1">
      <alignment horizontal="right" readingOrder="0" vertical="bottom"/>
    </xf>
    <xf borderId="4" fillId="18" fontId="1" numFmtId="0" xfId="0" applyAlignment="1" applyBorder="1" applyFont="1">
      <alignment horizontal="left" readingOrder="0" vertical="bottom"/>
    </xf>
    <xf borderId="4" fillId="18" fontId="8" numFmtId="0" xfId="0" applyAlignment="1" applyBorder="1" applyFont="1">
      <alignment horizontal="center" readingOrder="0" vertical="center"/>
    </xf>
    <xf borderId="13" fillId="18" fontId="1" numFmtId="2" xfId="0" applyAlignment="1" applyBorder="1" applyFont="1" applyNumberFormat="1">
      <alignment horizontal="center" readingOrder="0"/>
    </xf>
    <xf borderId="3" fillId="2" fontId="1" numFmtId="0" xfId="0" applyAlignment="1" applyBorder="1" applyFont="1">
      <alignment horizontal="left" readingOrder="0" vertical="bottom"/>
    </xf>
    <xf borderId="14" fillId="2" fontId="7" numFmtId="2" xfId="0" applyAlignment="1" applyBorder="1" applyFont="1" applyNumberFormat="1">
      <alignment horizontal="right" readingOrder="0" vertical="bottom"/>
    </xf>
    <xf borderId="14" fillId="18" fontId="7" numFmtId="2" xfId="0" applyAlignment="1" applyBorder="1" applyFont="1" applyNumberFormat="1">
      <alignment horizontal="right" vertical="bottom"/>
    </xf>
    <xf borderId="4" fillId="18" fontId="7" numFmtId="2" xfId="0" applyAlignment="1" applyBorder="1" applyFont="1" applyNumberFormat="1">
      <alignment horizontal="center" readingOrder="0" vertical="bottom"/>
    </xf>
    <xf borderId="13" fillId="18" fontId="7" numFmtId="2" xfId="0" applyAlignment="1" applyBorder="1" applyFont="1" applyNumberFormat="1">
      <alignment horizontal="right" readingOrder="0" vertical="bottom"/>
    </xf>
    <xf borderId="14" fillId="18" fontId="7" numFmtId="2" xfId="0" applyAlignment="1" applyBorder="1" applyFont="1" applyNumberFormat="1">
      <alignment horizontal="right" readingOrder="0" vertical="bottom"/>
    </xf>
    <xf borderId="26" fillId="18" fontId="3" numFmtId="0" xfId="0" applyBorder="1" applyFont="1"/>
    <xf borderId="27" fillId="18" fontId="3" numFmtId="0" xfId="0" applyBorder="1" applyFont="1"/>
    <xf borderId="35" fillId="18" fontId="1" numFmtId="0" xfId="0" applyAlignment="1" applyBorder="1" applyFont="1">
      <alignment horizontal="left" readingOrder="0" vertical="bottom"/>
    </xf>
    <xf borderId="35" fillId="18" fontId="8" numFmtId="0" xfId="0" applyAlignment="1" applyBorder="1" applyFont="1">
      <alignment horizontal="center" readingOrder="0" vertical="bottom"/>
    </xf>
    <xf borderId="28" fillId="18" fontId="8" numFmtId="0" xfId="0" applyAlignment="1" applyBorder="1" applyFont="1">
      <alignment horizontal="center" readingOrder="0" vertical="center"/>
    </xf>
    <xf borderId="32" fillId="18" fontId="1" numFmtId="0" xfId="0" applyAlignment="1" applyBorder="1" applyFont="1">
      <alignment horizontal="center" readingOrder="0" vertical="center"/>
    </xf>
    <xf borderId="0" fillId="18" fontId="5" numFmtId="2" xfId="0" applyAlignment="1" applyFont="1" applyNumberFormat="1">
      <alignment horizontal="center" readingOrder="0"/>
    </xf>
    <xf borderId="46" fillId="18" fontId="7" numFmtId="2" xfId="0" applyAlignment="1" applyBorder="1" applyFont="1" applyNumberFormat="1">
      <alignment readingOrder="0" vertical="bottom"/>
    </xf>
    <xf borderId="24" fillId="18" fontId="7" numFmtId="2" xfId="0" applyAlignment="1" applyBorder="1" applyFont="1" applyNumberFormat="1">
      <alignment readingOrder="0" vertical="bottom"/>
    </xf>
    <xf borderId="38" fillId="18" fontId="7" numFmtId="2" xfId="0" applyAlignment="1" applyBorder="1" applyFont="1" applyNumberFormat="1">
      <alignment readingOrder="0" vertical="bottom"/>
    </xf>
    <xf borderId="0" fillId="6" fontId="9" numFmtId="0" xfId="0" applyAlignment="1" applyFont="1">
      <alignment vertical="bottom"/>
    </xf>
    <xf borderId="22" fillId="6" fontId="12" numFmtId="2" xfId="0" applyAlignment="1" applyBorder="1" applyFont="1" applyNumberFormat="1">
      <alignment readingOrder="0" vertical="bottom"/>
    </xf>
    <xf borderId="22" fillId="6" fontId="7" numFmtId="2" xfId="0" applyAlignment="1" applyBorder="1" applyFont="1" applyNumberFormat="1">
      <alignment vertical="bottom"/>
    </xf>
    <xf borderId="2" fillId="6" fontId="7" numFmtId="2" xfId="0" applyAlignment="1" applyBorder="1" applyFont="1" applyNumberFormat="1">
      <alignment vertical="bottom"/>
    </xf>
    <xf borderId="0" fillId="6" fontId="14" numFmtId="0" xfId="0" applyAlignment="1" applyFont="1">
      <alignment horizontal="center" vertical="bottom"/>
    </xf>
    <xf borderId="0" fillId="6" fontId="1" numFmtId="167" xfId="0" applyAlignment="1" applyFont="1" applyNumberFormat="1">
      <alignment horizontal="center" readingOrder="0" vertical="center"/>
    </xf>
    <xf borderId="0" fillId="6" fontId="8" numFmtId="0" xfId="0" applyAlignment="1" applyFont="1">
      <alignment horizontal="center" readingOrder="0" vertical="center"/>
    </xf>
    <xf borderId="0" fillId="6" fontId="9" numFmtId="0" xfId="0" applyAlignment="1" applyFont="1">
      <alignment vertical="bottom"/>
    </xf>
    <xf borderId="22" fillId="6" fontId="1" numFmtId="2" xfId="0" applyAlignment="1" applyBorder="1" applyFont="1" applyNumberFormat="1">
      <alignment horizontal="center" readingOrder="0" vertical="bottom"/>
    </xf>
    <xf borderId="0" fillId="0" fontId="7" numFmtId="0" xfId="0" applyAlignment="1" applyFont="1">
      <alignment vertical="bottom"/>
    </xf>
    <xf borderId="0" fillId="0" fontId="7" numFmtId="2" xfId="0" applyAlignment="1" applyFont="1" applyNumberFormat="1">
      <alignment vertical="bottom"/>
    </xf>
    <xf borderId="0" fillId="0" fontId="7" numFmtId="0" xfId="0" applyFont="1"/>
    <xf borderId="0" fillId="0" fontId="11" numFmtId="0" xfId="0" applyFont="1"/>
    <xf borderId="45" fillId="0" fontId="7" numFmtId="0" xfId="0" applyAlignment="1" applyBorder="1" applyFont="1">
      <alignment vertical="bottom"/>
    </xf>
    <xf borderId="45" fillId="0" fontId="7" numFmtId="2" xfId="0" applyAlignment="1" applyBorder="1" applyFont="1" applyNumberFormat="1">
      <alignment vertical="bottom"/>
    </xf>
    <xf borderId="40" fillId="0" fontId="12" numFmtId="2" xfId="0" applyAlignment="1" applyBorder="1" applyFont="1" applyNumberFormat="1">
      <alignment horizontal="center" vertical="bottom"/>
    </xf>
    <xf borderId="38" fillId="0" fontId="7" numFmtId="0" xfId="0" applyBorder="1" applyFont="1"/>
    <xf borderId="40" fillId="17" fontId="12" numFmtId="0" xfId="0" applyAlignment="1" applyBorder="1" applyFont="1">
      <alignment horizontal="center" shrinkToFit="0" wrapText="1"/>
    </xf>
    <xf borderId="40" fillId="17" fontId="12" numFmtId="2" xfId="0" applyAlignment="1" applyBorder="1" applyFont="1" applyNumberFormat="1">
      <alignment horizontal="center" vertical="bottom"/>
    </xf>
    <xf borderId="40" fillId="0" fontId="3" numFmtId="0" xfId="0" applyBorder="1" applyFont="1"/>
    <xf borderId="22" fillId="6" fontId="9" numFmtId="0" xfId="0" applyAlignment="1" applyBorder="1" applyFont="1">
      <alignment readingOrder="0"/>
    </xf>
    <xf borderId="10" fillId="6" fontId="5" numFmtId="2" xfId="0" applyAlignment="1" applyBorder="1" applyFont="1" applyNumberFormat="1">
      <alignment horizontal="center" readingOrder="0"/>
    </xf>
    <xf borderId="3" fillId="6" fontId="7" numFmtId="2" xfId="0" applyAlignment="1" applyBorder="1" applyFont="1" applyNumberFormat="1">
      <alignment horizontal="right" readingOrder="0" vertical="bottom"/>
    </xf>
    <xf borderId="25" fillId="6" fontId="7" numFmtId="2" xfId="0" applyAlignment="1" applyBorder="1" applyFont="1" applyNumberFormat="1">
      <alignment horizontal="right" readingOrder="0" vertical="bottom"/>
    </xf>
    <xf borderId="39" fillId="6" fontId="12" numFmtId="0" xfId="0" applyAlignment="1" applyBorder="1" applyFont="1">
      <alignment vertical="bottom"/>
    </xf>
    <xf borderId="10" fillId="6" fontId="7" numFmtId="2" xfId="0" applyAlignment="1" applyBorder="1" applyFont="1" applyNumberFormat="1">
      <alignment horizontal="center" vertical="bottom"/>
    </xf>
    <xf borderId="10" fillId="6" fontId="7" numFmtId="2" xfId="0" applyAlignment="1" applyBorder="1" applyFont="1" applyNumberFormat="1">
      <alignment horizontal="right" vertical="bottom"/>
    </xf>
    <xf borderId="11" fillId="6" fontId="7" numFmtId="2" xfId="0" applyAlignment="1" applyBorder="1" applyFont="1" applyNumberFormat="1">
      <alignment horizontal="right" vertical="bottom"/>
    </xf>
    <xf borderId="24" fillId="2" fontId="12" numFmtId="0" xfId="0" applyAlignment="1" applyBorder="1" applyFont="1">
      <alignment horizontal="center" readingOrder="0" shrinkToFit="0" vertical="center" wrapText="1"/>
    </xf>
    <xf borderId="24" fillId="2" fontId="7" numFmtId="167" xfId="0" applyAlignment="1" applyBorder="1" applyFont="1" applyNumberFormat="1">
      <alignment horizontal="center" readingOrder="0" vertical="center"/>
    </xf>
    <xf borderId="10" fillId="2" fontId="7" numFmtId="0" xfId="0" applyAlignment="1" applyBorder="1" applyFont="1">
      <alignment readingOrder="0" vertical="bottom"/>
    </xf>
    <xf borderId="10" fillId="2" fontId="15" numFmtId="0" xfId="0" applyAlignment="1" applyBorder="1" applyFont="1">
      <alignment horizontal="center"/>
    </xf>
    <xf borderId="11" fillId="2" fontId="7" numFmtId="0" xfId="0" applyAlignment="1" applyBorder="1" applyFont="1">
      <alignment readingOrder="0"/>
    </xf>
    <xf borderId="9" fillId="2" fontId="7" numFmtId="2" xfId="0" applyAlignment="1" applyBorder="1" applyFont="1" applyNumberFormat="1">
      <alignment readingOrder="0" vertical="bottom"/>
    </xf>
    <xf borderId="22" fillId="0" fontId="1" numFmtId="0" xfId="0" applyAlignment="1" applyBorder="1" applyFont="1">
      <alignment horizontal="center" readingOrder="0" vertical="center"/>
    </xf>
    <xf borderId="10" fillId="18" fontId="7" numFmtId="0" xfId="0" applyAlignment="1" applyBorder="1" applyFont="1">
      <alignment readingOrder="0" vertical="bottom"/>
    </xf>
    <xf borderId="10" fillId="18" fontId="15" numFmtId="0" xfId="0" applyAlignment="1" applyBorder="1" applyFont="1">
      <alignment horizontal="center"/>
    </xf>
    <xf borderId="11" fillId="18" fontId="7" numFmtId="0" xfId="0" applyAlignment="1" applyBorder="1" applyFont="1">
      <alignment readingOrder="0" vertical="bottom"/>
    </xf>
    <xf borderId="9" fillId="18" fontId="7" numFmtId="2" xfId="0" applyAlignment="1" applyBorder="1" applyFont="1" applyNumberFormat="1">
      <alignment readingOrder="0" vertical="bottom"/>
    </xf>
    <xf borderId="11" fillId="2" fontId="7" numFmtId="0" xfId="0" applyAlignment="1" applyBorder="1" applyFont="1">
      <alignment readingOrder="0" vertical="bottom"/>
    </xf>
    <xf borderId="2" fillId="17" fontId="12" numFmtId="166" xfId="0" applyAlignment="1" applyBorder="1" applyFont="1" applyNumberFormat="1">
      <alignment horizontal="center" readingOrder="0" vertical="bottom"/>
    </xf>
    <xf borderId="10" fillId="18" fontId="15" numFmtId="0" xfId="0" applyAlignment="1" applyBorder="1" applyFont="1">
      <alignment horizontal="center" vertical="bottom"/>
    </xf>
    <xf borderId="11" fillId="18" fontId="7" numFmtId="0" xfId="0" applyAlignment="1" applyBorder="1" applyFont="1">
      <alignment readingOrder="0"/>
    </xf>
    <xf borderId="0" fillId="2" fontId="7" numFmtId="0" xfId="0" applyAlignment="1" applyFont="1">
      <alignment readingOrder="0" vertical="bottom"/>
    </xf>
    <xf borderId="27" fillId="2" fontId="7" numFmtId="0" xfId="0" applyAlignment="1" applyBorder="1" applyFont="1">
      <alignment readingOrder="0" vertical="bottom"/>
    </xf>
    <xf borderId="27" fillId="2" fontId="15" numFmtId="0" xfId="0" applyAlignment="1" applyBorder="1" applyFont="1">
      <alignment horizontal="center"/>
    </xf>
    <xf borderId="40" fillId="2" fontId="7" numFmtId="0" xfId="0" applyAlignment="1" applyBorder="1" applyFont="1">
      <alignment readingOrder="0"/>
    </xf>
    <xf borderId="24" fillId="2" fontId="7" numFmtId="2" xfId="0" applyAlignment="1" applyBorder="1" applyFont="1" applyNumberFormat="1">
      <alignment readingOrder="0" vertical="bottom"/>
    </xf>
    <xf borderId="38" fillId="2" fontId="7" numFmtId="2" xfId="0" applyAlignment="1" applyBorder="1" applyFont="1" applyNumberFormat="1">
      <alignment readingOrder="0" vertical="bottom"/>
    </xf>
    <xf borderId="0" fillId="6" fontId="12" numFmtId="0" xfId="0" applyAlignment="1" applyFont="1">
      <alignment horizontal="center" readingOrder="0" shrinkToFit="0" vertical="center" wrapText="1"/>
    </xf>
    <xf borderId="0" fillId="6" fontId="7" numFmtId="0" xfId="0" applyAlignment="1" applyFont="1">
      <alignment horizontal="center" readingOrder="0" vertical="center"/>
    </xf>
    <xf borderId="0" fillId="6" fontId="7" numFmtId="0" xfId="0" applyFont="1"/>
    <xf borderId="0" fillId="6" fontId="15" numFmtId="0" xfId="0" applyAlignment="1" applyFont="1">
      <alignment horizontal="center"/>
    </xf>
    <xf borderId="0" fillId="6" fontId="15" numFmtId="0" xfId="0" applyAlignment="1" applyFont="1">
      <alignment horizontal="center" vertical="bottom"/>
    </xf>
    <xf borderId="0" fillId="6" fontId="7" numFmtId="2" xfId="0" applyAlignment="1" applyFont="1" applyNumberFormat="1">
      <alignment vertical="bottom"/>
    </xf>
    <xf borderId="0" fillId="6" fontId="7" numFmtId="0" xfId="0" applyAlignment="1" applyFont="1">
      <alignment vertical="bottom"/>
    </xf>
    <xf borderId="0" fillId="6" fontId="8" numFmtId="0" xfId="0" applyAlignment="1" applyFont="1">
      <alignment horizontal="center" vertical="center"/>
    </xf>
    <xf borderId="0" fillId="6" fontId="1" numFmtId="2" xfId="0" applyAlignment="1" applyFont="1" applyNumberFormat="1">
      <alignment horizontal="center" vertical="center"/>
    </xf>
    <xf borderId="0" fillId="6" fontId="11" numFmtId="0" xfId="0" applyFont="1"/>
    <xf borderId="45" fillId="6" fontId="7" numFmtId="0" xfId="0" applyAlignment="1" applyBorder="1" applyFont="1">
      <alignment vertical="bottom"/>
    </xf>
    <xf borderId="45" fillId="6" fontId="7" numFmtId="2" xfId="0" applyAlignment="1" applyBorder="1" applyFont="1" applyNumberFormat="1">
      <alignment vertical="bottom"/>
    </xf>
    <xf borderId="22" fillId="6" fontId="12" numFmtId="2" xfId="0" applyAlignment="1" applyBorder="1" applyFont="1" applyNumberFormat="1">
      <alignment horizontal="center" vertical="bottom"/>
    </xf>
    <xf borderId="40" fillId="6" fontId="12" numFmtId="2" xfId="0" applyAlignment="1" applyBorder="1" applyFont="1" applyNumberFormat="1">
      <alignment horizontal="center" vertical="bottom"/>
    </xf>
    <xf borderId="2" fillId="6" fontId="12" numFmtId="2" xfId="0" applyAlignment="1" applyBorder="1" applyFont="1" applyNumberFormat="1">
      <alignment horizontal="center" vertical="bottom"/>
    </xf>
    <xf borderId="38" fillId="6" fontId="12" numFmtId="166" xfId="0" applyAlignment="1" applyBorder="1" applyFont="1" applyNumberFormat="1">
      <alignment horizontal="center" readingOrder="0" vertical="center"/>
    </xf>
    <xf borderId="22" fillId="19" fontId="9" numFmtId="0" xfId="0" applyAlignment="1" applyBorder="1" applyFill="1" applyFont="1">
      <alignment readingOrder="0"/>
    </xf>
    <xf borderId="22" fillId="19" fontId="12" numFmtId="166" xfId="0" applyAlignment="1" applyBorder="1" applyFont="1" applyNumberFormat="1">
      <alignment horizontal="center" readingOrder="0" vertical="bottom"/>
    </xf>
    <xf borderId="22" fillId="6" fontId="12" numFmtId="0" xfId="0" applyAlignment="1" applyBorder="1" applyFont="1">
      <alignment readingOrder="0" vertical="bottom"/>
    </xf>
    <xf borderId="2" fillId="19" fontId="12" numFmtId="0" xfId="0" applyAlignment="1" applyBorder="1" applyFont="1">
      <alignment vertical="bottom"/>
    </xf>
    <xf borderId="39" fillId="19" fontId="12" numFmtId="0" xfId="0" applyAlignment="1" applyBorder="1" applyFont="1">
      <alignment horizontal="center" shrinkToFit="0" wrapText="1"/>
    </xf>
    <xf borderId="40" fillId="19" fontId="12" numFmtId="0" xfId="0" applyAlignment="1" applyBorder="1" applyFont="1">
      <alignment horizontal="center" shrinkToFit="0" wrapText="1"/>
    </xf>
    <xf borderId="22" fillId="19" fontId="4" numFmtId="2" xfId="0" applyAlignment="1" applyBorder="1" applyFont="1" applyNumberFormat="1">
      <alignment horizontal="center" readingOrder="0"/>
    </xf>
    <xf borderId="40" fillId="19" fontId="12" numFmtId="2" xfId="0" applyAlignment="1" applyBorder="1" applyFont="1" applyNumberFormat="1">
      <alignment horizontal="center" vertical="bottom"/>
    </xf>
    <xf borderId="40" fillId="19" fontId="12" numFmtId="166" xfId="0" applyAlignment="1" applyBorder="1" applyFont="1" applyNumberFormat="1">
      <alignment horizontal="center" readingOrder="0" vertical="bottom"/>
    </xf>
    <xf borderId="39" fillId="19" fontId="12" numFmtId="166" xfId="0" applyAlignment="1" applyBorder="1" applyFont="1" applyNumberFormat="1">
      <alignment horizontal="center" readingOrder="0" vertical="bottom"/>
    </xf>
    <xf borderId="10" fillId="6" fontId="7" numFmtId="2" xfId="0" applyAlignment="1" applyBorder="1" applyFont="1" applyNumberFormat="1">
      <alignment horizontal="center" readingOrder="0"/>
    </xf>
    <xf borderId="23" fillId="2" fontId="12" numFmtId="0" xfId="0" applyAlignment="1" applyBorder="1" applyFont="1">
      <alignment horizontal="center" readingOrder="0" shrinkToFit="0" vertical="center" wrapText="1"/>
    </xf>
    <xf borderId="24" fillId="2" fontId="12" numFmtId="0" xfId="0" applyAlignment="1" applyBorder="1" applyFont="1">
      <alignment horizontal="center" readingOrder="0" shrinkToFit="0" vertical="center" wrapText="1"/>
    </xf>
    <xf borderId="24" fillId="6" fontId="7" numFmtId="167" xfId="0" applyAlignment="1" applyBorder="1" applyFont="1" applyNumberFormat="1">
      <alignment horizontal="center" readingOrder="0" vertical="center"/>
    </xf>
    <xf borderId="10" fillId="6" fontId="7" numFmtId="0" xfId="0" applyAlignment="1" applyBorder="1" applyFont="1">
      <alignment readingOrder="0" vertical="bottom"/>
    </xf>
    <xf borderId="10" fillId="6" fontId="15" numFmtId="0" xfId="0" applyAlignment="1" applyBorder="1" applyFont="1">
      <alignment horizontal="center"/>
    </xf>
    <xf borderId="11" fillId="6" fontId="7" numFmtId="0" xfId="0" applyAlignment="1" applyBorder="1" applyFont="1">
      <alignment readingOrder="0"/>
    </xf>
    <xf borderId="10" fillId="6" fontId="7" numFmtId="2" xfId="0" applyAlignment="1" applyBorder="1" applyFont="1" applyNumberFormat="1">
      <alignment readingOrder="0" vertical="bottom"/>
    </xf>
    <xf borderId="11" fillId="6" fontId="7" numFmtId="2" xfId="0" applyAlignment="1" applyBorder="1" applyFont="1" applyNumberFormat="1">
      <alignment readingOrder="0" vertical="bottom"/>
    </xf>
    <xf borderId="9" fillId="6" fontId="7" numFmtId="2" xfId="0" applyAlignment="1" applyBorder="1" applyFont="1" applyNumberFormat="1">
      <alignment readingOrder="0" vertical="bottom"/>
    </xf>
    <xf borderId="10" fillId="6" fontId="7" numFmtId="2" xfId="0" applyAlignment="1" applyBorder="1" applyFont="1" applyNumberFormat="1">
      <alignment readingOrder="0" vertical="bottom"/>
    </xf>
    <xf borderId="11" fillId="6" fontId="7" numFmtId="2" xfId="0" applyAlignment="1" applyBorder="1" applyFont="1" applyNumberFormat="1">
      <alignment readingOrder="0" vertical="bottom"/>
    </xf>
    <xf borderId="22" fillId="6" fontId="1" numFmtId="0" xfId="0" applyAlignment="1" applyBorder="1" applyFont="1">
      <alignment horizontal="center" readingOrder="0" vertical="center"/>
    </xf>
    <xf borderId="42" fillId="6" fontId="7" numFmtId="2" xfId="0" applyAlignment="1" applyBorder="1" applyFont="1" applyNumberFormat="1">
      <alignment readingOrder="0" vertical="bottom"/>
    </xf>
    <xf borderId="25" fillId="6" fontId="7" numFmtId="2" xfId="0" applyAlignment="1" applyBorder="1" applyFont="1" applyNumberFormat="1">
      <alignment readingOrder="0" vertical="bottom"/>
    </xf>
    <xf borderId="43" fillId="6" fontId="7" numFmtId="2" xfId="0" applyAlignment="1" applyBorder="1" applyFont="1" applyNumberFormat="1">
      <alignment horizontal="center" readingOrder="0"/>
    </xf>
    <xf borderId="28" fillId="6" fontId="7" numFmtId="2" xfId="0" applyAlignment="1" applyBorder="1" applyFont="1" applyNumberFormat="1">
      <alignment horizontal="right" readingOrder="0"/>
    </xf>
    <xf borderId="32" fillId="6" fontId="7" numFmtId="2" xfId="0" applyAlignment="1" applyBorder="1" applyFont="1" applyNumberFormat="1">
      <alignment horizontal="right" readingOrder="0"/>
    </xf>
    <xf borderId="27" fillId="6" fontId="7" numFmtId="2" xfId="0" applyAlignment="1" applyBorder="1" applyFont="1" applyNumberFormat="1">
      <alignment horizontal="center" vertical="bottom"/>
    </xf>
    <xf borderId="27" fillId="6" fontId="7" numFmtId="2" xfId="0" applyAlignment="1" applyBorder="1" applyFont="1" applyNumberFormat="1">
      <alignment horizontal="right" vertical="bottom"/>
    </xf>
    <xf borderId="40" fillId="6" fontId="7" numFmtId="2" xfId="0" applyAlignment="1" applyBorder="1" applyFont="1" applyNumberFormat="1">
      <alignment horizontal="right" vertical="bottom"/>
    </xf>
    <xf borderId="23" fillId="0" fontId="3" numFmtId="0" xfId="0" applyBorder="1" applyFont="1"/>
    <xf borderId="24" fillId="0" fontId="3" numFmtId="0" xfId="0" applyBorder="1" applyFont="1"/>
    <xf borderId="4" fillId="2" fontId="7" numFmtId="0" xfId="0" applyAlignment="1" applyBorder="1" applyFont="1">
      <alignment readingOrder="0" vertical="bottom"/>
    </xf>
    <xf borderId="11" fillId="6" fontId="7" numFmtId="0" xfId="0" applyAlignment="1" applyBorder="1" applyFont="1">
      <alignment readingOrder="0" vertical="bottom"/>
    </xf>
    <xf borderId="10" fillId="20" fontId="7" numFmtId="2" xfId="0" applyAlignment="1" applyBorder="1" applyFill="1" applyFont="1" applyNumberFormat="1">
      <alignment readingOrder="0" vertical="bottom"/>
    </xf>
    <xf borderId="11" fillId="20" fontId="7" numFmtId="2" xfId="0" applyAlignment="1" applyBorder="1" applyFont="1" applyNumberFormat="1">
      <alignment readingOrder="0" vertical="bottom"/>
    </xf>
    <xf borderId="3" fillId="2" fontId="7" numFmtId="0" xfId="0" applyAlignment="1" applyBorder="1" applyFont="1">
      <alignment readingOrder="0" vertical="bottom"/>
    </xf>
    <xf borderId="2" fillId="19" fontId="12" numFmtId="166" xfId="0" applyAlignment="1" applyBorder="1" applyFont="1" applyNumberFormat="1">
      <alignment horizontal="center" readingOrder="0" vertical="bottom"/>
    </xf>
    <xf borderId="10" fillId="6" fontId="15" numFmtId="0" xfId="0" applyAlignment="1" applyBorder="1" applyFont="1">
      <alignment horizontal="center" vertical="bottom"/>
    </xf>
    <xf borderId="10" fillId="6" fontId="7" numFmtId="2" xfId="0" applyAlignment="1" applyBorder="1" applyFont="1" applyNumberFormat="1">
      <alignment horizontal="center" readingOrder="0" vertical="bottom"/>
    </xf>
    <xf borderId="27" fillId="6" fontId="7" numFmtId="2" xfId="0" applyAlignment="1" applyBorder="1" applyFont="1" applyNumberFormat="1">
      <alignment readingOrder="0" vertical="bottom"/>
    </xf>
    <xf borderId="45" fillId="6" fontId="7" numFmtId="2" xfId="0" applyAlignment="1" applyBorder="1" applyFont="1" applyNumberFormat="1">
      <alignment readingOrder="0" vertical="bottom"/>
    </xf>
    <xf borderId="47" fillId="6" fontId="7" numFmtId="2" xfId="0" applyAlignment="1" applyBorder="1" applyFont="1" applyNumberFormat="1">
      <alignment readingOrder="0" vertical="bottom"/>
    </xf>
    <xf borderId="27" fillId="6" fontId="7" numFmtId="2" xfId="0" applyAlignment="1" applyBorder="1" applyFont="1" applyNumberFormat="1">
      <alignment horizontal="center" readingOrder="0" vertical="bottom"/>
    </xf>
    <xf borderId="4" fillId="2" fontId="7" numFmtId="0" xfId="0" applyAlignment="1" applyBorder="1" applyFont="1">
      <alignment vertical="bottom"/>
    </xf>
    <xf borderId="9" fillId="20" fontId="7" numFmtId="2" xfId="0" applyAlignment="1" applyBorder="1" applyFont="1" applyNumberFormat="1">
      <alignment readingOrder="0" vertical="bottom"/>
    </xf>
    <xf borderId="0" fillId="6" fontId="7" numFmtId="0" xfId="0" applyAlignment="1" applyFont="1">
      <alignment readingOrder="0" vertical="bottom"/>
    </xf>
    <xf borderId="26" fillId="0" fontId="3" numFmtId="0" xfId="0" applyBorder="1" applyFont="1"/>
    <xf borderId="27" fillId="0" fontId="3" numFmtId="0" xfId="0" applyBorder="1" applyFont="1"/>
    <xf borderId="28" fillId="6" fontId="7" numFmtId="0" xfId="0" applyAlignment="1" applyBorder="1" applyFont="1">
      <alignment readingOrder="0" vertical="bottom"/>
    </xf>
    <xf borderId="27" fillId="6" fontId="15" numFmtId="0" xfId="0" applyAlignment="1" applyBorder="1" applyFont="1">
      <alignment horizontal="center"/>
    </xf>
    <xf borderId="40" fillId="6" fontId="7" numFmtId="0" xfId="0" applyAlignment="1" applyBorder="1" applyFont="1">
      <alignment readingOrder="0"/>
    </xf>
    <xf borderId="24" fillId="6" fontId="7" numFmtId="2" xfId="0" applyAlignment="1" applyBorder="1" applyFont="1" applyNumberFormat="1">
      <alignment readingOrder="0" vertical="bottom"/>
    </xf>
    <xf borderId="38" fillId="6" fontId="7" numFmtId="2" xfId="0" applyAlignment="1" applyBorder="1" applyFont="1" applyNumberFormat="1">
      <alignment readingOrder="0" vertical="bottom"/>
    </xf>
    <xf borderId="26" fillId="6" fontId="7" numFmtId="2" xfId="0" applyAlignment="1" applyBorder="1" applyFont="1" applyNumberFormat="1">
      <alignment readingOrder="0" vertical="bottom"/>
    </xf>
    <xf borderId="27" fillId="6" fontId="7" numFmtId="2" xfId="0" applyAlignment="1" applyBorder="1" applyFont="1" applyNumberFormat="1">
      <alignment readingOrder="0" vertical="bottom"/>
    </xf>
    <xf borderId="40" fillId="6" fontId="7" numFmtId="2" xfId="0" applyAlignment="1" applyBorder="1" applyFont="1" applyNumberFormat="1">
      <alignment readingOrder="0" vertical="bottom"/>
    </xf>
    <xf borderId="0" fillId="6" fontId="5" numFmtId="0" xfId="0" applyAlignment="1" applyFont="1">
      <alignment readingOrder="0"/>
    </xf>
    <xf borderId="22" fillId="21" fontId="12" numFmtId="2" xfId="0" applyAlignment="1" applyBorder="1" applyFill="1" applyFont="1" applyNumberFormat="1">
      <alignment readingOrder="0" vertical="bottom"/>
    </xf>
    <xf borderId="22" fillId="21" fontId="14" numFmtId="2" xfId="0" applyAlignment="1" applyBorder="1" applyFont="1" applyNumberFormat="1">
      <alignment horizontal="center" readingOrder="0"/>
    </xf>
    <xf borderId="22" fillId="21" fontId="7" numFmtId="2" xfId="0" applyAlignment="1" applyBorder="1" applyFont="1" applyNumberFormat="1">
      <alignment vertical="bottom"/>
    </xf>
    <xf borderId="22" fillId="21" fontId="12" numFmtId="0" xfId="0" applyAlignment="1" applyBorder="1" applyFont="1">
      <alignment readingOrder="0" vertical="bottom"/>
    </xf>
    <xf borderId="22" fillId="21" fontId="14" numFmtId="2" xfId="0" applyAlignment="1" applyBorder="1" applyFont="1" applyNumberFormat="1">
      <alignment horizontal="center" readingOrder="0" vertical="bottom"/>
    </xf>
    <xf borderId="0" fillId="6" fontId="11" numFmtId="2" xfId="0" applyAlignment="1" applyFont="1" applyNumberFormat="1">
      <alignment horizontal="center" readingOrder="0"/>
    </xf>
    <xf borderId="0" fillId="16" fontId="1" numFmtId="0" xfId="0" applyAlignment="1" applyFont="1">
      <alignment horizontal="center" readingOrder="0" vertical="center"/>
    </xf>
    <xf borderId="3" fillId="6" fontId="15" numFmtId="0" xfId="0" applyAlignment="1" applyBorder="1" applyFont="1">
      <alignment horizontal="center"/>
    </xf>
    <xf borderId="25" fillId="6" fontId="7" numFmtId="0" xfId="0" applyAlignment="1" applyBorder="1" applyFont="1">
      <alignment readingOrder="0"/>
    </xf>
    <xf borderId="3" fillId="6" fontId="7" numFmtId="2" xfId="0" applyAlignment="1" applyBorder="1" applyFont="1" applyNumberFormat="1">
      <alignment readingOrder="0" vertical="bottom"/>
    </xf>
    <xf borderId="13" fillId="6" fontId="7" numFmtId="0" xfId="0" applyAlignment="1" applyBorder="1" applyFont="1">
      <alignment readingOrder="0" vertical="bottom"/>
    </xf>
    <xf borderId="4" fillId="6" fontId="15" numFmtId="0" xfId="0" applyAlignment="1" applyBorder="1" applyFont="1">
      <alignment horizontal="center"/>
    </xf>
    <xf borderId="16" fillId="6" fontId="7" numFmtId="0" xfId="0" applyAlignment="1" applyBorder="1" applyFont="1">
      <alignment readingOrder="0"/>
    </xf>
    <xf borderId="4" fillId="6" fontId="7" numFmtId="2" xfId="0" applyAlignment="1" applyBorder="1" applyFont="1" applyNumberFormat="1">
      <alignment readingOrder="0" vertical="bottom"/>
    </xf>
    <xf borderId="16" fillId="6" fontId="7" numFmtId="2" xfId="0" applyAlignment="1" applyBorder="1" applyFont="1" applyNumberFormat="1">
      <alignment readingOrder="0" vertical="bottom"/>
    </xf>
    <xf borderId="43" fillId="6" fontId="7" numFmtId="0" xfId="0" applyAlignment="1" applyBorder="1" applyFont="1">
      <alignment readingOrder="0" vertical="bottom"/>
    </xf>
    <xf borderId="28" fillId="6" fontId="15" numFmtId="0" xfId="0" applyAlignment="1" applyBorder="1" applyFont="1">
      <alignment horizontal="center"/>
    </xf>
    <xf borderId="32" fillId="6" fontId="7" numFmtId="0" xfId="0" applyAlignment="1" applyBorder="1" applyFont="1">
      <alignment readingOrder="0"/>
    </xf>
    <xf borderId="28" fillId="6" fontId="7" numFmtId="2" xfId="0" applyAlignment="1" applyBorder="1" applyFont="1" applyNumberFormat="1">
      <alignment readingOrder="0" vertical="bottom"/>
    </xf>
    <xf borderId="31" fillId="6" fontId="7" numFmtId="2" xfId="0" applyAlignment="1" applyBorder="1" applyFont="1" applyNumberFormat="1">
      <alignment readingOrder="0" vertical="bottom"/>
    </xf>
    <xf borderId="29" fillId="6" fontId="7" numFmtId="2" xfId="0" applyAlignment="1" applyBorder="1" applyFont="1" applyNumberFormat="1">
      <alignment readingOrder="0" vertical="bottom"/>
    </xf>
    <xf borderId="40" fillId="6" fontId="7" numFmtId="2" xfId="0" applyAlignment="1" applyBorder="1" applyFont="1" applyNumberFormat="1">
      <alignment readingOrder="0" vertical="bottom"/>
    </xf>
    <xf borderId="0" fillId="2" fontId="7" numFmtId="0" xfId="0" applyAlignment="1" applyFont="1">
      <alignment vertical="bottom"/>
    </xf>
    <xf borderId="0" fillId="2" fontId="7" numFmtId="2" xfId="0" applyAlignment="1" applyFont="1" applyNumberFormat="1">
      <alignment vertical="bottom"/>
    </xf>
    <xf borderId="38" fillId="2" fontId="7" numFmtId="2" xfId="0" applyAlignment="1" applyBorder="1" applyFont="1" applyNumberFormat="1">
      <alignment vertical="bottom"/>
    </xf>
    <xf borderId="37" fillId="15" fontId="11" numFmtId="2" xfId="0" applyAlignment="1" applyBorder="1" applyFont="1" applyNumberFormat="1">
      <alignment horizontal="center" vertical="bottom"/>
    </xf>
    <xf borderId="38" fillId="2" fontId="7" numFmtId="0" xfId="0" applyAlignment="1" applyBorder="1" applyFont="1">
      <alignment vertical="bottom"/>
    </xf>
    <xf borderId="1" fillId="15" fontId="11" numFmtId="2" xfId="0" applyAlignment="1" applyBorder="1" applyFont="1" applyNumberFormat="1">
      <alignment horizontal="center" vertical="bottom"/>
    </xf>
    <xf borderId="38" fillId="6" fontId="7" numFmtId="0" xfId="0" applyAlignment="1" applyBorder="1" applyFont="1">
      <alignment vertical="bottom"/>
    </xf>
    <xf borderId="45" fillId="0" fontId="7" numFmtId="0" xfId="0" applyAlignment="1" applyBorder="1" applyFont="1">
      <alignment readingOrder="0" vertical="bottom"/>
    </xf>
    <xf borderId="45" fillId="2" fontId="7" numFmtId="0" xfId="0" applyAlignment="1" applyBorder="1" applyFont="1">
      <alignment vertical="bottom"/>
    </xf>
    <xf borderId="45" fillId="2" fontId="7" numFmtId="2" xfId="0" applyAlignment="1" applyBorder="1" applyFont="1" applyNumberFormat="1">
      <alignment vertical="bottom"/>
    </xf>
    <xf borderId="40" fillId="2" fontId="7" numFmtId="2" xfId="0" applyAlignment="1" applyBorder="1" applyFont="1" applyNumberFormat="1">
      <alignment vertical="bottom"/>
    </xf>
    <xf borderId="40" fillId="2" fontId="12" numFmtId="2" xfId="0" applyAlignment="1" applyBorder="1" applyFont="1" applyNumberFormat="1">
      <alignment horizontal="center" vertical="bottom"/>
    </xf>
    <xf borderId="38" fillId="16" fontId="7" numFmtId="0" xfId="0" applyBorder="1" applyFont="1"/>
    <xf borderId="39" fillId="6" fontId="12" numFmtId="2" xfId="0" applyAlignment="1" applyBorder="1" applyFont="1" applyNumberFormat="1">
      <alignment horizontal="center" vertical="bottom"/>
    </xf>
    <xf borderId="38" fillId="6" fontId="12" numFmtId="166" xfId="0" applyAlignment="1" applyBorder="1" applyFont="1" applyNumberFormat="1">
      <alignment horizontal="center"/>
    </xf>
    <xf borderId="40" fillId="6" fontId="12" numFmtId="0" xfId="0" applyAlignment="1" applyBorder="1" applyFont="1">
      <alignment vertical="bottom"/>
    </xf>
    <xf borderId="40" fillId="19" fontId="12" numFmtId="0" xfId="0" applyAlignment="1" applyBorder="1" applyFont="1">
      <alignment vertical="bottom"/>
    </xf>
    <xf borderId="40" fillId="19" fontId="12" numFmtId="166" xfId="0" applyAlignment="1" applyBorder="1" applyFont="1" applyNumberFormat="1">
      <alignment horizontal="center" vertical="bottom"/>
    </xf>
    <xf borderId="39" fillId="19" fontId="12" numFmtId="0" xfId="0" applyAlignment="1" applyBorder="1" applyFont="1">
      <alignment horizontal="center" shrinkToFit="0" vertical="bottom" wrapText="1"/>
    </xf>
    <xf borderId="40" fillId="19" fontId="12" numFmtId="0" xfId="0" applyAlignment="1" applyBorder="1" applyFont="1">
      <alignment horizontal="center" shrinkToFit="0" vertical="bottom" wrapText="1"/>
    </xf>
    <xf borderId="40" fillId="19" fontId="12" numFmtId="2" xfId="0" applyAlignment="1" applyBorder="1" applyFont="1" applyNumberFormat="1">
      <alignment horizontal="center" shrinkToFit="0" vertical="bottom" wrapText="1"/>
    </xf>
    <xf borderId="39" fillId="19" fontId="12" numFmtId="166" xfId="0" applyAlignment="1" applyBorder="1" applyFont="1" applyNumberFormat="1">
      <alignment horizontal="center" vertical="bottom"/>
    </xf>
    <xf borderId="40" fillId="6" fontId="7" numFmtId="0" xfId="0" applyAlignment="1" applyBorder="1" applyFont="1">
      <alignment vertical="bottom"/>
    </xf>
    <xf borderId="10" fillId="2" fontId="7" numFmtId="0" xfId="0" applyAlignment="1" applyBorder="1" applyFont="1">
      <alignment readingOrder="0" vertical="bottom"/>
    </xf>
    <xf borderId="10" fillId="2" fontId="7" numFmtId="0" xfId="0" applyAlignment="1" applyBorder="1" applyFont="1">
      <alignment vertical="bottom"/>
    </xf>
    <xf borderId="10" fillId="2" fontId="7" numFmtId="2" xfId="0" applyAlignment="1" applyBorder="1" applyFont="1" applyNumberFormat="1">
      <alignment vertical="bottom"/>
    </xf>
    <xf borderId="40" fillId="6" fontId="7" numFmtId="0" xfId="0" applyAlignment="1" applyBorder="1" applyFont="1">
      <alignment horizontal="center"/>
    </xf>
    <xf borderId="27" fillId="20" fontId="7" numFmtId="2" xfId="0" applyAlignment="1" applyBorder="1" applyFont="1" applyNumberFormat="1">
      <alignment readingOrder="0" vertical="bottom"/>
    </xf>
    <xf borderId="40" fillId="20" fontId="7" numFmtId="2" xfId="0" applyAlignment="1" applyBorder="1" applyFont="1" applyNumberFormat="1">
      <alignment readingOrder="0" vertical="bottom"/>
    </xf>
    <xf borderId="27" fillId="2" fontId="7" numFmtId="0" xfId="0" applyAlignment="1" applyBorder="1" applyFont="1">
      <alignment readingOrder="0" vertical="bottom"/>
    </xf>
    <xf borderId="27" fillId="2" fontId="7" numFmtId="0" xfId="0" applyAlignment="1" applyBorder="1" applyFont="1">
      <alignment vertical="bottom"/>
    </xf>
    <xf borderId="27" fillId="2" fontId="7" numFmtId="2" xfId="0" applyAlignment="1" applyBorder="1" applyFont="1" applyNumberFormat="1">
      <alignment vertical="bottom"/>
    </xf>
    <xf borderId="11" fillId="16" fontId="7" numFmtId="0" xfId="0" applyBorder="1" applyFont="1"/>
    <xf borderId="0" fillId="6" fontId="7" numFmtId="0" xfId="0" applyAlignment="1" applyFont="1">
      <alignment horizontal="right" vertical="bottom"/>
    </xf>
    <xf borderId="0" fillId="2" fontId="12" numFmtId="0" xfId="0" applyAlignment="1" applyFont="1">
      <alignment horizontal="center" readingOrder="0" shrinkToFit="0" vertical="center" wrapText="1"/>
    </xf>
    <xf borderId="0" fillId="6" fontId="7" numFmtId="167" xfId="0" applyAlignment="1" applyFont="1" applyNumberFormat="1">
      <alignment horizontal="center" readingOrder="0" vertical="center"/>
    </xf>
    <xf borderId="0" fillId="2" fontId="7" numFmtId="0" xfId="0" applyAlignment="1" applyFont="1">
      <alignment readingOrder="0" vertical="bottom"/>
    </xf>
    <xf borderId="0" fillId="6" fontId="7" numFmtId="0" xfId="0" applyAlignment="1" applyFont="1">
      <alignment readingOrder="0"/>
    </xf>
    <xf borderId="22" fillId="21" fontId="12" numFmtId="2" xfId="0" applyAlignment="1" applyBorder="1" applyFont="1" applyNumberFormat="1">
      <alignment vertical="bottom"/>
    </xf>
    <xf borderId="22" fillId="21" fontId="7" numFmtId="2" xfId="0" applyAlignment="1" applyBorder="1" applyFont="1" applyNumberFormat="1">
      <alignment horizontal="center" vertical="bottom"/>
    </xf>
    <xf borderId="22" fillId="21" fontId="7" numFmtId="2" xfId="0" applyAlignment="1" applyBorder="1" applyFont="1" applyNumberFormat="1">
      <alignment horizontal="right" vertical="bottom"/>
    </xf>
    <xf borderId="0" fillId="6" fontId="7" numFmtId="2" xfId="0" applyAlignment="1" applyFont="1" applyNumberFormat="1">
      <alignment horizontal="right" vertical="bottom"/>
    </xf>
    <xf borderId="0" fillId="6" fontId="7" numFmtId="0" xfId="0" applyAlignment="1" applyFont="1">
      <alignment readingOrder="0" vertical="bottom"/>
    </xf>
    <xf borderId="37" fillId="2" fontId="3" numFmtId="0" xfId="0" applyBorder="1" applyFont="1"/>
    <xf borderId="2" fillId="2" fontId="3" numFmtId="0" xfId="0" applyBorder="1" applyFont="1"/>
    <xf borderId="38" fillId="22" fontId="7" numFmtId="0" xfId="0" applyBorder="1" applyFill="1" applyFont="1"/>
    <xf borderId="40" fillId="2" fontId="3" numFmtId="0" xfId="0" applyBorder="1" applyFont="1"/>
    <xf borderId="40" fillId="6" fontId="7" numFmtId="0" xfId="0" applyAlignment="1" applyBorder="1" applyFont="1">
      <alignment readingOrder="0" vertical="bottom"/>
    </xf>
    <xf borderId="0" fillId="16" fontId="7" numFmtId="0" xfId="0" applyFont="1"/>
    <xf borderId="0" fillId="0" fontId="5" numFmtId="0" xfId="0" applyFont="1"/>
    <xf borderId="41" fillId="6" fontId="7" numFmtId="0" xfId="0" applyAlignment="1" applyBorder="1" applyFont="1">
      <alignment vertical="bottom"/>
    </xf>
    <xf borderId="0" fillId="6" fontId="16" numFmtId="0" xfId="0" applyFont="1"/>
    <xf borderId="0" fillId="2" fontId="7" numFmtId="0" xfId="0" applyFont="1"/>
    <xf borderId="0" fillId="2" fontId="12" numFmtId="2" xfId="0" applyAlignment="1" applyFont="1" applyNumberFormat="1">
      <alignment vertical="bottom"/>
    </xf>
    <xf borderId="0" fillId="2" fontId="7" numFmtId="2" xfId="0" applyAlignment="1" applyFont="1" applyNumberFormat="1">
      <alignment horizontal="center" vertical="bottom"/>
    </xf>
    <xf borderId="0" fillId="2" fontId="7" numFmtId="2" xfId="0" applyAlignment="1" applyFont="1" applyNumberFormat="1">
      <alignment horizontal="right" vertical="bottom"/>
    </xf>
    <xf borderId="24" fillId="2" fontId="7" numFmtId="2" xfId="0" applyAlignment="1" applyBorder="1" applyFont="1" applyNumberFormat="1">
      <alignment readingOrder="0" vertical="bottom"/>
    </xf>
    <xf borderId="37" fillId="18" fontId="3" numFmtId="0" xfId="0" applyBorder="1" applyFont="1"/>
    <xf borderId="2" fillId="18" fontId="3" numFmtId="0" xfId="0" applyBorder="1" applyFont="1"/>
    <xf borderId="22" fillId="19" fontId="12" numFmtId="0" xfId="0" applyAlignment="1" applyBorder="1" applyFont="1">
      <alignment horizontal="center" shrinkToFit="0" vertical="bottom" wrapText="1"/>
    </xf>
    <xf borderId="2" fillId="19" fontId="12" numFmtId="0" xfId="0" applyAlignment="1" applyBorder="1" applyFont="1">
      <alignment horizontal="center" shrinkToFit="0" vertical="bottom" wrapText="1"/>
    </xf>
    <xf borderId="2" fillId="19" fontId="12" numFmtId="2" xfId="0" applyAlignment="1" applyBorder="1" applyFont="1" applyNumberFormat="1">
      <alignment horizontal="center" shrinkToFit="0" vertical="bottom" wrapText="1"/>
    </xf>
    <xf borderId="2" fillId="19" fontId="12" numFmtId="2" xfId="0" applyAlignment="1" applyBorder="1" applyFont="1" applyNumberFormat="1">
      <alignment horizontal="center" vertical="bottom"/>
    </xf>
    <xf borderId="40" fillId="18" fontId="3" numFmtId="0" xfId="0" applyBorder="1" applyFont="1"/>
    <xf borderId="0" fillId="2" fontId="5" numFmtId="0" xfId="0" applyFont="1"/>
    <xf borderId="45" fillId="23" fontId="12" numFmtId="49" xfId="0" applyAlignment="1" applyBorder="1" applyFill="1" applyFont="1" applyNumberFormat="1">
      <alignment horizontal="center" readingOrder="0" vertical="center"/>
    </xf>
    <xf borderId="0" fillId="16" fontId="5" numFmtId="0" xfId="0" applyFont="1"/>
    <xf borderId="40" fillId="24" fontId="12" numFmtId="0" xfId="0" applyAlignment="1" applyBorder="1" applyFill="1" applyFont="1">
      <alignment vertical="bottom"/>
    </xf>
    <xf borderId="40" fillId="24" fontId="12" numFmtId="166" xfId="0" applyAlignment="1" applyBorder="1" applyFont="1" applyNumberFormat="1">
      <alignment horizontal="center" vertical="bottom"/>
    </xf>
    <xf borderId="22" fillId="24" fontId="12" numFmtId="0" xfId="0" applyAlignment="1" applyBorder="1" applyFont="1">
      <alignment horizontal="center" shrinkToFit="0" vertical="bottom" wrapText="1"/>
    </xf>
    <xf borderId="2" fillId="24" fontId="12" numFmtId="0" xfId="0" applyAlignment="1" applyBorder="1" applyFont="1">
      <alignment horizontal="center" shrinkToFit="0" vertical="bottom" wrapText="1"/>
    </xf>
    <xf borderId="2" fillId="24" fontId="12" numFmtId="2" xfId="0" applyAlignment="1" applyBorder="1" applyFont="1" applyNumberFormat="1">
      <alignment horizontal="center" shrinkToFit="0" vertical="bottom" wrapText="1"/>
    </xf>
    <xf borderId="2" fillId="24" fontId="12" numFmtId="2" xfId="0" applyAlignment="1" applyBorder="1" applyFont="1" applyNumberFormat="1">
      <alignment horizontal="center" vertical="bottom"/>
    </xf>
    <xf borderId="2" fillId="24" fontId="12" numFmtId="166" xfId="0" applyAlignment="1" applyBorder="1" applyFont="1" applyNumberFormat="1">
      <alignment horizontal="center" readingOrder="0" vertical="bottom"/>
    </xf>
    <xf borderId="39" fillId="24" fontId="12" numFmtId="166" xfId="0" applyAlignment="1" applyBorder="1" applyFont="1" applyNumberFormat="1">
      <alignment horizontal="center" vertical="bottom"/>
    </xf>
    <xf borderId="40" fillId="25" fontId="12" numFmtId="0" xfId="0" applyAlignment="1" applyBorder="1" applyFill="1" applyFont="1">
      <alignment vertical="bottom"/>
    </xf>
    <xf borderId="40" fillId="25" fontId="12" numFmtId="166" xfId="0" applyAlignment="1" applyBorder="1" applyFont="1" applyNumberFormat="1">
      <alignment horizontal="center" vertical="bottom"/>
    </xf>
    <xf borderId="0" fillId="6" fontId="14" numFmtId="2" xfId="0" applyAlignment="1" applyFont="1" applyNumberFormat="1">
      <alignment horizontal="center" vertical="center"/>
    </xf>
    <xf borderId="0" fillId="2" fontId="12" numFmtId="166" xfId="0" applyAlignment="1" applyFont="1" applyNumberFormat="1">
      <alignment horizontal="center" vertical="bottom"/>
    </xf>
    <xf borderId="0" fillId="2" fontId="14" numFmtId="0" xfId="0" applyAlignment="1" applyFont="1">
      <alignment horizontal="center" readingOrder="0" vertical="bottom"/>
    </xf>
    <xf borderId="0" fillId="6" fontId="14" numFmtId="0" xfId="0" applyAlignment="1" applyFont="1">
      <alignment horizontal="center" readingOrder="0" vertical="bottom"/>
    </xf>
    <xf borderId="2" fillId="24" fontId="12" numFmtId="168" xfId="0" applyAlignment="1" applyBorder="1" applyFont="1" applyNumberFormat="1">
      <alignment horizontal="center" readingOrder="0" vertical="bottom"/>
    </xf>
    <xf borderId="45" fillId="23" fontId="12" numFmtId="49" xfId="0" applyAlignment="1" applyBorder="1" applyFont="1" applyNumberFormat="1">
      <alignment horizontal="center" readingOrder="0" vertical="bottom"/>
    </xf>
    <xf borderId="45" fillId="6" fontId="7" numFmtId="0" xfId="0" applyAlignment="1" applyBorder="1" applyFont="1">
      <alignment readingOrder="0" vertical="bottom"/>
    </xf>
    <xf borderId="40" fillId="2" fontId="12" numFmtId="2" xfId="0" applyAlignment="1" applyBorder="1" applyFont="1" applyNumberFormat="1">
      <alignment horizontal="center" readingOrder="0" vertical="bottom"/>
    </xf>
    <xf borderId="39" fillId="6" fontId="12" numFmtId="2" xfId="0" applyAlignment="1" applyBorder="1" applyFont="1" applyNumberFormat="1">
      <alignment horizontal="center" readingOrder="0" vertical="bottom"/>
    </xf>
    <xf borderId="40" fillId="6" fontId="12" numFmtId="2" xfId="0" applyAlignment="1" applyBorder="1" applyFont="1" applyNumberFormat="1">
      <alignment horizontal="center" readingOrder="0" vertical="bottom"/>
    </xf>
    <xf borderId="40" fillId="8" fontId="12" numFmtId="0" xfId="0" applyAlignment="1" applyBorder="1" applyFont="1">
      <alignment vertical="bottom"/>
    </xf>
    <xf borderId="40" fillId="8" fontId="12" numFmtId="166" xfId="0" applyAlignment="1" applyBorder="1" applyFont="1" applyNumberFormat="1">
      <alignment horizontal="center" vertical="bottom"/>
    </xf>
    <xf borderId="22" fillId="8" fontId="12" numFmtId="0" xfId="0" applyAlignment="1" applyBorder="1" applyFont="1">
      <alignment horizontal="center" shrinkToFit="0" vertical="bottom" wrapText="1"/>
    </xf>
    <xf borderId="2" fillId="8" fontId="12" numFmtId="0" xfId="0" applyAlignment="1" applyBorder="1" applyFont="1">
      <alignment horizontal="center" shrinkToFit="0" vertical="bottom" wrapText="1"/>
    </xf>
    <xf borderId="2" fillId="8" fontId="12" numFmtId="2" xfId="0" applyAlignment="1" applyBorder="1" applyFont="1" applyNumberFormat="1">
      <alignment horizontal="center" shrinkToFit="0" vertical="bottom" wrapText="1"/>
    </xf>
    <xf borderId="2" fillId="8" fontId="12" numFmtId="2" xfId="0" applyAlignment="1" applyBorder="1" applyFont="1" applyNumberFormat="1">
      <alignment horizontal="center" vertical="bottom"/>
    </xf>
    <xf borderId="2" fillId="8" fontId="12" numFmtId="166" xfId="0" applyAlignment="1" applyBorder="1" applyFont="1" applyNumberFormat="1">
      <alignment horizontal="center" readingOrder="0" vertical="bottom"/>
    </xf>
    <xf borderId="39" fillId="8" fontId="12" numFmtId="166" xfId="0" applyAlignment="1" applyBorder="1" applyFont="1" applyNumberFormat="1">
      <alignment horizontal="center" vertical="bottom"/>
    </xf>
    <xf borderId="15" fillId="0" fontId="4" numFmtId="0" xfId="0" applyAlignment="1" applyBorder="1" applyFont="1">
      <alignment horizontal="center" readingOrder="0" vertical="center"/>
    </xf>
    <xf borderId="13" fillId="0" fontId="3" numFmtId="0" xfId="0" applyBorder="1" applyFont="1"/>
    <xf borderId="0" fillId="0" fontId="17" numFmtId="0" xfId="0" applyAlignment="1" applyFont="1">
      <alignment horizontal="center" readingOrder="0"/>
    </xf>
    <xf borderId="0" fillId="0" fontId="17" numFmtId="168" xfId="0" applyAlignment="1" applyFont="1" applyNumberFormat="1">
      <alignment horizontal="center" readingOrder="0"/>
    </xf>
    <xf borderId="0" fillId="0" fontId="17" numFmtId="0" xfId="0" applyAlignment="1" applyFont="1">
      <alignment horizontal="center" readingOrder="0" vertical="center"/>
    </xf>
    <xf borderId="0" fillId="0" fontId="18" numFmtId="169" xfId="0" applyAlignment="1" applyFont="1" applyNumberFormat="1">
      <alignment horizontal="center" readingOrder="0" vertical="center"/>
    </xf>
    <xf borderId="0" fillId="0" fontId="18" numFmtId="0" xfId="0" applyAlignment="1" applyFont="1">
      <alignment horizontal="left" readingOrder="0" vertical="center"/>
    </xf>
    <xf borderId="0" fillId="0" fontId="18" numFmtId="0" xfId="0" applyAlignment="1" applyFont="1">
      <alignment horizontal="center" readingOrder="0"/>
    </xf>
    <xf borderId="0" fillId="0" fontId="17" numFmtId="0" xfId="0" applyAlignment="1" applyFont="1">
      <alignment readingOrder="0"/>
    </xf>
    <xf borderId="0" fillId="0" fontId="18" numFmtId="0" xfId="0" applyFont="1"/>
    <xf borderId="0" fillId="0" fontId="18" numFmtId="0" xfId="0" applyAlignment="1" applyFont="1">
      <alignment horizontal="center"/>
    </xf>
    <xf borderId="0" fillId="0" fontId="18" numFmtId="2" xfId="0" applyAlignment="1" applyFont="1" applyNumberFormat="1">
      <alignment horizontal="center" readingOrder="0"/>
    </xf>
    <xf borderId="0" fillId="0" fontId="17" numFmtId="0" xfId="0" applyAlignment="1" applyFont="1">
      <alignment horizontal="center" vertical="bottom"/>
    </xf>
    <xf borderId="0" fillId="0" fontId="17" numFmtId="168" xfId="0" applyAlignment="1" applyFont="1" applyNumberFormat="1">
      <alignment horizontal="center" readingOrder="0" vertical="bottom"/>
    </xf>
    <xf borderId="0" fillId="0" fontId="17" numFmtId="0" xfId="0" applyAlignment="1" applyFont="1">
      <alignment horizontal="center" vertical="center"/>
    </xf>
    <xf borderId="0" fillId="0" fontId="18" numFmtId="0" xfId="0" applyAlignment="1" applyFont="1">
      <alignment horizontal="center" readingOrder="0" vertical="bottom"/>
    </xf>
    <xf borderId="0" fillId="0" fontId="18" numFmtId="0" xfId="0" applyAlignment="1" applyFont="1">
      <alignment horizontal="center" vertical="bottom"/>
    </xf>
    <xf borderId="0" fillId="0" fontId="18" numFmtId="0" xfId="0" applyAlignment="1" applyFont="1">
      <alignment readingOrder="0"/>
    </xf>
    <xf borderId="0" fillId="0" fontId="17" numFmtId="0" xfId="0" applyAlignment="1" applyFont="1">
      <alignment vertical="bottom"/>
    </xf>
    <xf borderId="0" fillId="0" fontId="5" numFmtId="0" xfId="0" applyAlignment="1" applyFont="1">
      <alignment vertical="bottom"/>
    </xf>
    <xf borderId="0" fillId="0" fontId="18" numFmtId="2" xfId="0" applyAlignment="1" applyFont="1" applyNumberFormat="1">
      <alignment horizontal="center" vertical="bottom"/>
    </xf>
    <xf borderId="0" fillId="26" fontId="17" numFmtId="0" xfId="0" applyAlignment="1" applyFill="1" applyFont="1">
      <alignment horizontal="center" readingOrder="0" vertical="center"/>
    </xf>
    <xf borderId="0" fillId="26" fontId="17" numFmtId="0" xfId="0" applyAlignment="1" applyFont="1">
      <alignment horizontal="center" vertical="center"/>
    </xf>
    <xf borderId="0" fillId="26" fontId="18" numFmtId="169" xfId="0" applyAlignment="1" applyFont="1" applyNumberFormat="1">
      <alignment horizontal="center" readingOrder="0" vertical="center"/>
    </xf>
    <xf borderId="0" fillId="26" fontId="18" numFmtId="0" xfId="0" applyAlignment="1" applyFont="1">
      <alignment horizontal="left" readingOrder="0" vertical="center"/>
    </xf>
    <xf borderId="0" fillId="26" fontId="18" numFmtId="0" xfId="0" applyAlignment="1" applyFont="1">
      <alignment horizontal="center" readingOrder="0"/>
    </xf>
    <xf borderId="0" fillId="26" fontId="18" numFmtId="0" xfId="0" applyAlignment="1" applyFont="1">
      <alignment horizontal="center"/>
    </xf>
    <xf borderId="0" fillId="26" fontId="5" numFmtId="0" xfId="0" applyFont="1"/>
    <xf borderId="0" fillId="26" fontId="18" numFmtId="0" xfId="0" applyAlignment="1" applyFont="1">
      <alignment readingOrder="0"/>
    </xf>
    <xf borderId="0" fillId="26" fontId="17" numFmtId="0" xfId="0" applyAlignment="1" applyFont="1">
      <alignment vertical="bottom"/>
    </xf>
    <xf borderId="0" fillId="26" fontId="18" numFmtId="0" xfId="0" applyAlignment="1" applyFont="1">
      <alignment horizontal="center" vertical="bottom"/>
    </xf>
    <xf borderId="0" fillId="26" fontId="18" numFmtId="0" xfId="0" applyAlignment="1" applyFont="1">
      <alignment vertical="bottom"/>
    </xf>
    <xf borderId="0" fillId="26" fontId="18" numFmtId="2" xfId="0" applyAlignment="1" applyFont="1" applyNumberFormat="1">
      <alignment horizontal="center" vertical="bottom"/>
    </xf>
    <xf borderId="0" fillId="26" fontId="4" numFmtId="0" xfId="0" applyAlignment="1" applyFont="1">
      <alignment horizontal="center" readingOrder="0" vertical="center"/>
    </xf>
    <xf borderId="0" fillId="19" fontId="17" numFmtId="0" xfId="0" applyAlignment="1" applyFont="1">
      <alignment horizontal="center" readingOrder="0" vertical="center"/>
    </xf>
    <xf borderId="0" fillId="19" fontId="19" numFmtId="0" xfId="0" applyAlignment="1" applyFont="1">
      <alignment horizontal="center" readingOrder="0" vertical="center"/>
    </xf>
    <xf borderId="0" fillId="0" fontId="7" numFmtId="0" xfId="0" applyAlignment="1" applyFont="1">
      <alignment vertical="bottom"/>
    </xf>
    <xf borderId="0" fillId="19" fontId="19" numFmtId="0" xfId="0" applyAlignment="1" applyFont="1">
      <alignment horizontal="center"/>
    </xf>
    <xf borderId="0" fillId="5" fontId="19" numFmtId="0" xfId="0" applyAlignment="1" applyFont="1">
      <alignment horizontal="center" readingOrder="0" vertical="center"/>
    </xf>
    <xf borderId="0" fillId="8" fontId="19" numFmtId="0" xfId="0" applyAlignment="1" applyFont="1">
      <alignment horizontal="center" readingOrder="0" vertical="center"/>
    </xf>
    <xf borderId="0" fillId="6" fontId="17" numFmtId="168" xfId="0" applyAlignment="1" applyFont="1" applyNumberFormat="1">
      <alignment horizontal="center" readingOrder="0"/>
    </xf>
    <xf borderId="0" fillId="6" fontId="4" numFmtId="0" xfId="0" applyAlignment="1" applyFont="1">
      <alignment horizontal="center" readingOrder="0" vertical="center"/>
    </xf>
    <xf borderId="15" fillId="6" fontId="4" numFmtId="0" xfId="0" applyAlignment="1" applyBorder="1" applyFont="1">
      <alignment horizontal="center" readingOrder="0" vertical="center"/>
    </xf>
    <xf borderId="0" fillId="6" fontId="18" numFmtId="0" xfId="0" applyAlignment="1" applyFont="1">
      <alignment horizontal="center" readingOrder="0"/>
    </xf>
    <xf borderId="0" fillId="6" fontId="18" numFmtId="2" xfId="0" applyAlignment="1" applyFont="1" applyNumberFormat="1">
      <alignment horizontal="center" readingOrder="0"/>
    </xf>
    <xf borderId="4" fillId="6" fontId="1" numFmtId="0" xfId="0" applyAlignment="1" applyBorder="1" applyFont="1">
      <alignment horizontal="center" readingOrder="0"/>
    </xf>
    <xf borderId="0" fillId="6" fontId="1" numFmtId="0" xfId="0" applyAlignment="1" applyFont="1">
      <alignment horizontal="center" readingOrder="0"/>
    </xf>
    <xf borderId="4" fillId="6" fontId="1" numFmtId="4" xfId="0" applyAlignment="1" applyBorder="1" applyFont="1" applyNumberFormat="1">
      <alignment horizontal="center" readingOrder="0"/>
    </xf>
    <xf borderId="0" fillId="6" fontId="1" numFmtId="4" xfId="0" applyAlignment="1" applyFont="1" applyNumberFormat="1">
      <alignment horizontal="center" readingOrder="0"/>
    </xf>
    <xf borderId="4" fillId="6" fontId="1" numFmtId="2" xfId="0" applyAlignment="1" applyBorder="1" applyFont="1" applyNumberFormat="1">
      <alignment horizontal="center" readingOrder="0"/>
    </xf>
    <xf borderId="31" fillId="6" fontId="1" numFmtId="2" xfId="0" applyAlignment="1" applyBorder="1" applyFont="1" applyNumberFormat="1">
      <alignment horizontal="center" readingOrder="0"/>
    </xf>
    <xf borderId="15" fillId="6" fontId="1" numFmtId="0" xfId="0" applyAlignment="1" applyBorder="1" applyFont="1">
      <alignment horizontal="center" readingOrder="0"/>
    </xf>
    <xf borderId="13" fillId="6" fontId="1" numFmtId="4" xfId="0" applyAlignment="1" applyBorder="1" applyFont="1" applyNumberFormat="1">
      <alignment horizontal="center" readingOrder="0"/>
    </xf>
    <xf borderId="3" fillId="6" fontId="1" numFmtId="2" xfId="0" applyAlignment="1" applyBorder="1" applyFont="1" applyNumberFormat="1">
      <alignment horizontal="center" readingOrder="0"/>
    </xf>
    <xf borderId="4" fillId="6" fontId="5" numFmtId="0" xfId="0" applyAlignment="1" applyBorder="1" applyFont="1">
      <alignment horizontal="center" readingOrder="0"/>
    </xf>
    <xf borderId="4" fillId="6" fontId="5" numFmtId="2" xfId="0" applyAlignment="1" applyBorder="1" applyFont="1" applyNumberFormat="1">
      <alignment horizontal="center"/>
    </xf>
    <xf borderId="4" fillId="6" fontId="5" numFmtId="4" xfId="0" applyAlignment="1" applyBorder="1" applyFont="1" applyNumberFormat="1">
      <alignment horizontal="center"/>
    </xf>
    <xf borderId="0" fillId="0" fontId="4" numFmtId="0" xfId="0" applyAlignment="1" applyFont="1">
      <alignment horizontal="left" readingOrder="0"/>
    </xf>
    <xf borderId="0" fillId="0" fontId="1" numFmtId="0" xfId="0" applyAlignment="1" applyFont="1">
      <alignment horizontal="left" readingOrder="0"/>
    </xf>
    <xf borderId="0" fillId="0" fontId="4" numFmtId="0" xfId="0" applyAlignment="1" applyFont="1">
      <alignment readingOrder="0"/>
    </xf>
    <xf borderId="22" fillId="0" fontId="4" numFmtId="0" xfId="0" applyAlignment="1" applyBorder="1" applyFont="1">
      <alignment horizontal="left" readingOrder="0"/>
    </xf>
    <xf borderId="13" fillId="0" fontId="1" numFmtId="0" xfId="0" applyAlignment="1" applyBorder="1" applyFont="1">
      <alignment horizontal="left" readingOrder="0" vertical="center"/>
    </xf>
    <xf borderId="22" fillId="0" fontId="12" numFmtId="0" xfId="0" applyAlignment="1" applyBorder="1" applyFont="1">
      <alignment vertical="bottom"/>
    </xf>
    <xf borderId="22" fillId="0" fontId="1" numFmtId="0" xfId="0" applyAlignment="1" applyBorder="1" applyFont="1">
      <alignment horizontal="left" readingOrder="0"/>
    </xf>
    <xf borderId="3" fillId="0" fontId="7" numFmtId="0" xfId="0" applyBorder="1" applyFont="1"/>
    <xf borderId="0" fillId="0" fontId="7" numFmtId="0" xfId="0" applyAlignment="1" applyFont="1">
      <alignment vertical="bottom"/>
    </xf>
    <xf borderId="48" fillId="0" fontId="12" numFmtId="0" xfId="0" applyAlignment="1" applyBorder="1" applyFont="1">
      <alignment vertical="bottom"/>
    </xf>
    <xf borderId="15" fillId="0" fontId="20" numFmtId="0" xfId="0" applyAlignment="1" applyBorder="1" applyFont="1">
      <alignment readingOrder="0" vertical="bottom"/>
    </xf>
    <xf borderId="0" fillId="16" fontId="21" numFmtId="0" xfId="0" applyAlignment="1" applyFont="1">
      <alignment readingOrder="0"/>
    </xf>
    <xf borderId="1" fillId="22" fontId="22" numFmtId="0" xfId="0" applyAlignment="1" applyBorder="1" applyFont="1">
      <alignment horizontal="center" readingOrder="0" vertical="center"/>
    </xf>
    <xf borderId="5" fillId="0" fontId="4"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center" wrapText="1"/>
    </xf>
    <xf borderId="3" fillId="0" fontId="1" numFmtId="165" xfId="0" applyAlignment="1" applyBorder="1" applyFont="1" applyNumberForma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top" wrapText="1"/>
    </xf>
    <xf borderId="4" fillId="0" fontId="1" numFmtId="0" xfId="0" applyAlignment="1" applyBorder="1" applyFont="1">
      <alignment readingOrder="0" shrinkToFit="0" vertical="center" wrapText="1"/>
    </xf>
    <xf borderId="4" fillId="0" fontId="1" numFmtId="0" xfId="0" applyAlignment="1" applyBorder="1" applyFont="1">
      <alignment horizontal="center" readingOrder="0" shrinkToFit="0" vertical="center" wrapText="1"/>
    </xf>
    <xf borderId="0" fillId="0" fontId="17" numFmtId="4" xfId="0" applyAlignment="1" applyFont="1" applyNumberFormat="1">
      <alignment horizontal="center" readingOrder="0" vertical="center"/>
    </xf>
    <xf borderId="0" fillId="0" fontId="17" numFmtId="0" xfId="0" applyAlignment="1" applyFont="1">
      <alignment horizontal="center" vertical="center"/>
    </xf>
    <xf borderId="0" fillId="0" fontId="18" numFmtId="3" xfId="0" applyAlignment="1" applyFont="1" applyNumberFormat="1">
      <alignment horizontal="center" readingOrder="0"/>
    </xf>
    <xf borderId="0" fillId="0" fontId="18" numFmtId="164" xfId="0" applyAlignment="1" applyFont="1" applyNumberFormat="1">
      <alignment horizontal="center" vertical="center"/>
    </xf>
    <xf borderId="0" fillId="0" fontId="18" numFmtId="0" xfId="0" applyAlignment="1" applyFont="1">
      <alignment horizontal="center" readingOrder="0" vertical="center"/>
    </xf>
    <xf borderId="0" fillId="0" fontId="18" numFmtId="0" xfId="0" applyAlignment="1" applyFont="1">
      <alignment horizontal="center" vertical="center"/>
    </xf>
    <xf borderId="0" fillId="0" fontId="18" numFmtId="4" xfId="0" applyAlignment="1" applyFont="1" applyNumberFormat="1">
      <alignment horizontal="center" vertical="center"/>
    </xf>
    <xf borderId="0" fillId="0" fontId="18" numFmtId="4" xfId="0" applyAlignment="1" applyFont="1" applyNumberFormat="1">
      <alignment horizontal="center"/>
    </xf>
  </cellXfs>
  <cellStyles count="1">
    <cellStyle xfId="0" name="Normal" builtinId="0"/>
  </cellStyles>
  <dxfs count="15">
    <dxf>
      <font/>
      <fill>
        <patternFill patternType="solid">
          <fgColor rgb="FFB7E1CD"/>
          <bgColor rgb="FFB7E1CD"/>
        </patternFill>
      </fill>
      <border/>
    </dxf>
    <dxf>
      <font/>
      <fill>
        <patternFill patternType="solid">
          <fgColor rgb="FFFCE8B2"/>
          <bgColor rgb="FFFCE8B2"/>
        </patternFill>
      </fill>
      <border/>
    </dxf>
    <dxf>
      <font>
        <color theme="1"/>
      </font>
      <fill>
        <patternFill patternType="solid">
          <fgColor rgb="FFA4C2F4"/>
          <bgColor rgb="FFA4C2F4"/>
        </patternFill>
      </fill>
      <border/>
    </dxf>
    <dxf>
      <font/>
      <fill>
        <patternFill patternType="solid">
          <fgColor rgb="FFEA9999"/>
          <bgColor rgb="FFEA9999"/>
        </patternFill>
      </fill>
      <border/>
    </dxf>
    <dxf>
      <font/>
      <fill>
        <patternFill patternType="none"/>
      </fill>
      <border/>
    </dxf>
    <dxf>
      <font/>
      <fill>
        <patternFill patternType="solid">
          <fgColor rgb="FFEFEFEF"/>
          <bgColor rgb="FFEFEFEF"/>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BEFF1"/>
          <bgColor rgb="FFEBEFF1"/>
        </patternFill>
      </fill>
      <border/>
    </dxf>
    <dxf>
      <font/>
      <fill>
        <patternFill patternType="solid">
          <fgColor rgb="FF8BC34A"/>
          <bgColor rgb="FF8BC34A"/>
        </patternFill>
      </fill>
      <border/>
    </dxf>
    <dxf>
      <font/>
      <fill>
        <patternFill patternType="solid">
          <fgColor rgb="FFCCFFCC"/>
          <bgColor rgb="FFCCFFCC"/>
        </patternFill>
      </fill>
      <border/>
    </dxf>
    <dxf>
      <font/>
      <fill>
        <patternFill patternType="solid">
          <fgColor rgb="FFFFFC8D"/>
          <bgColor rgb="FFFFFC8D"/>
        </patternFill>
      </fill>
      <border/>
    </dxf>
    <dxf>
      <font/>
      <fill>
        <patternFill patternType="solid">
          <fgColor rgb="FFF8C027"/>
          <bgColor rgb="FFF8C027"/>
        </patternFill>
      </fill>
      <border/>
    </dxf>
    <dxf>
      <font/>
      <fill>
        <patternFill patternType="solid">
          <fgColor rgb="FFBFBFBF"/>
          <bgColor rgb="FFBFBFBF"/>
        </patternFill>
      </fill>
      <border/>
    </dxf>
  </dxfs>
  <tableStyles count="58">
    <tableStyle count="3" pivot="0" name="Sprints-style">
      <tableStyleElement dxfId="5" type="headerRow"/>
      <tableStyleElement dxfId="6" type="firstRowStripe"/>
      <tableStyleElement dxfId="7" type="secondRowStripe"/>
    </tableStyle>
    <tableStyle count="2" pivot="0" name="Sprints-style 2">
      <tableStyleElement dxfId="8" type="firstRowStripe"/>
      <tableStyleElement dxfId="6" type="secondRowStripe"/>
    </tableStyle>
    <tableStyle count="3" pivot="0" name="Sprints-style 3">
      <tableStyleElement dxfId="5" type="headerRow"/>
      <tableStyleElement dxfId="6" type="firstRowStripe"/>
      <tableStyleElement dxfId="7" type="secondRowStripe"/>
    </tableStyle>
    <tableStyle count="3" pivot="0" name="Sprints-style 4">
      <tableStyleElement dxfId="5" type="headerRow"/>
      <tableStyleElement dxfId="6" type="firstRowStripe"/>
      <tableStyleElement dxfId="7" type="secondRowStripe"/>
    </tableStyle>
    <tableStyle count="2" pivot="0" name="Sprints-style 5">
      <tableStyleElement dxfId="6" type="firstRowStripe"/>
      <tableStyleElement dxfId="5" type="secondRowStripe"/>
    </tableStyle>
    <tableStyle count="2" pivot="0" name="Sprints-style 6">
      <tableStyleElement dxfId="8" type="firstRowStripe"/>
      <tableStyleElement dxfId="6" type="secondRowStripe"/>
    </tableStyle>
    <tableStyle count="3" pivot="0" name="Sprints-style 7">
      <tableStyleElement dxfId="9" type="headerRow"/>
      <tableStyleElement dxfId="6" type="firstRowStripe"/>
      <tableStyleElement dxfId="5" type="secondRowStripe"/>
    </tableStyle>
    <tableStyle count="3" pivot="0" name="Sprints-style 8">
      <tableStyleElement dxfId="5" type="headerRow"/>
      <tableStyleElement dxfId="6" type="firstRowStripe"/>
      <tableStyleElement dxfId="7" type="secondRowStripe"/>
    </tableStyle>
    <tableStyle count="3" pivot="0" name="Sprints-style 9">
      <tableStyleElement dxfId="5" type="headerRow"/>
      <tableStyleElement dxfId="6" type="firstRowStripe"/>
      <tableStyleElement dxfId="7" type="secondRowStripe"/>
    </tableStyle>
    <tableStyle count="3" pivot="0" name="Sprints-style 10">
      <tableStyleElement dxfId="5" type="headerRow"/>
      <tableStyleElement dxfId="6" type="firstRowStripe"/>
      <tableStyleElement dxfId="7" type="secondRowStripe"/>
    </tableStyle>
    <tableStyle count="2" pivot="0" name="Sprints-style 11">
      <tableStyleElement dxfId="8" type="firstRowStripe"/>
      <tableStyleElement dxfId="6" type="secondRowStripe"/>
    </tableStyle>
    <tableStyle count="3" pivot="0" name="Sprints-style 12">
      <tableStyleElement dxfId="5" type="headerRow"/>
      <tableStyleElement dxfId="6" type="firstRowStripe"/>
      <tableStyleElement dxfId="7" type="secondRowStripe"/>
    </tableStyle>
    <tableStyle count="2" pivot="0" name="Sprints-style 13">
      <tableStyleElement dxfId="6" type="firstRowStripe"/>
      <tableStyleElement dxfId="7" type="secondRowStripe"/>
    </tableStyle>
    <tableStyle count="2" pivot="0" name="Sprints-style 14">
      <tableStyleElement dxfId="8" type="firstRowStripe"/>
      <tableStyleElement dxfId="6" type="secondRowStripe"/>
    </tableStyle>
    <tableStyle count="2" pivot="0" name="Sprints-style 15">
      <tableStyleElement dxfId="6" type="firstRowStripe"/>
      <tableStyleElement dxfId="7" type="secondRowStripe"/>
    </tableStyle>
    <tableStyle count="2" pivot="0" name="Sprints-style 16">
      <tableStyleElement dxfId="6" type="firstRowStripe"/>
      <tableStyleElement dxfId="7" type="secondRowStripe"/>
    </tableStyle>
    <tableStyle count="2" pivot="0" name="Sprints-style 17">
      <tableStyleElement dxfId="6" type="firstRowStripe"/>
      <tableStyleElement dxfId="7" type="secondRowStripe"/>
    </tableStyle>
    <tableStyle count="3" pivot="0" name="Sprints-style 18">
      <tableStyleElement dxfId="5" type="headerRow"/>
      <tableStyleElement dxfId="6" type="firstRowStripe"/>
      <tableStyleElement dxfId="7" type="secondRowStripe"/>
    </tableStyle>
    <tableStyle count="3" pivot="0" name="Sprints-style 19">
      <tableStyleElement dxfId="5" type="headerRow"/>
      <tableStyleElement dxfId="6" type="firstRowStripe"/>
      <tableStyleElement dxfId="7" type="secondRowStripe"/>
    </tableStyle>
    <tableStyle count="2" pivot="0" name="Sprints-style 20">
      <tableStyleElement dxfId="8" type="firstRowStripe"/>
      <tableStyleElement dxfId="6" type="secondRowStripe"/>
    </tableStyle>
    <tableStyle count="2" pivot="0" name="Sprints-style 21">
      <tableStyleElement dxfId="8" type="firstRowStripe"/>
      <tableStyleElement dxfId="6" type="secondRowStripe"/>
    </tableStyle>
    <tableStyle count="2" pivot="0" name="Sprints-style 22">
      <tableStyleElement dxfId="8" type="firstRowStripe"/>
      <tableStyleElement dxfId="6" type="secondRowStripe"/>
    </tableStyle>
    <tableStyle count="3" pivot="0" name="Sprints-style 23">
      <tableStyleElement dxfId="5" type="headerRow"/>
      <tableStyleElement dxfId="6" type="firstRowStripe"/>
      <tableStyleElement dxfId="7" type="secondRowStripe"/>
    </tableStyle>
    <tableStyle count="2" pivot="0" name="Sprints-style 24">
      <tableStyleElement dxfId="8" type="firstRowStripe"/>
      <tableStyleElement dxfId="6" type="secondRowStripe"/>
    </tableStyle>
    <tableStyle count="2" pivot="0" name="Sprints-style 25">
      <tableStyleElement dxfId="8" type="firstRowStripe"/>
      <tableStyleElement dxfId="6" type="secondRowStripe"/>
    </tableStyle>
    <tableStyle count="3" pivot="0" name="Sprints-style 26">
      <tableStyleElement dxfId="5" type="headerRow"/>
      <tableStyleElement dxfId="6" type="firstRowStripe"/>
      <tableStyleElement dxfId="7" type="secondRowStripe"/>
    </tableStyle>
    <tableStyle count="2" pivot="0" name="Sprints-style 27">
      <tableStyleElement dxfId="8" type="firstRowStripe"/>
      <tableStyleElement dxfId="6" type="secondRowStripe"/>
    </tableStyle>
    <tableStyle count="2" pivot="0" name="Sprints-style 28">
      <tableStyleElement dxfId="8" type="firstRowStripe"/>
      <tableStyleElement dxfId="6" type="secondRowStripe"/>
    </tableStyle>
    <tableStyle count="3" pivot="0" name="Sprints-style 29">
      <tableStyleElement dxfId="5" type="headerRow"/>
      <tableStyleElement dxfId="6" type="firstRowStripe"/>
      <tableStyleElement dxfId="7" type="secondRowStripe"/>
    </tableStyle>
    <tableStyle count="2" pivot="0" name="Sprints-style 30">
      <tableStyleElement dxfId="8" type="firstRowStripe"/>
      <tableStyleElement dxfId="6" type="secondRowStripe"/>
    </tableStyle>
    <tableStyle count="2" pivot="0" name="Sprints-style 31">
      <tableStyleElement dxfId="8" type="firstRowStripe"/>
      <tableStyleElement dxfId="6" type="secondRowStripe"/>
    </tableStyle>
    <tableStyle count="2" pivot="0" name="Sprints-style 32">
      <tableStyleElement dxfId="8" type="firstRowStripe"/>
      <tableStyleElement dxfId="6" type="secondRowStripe"/>
    </tableStyle>
    <tableStyle count="2" pivot="0" name="Sprints-style 33">
      <tableStyleElement dxfId="8" type="firstRowStripe"/>
      <tableStyleElement dxfId="6" type="secondRowStripe"/>
    </tableStyle>
    <tableStyle count="2" pivot="0" name="Sprints-style 34">
      <tableStyleElement dxfId="8" type="firstRowStripe"/>
      <tableStyleElement dxfId="6" type="secondRowStripe"/>
    </tableStyle>
    <tableStyle count="3" pivot="0" name="Sprints-style 35">
      <tableStyleElement dxfId="10" type="headerRow"/>
      <tableStyleElement dxfId="6" type="firstRowStripe"/>
      <tableStyleElement dxfId="8" type="secondRowStripe"/>
    </tableStyle>
    <tableStyle count="3" pivot="0" name="Sprints-style 36">
      <tableStyleElement dxfId="10" type="headerRow"/>
      <tableStyleElement dxfId="6" type="firstRowStripe"/>
      <tableStyleElement dxfId="8" type="secondRowStripe"/>
    </tableStyle>
    <tableStyle count="3" pivot="0" name="Sprints-style 37">
      <tableStyleElement dxfId="10" type="headerRow"/>
      <tableStyleElement dxfId="6" type="firstRowStripe"/>
      <tableStyleElement dxfId="8" type="secondRowStripe"/>
    </tableStyle>
    <tableStyle count="3" pivot="0" name="Sprints-style 38">
      <tableStyleElement dxfId="10" type="headerRow"/>
      <tableStyleElement dxfId="6" type="firstRowStripe"/>
      <tableStyleElement dxfId="8" type="secondRowStripe"/>
    </tableStyle>
    <tableStyle count="3" pivot="0" name="Sprints-style 39">
      <tableStyleElement dxfId="10" type="headerRow"/>
      <tableStyleElement dxfId="6" type="firstRowStripe"/>
      <tableStyleElement dxfId="8" type="secondRowStripe"/>
    </tableStyle>
    <tableStyle count="3" pivot="0" name="Sprints-style 40">
      <tableStyleElement dxfId="10" type="headerRow"/>
      <tableStyleElement dxfId="6" type="firstRowStripe"/>
      <tableStyleElement dxfId="8" type="secondRowStripe"/>
    </tableStyle>
    <tableStyle count="3" pivot="0" name="Sprints-style 41">
      <tableStyleElement dxfId="10" type="headerRow"/>
      <tableStyleElement dxfId="6" type="firstRowStripe"/>
      <tableStyleElement dxfId="8" type="secondRowStripe"/>
    </tableStyle>
    <tableStyle count="3" pivot="0" name="Sprints-style 42">
      <tableStyleElement dxfId="10" type="headerRow"/>
      <tableStyleElement dxfId="6" type="firstRowStripe"/>
      <tableStyleElement dxfId="8" type="secondRowStripe"/>
    </tableStyle>
    <tableStyle count="3" pivot="0" name="Sprints-style 43">
      <tableStyleElement dxfId="5" type="headerRow"/>
      <tableStyleElement dxfId="6" type="firstRowStripe"/>
      <tableStyleElement dxfId="7" type="secondRowStripe"/>
    </tableStyle>
    <tableStyle count="3" pivot="0" name="Sprints-style 44">
      <tableStyleElement dxfId="5" type="headerRow"/>
      <tableStyleElement dxfId="6" type="firstRowStripe"/>
      <tableStyleElement dxfId="7" type="secondRowStripe"/>
    </tableStyle>
    <tableStyle count="2" pivot="0" name="Sprints-style 45">
      <tableStyleElement dxfId="8" type="firstRowStripe"/>
      <tableStyleElement dxfId="6" type="secondRowStripe"/>
    </tableStyle>
    <tableStyle count="2" pivot="0" name="Sprints-style 46">
      <tableStyleElement dxfId="8" type="firstRowStripe"/>
      <tableStyleElement dxfId="6" type="secondRowStripe"/>
    </tableStyle>
    <tableStyle count="2" pivot="0" name="Sprints-style 47">
      <tableStyleElement dxfId="8" type="firstRowStripe"/>
      <tableStyleElement dxfId="6" type="secondRowStripe"/>
    </tableStyle>
    <tableStyle count="2" pivot="0" name="Sprints-style 48">
      <tableStyleElement dxfId="8" type="firstRowStripe"/>
      <tableStyleElement dxfId="6" type="secondRowStripe"/>
    </tableStyle>
    <tableStyle count="2" pivot="0" name="Sprints-style 49">
      <tableStyleElement dxfId="8" type="firstRowStripe"/>
      <tableStyleElement dxfId="6" type="secondRowStripe"/>
    </tableStyle>
    <tableStyle count="3" pivot="0" name="Sprints-style 50">
      <tableStyleElement dxfId="10" type="headerRow"/>
      <tableStyleElement dxfId="6" type="firstRowStripe"/>
      <tableStyleElement dxfId="8" type="secondRowStripe"/>
    </tableStyle>
    <tableStyle count="2" pivot="0" name="Sprints-style 51">
      <tableStyleElement dxfId="6" type="firstRowStripe"/>
      <tableStyleElement dxfId="7" type="secondRowStripe"/>
    </tableStyle>
    <tableStyle count="2" pivot="0" name="Sprints-style 52">
      <tableStyleElement dxfId="6" type="firstRowStripe"/>
      <tableStyleElement dxfId="7" type="secondRowStripe"/>
    </tableStyle>
    <tableStyle count="2" pivot="0" name="Sprints-style 53">
      <tableStyleElement dxfId="8" type="firstRowStripe"/>
      <tableStyleElement dxfId="6" type="secondRowStripe"/>
    </tableStyle>
    <tableStyle count="3" pivot="0" name="Sprints-style 54">
      <tableStyleElement dxfId="10" type="headerRow"/>
      <tableStyleElement dxfId="6" type="firstRowStripe"/>
      <tableStyleElement dxfId="8" type="secondRowStripe"/>
    </tableStyle>
    <tableStyle count="2" pivot="0" name="Sprints-style 55">
      <tableStyleElement dxfId="8" type="firstRowStripe"/>
      <tableStyleElement dxfId="6" type="secondRowStripe"/>
    </tableStyle>
    <tableStyle count="2" pivot="0" name="Sprints-style 56">
      <tableStyleElement dxfId="8" type="firstRowStripe"/>
      <tableStyleElement dxfId="6" type="secondRowStripe"/>
    </tableStyle>
    <tableStyle count="3" pivot="0" name="Sprints-style 57">
      <tableStyleElement dxfId="10" type="headerRow"/>
      <tableStyleElement dxfId="6" type="firstRowStripe"/>
      <tableStyleElement dxfId="8" type="secondRowStripe"/>
    </tableStyle>
    <tableStyle count="3" pivot="0" name="Sprints-style 58">
      <tableStyleElement dxfId="10" type="headerRow"/>
      <tableStyleElement dxfId="6" type="firstRowStripe"/>
      <tableStyleElement dxfId="8" type="secondRowStripe"/>
    </tableStyle>
  </tableStyle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9/11 Sprint - Edit Proposal</a:t>
            </a:r>
          </a:p>
        </c:rich>
      </c:tx>
      <c:overlay val="0"/>
    </c:title>
    <c:plotArea>
      <c:layout/>
      <c:lineChart>
        <c:ser>
          <c:idx val="0"/>
          <c:order val="0"/>
          <c:tx>
            <c:v>Estimated</c:v>
          </c:tx>
          <c:spPr>
            <a:ln cmpd="sng">
              <a:solidFill>
                <a:srgbClr val="4285F4"/>
              </a:solidFill>
            </a:ln>
          </c:spPr>
          <c:marker>
            <c:symbol val="none"/>
          </c:marker>
          <c:cat>
            <c:strRef>
              <c:f>Sprints!$I$4:$P$4</c:f>
            </c:strRef>
          </c:cat>
          <c:val>
            <c:numRef>
              <c:f>Sprints!$I$11:$P$11</c:f>
              <c:numCache/>
            </c:numRef>
          </c:val>
          <c:smooth val="0"/>
        </c:ser>
        <c:ser>
          <c:idx val="1"/>
          <c:order val="1"/>
          <c:tx>
            <c:v>Actual</c:v>
          </c:tx>
          <c:spPr>
            <a:ln cmpd="sng">
              <a:solidFill>
                <a:srgbClr val="EA4335"/>
              </a:solidFill>
            </a:ln>
          </c:spPr>
          <c:marker>
            <c:symbol val="none"/>
          </c:marker>
          <c:cat>
            <c:strRef>
              <c:f>Sprints!$I$4:$P$4</c:f>
            </c:strRef>
          </c:cat>
          <c:val>
            <c:numRef>
              <c:f>Sprints!$I$12:$P$12</c:f>
              <c:numCache/>
            </c:numRef>
          </c:val>
          <c:smooth val="0"/>
        </c:ser>
        <c:axId val="810127543"/>
        <c:axId val="1229171299"/>
      </c:lineChart>
      <c:catAx>
        <c:axId val="8101275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layout>
            <c:manualLayout>
              <c:xMode val="edge"/>
              <c:yMode val="edge"/>
              <c:x val="0.1172118398556231"/>
              <c:y val="0.9181697612732095"/>
            </c:manualLayout>
          </c:layout>
          <c:overlay val="0"/>
        </c:title>
        <c:numFmt formatCode="General" sourceLinked="1"/>
        <c:majorTickMark val="none"/>
        <c:minorTickMark val="none"/>
        <c:spPr/>
        <c:txPr>
          <a:bodyPr/>
          <a:lstStyle/>
          <a:p>
            <a:pPr lvl="0">
              <a:defRPr b="0">
                <a:solidFill>
                  <a:srgbClr val="000000"/>
                </a:solidFill>
                <a:latin typeface="+mn-lt"/>
              </a:defRPr>
            </a:pPr>
          </a:p>
        </c:txPr>
        <c:crossAx val="1229171299"/>
      </c:catAx>
      <c:valAx>
        <c:axId val="12291712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012754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9/18 Sprint - Edit Proposal</a:t>
            </a:r>
          </a:p>
        </c:rich>
      </c:tx>
      <c:overlay val="0"/>
    </c:title>
    <c:plotArea>
      <c:layout/>
      <c:lineChart>
        <c:ser>
          <c:idx val="0"/>
          <c:order val="0"/>
          <c:tx>
            <c:v>Estimated</c:v>
          </c:tx>
          <c:spPr>
            <a:ln cmpd="sng">
              <a:solidFill>
                <a:srgbClr val="4285F4"/>
              </a:solidFill>
            </a:ln>
          </c:spPr>
          <c:marker>
            <c:symbol val="none"/>
          </c:marker>
          <c:cat>
            <c:strRef>
              <c:f>Sprints!$I$15:$P$15</c:f>
            </c:strRef>
          </c:cat>
          <c:val>
            <c:numRef>
              <c:f>Sprints!$I$22:$P$22</c:f>
              <c:numCache/>
            </c:numRef>
          </c:val>
          <c:smooth val="0"/>
        </c:ser>
        <c:ser>
          <c:idx val="1"/>
          <c:order val="1"/>
          <c:tx>
            <c:v>Actual</c:v>
          </c:tx>
          <c:spPr>
            <a:ln cmpd="sng">
              <a:solidFill>
                <a:srgbClr val="EA4335"/>
              </a:solidFill>
            </a:ln>
          </c:spPr>
          <c:marker>
            <c:symbol val="none"/>
          </c:marker>
          <c:cat>
            <c:strRef>
              <c:f>Sprints!$I$15:$P$15</c:f>
            </c:strRef>
          </c:cat>
          <c:val>
            <c:numRef>
              <c:f>Sprints!$I$23:$P$23</c:f>
              <c:numCache/>
            </c:numRef>
          </c:val>
          <c:smooth val="0"/>
        </c:ser>
        <c:axId val="1262253662"/>
        <c:axId val="2021072251"/>
      </c:lineChart>
      <c:catAx>
        <c:axId val="12622536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21072251"/>
      </c:catAx>
      <c:valAx>
        <c:axId val="2021072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6225366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9/25 Sprint - Edit Proposal</a:t>
            </a:r>
          </a:p>
        </c:rich>
      </c:tx>
      <c:overlay val="0"/>
    </c:title>
    <c:plotArea>
      <c:layout/>
      <c:lineChart>
        <c:ser>
          <c:idx val="0"/>
          <c:order val="0"/>
          <c:tx>
            <c:v>Estimated</c:v>
          </c:tx>
          <c:spPr>
            <a:ln cmpd="sng">
              <a:solidFill>
                <a:srgbClr val="4285F4"/>
              </a:solidFill>
            </a:ln>
          </c:spPr>
          <c:marker>
            <c:symbol val="none"/>
          </c:marker>
          <c:cat>
            <c:strRef>
              <c:f>Sprints!$I$26:$P$26</c:f>
            </c:strRef>
          </c:cat>
          <c:val>
            <c:numRef>
              <c:f>Sprints!$I$34:$P$34</c:f>
              <c:numCache/>
            </c:numRef>
          </c:val>
          <c:smooth val="0"/>
        </c:ser>
        <c:ser>
          <c:idx val="1"/>
          <c:order val="1"/>
          <c:tx>
            <c:v>Actual</c:v>
          </c:tx>
          <c:spPr>
            <a:ln cmpd="sng">
              <a:solidFill>
                <a:srgbClr val="EA4335"/>
              </a:solidFill>
            </a:ln>
          </c:spPr>
          <c:marker>
            <c:symbol val="none"/>
          </c:marker>
          <c:cat>
            <c:strRef>
              <c:f>Sprints!$I$26:$P$26</c:f>
            </c:strRef>
          </c:cat>
          <c:val>
            <c:numRef>
              <c:f>Sprints!$I$35:$P$35</c:f>
              <c:numCache/>
            </c:numRef>
          </c:val>
          <c:smooth val="0"/>
        </c:ser>
        <c:axId val="1819125516"/>
        <c:axId val="1842286825"/>
      </c:lineChart>
      <c:catAx>
        <c:axId val="18191255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42286825"/>
      </c:catAx>
      <c:valAx>
        <c:axId val="18422868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912551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 Sprint - BRD, Tech Spec, HL Design, Site Map</a:t>
            </a:r>
          </a:p>
        </c:rich>
      </c:tx>
      <c:layout>
        <c:manualLayout>
          <c:xMode val="edge"/>
          <c:yMode val="edge"/>
          <c:x val="0.030167173252279637"/>
          <c:y val="0.05"/>
        </c:manualLayout>
      </c:layout>
      <c:overlay val="0"/>
    </c:title>
    <c:plotArea>
      <c:layout/>
      <c:lineChart>
        <c:ser>
          <c:idx val="0"/>
          <c:order val="0"/>
          <c:tx>
            <c:v>Estimated</c:v>
          </c:tx>
          <c:spPr>
            <a:ln cmpd="sng">
              <a:solidFill>
                <a:srgbClr val="4285F4"/>
              </a:solidFill>
            </a:ln>
          </c:spPr>
          <c:marker>
            <c:symbol val="none"/>
          </c:marker>
          <c:cat>
            <c:strRef>
              <c:f>Sprints!$I$38:$P$38</c:f>
            </c:strRef>
          </c:cat>
          <c:val>
            <c:numRef>
              <c:f>Sprints!$I$54:$P$54</c:f>
              <c:numCache/>
            </c:numRef>
          </c:val>
          <c:smooth val="0"/>
        </c:ser>
        <c:ser>
          <c:idx val="1"/>
          <c:order val="1"/>
          <c:tx>
            <c:v>Actual</c:v>
          </c:tx>
          <c:spPr>
            <a:ln cmpd="sng">
              <a:solidFill>
                <a:srgbClr val="EA4335"/>
              </a:solidFill>
            </a:ln>
          </c:spPr>
          <c:marker>
            <c:symbol val="none"/>
          </c:marker>
          <c:cat>
            <c:strRef>
              <c:f>Sprints!$I$38:$P$38</c:f>
            </c:strRef>
          </c:cat>
          <c:val>
            <c:numRef>
              <c:f>Sprints!$I$55:$P$55</c:f>
              <c:numCache/>
            </c:numRef>
          </c:val>
          <c:smooth val="0"/>
        </c:ser>
        <c:axId val="1555412870"/>
        <c:axId val="2035793199"/>
      </c:lineChart>
      <c:catAx>
        <c:axId val="15554128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35793199"/>
      </c:catAx>
      <c:valAx>
        <c:axId val="203579319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541287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Network Diagram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Sprints!$J$65:$Q$65</c:f>
              <c:numCache/>
            </c:numRef>
          </c:val>
          <c:smooth val="0"/>
        </c:ser>
        <c:ser>
          <c:idx val="1"/>
          <c:order val="1"/>
          <c:tx>
            <c:v>Actual</c:v>
          </c:tx>
          <c:spPr>
            <a:ln cmpd="sng">
              <a:solidFill>
                <a:srgbClr val="EA4335"/>
              </a:solidFill>
            </a:ln>
          </c:spPr>
          <c:marker>
            <c:symbol val="none"/>
          </c:marker>
          <c:cat>
            <c:strRef>
              <c:f>Sprints!$J$59:$Q$59</c:f>
            </c:strRef>
          </c:cat>
          <c:val>
            <c:numRef>
              <c:f>Sprints!$J$66:$Q$66</c:f>
              <c:numCache/>
            </c:numRef>
          </c:val>
          <c:smooth val="0"/>
        </c:ser>
        <c:axId val="1655561114"/>
        <c:axId val="941829769"/>
      </c:lineChart>
      <c:catAx>
        <c:axId val="16555611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941829769"/>
      </c:catAx>
      <c:valAx>
        <c:axId val="94182976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5561114"/>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Sprints!$AL$59:$AS$59</c:f>
              <c:numCache/>
            </c:numRef>
          </c:val>
          <c:smooth val="0"/>
        </c:ser>
        <c:ser>
          <c:idx val="1"/>
          <c:order val="1"/>
          <c:tx>
            <c:v>Actual</c:v>
          </c:tx>
          <c:spPr>
            <a:ln cmpd="sng">
              <a:solidFill>
                <a:srgbClr val="EA4335"/>
              </a:solidFill>
            </a:ln>
          </c:spPr>
          <c:marker>
            <c:symbol val="none"/>
          </c:marker>
          <c:cat>
            <c:strRef>
              <c:f>Sprints!$J$59:$Q$59</c:f>
            </c:strRef>
          </c:cat>
          <c:val>
            <c:numRef>
              <c:f>Sprints!$AL$60:$AS$60</c:f>
              <c:numCache/>
            </c:numRef>
          </c:val>
          <c:smooth val="0"/>
        </c:ser>
        <c:axId val="402668322"/>
        <c:axId val="1039989107"/>
      </c:lineChart>
      <c:catAx>
        <c:axId val="4026683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39989107"/>
      </c:catAx>
      <c:valAx>
        <c:axId val="103998910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2668322"/>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Sprints!$AL$63:$AS$63</c:f>
              <c:numCache/>
            </c:numRef>
          </c:val>
          <c:smooth val="0"/>
        </c:ser>
        <c:ser>
          <c:idx val="1"/>
          <c:order val="1"/>
          <c:tx>
            <c:v>Actual</c:v>
          </c:tx>
          <c:spPr>
            <a:ln cmpd="sng">
              <a:solidFill>
                <a:srgbClr val="EA4335"/>
              </a:solidFill>
            </a:ln>
          </c:spPr>
          <c:marker>
            <c:symbol val="none"/>
          </c:marker>
          <c:cat>
            <c:strRef>
              <c:f>Sprints!$J$59:$Q$59</c:f>
            </c:strRef>
          </c:cat>
          <c:val>
            <c:numRef>
              <c:f>Sprints!$AL$64:$AS$64</c:f>
              <c:numCache/>
            </c:numRef>
          </c:val>
          <c:smooth val="0"/>
        </c:ser>
        <c:axId val="778558397"/>
        <c:axId val="1528554299"/>
      </c:lineChart>
      <c:catAx>
        <c:axId val="7785583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28554299"/>
      </c:catAx>
      <c:valAx>
        <c:axId val="152855429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8558397"/>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Sprints!$AV$59:$BC$59</c:f>
              <c:numCache/>
            </c:numRef>
          </c:val>
          <c:smooth val="0"/>
        </c:ser>
        <c:ser>
          <c:idx val="1"/>
          <c:order val="1"/>
          <c:tx>
            <c:v>Actual</c:v>
          </c:tx>
          <c:spPr>
            <a:ln cmpd="sng">
              <a:solidFill>
                <a:srgbClr val="EA4335"/>
              </a:solidFill>
            </a:ln>
          </c:spPr>
          <c:marker>
            <c:symbol val="none"/>
          </c:marker>
          <c:cat>
            <c:strRef>
              <c:f>Sprints!$J$59:$Q$59</c:f>
            </c:strRef>
          </c:cat>
          <c:val>
            <c:numRef>
              <c:f>Sprints!$AV$60:$BC$60</c:f>
              <c:numCache/>
            </c:numRef>
          </c:val>
          <c:smooth val="0"/>
        </c:ser>
        <c:axId val="749145668"/>
        <c:axId val="1369946692"/>
      </c:lineChart>
      <c:catAx>
        <c:axId val="7491456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69946692"/>
      </c:catAx>
      <c:valAx>
        <c:axId val="136994669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9145668"/>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Sprints!$AV$63:$BC$63</c:f>
              <c:numCache/>
            </c:numRef>
          </c:val>
          <c:smooth val="0"/>
        </c:ser>
        <c:ser>
          <c:idx val="1"/>
          <c:order val="1"/>
          <c:tx>
            <c:v>Actual</c:v>
          </c:tx>
          <c:spPr>
            <a:ln cmpd="sng">
              <a:solidFill>
                <a:srgbClr val="EA4335"/>
              </a:solidFill>
            </a:ln>
          </c:spPr>
          <c:marker>
            <c:symbol val="none"/>
          </c:marker>
          <c:cat>
            <c:strRef>
              <c:f>Sprints!$J$59:$Q$59</c:f>
            </c:strRef>
          </c:cat>
          <c:val>
            <c:numRef>
              <c:f>Sprints!$AV$64:$BC$64</c:f>
              <c:numCache/>
            </c:numRef>
          </c:val>
          <c:smooth val="0"/>
        </c:ser>
        <c:axId val="1708602262"/>
        <c:axId val="104851093"/>
      </c:lineChart>
      <c:catAx>
        <c:axId val="17086022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4851093"/>
      </c:catAx>
      <c:valAx>
        <c:axId val="10485109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8602262"/>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10/7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Sprints!$J$59:$Q$59</c:f>
            </c:strRef>
          </c:cat>
          <c:val>
            <c:numRef>
              <c:f>Sprints!$BF$59:$BM$59</c:f>
              <c:numCache/>
            </c:numRef>
          </c:val>
          <c:smooth val="0"/>
        </c:ser>
        <c:ser>
          <c:idx val="1"/>
          <c:order val="1"/>
          <c:tx>
            <c:v>Actual</c:v>
          </c:tx>
          <c:spPr>
            <a:ln cmpd="sng">
              <a:solidFill>
                <a:srgbClr val="EA4335"/>
              </a:solidFill>
            </a:ln>
          </c:spPr>
          <c:marker>
            <c:symbol val="none"/>
          </c:marker>
          <c:cat>
            <c:strRef>
              <c:f>Sprints!$J$59:$Q$59</c:f>
            </c:strRef>
          </c:cat>
          <c:val>
            <c:numRef>
              <c:f>Sprints!$BF$60:$BM$60</c:f>
              <c:numCache/>
            </c:numRef>
          </c:val>
          <c:smooth val="0"/>
        </c:ser>
        <c:axId val="508285286"/>
        <c:axId val="1881770990"/>
      </c:lineChart>
      <c:catAx>
        <c:axId val="5082852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81770990"/>
      </c:catAx>
      <c:valAx>
        <c:axId val="188177099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8285286"/>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Project Plan</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Sprints!$J$83:$Q$83</c:f>
              <c:numCache/>
            </c:numRef>
          </c:val>
          <c:smooth val="0"/>
        </c:ser>
        <c:ser>
          <c:idx val="1"/>
          <c:order val="1"/>
          <c:tx>
            <c:v>Actual</c:v>
          </c:tx>
          <c:spPr>
            <a:ln cmpd="sng">
              <a:solidFill>
                <a:srgbClr val="EA4335"/>
              </a:solidFill>
            </a:ln>
          </c:spPr>
          <c:marker>
            <c:symbol val="none"/>
          </c:marker>
          <c:cat>
            <c:strRef>
              <c:f>Sprints!$J$70:$Q$70</c:f>
            </c:strRef>
          </c:cat>
          <c:val>
            <c:numRef>
              <c:f>Sprints!$J$84:$Q$84</c:f>
              <c:numCache/>
            </c:numRef>
          </c:val>
          <c:smooth val="0"/>
        </c:ser>
        <c:axId val="1840462683"/>
        <c:axId val="370828017"/>
      </c:lineChart>
      <c:catAx>
        <c:axId val="18404626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70828017"/>
      </c:catAx>
      <c:valAx>
        <c:axId val="37082801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0462683"/>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Sprints!$AL$70:$AS$70</c:f>
              <c:numCache/>
            </c:numRef>
          </c:val>
          <c:smooth val="0"/>
        </c:ser>
        <c:ser>
          <c:idx val="1"/>
          <c:order val="1"/>
          <c:tx>
            <c:v>Actual</c:v>
          </c:tx>
          <c:spPr>
            <a:ln cmpd="sng">
              <a:solidFill>
                <a:srgbClr val="EA4335"/>
              </a:solidFill>
            </a:ln>
          </c:spPr>
          <c:marker>
            <c:symbol val="none"/>
          </c:marker>
          <c:cat>
            <c:strRef>
              <c:f>Sprints!$J$70:$Q$70</c:f>
            </c:strRef>
          </c:cat>
          <c:val>
            <c:numRef>
              <c:f>Sprints!$AL$71:$AS$71</c:f>
              <c:numCache/>
            </c:numRef>
          </c:val>
          <c:smooth val="0"/>
        </c:ser>
        <c:axId val="1438355469"/>
        <c:axId val="27030217"/>
      </c:lineChart>
      <c:catAx>
        <c:axId val="14383554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7030217"/>
      </c:catAx>
      <c:valAx>
        <c:axId val="2703021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8355469"/>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Sprints!$AV$70:$BC$70</c:f>
              <c:numCache/>
            </c:numRef>
          </c:val>
          <c:smooth val="0"/>
        </c:ser>
        <c:ser>
          <c:idx val="1"/>
          <c:order val="1"/>
          <c:tx>
            <c:v>Actual</c:v>
          </c:tx>
          <c:spPr>
            <a:ln cmpd="sng">
              <a:solidFill>
                <a:srgbClr val="EA4335"/>
              </a:solidFill>
            </a:ln>
          </c:spPr>
          <c:marker>
            <c:symbol val="none"/>
          </c:marker>
          <c:cat>
            <c:strRef>
              <c:f>Sprints!$J$70:$Q$70</c:f>
            </c:strRef>
          </c:cat>
          <c:val>
            <c:numRef>
              <c:f>Sprints!$AV$71:$BC$71</c:f>
              <c:numCache/>
            </c:numRef>
          </c:val>
          <c:smooth val="0"/>
        </c:ser>
        <c:axId val="783810926"/>
        <c:axId val="464031478"/>
      </c:lineChart>
      <c:catAx>
        <c:axId val="7838109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64031478"/>
      </c:catAx>
      <c:valAx>
        <c:axId val="46403147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3810926"/>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Sprints!$AV$75:$BC$75</c:f>
              <c:numCache/>
            </c:numRef>
          </c:val>
          <c:smooth val="0"/>
        </c:ser>
        <c:ser>
          <c:idx val="1"/>
          <c:order val="1"/>
          <c:tx>
            <c:v>Actual</c:v>
          </c:tx>
          <c:spPr>
            <a:ln cmpd="sng">
              <a:solidFill>
                <a:srgbClr val="EA4335"/>
              </a:solidFill>
            </a:ln>
          </c:spPr>
          <c:marker>
            <c:symbol val="none"/>
          </c:marker>
          <c:cat>
            <c:strRef>
              <c:f>Sprints!$J$70:$Q$70</c:f>
            </c:strRef>
          </c:cat>
          <c:val>
            <c:numRef>
              <c:f>Sprints!$AV$76:$BC$76</c:f>
              <c:numCache/>
            </c:numRef>
          </c:val>
          <c:smooth val="0"/>
        </c:ser>
        <c:axId val="2050371104"/>
        <c:axId val="1825403013"/>
      </c:lineChart>
      <c:catAx>
        <c:axId val="20503711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25403013"/>
      </c:catAx>
      <c:valAx>
        <c:axId val="182540301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0371104"/>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Sprints!$BF$70:$BM$70</c:f>
              <c:numCache/>
            </c:numRef>
          </c:val>
          <c:smooth val="0"/>
        </c:ser>
        <c:ser>
          <c:idx val="1"/>
          <c:order val="1"/>
          <c:tx>
            <c:v>Actual</c:v>
          </c:tx>
          <c:spPr>
            <a:ln cmpd="sng">
              <a:solidFill>
                <a:srgbClr val="EA4335"/>
              </a:solidFill>
            </a:ln>
          </c:spPr>
          <c:marker>
            <c:symbol val="none"/>
          </c:marker>
          <c:cat>
            <c:strRef>
              <c:f>Sprints!$J$70:$Q$70</c:f>
            </c:strRef>
          </c:cat>
          <c:val>
            <c:numRef>
              <c:f>Sprints!$BF$71:$BM$71</c:f>
              <c:numCache/>
            </c:numRef>
          </c:val>
          <c:smooth val="0"/>
        </c:ser>
        <c:axId val="1982270159"/>
        <c:axId val="204047234"/>
      </c:lineChart>
      <c:catAx>
        <c:axId val="19822701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4047234"/>
      </c:catAx>
      <c:valAx>
        <c:axId val="20404723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2270159"/>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Test Plan</a:t>
            </a:r>
          </a:p>
        </c:rich>
      </c:tx>
      <c:layout>
        <c:manualLayout>
          <c:xMode val="edge"/>
          <c:yMode val="edge"/>
          <c:x val="0.030167173252279637"/>
          <c:y val="0.0473474801061008"/>
        </c:manualLayout>
      </c:layout>
      <c:overlay val="0"/>
    </c:title>
    <c:plotArea>
      <c:layout/>
      <c:lineChart>
        <c:varyColors val="0"/>
        <c:ser>
          <c:idx val="0"/>
          <c:order val="0"/>
          <c:tx>
            <c:v>Estimated</c:v>
          </c:tx>
          <c:spPr>
            <a:ln cmpd="sng">
              <a:solidFill>
                <a:srgbClr val="4285F4"/>
              </a:solidFill>
            </a:ln>
          </c:spPr>
          <c:marker>
            <c:symbol val="none"/>
          </c:marker>
          <c:cat>
            <c:strRef>
              <c:f>Sprints!$J$88:$Q$88</c:f>
            </c:strRef>
          </c:cat>
          <c:val>
            <c:numRef>
              <c:f>Sprints!$J$96:$Q$96</c:f>
              <c:numCache/>
            </c:numRef>
          </c:val>
          <c:smooth val="0"/>
        </c:ser>
        <c:axId val="681553661"/>
        <c:axId val="1154332885"/>
      </c:lineChart>
      <c:catAx>
        <c:axId val="6815536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54332885"/>
      </c:catAx>
      <c:valAx>
        <c:axId val="115433288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1553661"/>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Sprints!$AL$88:$AS$88</c:f>
              <c:numCache/>
            </c:numRef>
          </c:val>
          <c:smooth val="0"/>
        </c:ser>
        <c:ser>
          <c:idx val="1"/>
          <c:order val="1"/>
          <c:tx>
            <c:v>Actual</c:v>
          </c:tx>
          <c:spPr>
            <a:ln cmpd="sng">
              <a:solidFill>
                <a:srgbClr val="EA4335"/>
              </a:solidFill>
            </a:ln>
          </c:spPr>
          <c:marker>
            <c:symbol val="none"/>
          </c:marker>
          <c:cat>
            <c:strRef>
              <c:f>Sprints!$AL$87:$AS$87</c:f>
            </c:strRef>
          </c:cat>
          <c:val>
            <c:numRef>
              <c:f>Sprints!$AL$89:$AS$89</c:f>
              <c:numCache/>
            </c:numRef>
          </c:val>
          <c:smooth val="0"/>
        </c:ser>
        <c:axId val="715166341"/>
        <c:axId val="1382956042"/>
      </c:lineChart>
      <c:catAx>
        <c:axId val="7151663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82956042"/>
      </c:catAx>
      <c:valAx>
        <c:axId val="138295604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5166341"/>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Sprints!$AL$92:$AS$92</c:f>
              <c:numCache/>
            </c:numRef>
          </c:val>
          <c:smooth val="0"/>
        </c:ser>
        <c:ser>
          <c:idx val="1"/>
          <c:order val="1"/>
          <c:tx>
            <c:v>Actual</c:v>
          </c:tx>
          <c:spPr>
            <a:ln cmpd="sng">
              <a:solidFill>
                <a:srgbClr val="EA4335"/>
              </a:solidFill>
            </a:ln>
          </c:spPr>
          <c:marker>
            <c:symbol val="none"/>
          </c:marker>
          <c:cat>
            <c:strRef>
              <c:f>Sprints!$AL$87:$AS$87</c:f>
            </c:strRef>
          </c:cat>
          <c:val>
            <c:numRef>
              <c:f>Sprints!$AL$93:$AS$93</c:f>
              <c:numCache/>
            </c:numRef>
          </c:val>
          <c:smooth val="0"/>
        </c:ser>
        <c:axId val="1518431624"/>
        <c:axId val="209739877"/>
      </c:lineChart>
      <c:catAx>
        <c:axId val="15184316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9739877"/>
      </c:catAx>
      <c:valAx>
        <c:axId val="20973987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8431624"/>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Sprints!$AV$88:$BC$88</c:f>
              <c:numCache/>
            </c:numRef>
          </c:val>
          <c:smooth val="0"/>
        </c:ser>
        <c:ser>
          <c:idx val="1"/>
          <c:order val="1"/>
          <c:tx>
            <c:v>Actual</c:v>
          </c:tx>
          <c:spPr>
            <a:ln cmpd="sng">
              <a:solidFill>
                <a:srgbClr val="EA4335"/>
              </a:solidFill>
            </a:ln>
          </c:spPr>
          <c:marker>
            <c:symbol val="none"/>
          </c:marker>
          <c:cat>
            <c:strRef>
              <c:f>Sprints!$AL$87:$AS$87</c:f>
            </c:strRef>
          </c:cat>
          <c:val>
            <c:numRef>
              <c:f>Sprints!$AV$89:$BC$89</c:f>
              <c:numCache/>
            </c:numRef>
          </c:val>
          <c:smooth val="0"/>
        </c:ser>
        <c:axId val="1571777595"/>
        <c:axId val="962967684"/>
      </c:lineChart>
      <c:catAx>
        <c:axId val="15717775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962967684"/>
      </c:catAx>
      <c:valAx>
        <c:axId val="96296768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1777595"/>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Sprints!$AV$92:$BC$92</c:f>
              <c:numCache/>
            </c:numRef>
          </c:val>
          <c:smooth val="0"/>
        </c:ser>
        <c:ser>
          <c:idx val="1"/>
          <c:order val="1"/>
          <c:tx>
            <c:v>Actual</c:v>
          </c:tx>
          <c:spPr>
            <a:ln cmpd="sng">
              <a:solidFill>
                <a:srgbClr val="EA4335"/>
              </a:solidFill>
            </a:ln>
          </c:spPr>
          <c:marker>
            <c:symbol val="none"/>
          </c:marker>
          <c:cat>
            <c:strRef>
              <c:f>Sprints!$AL$87:$AS$87</c:f>
            </c:strRef>
          </c:cat>
          <c:val>
            <c:numRef>
              <c:f>Sprints!$AV$93:$BC$93</c:f>
              <c:numCache/>
            </c:numRef>
          </c:val>
          <c:smooth val="0"/>
        </c:ser>
        <c:axId val="1836761720"/>
        <c:axId val="831145109"/>
      </c:lineChart>
      <c:catAx>
        <c:axId val="18367617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31145109"/>
      </c:catAx>
      <c:valAx>
        <c:axId val="83114510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6761720"/>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10/21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Sprints!$AL$87:$AS$87</c:f>
            </c:strRef>
          </c:cat>
          <c:val>
            <c:numRef>
              <c:f>Sprints!$BF$88:$BM$88</c:f>
              <c:numCache/>
            </c:numRef>
          </c:val>
          <c:smooth val="0"/>
        </c:ser>
        <c:ser>
          <c:idx val="1"/>
          <c:order val="1"/>
          <c:tx>
            <c:v>Actual</c:v>
          </c:tx>
          <c:spPr>
            <a:ln cmpd="sng">
              <a:solidFill>
                <a:srgbClr val="EA4335"/>
              </a:solidFill>
            </a:ln>
          </c:spPr>
          <c:marker>
            <c:symbol val="none"/>
          </c:marker>
          <c:cat>
            <c:strRef>
              <c:f>Sprints!$AL$87:$AS$87</c:f>
            </c:strRef>
          </c:cat>
          <c:val>
            <c:numRef>
              <c:f>Sprints!$BF$89:$BM$89</c:f>
              <c:numCache/>
            </c:numRef>
          </c:val>
          <c:smooth val="0"/>
        </c:ser>
        <c:axId val="70678849"/>
        <c:axId val="1528586336"/>
      </c:lineChart>
      <c:catAx>
        <c:axId val="706788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28586336"/>
      </c:catAx>
      <c:valAx>
        <c:axId val="152858633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678849"/>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10/14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Sprints!$J$70:$Q$70</c:f>
            </c:strRef>
          </c:cat>
          <c:val>
            <c:numRef>
              <c:f>Sprints!$AL$75:$AS$75</c:f>
              <c:numCache/>
            </c:numRef>
          </c:val>
          <c:smooth val="0"/>
        </c:ser>
        <c:ser>
          <c:idx val="1"/>
          <c:order val="1"/>
          <c:tx>
            <c:v>Actual</c:v>
          </c:tx>
          <c:spPr>
            <a:ln cmpd="sng">
              <a:solidFill>
                <a:srgbClr val="EA4335"/>
              </a:solidFill>
            </a:ln>
          </c:spPr>
          <c:marker>
            <c:symbol val="none"/>
          </c:marker>
          <c:cat>
            <c:strRef>
              <c:f>Sprints!$J$70:$Q$70</c:f>
            </c:strRef>
          </c:cat>
          <c:val>
            <c:numRef>
              <c:f>Sprints!$AL$76:$AS$76</c:f>
              <c:numCache/>
            </c:numRef>
          </c:val>
          <c:smooth val="0"/>
        </c:ser>
        <c:axId val="1253253906"/>
        <c:axId val="626593376"/>
      </c:lineChart>
      <c:catAx>
        <c:axId val="12532539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626593376"/>
      </c:catAx>
      <c:valAx>
        <c:axId val="62659337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3253906"/>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Sprints!$AL$101:$AS$101</c:f>
              <c:numCache/>
            </c:numRef>
          </c:val>
          <c:smooth val="0"/>
        </c:ser>
        <c:ser>
          <c:idx val="1"/>
          <c:order val="1"/>
          <c:tx>
            <c:v>Actual</c:v>
          </c:tx>
          <c:spPr>
            <a:ln cmpd="sng">
              <a:solidFill>
                <a:srgbClr val="EA4335"/>
              </a:solidFill>
            </a:ln>
          </c:spPr>
          <c:marker>
            <c:symbol val="none"/>
          </c:marker>
          <c:cat>
            <c:strRef>
              <c:f>Sprints!$AL$100:$AS$100</c:f>
            </c:strRef>
          </c:cat>
          <c:val>
            <c:numRef>
              <c:f>Sprints!$AL$102:$AS$102</c:f>
              <c:numCache/>
            </c:numRef>
          </c:val>
          <c:smooth val="0"/>
        </c:ser>
        <c:axId val="942846764"/>
        <c:axId val="857248078"/>
      </c:lineChart>
      <c:catAx>
        <c:axId val="9428467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57248078"/>
      </c:catAx>
      <c:valAx>
        <c:axId val="85724807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2846764"/>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Sprints!$AV$101:$BC$101</c:f>
              <c:numCache/>
            </c:numRef>
          </c:val>
          <c:smooth val="0"/>
        </c:ser>
        <c:ser>
          <c:idx val="1"/>
          <c:order val="1"/>
          <c:tx>
            <c:v>Actual</c:v>
          </c:tx>
          <c:spPr>
            <a:ln cmpd="sng">
              <a:solidFill>
                <a:srgbClr val="EA4335"/>
              </a:solidFill>
            </a:ln>
          </c:spPr>
          <c:marker>
            <c:symbol val="none"/>
          </c:marker>
          <c:cat>
            <c:strRef>
              <c:f>Sprints!$AL$100:$AS$100</c:f>
            </c:strRef>
          </c:cat>
          <c:val>
            <c:numRef>
              <c:f>Sprints!$AV$102:$BC$102</c:f>
              <c:numCache/>
            </c:numRef>
          </c:val>
          <c:smooth val="0"/>
        </c:ser>
        <c:axId val="96571778"/>
        <c:axId val="370449247"/>
      </c:lineChart>
      <c:catAx>
        <c:axId val="965717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70449247"/>
      </c:catAx>
      <c:valAx>
        <c:axId val="37044924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571778"/>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Sprints!$AL$105:$AS$105</c:f>
              <c:numCache/>
            </c:numRef>
          </c:val>
          <c:smooth val="0"/>
        </c:ser>
        <c:ser>
          <c:idx val="1"/>
          <c:order val="1"/>
          <c:tx>
            <c:v>Actual</c:v>
          </c:tx>
          <c:spPr>
            <a:ln cmpd="sng">
              <a:solidFill>
                <a:srgbClr val="EA4335"/>
              </a:solidFill>
            </a:ln>
          </c:spPr>
          <c:marker>
            <c:symbol val="none"/>
          </c:marker>
          <c:cat>
            <c:strRef>
              <c:f>Sprints!$AL$100:$AS$100</c:f>
            </c:strRef>
          </c:cat>
          <c:val>
            <c:numRef>
              <c:f>Sprints!$AL$106:$AS$106</c:f>
              <c:numCache/>
            </c:numRef>
          </c:val>
          <c:smooth val="0"/>
        </c:ser>
        <c:axId val="938383010"/>
        <c:axId val="1093807715"/>
      </c:lineChart>
      <c:catAx>
        <c:axId val="9383830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93807715"/>
      </c:catAx>
      <c:valAx>
        <c:axId val="109380771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8383010"/>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Sprints!$AV$105:$BC$105</c:f>
              <c:numCache/>
            </c:numRef>
          </c:val>
          <c:smooth val="0"/>
        </c:ser>
        <c:ser>
          <c:idx val="1"/>
          <c:order val="1"/>
          <c:tx>
            <c:v>Actual</c:v>
          </c:tx>
          <c:spPr>
            <a:ln cmpd="sng">
              <a:solidFill>
                <a:srgbClr val="EA4335"/>
              </a:solidFill>
            </a:ln>
          </c:spPr>
          <c:marker>
            <c:symbol val="none"/>
          </c:marker>
          <c:cat>
            <c:strRef>
              <c:f>Sprints!$AL$100:$AS$100</c:f>
            </c:strRef>
          </c:cat>
          <c:val>
            <c:numRef>
              <c:f>Sprints!$AV$106:$BC$106</c:f>
              <c:numCache/>
            </c:numRef>
          </c:val>
          <c:smooth val="0"/>
        </c:ser>
        <c:axId val="203380370"/>
        <c:axId val="108592386"/>
      </c:lineChart>
      <c:catAx>
        <c:axId val="2033803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8592386"/>
      </c:catAx>
      <c:valAx>
        <c:axId val="10859238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380370"/>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Sprints!$BF$101:$BM$101</c:f>
              <c:numCache/>
            </c:numRef>
          </c:val>
          <c:smooth val="0"/>
        </c:ser>
        <c:ser>
          <c:idx val="1"/>
          <c:order val="1"/>
          <c:tx>
            <c:v>Actual</c:v>
          </c:tx>
          <c:spPr>
            <a:ln cmpd="sng">
              <a:solidFill>
                <a:srgbClr val="EA4335"/>
              </a:solidFill>
            </a:ln>
          </c:spPr>
          <c:marker>
            <c:symbol val="none"/>
          </c:marker>
          <c:cat>
            <c:strRef>
              <c:f>Sprints!$AL$100:$AS$100</c:f>
            </c:strRef>
          </c:cat>
          <c:val>
            <c:numRef>
              <c:f>Sprints!$BF$102:$BM$102</c:f>
              <c:numCache/>
            </c:numRef>
          </c:val>
          <c:smooth val="0"/>
        </c:ser>
        <c:axId val="1535070578"/>
        <c:axId val="1134511662"/>
      </c:lineChart>
      <c:catAx>
        <c:axId val="15350705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34511662"/>
      </c:catAx>
      <c:valAx>
        <c:axId val="113451166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5070578"/>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Sprints!$AL$112:$AS$112</c:f>
            </c:strRef>
          </c:cat>
          <c:val>
            <c:numRef>
              <c:f>Sprints!$AL$113:$AS$113</c:f>
              <c:numCache/>
            </c:numRef>
          </c:val>
          <c:smooth val="0"/>
        </c:ser>
        <c:ser>
          <c:idx val="1"/>
          <c:order val="1"/>
          <c:tx>
            <c:v>Actual</c:v>
          </c:tx>
          <c:spPr>
            <a:ln cmpd="sng">
              <a:solidFill>
                <a:srgbClr val="EA4335"/>
              </a:solidFill>
            </a:ln>
          </c:spPr>
          <c:marker>
            <c:symbol val="none"/>
          </c:marker>
          <c:cat>
            <c:strRef>
              <c:f>Sprints!$AL$112:$AS$112</c:f>
            </c:strRef>
          </c:cat>
          <c:val>
            <c:numRef>
              <c:f>Sprints!$AL$114:$AS$114</c:f>
              <c:numCache/>
            </c:numRef>
          </c:val>
          <c:smooth val="0"/>
        </c:ser>
        <c:axId val="913627765"/>
        <c:axId val="477472083"/>
      </c:lineChart>
      <c:catAx>
        <c:axId val="9136277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77472083"/>
      </c:catAx>
      <c:valAx>
        <c:axId val="47747208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3627765"/>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Sprints!$AL$112:$AS$112</c:f>
            </c:strRef>
          </c:cat>
          <c:val>
            <c:numRef>
              <c:f>Sprints!$AL$117:$AS$117</c:f>
              <c:numCache/>
            </c:numRef>
          </c:val>
          <c:smooth val="0"/>
        </c:ser>
        <c:ser>
          <c:idx val="1"/>
          <c:order val="1"/>
          <c:tx>
            <c:v>Actual</c:v>
          </c:tx>
          <c:spPr>
            <a:ln cmpd="sng">
              <a:solidFill>
                <a:srgbClr val="EA4335"/>
              </a:solidFill>
            </a:ln>
          </c:spPr>
          <c:marker>
            <c:symbol val="none"/>
          </c:marker>
          <c:cat>
            <c:strRef>
              <c:f>Sprints!$AL$112:$AS$112</c:f>
            </c:strRef>
          </c:cat>
          <c:val>
            <c:numRef>
              <c:f>Sprints!$AL$118:$AS$118</c:f>
              <c:numCache/>
            </c:numRef>
          </c:val>
          <c:smooth val="0"/>
        </c:ser>
        <c:axId val="1339029052"/>
        <c:axId val="1351709159"/>
      </c:lineChart>
      <c:catAx>
        <c:axId val="13390290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51709159"/>
      </c:catAx>
      <c:valAx>
        <c:axId val="135170915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9029052"/>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Sprints!$AL$126:$AS$126</c:f>
            </c:strRef>
          </c:cat>
          <c:val>
            <c:numRef>
              <c:f>Sprints!$AL$127:$AS$127</c:f>
              <c:numCache/>
            </c:numRef>
          </c:val>
          <c:smooth val="0"/>
        </c:ser>
        <c:ser>
          <c:idx val="1"/>
          <c:order val="1"/>
          <c:tx>
            <c:v>Actual</c:v>
          </c:tx>
          <c:spPr>
            <a:ln cmpd="sng">
              <a:solidFill>
                <a:srgbClr val="EA4335"/>
              </a:solidFill>
            </a:ln>
          </c:spPr>
          <c:marker>
            <c:symbol val="none"/>
          </c:marker>
          <c:cat>
            <c:strRef>
              <c:f>Sprints!$AL$126:$AS$126</c:f>
            </c:strRef>
          </c:cat>
          <c:val>
            <c:numRef>
              <c:f>Sprints!$AL$128:$AS$128</c:f>
              <c:numCache/>
            </c:numRef>
          </c:val>
          <c:smooth val="0"/>
        </c:ser>
        <c:axId val="382766439"/>
        <c:axId val="1061630720"/>
      </c:lineChart>
      <c:catAx>
        <c:axId val="3827664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61630720"/>
      </c:catAx>
      <c:valAx>
        <c:axId val="106163072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2766439"/>
      </c:valAx>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Sprints!$AL$140:$AS$140</c:f>
            </c:strRef>
          </c:cat>
          <c:val>
            <c:numRef>
              <c:f>Sprints!$AL$141:$AS$141</c:f>
              <c:numCache/>
            </c:numRef>
          </c:val>
          <c:smooth val="0"/>
        </c:ser>
        <c:ser>
          <c:idx val="1"/>
          <c:order val="1"/>
          <c:tx>
            <c:v>Actual</c:v>
          </c:tx>
          <c:spPr>
            <a:ln cmpd="sng">
              <a:solidFill>
                <a:srgbClr val="EA4335"/>
              </a:solidFill>
            </a:ln>
          </c:spPr>
          <c:marker>
            <c:symbol val="none"/>
          </c:marker>
          <c:cat>
            <c:strRef>
              <c:f>Sprints!$AL$140:$AS$140</c:f>
            </c:strRef>
          </c:cat>
          <c:val>
            <c:numRef>
              <c:f>Sprints!$AL$142:$AS$142</c:f>
              <c:numCache/>
            </c:numRef>
          </c:val>
          <c:smooth val="0"/>
        </c:ser>
        <c:axId val="21568982"/>
        <c:axId val="1499559991"/>
      </c:lineChart>
      <c:catAx>
        <c:axId val="215689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99559991"/>
      </c:catAx>
      <c:valAx>
        <c:axId val="149955999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568982"/>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Sprints!$AL$152:$AS$152</c:f>
            </c:strRef>
          </c:cat>
          <c:val>
            <c:numRef>
              <c:f>Sprints!$AL$153:$AS$153</c:f>
              <c:numCache/>
            </c:numRef>
          </c:val>
          <c:smooth val="0"/>
        </c:ser>
        <c:ser>
          <c:idx val="1"/>
          <c:order val="1"/>
          <c:tx>
            <c:v>Actual</c:v>
          </c:tx>
          <c:spPr>
            <a:ln cmpd="sng">
              <a:solidFill>
                <a:srgbClr val="EA4335"/>
              </a:solidFill>
            </a:ln>
          </c:spPr>
          <c:marker>
            <c:symbol val="none"/>
          </c:marker>
          <c:cat>
            <c:strRef>
              <c:f>Sprints!$AL$152:$AS$152</c:f>
            </c:strRef>
          </c:cat>
          <c:val>
            <c:numRef>
              <c:f>Sprints!$AL$154:$AS$154</c:f>
              <c:numCache/>
            </c:numRef>
          </c:val>
          <c:smooth val="0"/>
        </c:ser>
        <c:axId val="1553496292"/>
        <c:axId val="1327325081"/>
      </c:lineChart>
      <c:catAx>
        <c:axId val="15534962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27325081"/>
      </c:catAx>
      <c:valAx>
        <c:axId val="132732508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3496292"/>
      </c:valAx>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Sprints!$AL$164:$AS$164</c:f>
            </c:strRef>
          </c:cat>
          <c:val>
            <c:numRef>
              <c:f>Sprints!$AL$165:$AS$165</c:f>
              <c:numCache/>
            </c:numRef>
          </c:val>
          <c:smooth val="0"/>
        </c:ser>
        <c:ser>
          <c:idx val="1"/>
          <c:order val="1"/>
          <c:tx>
            <c:v>Actual</c:v>
          </c:tx>
          <c:spPr>
            <a:ln cmpd="sng">
              <a:solidFill>
                <a:srgbClr val="EA4335"/>
              </a:solidFill>
            </a:ln>
          </c:spPr>
          <c:marker>
            <c:symbol val="none"/>
          </c:marker>
          <c:cat>
            <c:strRef>
              <c:f>Sprints!$AL$164:$AS$164</c:f>
            </c:strRef>
          </c:cat>
          <c:val>
            <c:numRef>
              <c:f>Sprints!$AL$166:$AS$166</c:f>
              <c:numCache/>
            </c:numRef>
          </c:val>
          <c:smooth val="0"/>
        </c:ser>
        <c:axId val="2132295670"/>
        <c:axId val="260230885"/>
      </c:lineChart>
      <c:catAx>
        <c:axId val="21322956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60230885"/>
      </c:catAx>
      <c:valAx>
        <c:axId val="26023088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2295670"/>
      </c:valAx>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Sprints!$AL$180:$AS$180</c:f>
            </c:strRef>
          </c:cat>
          <c:val>
            <c:numRef>
              <c:f>Sprints!$AL$181:$AS$181</c:f>
              <c:numCache/>
            </c:numRef>
          </c:val>
          <c:smooth val="0"/>
        </c:ser>
        <c:ser>
          <c:idx val="1"/>
          <c:order val="1"/>
          <c:tx>
            <c:v>Actual</c:v>
          </c:tx>
          <c:spPr>
            <a:ln cmpd="sng">
              <a:solidFill>
                <a:srgbClr val="EA4335"/>
              </a:solidFill>
            </a:ln>
          </c:spPr>
          <c:marker>
            <c:symbol val="none"/>
          </c:marker>
          <c:cat>
            <c:strRef>
              <c:f>Sprints!$AL$180:$AS$180</c:f>
            </c:strRef>
          </c:cat>
          <c:val>
            <c:numRef>
              <c:f>Sprints!$AL$182:$AS$182</c:f>
              <c:numCache/>
            </c:numRef>
          </c:val>
          <c:smooth val="0"/>
        </c:ser>
        <c:axId val="720807997"/>
        <c:axId val="1162570459"/>
      </c:lineChart>
      <c:catAx>
        <c:axId val="7208079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62570459"/>
      </c:catAx>
      <c:valAx>
        <c:axId val="116257045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0807997"/>
      </c:valAx>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Sprints!$AL$130:$AS$130</c:f>
            </c:strRef>
          </c:cat>
          <c:val>
            <c:numRef>
              <c:f>Sprints!$AL$131:$AS$131</c:f>
              <c:numCache/>
            </c:numRef>
          </c:val>
          <c:smooth val="0"/>
        </c:ser>
        <c:ser>
          <c:idx val="1"/>
          <c:order val="1"/>
          <c:tx>
            <c:v>Actual</c:v>
          </c:tx>
          <c:spPr>
            <a:ln cmpd="sng">
              <a:solidFill>
                <a:srgbClr val="EA4335"/>
              </a:solidFill>
            </a:ln>
          </c:spPr>
          <c:marker>
            <c:symbol val="none"/>
          </c:marker>
          <c:cat>
            <c:strRef>
              <c:f>Sprints!$AL$130:$AS$130</c:f>
            </c:strRef>
          </c:cat>
          <c:val>
            <c:numRef>
              <c:f>Sprints!$AL$132:$AS$132</c:f>
              <c:numCache/>
            </c:numRef>
          </c:val>
          <c:smooth val="0"/>
        </c:ser>
        <c:axId val="1239992714"/>
        <c:axId val="1359946659"/>
      </c:lineChart>
      <c:catAx>
        <c:axId val="12399927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59946659"/>
      </c:catAx>
      <c:valAx>
        <c:axId val="135994665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9992714"/>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Sprints!$AL$156:$AS$156</c:f>
            </c:strRef>
          </c:cat>
          <c:val>
            <c:numRef>
              <c:f>Sprints!$AL$157:$AS$157</c:f>
              <c:numCache/>
            </c:numRef>
          </c:val>
          <c:smooth val="0"/>
        </c:ser>
        <c:ser>
          <c:idx val="1"/>
          <c:order val="1"/>
          <c:tx>
            <c:v>Actual</c:v>
          </c:tx>
          <c:spPr>
            <a:ln cmpd="sng">
              <a:solidFill>
                <a:srgbClr val="EA4335"/>
              </a:solidFill>
            </a:ln>
          </c:spPr>
          <c:marker>
            <c:symbol val="none"/>
          </c:marker>
          <c:cat>
            <c:strRef>
              <c:f>Sprints!$AL$156:$AS$156</c:f>
            </c:strRef>
          </c:cat>
          <c:val>
            <c:numRef>
              <c:f>Sprints!$AL$158:$AS$158</c:f>
              <c:numCache/>
            </c:numRef>
          </c:val>
          <c:smooth val="0"/>
        </c:ser>
        <c:axId val="43886683"/>
        <c:axId val="336344788"/>
      </c:lineChart>
      <c:catAx>
        <c:axId val="438866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36344788"/>
      </c:catAx>
      <c:valAx>
        <c:axId val="33634478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886683"/>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Sprints!$AL$144:$AS$144</c:f>
            </c:strRef>
          </c:cat>
          <c:val>
            <c:numRef>
              <c:f>Sprints!$AL$145:$AS$145</c:f>
              <c:numCache/>
            </c:numRef>
          </c:val>
          <c:smooth val="0"/>
        </c:ser>
        <c:ser>
          <c:idx val="1"/>
          <c:order val="1"/>
          <c:tx>
            <c:v>Actual</c:v>
          </c:tx>
          <c:spPr>
            <a:ln cmpd="sng">
              <a:solidFill>
                <a:srgbClr val="EA4335"/>
              </a:solidFill>
            </a:ln>
          </c:spPr>
          <c:marker>
            <c:symbol val="none"/>
          </c:marker>
          <c:cat>
            <c:strRef>
              <c:f>Sprints!$AL$144:$AS$144</c:f>
            </c:strRef>
          </c:cat>
          <c:val>
            <c:numRef>
              <c:f>Sprints!$AL$146:$AS$146</c:f>
              <c:numCache/>
            </c:numRef>
          </c:val>
          <c:smooth val="0"/>
        </c:ser>
        <c:axId val="1684757660"/>
        <c:axId val="408209453"/>
      </c:lineChart>
      <c:catAx>
        <c:axId val="16847576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08209453"/>
      </c:catAx>
      <c:valAx>
        <c:axId val="40820945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4757660"/>
      </c:valAx>
    </c:plotArea>
    <c:legend>
      <c:legendPos val="r"/>
      <c:overlay val="0"/>
      <c:txPr>
        <a:bodyPr/>
        <a:lstStyle/>
        <a:p>
          <a:pPr lvl="0">
            <a:defRPr b="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Sprints!$AK$168:$AS$168</c:f>
            </c:strRef>
          </c:cat>
          <c:val>
            <c:numRef>
              <c:f>Sprints!$AL$169:$AS$169</c:f>
              <c:numCache/>
            </c:numRef>
          </c:val>
          <c:smooth val="0"/>
        </c:ser>
        <c:ser>
          <c:idx val="1"/>
          <c:order val="1"/>
          <c:tx>
            <c:v>Actual</c:v>
          </c:tx>
          <c:spPr>
            <a:ln cmpd="sng">
              <a:solidFill>
                <a:srgbClr val="EA4335"/>
              </a:solidFill>
            </a:ln>
          </c:spPr>
          <c:marker>
            <c:symbol val="none"/>
          </c:marker>
          <c:cat>
            <c:strRef>
              <c:f>Sprints!$AK$168:$AS$168</c:f>
            </c:strRef>
          </c:cat>
          <c:val>
            <c:numRef>
              <c:f>Sprints!$AL$170:$AS$170</c:f>
              <c:numCache/>
            </c:numRef>
          </c:val>
          <c:smooth val="0"/>
        </c:ser>
        <c:axId val="1677399707"/>
        <c:axId val="2059414879"/>
      </c:lineChart>
      <c:catAx>
        <c:axId val="16773997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59414879"/>
      </c:catAx>
      <c:valAx>
        <c:axId val="205941487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7399707"/>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Sprints!$AL$184:$AS$184</c:f>
            </c:strRef>
          </c:cat>
          <c:val>
            <c:numRef>
              <c:f>Sprints!$AL$185:$AS$185</c:f>
              <c:numCache/>
            </c:numRef>
          </c:val>
          <c:smooth val="0"/>
        </c:ser>
        <c:ser>
          <c:idx val="1"/>
          <c:order val="1"/>
          <c:tx>
            <c:v>Actual</c:v>
          </c:tx>
          <c:spPr>
            <a:ln cmpd="sng">
              <a:solidFill>
                <a:srgbClr val="EA4335"/>
              </a:solidFill>
            </a:ln>
          </c:spPr>
          <c:marker>
            <c:symbol val="none"/>
          </c:marker>
          <c:cat>
            <c:strRef>
              <c:f>Sprints!$AL$184:$AS$184</c:f>
            </c:strRef>
          </c:cat>
          <c:val>
            <c:numRef>
              <c:f>Sprints!$AL$186:$AS$186</c:f>
              <c:numCache/>
            </c:numRef>
          </c:val>
          <c:smooth val="0"/>
        </c:ser>
        <c:axId val="99264691"/>
        <c:axId val="660162423"/>
      </c:lineChart>
      <c:catAx>
        <c:axId val="992646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60162423"/>
      </c:catAx>
      <c:valAx>
        <c:axId val="66016242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264691"/>
      </c:valAx>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Sprints!$AV$112:$BC$112</c:f>
            </c:strRef>
          </c:cat>
          <c:val>
            <c:numRef>
              <c:f>Sprints!$AV$113:$BC$113</c:f>
              <c:numCache/>
            </c:numRef>
          </c:val>
          <c:smooth val="0"/>
        </c:ser>
        <c:ser>
          <c:idx val="1"/>
          <c:order val="1"/>
          <c:tx>
            <c:v>Actual</c:v>
          </c:tx>
          <c:spPr>
            <a:ln cmpd="sng">
              <a:solidFill>
                <a:srgbClr val="EA4335"/>
              </a:solidFill>
            </a:ln>
          </c:spPr>
          <c:marker>
            <c:symbol val="none"/>
          </c:marker>
          <c:cat>
            <c:strRef>
              <c:f>Sprints!$AV$112:$BC$112</c:f>
            </c:strRef>
          </c:cat>
          <c:val>
            <c:numRef>
              <c:f>Sprints!$AV$114:$BC$114</c:f>
              <c:numCache/>
            </c:numRef>
          </c:val>
          <c:smooth val="0"/>
        </c:ser>
        <c:axId val="1612922672"/>
        <c:axId val="1052811364"/>
      </c:lineChart>
      <c:catAx>
        <c:axId val="16129226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52811364"/>
      </c:catAx>
      <c:valAx>
        <c:axId val="105281136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2922672"/>
      </c:valAx>
    </c:plotArea>
    <c:legend>
      <c:legendPos val="r"/>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Sprints!$AV$126:$BC$126</c:f>
            </c:strRef>
          </c:cat>
          <c:val>
            <c:numRef>
              <c:f>Sprints!$AV$127:$BC$127</c:f>
              <c:numCache/>
            </c:numRef>
          </c:val>
          <c:smooth val="0"/>
        </c:ser>
        <c:ser>
          <c:idx val="1"/>
          <c:order val="1"/>
          <c:tx>
            <c:v>Actual</c:v>
          </c:tx>
          <c:spPr>
            <a:ln cmpd="sng">
              <a:solidFill>
                <a:srgbClr val="EA4335"/>
              </a:solidFill>
            </a:ln>
          </c:spPr>
          <c:marker>
            <c:symbol val="none"/>
          </c:marker>
          <c:cat>
            <c:strRef>
              <c:f>Sprints!$AV$126:$BC$126</c:f>
            </c:strRef>
          </c:cat>
          <c:val>
            <c:numRef>
              <c:f>Sprints!$AV$128:$BC$128</c:f>
              <c:numCache/>
            </c:numRef>
          </c:val>
          <c:smooth val="0"/>
        </c:ser>
        <c:axId val="1568434727"/>
        <c:axId val="2053830792"/>
      </c:lineChart>
      <c:catAx>
        <c:axId val="15684347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53830792"/>
      </c:catAx>
      <c:valAx>
        <c:axId val="205383079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8434727"/>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Sprints!$AV$140:$BC$140</c:f>
            </c:strRef>
          </c:cat>
          <c:val>
            <c:numRef>
              <c:f>Sprints!$AV$141:$BC$141</c:f>
              <c:numCache/>
            </c:numRef>
          </c:val>
          <c:smooth val="0"/>
        </c:ser>
        <c:ser>
          <c:idx val="1"/>
          <c:order val="1"/>
          <c:tx>
            <c:v>Actual</c:v>
          </c:tx>
          <c:spPr>
            <a:ln cmpd="sng">
              <a:solidFill>
                <a:srgbClr val="EA4335"/>
              </a:solidFill>
            </a:ln>
          </c:spPr>
          <c:marker>
            <c:symbol val="none"/>
          </c:marker>
          <c:cat>
            <c:strRef>
              <c:f>Sprints!$AV$140:$BC$140</c:f>
            </c:strRef>
          </c:cat>
          <c:val>
            <c:numRef>
              <c:f>Sprints!$AV$142:$BC$142</c:f>
              <c:numCache/>
            </c:numRef>
          </c:val>
          <c:smooth val="0"/>
        </c:ser>
        <c:axId val="1250017074"/>
        <c:axId val="2011029746"/>
      </c:lineChart>
      <c:catAx>
        <c:axId val="12500170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011029746"/>
      </c:catAx>
      <c:valAx>
        <c:axId val="201102974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0017074"/>
      </c:valAx>
    </c:plotArea>
    <c:legend>
      <c:legendPos val="r"/>
      <c:overlay val="0"/>
      <c:txPr>
        <a:bodyPr/>
        <a:lstStyle/>
        <a:p>
          <a:pPr lvl="0">
            <a:defRPr b="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Eric Truong</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Sprints!$AV$152:$BC$152</c:f>
            </c:strRef>
          </c:cat>
          <c:val>
            <c:numRef>
              <c:f>Sprints!$AV$153:$BC$153</c:f>
              <c:numCache/>
            </c:numRef>
          </c:val>
          <c:smooth val="0"/>
        </c:ser>
        <c:ser>
          <c:idx val="1"/>
          <c:order val="1"/>
          <c:tx>
            <c:v>Actual</c:v>
          </c:tx>
          <c:spPr>
            <a:ln cmpd="sng">
              <a:solidFill>
                <a:srgbClr val="EA4335"/>
              </a:solidFill>
            </a:ln>
          </c:spPr>
          <c:marker>
            <c:symbol val="none"/>
          </c:marker>
          <c:cat>
            <c:strRef>
              <c:f>Sprints!$AV$152:$BC$152</c:f>
            </c:strRef>
          </c:cat>
          <c:val>
            <c:numRef>
              <c:f>Sprints!$AV$154:$BC$154</c:f>
              <c:numCache/>
            </c:numRef>
          </c:val>
          <c:smooth val="0"/>
        </c:ser>
        <c:axId val="1819278036"/>
        <c:axId val="1294556035"/>
      </c:lineChart>
      <c:catAx>
        <c:axId val="18192780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94556035"/>
      </c:catAx>
      <c:valAx>
        <c:axId val="129455603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9278036"/>
      </c:valAx>
    </c:plotArea>
    <c:legend>
      <c:legendPos val="r"/>
      <c:overlay val="0"/>
      <c:txPr>
        <a:bodyPr/>
        <a:lstStyle/>
        <a:p>
          <a:pPr lvl="0">
            <a:defRPr b="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Eric Truong</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Sprints!$AV$164:$BC$164</c:f>
            </c:strRef>
          </c:cat>
          <c:val>
            <c:numRef>
              <c:f>Sprints!$AV$165:$BC$165</c:f>
              <c:numCache/>
            </c:numRef>
          </c:val>
          <c:smooth val="0"/>
        </c:ser>
        <c:ser>
          <c:idx val="1"/>
          <c:order val="1"/>
          <c:tx>
            <c:v>Actual</c:v>
          </c:tx>
          <c:spPr>
            <a:ln cmpd="sng">
              <a:solidFill>
                <a:srgbClr val="EA4335"/>
              </a:solidFill>
            </a:ln>
          </c:spPr>
          <c:marker>
            <c:symbol val="none"/>
          </c:marker>
          <c:cat>
            <c:strRef>
              <c:f>Sprints!$AV$164:$BC$164</c:f>
            </c:strRef>
          </c:cat>
          <c:val>
            <c:numRef>
              <c:f>Sprints!$AV$166:$BC$166</c:f>
              <c:numCache/>
            </c:numRef>
          </c:val>
          <c:smooth val="0"/>
        </c:ser>
        <c:axId val="331132348"/>
        <c:axId val="1569615830"/>
      </c:lineChart>
      <c:catAx>
        <c:axId val="3311323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69615830"/>
      </c:catAx>
      <c:valAx>
        <c:axId val="156961583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1132348"/>
      </c:valAx>
    </c:plotArea>
    <c:legend>
      <c:legendPos val="r"/>
      <c:overlay val="0"/>
      <c:txPr>
        <a:bodyPr/>
        <a:lstStyle/>
        <a:p>
          <a:pPr lvl="0">
            <a:defRPr b="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Eric Truong</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Sprints!$AV$180:$BC$180</c:f>
            </c:strRef>
          </c:cat>
          <c:val>
            <c:numRef>
              <c:f>Sprints!$AV$181:$BC$181</c:f>
              <c:numCache/>
            </c:numRef>
          </c:val>
          <c:smooth val="0"/>
        </c:ser>
        <c:ser>
          <c:idx val="1"/>
          <c:order val="1"/>
          <c:tx>
            <c:v>Actual</c:v>
          </c:tx>
          <c:spPr>
            <a:ln cmpd="sng">
              <a:solidFill>
                <a:srgbClr val="EA4335"/>
              </a:solidFill>
            </a:ln>
          </c:spPr>
          <c:marker>
            <c:symbol val="none"/>
          </c:marker>
          <c:cat>
            <c:strRef>
              <c:f>Sprints!$AV$180:$BC$180</c:f>
            </c:strRef>
          </c:cat>
          <c:val>
            <c:numRef>
              <c:f>Sprints!$AV$182:$BC$182</c:f>
              <c:numCache/>
            </c:numRef>
          </c:val>
          <c:smooth val="0"/>
        </c:ser>
        <c:axId val="207062384"/>
        <c:axId val="145340636"/>
      </c:lineChart>
      <c:catAx>
        <c:axId val="2070623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5340636"/>
      </c:catAx>
      <c:valAx>
        <c:axId val="14534063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062384"/>
      </c:valAx>
    </c:plotArea>
    <c:legend>
      <c:legendPos val="r"/>
      <c:overlay val="0"/>
      <c:txPr>
        <a:bodyPr/>
        <a:lstStyle/>
        <a:p>
          <a:pPr lvl="0">
            <a:defRPr b="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Sprints!$AV$116:$BC$116</c:f>
            </c:strRef>
          </c:cat>
          <c:val>
            <c:numRef>
              <c:f>Sprints!$AV$117:$BC$117</c:f>
              <c:numCache/>
            </c:numRef>
          </c:val>
          <c:smooth val="0"/>
        </c:ser>
        <c:ser>
          <c:idx val="1"/>
          <c:order val="1"/>
          <c:tx>
            <c:v>Actual</c:v>
          </c:tx>
          <c:spPr>
            <a:ln cmpd="sng">
              <a:solidFill>
                <a:srgbClr val="EA4335"/>
              </a:solidFill>
            </a:ln>
          </c:spPr>
          <c:marker>
            <c:symbol val="none"/>
          </c:marker>
          <c:cat>
            <c:strRef>
              <c:f>Sprints!$AV$116:$BC$116</c:f>
            </c:strRef>
          </c:cat>
          <c:val>
            <c:numRef>
              <c:f>Sprints!$AV$118:$BC$118</c:f>
              <c:numCache/>
            </c:numRef>
          </c:val>
          <c:smooth val="0"/>
        </c:ser>
        <c:axId val="1643694104"/>
        <c:axId val="438483882"/>
      </c:lineChart>
      <c:catAx>
        <c:axId val="16436941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38483882"/>
      </c:catAx>
      <c:valAx>
        <c:axId val="43848388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3694104"/>
      </c:valAx>
    </c:plotArea>
    <c:legend>
      <c:legendPos val="r"/>
      <c:overlay val="0"/>
      <c:txPr>
        <a:bodyPr/>
        <a:lstStyle/>
        <a:p>
          <a:pPr lvl="0">
            <a:defRPr b="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Sprints!$AV$130:$BC$130</c:f>
            </c:strRef>
          </c:cat>
          <c:val>
            <c:numRef>
              <c:f>Sprints!$AV$131:$BC$131</c:f>
              <c:numCache/>
            </c:numRef>
          </c:val>
          <c:smooth val="0"/>
        </c:ser>
        <c:ser>
          <c:idx val="1"/>
          <c:order val="1"/>
          <c:tx>
            <c:v>Actual</c:v>
          </c:tx>
          <c:spPr>
            <a:ln cmpd="sng">
              <a:solidFill>
                <a:srgbClr val="EA4335"/>
              </a:solidFill>
            </a:ln>
          </c:spPr>
          <c:marker>
            <c:symbol val="none"/>
          </c:marker>
          <c:cat>
            <c:strRef>
              <c:f>Sprints!$AV$130:$BC$130</c:f>
            </c:strRef>
          </c:cat>
          <c:val>
            <c:numRef>
              <c:f>Sprints!$AV$132:$BC$132</c:f>
              <c:numCache/>
            </c:numRef>
          </c:val>
          <c:smooth val="0"/>
        </c:ser>
        <c:axId val="2060870549"/>
        <c:axId val="968906710"/>
      </c:lineChart>
      <c:catAx>
        <c:axId val="20608705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968906710"/>
      </c:catAx>
      <c:valAx>
        <c:axId val="96890671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0870549"/>
      </c:valAx>
    </c:plotArea>
    <c:legend>
      <c:legendPos val="r"/>
      <c:overlay val="0"/>
      <c:txPr>
        <a:bodyPr/>
        <a:lstStyle/>
        <a:p>
          <a:pPr lvl="0">
            <a:defRPr b="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Sprints!$AV$140:$BC$140</c:f>
            </c:strRef>
          </c:cat>
          <c:val>
            <c:numRef>
              <c:f>Sprints!$AV$141:$BC$141</c:f>
              <c:numCache/>
            </c:numRef>
          </c:val>
          <c:smooth val="0"/>
        </c:ser>
        <c:ser>
          <c:idx val="1"/>
          <c:order val="1"/>
          <c:tx>
            <c:v>Actual</c:v>
          </c:tx>
          <c:spPr>
            <a:ln cmpd="sng">
              <a:solidFill>
                <a:srgbClr val="EA4335"/>
              </a:solidFill>
            </a:ln>
          </c:spPr>
          <c:marker>
            <c:symbol val="none"/>
          </c:marker>
          <c:cat>
            <c:strRef>
              <c:f>Sprints!$AV$140:$BC$140</c:f>
            </c:strRef>
          </c:cat>
          <c:val>
            <c:numRef>
              <c:f>Sprints!$AV$142:$BC$142</c:f>
              <c:numCache/>
            </c:numRef>
          </c:val>
          <c:smooth val="0"/>
        </c:ser>
        <c:axId val="1517033203"/>
        <c:axId val="1660539239"/>
      </c:lineChart>
      <c:catAx>
        <c:axId val="15170332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60539239"/>
      </c:catAx>
      <c:valAx>
        <c:axId val="166053923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7033203"/>
      </c:valAx>
    </c:plotArea>
    <c:legend>
      <c:legendPos val="r"/>
      <c:overlay val="0"/>
      <c:txPr>
        <a:bodyPr/>
        <a:lstStyle/>
        <a:p>
          <a:pPr lvl="0">
            <a:defRPr b="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Sprints!$AV$156:$BC$156</c:f>
            </c:strRef>
          </c:cat>
          <c:val>
            <c:numRef>
              <c:f>Sprints!$AV$157:$BC$157</c:f>
              <c:numCache/>
            </c:numRef>
          </c:val>
          <c:smooth val="0"/>
        </c:ser>
        <c:ser>
          <c:idx val="1"/>
          <c:order val="1"/>
          <c:tx>
            <c:v>Actual</c:v>
          </c:tx>
          <c:spPr>
            <a:ln cmpd="sng">
              <a:solidFill>
                <a:srgbClr val="EA4335"/>
              </a:solidFill>
            </a:ln>
          </c:spPr>
          <c:marker>
            <c:symbol val="none"/>
          </c:marker>
          <c:cat>
            <c:strRef>
              <c:f>Sprints!$AV$156:$BC$156</c:f>
            </c:strRef>
          </c:cat>
          <c:val>
            <c:numRef>
              <c:f>Sprints!$AV$158:$BC$158</c:f>
              <c:numCache/>
            </c:numRef>
          </c:val>
          <c:smooth val="0"/>
        </c:ser>
        <c:axId val="1983121351"/>
        <c:axId val="1446378225"/>
      </c:lineChart>
      <c:catAx>
        <c:axId val="19831213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446378225"/>
      </c:catAx>
      <c:valAx>
        <c:axId val="144637822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3121351"/>
      </c:valAx>
    </c:plotArea>
    <c:legend>
      <c:legendPos val="r"/>
      <c:overlay val="0"/>
      <c:txPr>
        <a:bodyPr/>
        <a:lstStyle/>
        <a:p>
          <a:pPr lvl="0">
            <a:defRPr b="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Sprints!$AV$168:$BC$168</c:f>
            </c:strRef>
          </c:cat>
          <c:val>
            <c:numRef>
              <c:f>Sprints!$AV$169:$BC$169</c:f>
              <c:numCache/>
            </c:numRef>
          </c:val>
          <c:smooth val="0"/>
        </c:ser>
        <c:ser>
          <c:idx val="1"/>
          <c:order val="1"/>
          <c:tx>
            <c:v>Actual</c:v>
          </c:tx>
          <c:spPr>
            <a:ln cmpd="sng">
              <a:solidFill>
                <a:srgbClr val="EA4335"/>
              </a:solidFill>
            </a:ln>
          </c:spPr>
          <c:marker>
            <c:symbol val="none"/>
          </c:marker>
          <c:cat>
            <c:strRef>
              <c:f>Sprints!$AV$168:$BC$168</c:f>
            </c:strRef>
          </c:cat>
          <c:val>
            <c:numRef>
              <c:f>Sprints!$AV$170:$BC$170</c:f>
              <c:numCache/>
            </c:numRef>
          </c:val>
          <c:smooth val="0"/>
        </c:ser>
        <c:axId val="620717481"/>
        <c:axId val="1270872753"/>
      </c:lineChart>
      <c:catAx>
        <c:axId val="6207174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70872753"/>
      </c:catAx>
      <c:valAx>
        <c:axId val="127087275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0717481"/>
      </c:valAx>
    </c:plotArea>
    <c:legend>
      <c:legendPos val="r"/>
      <c:overlay val="0"/>
      <c:txPr>
        <a:bodyPr/>
        <a:lstStyle/>
        <a:p>
          <a:pPr lvl="0">
            <a:defRPr b="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Erina Lara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Sprints!$AV$184:$BC$184</c:f>
            </c:strRef>
          </c:cat>
          <c:val>
            <c:numRef>
              <c:f>Sprints!$AV$185:$BC$185</c:f>
              <c:numCache/>
            </c:numRef>
          </c:val>
          <c:smooth val="0"/>
        </c:ser>
        <c:ser>
          <c:idx val="1"/>
          <c:order val="1"/>
          <c:tx>
            <c:v>Actual</c:v>
          </c:tx>
          <c:spPr>
            <a:ln cmpd="sng">
              <a:solidFill>
                <a:srgbClr val="EA4335"/>
              </a:solidFill>
            </a:ln>
          </c:spPr>
          <c:marker>
            <c:symbol val="none"/>
          </c:marker>
          <c:cat>
            <c:strRef>
              <c:f>Sprints!$AV$184:$BC$184</c:f>
            </c:strRef>
          </c:cat>
          <c:val>
            <c:numRef>
              <c:f>Sprints!$AV$186:$BC$186</c:f>
              <c:numCache/>
            </c:numRef>
          </c:val>
          <c:smooth val="0"/>
        </c:ser>
        <c:axId val="1497644658"/>
        <c:axId val="732948731"/>
      </c:lineChart>
      <c:catAx>
        <c:axId val="14976446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32948731"/>
      </c:catAx>
      <c:valAx>
        <c:axId val="73294873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7644658"/>
      </c:valAx>
    </c:plotArea>
    <c:legend>
      <c:legendPos val="r"/>
      <c:overlay val="0"/>
      <c:txPr>
        <a:bodyPr/>
        <a:lstStyle/>
        <a:p>
          <a:pPr lvl="0">
            <a:defRPr b="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Sprints!$BF$112:$BM$112</c:f>
            </c:strRef>
          </c:cat>
          <c:val>
            <c:numRef>
              <c:f>Sprints!$BF$113:$BM$113</c:f>
              <c:numCache/>
            </c:numRef>
          </c:val>
          <c:smooth val="0"/>
        </c:ser>
        <c:ser>
          <c:idx val="1"/>
          <c:order val="1"/>
          <c:tx>
            <c:v>Actual</c:v>
          </c:tx>
          <c:spPr>
            <a:ln cmpd="sng">
              <a:solidFill>
                <a:srgbClr val="EA4335"/>
              </a:solidFill>
            </a:ln>
          </c:spPr>
          <c:marker>
            <c:symbol val="none"/>
          </c:marker>
          <c:cat>
            <c:strRef>
              <c:f>Sprints!$BF$112:$BM$112</c:f>
            </c:strRef>
          </c:cat>
          <c:val>
            <c:numRef>
              <c:f>Sprints!$BF$114:$BM$114</c:f>
              <c:numCache/>
            </c:numRef>
          </c:val>
          <c:smooth val="0"/>
        </c:ser>
        <c:axId val="1488436146"/>
        <c:axId val="1771529286"/>
      </c:lineChart>
      <c:catAx>
        <c:axId val="14884361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71529286"/>
      </c:catAx>
      <c:valAx>
        <c:axId val="177152928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8436146"/>
      </c:valAx>
    </c:plotArea>
    <c:legend>
      <c:legendPos val="r"/>
      <c:overlay val="0"/>
      <c:txPr>
        <a:bodyPr/>
        <a:lstStyle/>
        <a:p>
          <a:pPr lvl="0">
            <a:defRPr b="0">
              <a:solidFill>
                <a:srgbClr val="1A1A1A"/>
              </a:solidFill>
              <a:latin typeface="+mn-lt"/>
            </a:defRPr>
          </a:pPr>
        </a:p>
      </c:txPr>
    </c:legend>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Sprints!$BF$126:$BM$126</c:f>
            </c:strRef>
          </c:cat>
          <c:val>
            <c:numRef>
              <c:f>Sprints!$BF$127:$BM$127</c:f>
              <c:numCache/>
            </c:numRef>
          </c:val>
          <c:smooth val="0"/>
        </c:ser>
        <c:ser>
          <c:idx val="1"/>
          <c:order val="1"/>
          <c:tx>
            <c:v>Actual</c:v>
          </c:tx>
          <c:spPr>
            <a:ln cmpd="sng">
              <a:solidFill>
                <a:srgbClr val="EA4335"/>
              </a:solidFill>
            </a:ln>
          </c:spPr>
          <c:marker>
            <c:symbol val="none"/>
          </c:marker>
          <c:cat>
            <c:strRef>
              <c:f>Sprints!$BF$126:$BM$126</c:f>
            </c:strRef>
          </c:cat>
          <c:val>
            <c:numRef>
              <c:f>Sprints!$BF$128:$BM$128</c:f>
              <c:numCache/>
            </c:numRef>
          </c:val>
          <c:smooth val="0"/>
        </c:ser>
        <c:axId val="2102836836"/>
        <c:axId val="333468073"/>
      </c:lineChart>
      <c:catAx>
        <c:axId val="21028368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33468073"/>
      </c:catAx>
      <c:valAx>
        <c:axId val="33346807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2836836"/>
      </c:valAx>
    </c:plotArea>
    <c:legend>
      <c:legendPos val="r"/>
      <c:overlay val="0"/>
      <c:txPr>
        <a:bodyPr/>
        <a:lstStyle/>
        <a:p>
          <a:pPr lvl="0">
            <a:defRPr b="0">
              <a:solidFill>
                <a:srgbClr val="1A1A1A"/>
              </a:solidFill>
              <a:latin typeface="+mn-lt"/>
            </a:defRPr>
          </a:pPr>
        </a:p>
      </c:txPr>
    </c:legend>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Sprints!$BF$140:$BM$140</c:f>
            </c:strRef>
          </c:cat>
          <c:val>
            <c:numRef>
              <c:f>Sprints!$BF$141:$BM$141</c:f>
              <c:numCache/>
            </c:numRef>
          </c:val>
          <c:smooth val="0"/>
        </c:ser>
        <c:ser>
          <c:idx val="1"/>
          <c:order val="1"/>
          <c:tx>
            <c:v>Actual</c:v>
          </c:tx>
          <c:spPr>
            <a:ln cmpd="sng">
              <a:solidFill>
                <a:srgbClr val="EA4335"/>
              </a:solidFill>
            </a:ln>
          </c:spPr>
          <c:marker>
            <c:symbol val="none"/>
          </c:marker>
          <c:cat>
            <c:strRef>
              <c:f>Sprints!$BF$140:$BM$140</c:f>
            </c:strRef>
          </c:cat>
          <c:val>
            <c:numRef>
              <c:f>Sprints!$BF$142:$BM$142</c:f>
              <c:numCache/>
            </c:numRef>
          </c:val>
          <c:smooth val="0"/>
        </c:ser>
        <c:axId val="251280549"/>
        <c:axId val="1341307609"/>
      </c:lineChart>
      <c:catAx>
        <c:axId val="2512805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41307609"/>
      </c:catAx>
      <c:valAx>
        <c:axId val="134130760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1280549"/>
      </c:valAx>
    </c:plotArea>
    <c:legend>
      <c:legendPos val="r"/>
      <c:overlay val="0"/>
      <c:txPr>
        <a:bodyPr/>
        <a:lstStyle/>
        <a:p>
          <a:pPr lvl="0">
            <a:defRPr b="0">
              <a:solidFill>
                <a:srgbClr val="1A1A1A"/>
              </a:solidFill>
              <a:latin typeface="+mn-lt"/>
            </a:defRPr>
          </a:pPr>
        </a:p>
      </c:txPr>
    </c:legend>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Sprints!$BF$152:$BM$152</c:f>
            </c:strRef>
          </c:cat>
          <c:val>
            <c:numRef>
              <c:f>Sprints!$BF$153:$BM$153</c:f>
              <c:numCache/>
            </c:numRef>
          </c:val>
          <c:smooth val="0"/>
        </c:ser>
        <c:ser>
          <c:idx val="1"/>
          <c:order val="1"/>
          <c:tx>
            <c:v>Actual</c:v>
          </c:tx>
          <c:spPr>
            <a:ln cmpd="sng">
              <a:solidFill>
                <a:srgbClr val="EA4335"/>
              </a:solidFill>
            </a:ln>
          </c:spPr>
          <c:marker>
            <c:symbol val="none"/>
          </c:marker>
          <c:cat>
            <c:strRef>
              <c:f>Sprints!$BF$152:$BM$152</c:f>
            </c:strRef>
          </c:cat>
          <c:val>
            <c:numRef>
              <c:f>Sprints!$BF$154:$BM$154</c:f>
              <c:numCache/>
            </c:numRef>
          </c:val>
          <c:smooth val="0"/>
        </c:ser>
        <c:axId val="434748329"/>
        <c:axId val="1187907394"/>
      </c:lineChart>
      <c:catAx>
        <c:axId val="4347483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87907394"/>
      </c:catAx>
      <c:valAx>
        <c:axId val="118790739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4748329"/>
      </c:valAx>
    </c:plotArea>
    <c:legend>
      <c:legendPos val="r"/>
      <c:overlay val="0"/>
      <c:txPr>
        <a:bodyPr/>
        <a:lstStyle/>
        <a:p>
          <a:pPr lvl="0">
            <a:defRPr b="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Sprints!$BF$164:$BM$164</c:f>
            </c:strRef>
          </c:cat>
          <c:val>
            <c:numRef>
              <c:f>Sprints!$BF$165:$BM$165</c:f>
              <c:numCache/>
            </c:numRef>
          </c:val>
          <c:smooth val="0"/>
        </c:ser>
        <c:ser>
          <c:idx val="1"/>
          <c:order val="1"/>
          <c:tx>
            <c:v>Actual</c:v>
          </c:tx>
          <c:spPr>
            <a:ln cmpd="sng">
              <a:solidFill>
                <a:srgbClr val="EA4335"/>
              </a:solidFill>
            </a:ln>
          </c:spPr>
          <c:marker>
            <c:symbol val="none"/>
          </c:marker>
          <c:cat>
            <c:strRef>
              <c:f>Sprints!$BF$164:$BM$164</c:f>
            </c:strRef>
          </c:cat>
          <c:val>
            <c:numRef>
              <c:f>Sprints!$BF$166:$BM$166</c:f>
              <c:numCache/>
            </c:numRef>
          </c:val>
          <c:smooth val="0"/>
        </c:ser>
        <c:axId val="1407968021"/>
        <c:axId val="1256609164"/>
      </c:lineChart>
      <c:catAx>
        <c:axId val="14079680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56609164"/>
      </c:catAx>
      <c:valAx>
        <c:axId val="125660916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7968021"/>
      </c:valAx>
    </c:plotArea>
    <c:legend>
      <c:legendPos val="r"/>
      <c:overlay val="0"/>
      <c:txPr>
        <a:bodyPr/>
        <a:lstStyle/>
        <a:p>
          <a:pPr lvl="0">
            <a:defRPr b="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Michael Lamera</a:t>
            </a:r>
          </a:p>
        </c:rich>
      </c:tx>
      <c:layout>
        <c:manualLayout>
          <c:xMode val="edge"/>
          <c:yMode val="edge"/>
          <c:x val="0.023333460268224967"/>
          <c:y val="0.0436437764023971"/>
        </c:manualLayout>
      </c:layout>
      <c:overlay val="0"/>
    </c:title>
    <c:plotArea>
      <c:layout/>
      <c:lineChart>
        <c:ser>
          <c:idx val="0"/>
          <c:order val="0"/>
          <c:tx>
            <c:v>Estimated</c:v>
          </c:tx>
          <c:spPr>
            <a:ln cmpd="sng">
              <a:solidFill>
                <a:srgbClr val="4285F4"/>
              </a:solidFill>
            </a:ln>
          </c:spPr>
          <c:marker>
            <c:symbol val="none"/>
          </c:marker>
          <c:cat>
            <c:strRef>
              <c:f>Sprints!$BF$180:$BM$180</c:f>
            </c:strRef>
          </c:cat>
          <c:val>
            <c:numRef>
              <c:f>Sprints!$BF$181:$BM$181</c:f>
              <c:numCache/>
            </c:numRef>
          </c:val>
          <c:smooth val="0"/>
        </c:ser>
        <c:ser>
          <c:idx val="1"/>
          <c:order val="1"/>
          <c:tx>
            <c:v>Actual</c:v>
          </c:tx>
          <c:spPr>
            <a:ln cmpd="sng">
              <a:solidFill>
                <a:srgbClr val="EA4335"/>
              </a:solidFill>
            </a:ln>
          </c:spPr>
          <c:marker>
            <c:symbol val="none"/>
          </c:marker>
          <c:cat>
            <c:strRef>
              <c:f>Sprints!$BF$180:$BM$180</c:f>
            </c:strRef>
          </c:cat>
          <c:val>
            <c:numRef>
              <c:f>Sprints!$BF$182:$BM$182</c:f>
              <c:numCache/>
            </c:numRef>
          </c:val>
          <c:smooth val="0"/>
        </c:ser>
        <c:axId val="54917968"/>
        <c:axId val="1023857894"/>
      </c:lineChart>
      <c:catAx>
        <c:axId val="549179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23857894"/>
      </c:catAx>
      <c:valAx>
        <c:axId val="102385789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917968"/>
      </c:valAx>
    </c:plotArea>
    <c:legend>
      <c:legendPos val="r"/>
      <c:overlay val="0"/>
      <c:txPr>
        <a:bodyPr/>
        <a:lstStyle/>
        <a:p>
          <a:pPr lvl="0">
            <a:defRPr b="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10/28 Sprint - LL Design - User Administration &amp; User Management</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Sprints!$AL$100:$AS$100</c:f>
            </c:strRef>
          </c:cat>
          <c:val>
            <c:numRef>
              <c:f>Sprints!$J$109:$Q$109</c:f>
              <c:numCache/>
            </c:numRef>
          </c:val>
          <c:smooth val="0"/>
        </c:ser>
        <c:ser>
          <c:idx val="1"/>
          <c:order val="1"/>
          <c:tx>
            <c:v>Actual</c:v>
          </c:tx>
          <c:spPr>
            <a:ln cmpd="sng">
              <a:solidFill>
                <a:srgbClr val="EA4335"/>
              </a:solidFill>
            </a:ln>
          </c:spPr>
          <c:marker>
            <c:symbol val="none"/>
          </c:marker>
          <c:cat>
            <c:strRef>
              <c:f>Sprints!$AL$100:$AS$100</c:f>
            </c:strRef>
          </c:cat>
          <c:val>
            <c:numRef>
              <c:f>Sprints!$J$110:$Q$110</c:f>
              <c:numCache/>
            </c:numRef>
          </c:val>
          <c:smooth val="0"/>
        </c:ser>
        <c:axId val="1934157855"/>
        <c:axId val="81376553"/>
      </c:lineChart>
      <c:catAx>
        <c:axId val="19341578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1376553"/>
      </c:catAx>
      <c:valAx>
        <c:axId val="8137655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4157855"/>
      </c:valAx>
    </c:plotArea>
    <c:legend>
      <c:legendPos val="r"/>
      <c:overlay val="0"/>
      <c:txPr>
        <a:bodyPr/>
        <a:lstStyle/>
        <a:p>
          <a:pPr lvl="0">
            <a:defRPr b="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11/4 Sprint - LL Design - System Observability &amp; Central Media Library</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Sprints!$AL$112:$AS$112</c:f>
            </c:strRef>
          </c:cat>
          <c:val>
            <c:numRef>
              <c:f>Sprints!$J$123:$Q$123</c:f>
              <c:numCache/>
            </c:numRef>
          </c:val>
          <c:smooth val="0"/>
        </c:ser>
        <c:ser>
          <c:idx val="1"/>
          <c:order val="1"/>
          <c:tx>
            <c:v>Actual</c:v>
          </c:tx>
          <c:spPr>
            <a:ln cmpd="sng">
              <a:solidFill>
                <a:srgbClr val="EA4335"/>
              </a:solidFill>
            </a:ln>
          </c:spPr>
          <c:marker>
            <c:symbol val="none"/>
          </c:marker>
          <c:cat>
            <c:strRef>
              <c:f>Sprints!$AL$112:$AS$112</c:f>
            </c:strRef>
          </c:cat>
          <c:val>
            <c:numRef>
              <c:f>Sprints!$J$124:$Q$124</c:f>
              <c:numCache/>
            </c:numRef>
          </c:val>
          <c:smooth val="0"/>
        </c:ser>
        <c:axId val="908038189"/>
        <c:axId val="877494737"/>
      </c:lineChart>
      <c:catAx>
        <c:axId val="9080381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77494737"/>
      </c:catAx>
      <c:valAx>
        <c:axId val="87749473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8038189"/>
      </c:valAx>
    </c:plotArea>
    <c:legend>
      <c:legendPos val="r"/>
      <c:overlay val="0"/>
      <c:txPr>
        <a:bodyPr/>
        <a:lstStyle/>
        <a:p>
          <a:pPr lvl="0">
            <a:defRPr b="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11/11 Sprint - LL Design - Playlists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Sprints!$AL$126:$AS$126</c:f>
            </c:strRef>
          </c:cat>
          <c:val>
            <c:numRef>
              <c:f>Sprints!$J$137:$Q$137</c:f>
              <c:numCache/>
            </c:numRef>
          </c:val>
          <c:smooth val="0"/>
        </c:ser>
        <c:ser>
          <c:idx val="1"/>
          <c:order val="1"/>
          <c:tx>
            <c:v>Actual</c:v>
          </c:tx>
          <c:spPr>
            <a:ln cmpd="sng">
              <a:solidFill>
                <a:srgbClr val="EA4335"/>
              </a:solidFill>
            </a:ln>
          </c:spPr>
          <c:marker>
            <c:symbol val="none"/>
          </c:marker>
          <c:cat>
            <c:strRef>
              <c:f>Sprints!$AL$126:$AS$126</c:f>
            </c:strRef>
          </c:cat>
          <c:val>
            <c:numRef>
              <c:f>Sprints!$J$138:$Q$138</c:f>
              <c:numCache/>
            </c:numRef>
          </c:val>
          <c:smooth val="0"/>
        </c:ser>
        <c:axId val="1499564266"/>
        <c:axId val="295844873"/>
      </c:lineChart>
      <c:catAx>
        <c:axId val="14995642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295844873"/>
      </c:catAx>
      <c:valAx>
        <c:axId val="295844873"/>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9564266"/>
      </c:valAx>
    </c:plotArea>
    <c:legend>
      <c:legendPos val="r"/>
      <c:overlay val="0"/>
      <c:txPr>
        <a:bodyPr/>
        <a:lstStyle/>
        <a:p>
          <a:pPr lvl="0">
            <a:defRPr b="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11/25 Sprint - LL Design - Ratings and Reviews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Sprints!$J$153:$Q$153</c:f>
            </c:strRef>
          </c:cat>
          <c:val>
            <c:numRef>
              <c:f>Sprints!$J$159:$Q$159</c:f>
              <c:numCache/>
            </c:numRef>
          </c:val>
          <c:smooth val="0"/>
        </c:ser>
        <c:ser>
          <c:idx val="1"/>
          <c:order val="1"/>
          <c:tx>
            <c:v>Actual</c:v>
          </c:tx>
          <c:spPr>
            <a:ln cmpd="sng">
              <a:solidFill>
                <a:srgbClr val="EA4335"/>
              </a:solidFill>
            </a:ln>
          </c:spPr>
          <c:marker>
            <c:symbol val="none"/>
          </c:marker>
          <c:cat>
            <c:strRef>
              <c:f>Sprints!$J$153:$Q$153</c:f>
            </c:strRef>
          </c:cat>
          <c:val>
            <c:numRef>
              <c:f>Sprints!$J$160:$Q$160</c:f>
              <c:numCache/>
            </c:numRef>
          </c:val>
          <c:smooth val="0"/>
        </c:ser>
        <c:axId val="1367045542"/>
        <c:axId val="1684838644"/>
      </c:lineChart>
      <c:catAx>
        <c:axId val="13670455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84838644"/>
      </c:catAx>
      <c:valAx>
        <c:axId val="168483864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67045542"/>
      </c:valAx>
    </c:plotArea>
    <c:legend>
      <c:legendPos val="r"/>
      <c:overlay val="0"/>
      <c:txPr>
        <a:bodyPr/>
        <a:lstStyle/>
        <a:p>
          <a:pPr lvl="0">
            <a:defRPr b="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12/2 Sprint - LL Design - ActWiki &amp; News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Sprints!$K$165:$Q$165</c:f>
            </c:strRef>
          </c:cat>
          <c:val>
            <c:numRef>
              <c:f>Sprints!$J$177:$Q$177</c:f>
              <c:numCache/>
            </c:numRef>
          </c:val>
          <c:smooth val="0"/>
        </c:ser>
        <c:ser>
          <c:idx val="1"/>
          <c:order val="1"/>
          <c:tx>
            <c:v>Actual</c:v>
          </c:tx>
          <c:spPr>
            <a:ln cmpd="sng">
              <a:solidFill>
                <a:srgbClr val="EA4335"/>
              </a:solidFill>
            </a:ln>
          </c:spPr>
          <c:marker>
            <c:symbol val="none"/>
          </c:marker>
          <c:cat>
            <c:strRef>
              <c:f>Sprints!$K$165:$Q$165</c:f>
            </c:strRef>
          </c:cat>
          <c:val>
            <c:numRef>
              <c:f>Sprints!$J$178:$Q$178</c:f>
              <c:numCache/>
            </c:numRef>
          </c:val>
          <c:smooth val="0"/>
        </c:ser>
        <c:axId val="1646658525"/>
        <c:axId val="473025986"/>
      </c:lineChart>
      <c:catAx>
        <c:axId val="16466585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73025986"/>
      </c:catAx>
      <c:valAx>
        <c:axId val="47302598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6658525"/>
      </c:valAx>
    </c:plotArea>
    <c:legend>
      <c:legendPos val="r"/>
      <c:overlay val="0"/>
      <c:txPr>
        <a:bodyPr/>
        <a:lstStyle/>
        <a:p>
          <a:pPr lvl="0">
            <a:defRPr b="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12/9 Sprint - UM / Logging / Archiving / Testing Implementation</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Sprints!$J$181:$Q$181</c:f>
            </c:strRef>
          </c:cat>
          <c:val>
            <c:numRef>
              <c:f>Sprints!$J$192:$Q$192</c:f>
              <c:numCache/>
            </c:numRef>
          </c:val>
          <c:smooth val="0"/>
        </c:ser>
        <c:ser>
          <c:idx val="1"/>
          <c:order val="1"/>
          <c:tx>
            <c:v>Actual</c:v>
          </c:tx>
          <c:spPr>
            <a:ln cmpd="sng">
              <a:solidFill>
                <a:srgbClr val="EA4335"/>
              </a:solidFill>
            </a:ln>
          </c:spPr>
          <c:marker>
            <c:symbol val="none"/>
          </c:marker>
          <c:cat>
            <c:strRef>
              <c:f>Sprints!$J$181:$Q$181</c:f>
            </c:strRef>
          </c:cat>
          <c:val>
            <c:numRef>
              <c:f>Sprints!$J$193:$Q$193</c:f>
              <c:numCache/>
            </c:numRef>
          </c:val>
          <c:smooth val="0"/>
        </c:ser>
        <c:axId val="1351722434"/>
        <c:axId val="781365862"/>
      </c:lineChart>
      <c:catAx>
        <c:axId val="1351722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81365862"/>
      </c:catAx>
      <c:valAx>
        <c:axId val="78136586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1722434"/>
      </c:valAx>
    </c:plotArea>
    <c:legend>
      <c:legendPos val="r"/>
      <c:overlay val="0"/>
      <c:txPr>
        <a:bodyPr/>
        <a:lstStyle/>
        <a:p>
          <a:pPr lvl="0">
            <a:defRPr b="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11/18 Sprint - LL Design - Blacklists</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Sprints!$J$141:$Q$141</c:f>
            </c:strRef>
          </c:cat>
          <c:val>
            <c:numRef>
              <c:f>Sprints!$J$148:$Q$148</c:f>
              <c:numCache/>
            </c:numRef>
          </c:val>
          <c:smooth val="0"/>
        </c:ser>
        <c:ser>
          <c:idx val="1"/>
          <c:order val="1"/>
          <c:tx>
            <c:v>Actual</c:v>
          </c:tx>
          <c:spPr>
            <a:ln cmpd="sng">
              <a:solidFill>
                <a:srgbClr val="EA4335"/>
              </a:solidFill>
            </a:ln>
          </c:spPr>
          <c:marker>
            <c:symbol val="none"/>
          </c:marker>
          <c:cat>
            <c:strRef>
              <c:f>Sprints!$J$141:$Q$141</c:f>
            </c:strRef>
          </c:cat>
          <c:val>
            <c:numRef>
              <c:f>Sprints!$J$149:$Q$149</c:f>
              <c:numCache/>
            </c:numRef>
          </c:val>
          <c:smooth val="0"/>
        </c:ser>
        <c:axId val="459511704"/>
        <c:axId val="1294910747"/>
      </c:lineChart>
      <c:catAx>
        <c:axId val="4595117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94910747"/>
      </c:catAx>
      <c:valAx>
        <c:axId val="129491074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9511704"/>
      </c:valAx>
    </c:plotArea>
    <c:legend>
      <c:legendPos val="r"/>
      <c:overlay val="0"/>
      <c:txPr>
        <a:bodyPr/>
        <a:lstStyle/>
        <a:p>
          <a:pPr lvl="0">
            <a:defRPr b="0">
              <a:solidFill>
                <a:srgbClr val="1A1A1A"/>
              </a:solidFill>
              <a:latin typeface="+mn-lt"/>
            </a:defRPr>
          </a:pPr>
        </a:p>
      </c:txPr>
    </c:legend>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UM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Sprints!$J$197:$Y$197</c:f>
            </c:strRef>
          </c:cat>
          <c:val>
            <c:numRef>
              <c:f>Sprints!$J$208:$Y$208</c:f>
              <c:numCache/>
            </c:numRef>
          </c:val>
          <c:smooth val="0"/>
        </c:ser>
        <c:ser>
          <c:idx val="1"/>
          <c:order val="1"/>
          <c:tx>
            <c:v>Actual</c:v>
          </c:tx>
          <c:spPr>
            <a:ln cmpd="sng">
              <a:solidFill>
                <a:srgbClr val="EA4335"/>
              </a:solidFill>
            </a:ln>
          </c:spPr>
          <c:marker>
            <c:symbol val="none"/>
          </c:marker>
          <c:cat>
            <c:strRef>
              <c:f>Sprints!$J$197:$Y$197</c:f>
            </c:strRef>
          </c:cat>
          <c:val>
            <c:numRef>
              <c:f>Sprints!$J$209:$Y$209</c:f>
              <c:numCache/>
            </c:numRef>
          </c:val>
          <c:smooth val="0"/>
        </c:ser>
        <c:axId val="1016850248"/>
        <c:axId val="694054122"/>
      </c:lineChart>
      <c:catAx>
        <c:axId val="10168502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94054122"/>
      </c:catAx>
      <c:valAx>
        <c:axId val="69405412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6850248"/>
      </c:valAx>
    </c:plotArea>
    <c:legend>
      <c:legendPos val="r"/>
      <c:overlay val="0"/>
      <c:txPr>
        <a:bodyPr/>
        <a:lstStyle/>
        <a:p>
          <a:pPr lvl="0">
            <a:defRPr b="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UAD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Sprints!$J$213:$Y$213</c:f>
            </c:strRef>
          </c:cat>
          <c:val>
            <c:numRef>
              <c:f>Sprints!$J$224:$Y$224</c:f>
              <c:numCache/>
            </c:numRef>
          </c:val>
          <c:smooth val="0"/>
        </c:ser>
        <c:ser>
          <c:idx val="1"/>
          <c:order val="1"/>
          <c:tx>
            <c:v>Actual</c:v>
          </c:tx>
          <c:spPr>
            <a:ln cmpd="sng">
              <a:solidFill>
                <a:srgbClr val="EA4335"/>
              </a:solidFill>
            </a:ln>
          </c:spPr>
          <c:marker>
            <c:symbol val="none"/>
          </c:marker>
          <c:cat>
            <c:strRef>
              <c:f>Sprints!$J$213:$Y$213</c:f>
            </c:strRef>
          </c:cat>
          <c:val>
            <c:numRef>
              <c:f>Sprints!$J$225:$Y$225</c:f>
              <c:numCache/>
            </c:numRef>
          </c:val>
          <c:smooth val="0"/>
        </c:ser>
        <c:axId val="1751459206"/>
        <c:axId val="348469092"/>
      </c:lineChart>
      <c:catAx>
        <c:axId val="17514592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48469092"/>
      </c:catAx>
      <c:valAx>
        <c:axId val="34846909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1459206"/>
      </c:valAx>
    </c:plotArea>
    <c:legend>
      <c:legendPos val="r"/>
      <c:overlay val="0"/>
      <c:txPr>
        <a:bodyPr/>
        <a:lstStyle/>
        <a:p>
          <a:pPr lvl="0">
            <a:defRPr b="0">
              <a:solidFill>
                <a:srgbClr val="1A1A1A"/>
              </a:solidFill>
              <a:latin typeface="+mn-lt"/>
            </a:defRPr>
          </a:pPr>
        </a:p>
      </c:txPr>
    </c:legend>
    <c:plotVisOnly val="1"/>
  </c:chart>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Registration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Sprints!$J$229:$Y$229</c:f>
            </c:strRef>
          </c:cat>
          <c:val>
            <c:numRef>
              <c:f>Sprints!$J$240:$Y$240</c:f>
              <c:numCache/>
            </c:numRef>
          </c:val>
          <c:smooth val="0"/>
        </c:ser>
        <c:ser>
          <c:idx val="1"/>
          <c:order val="1"/>
          <c:tx>
            <c:v>Actual</c:v>
          </c:tx>
          <c:spPr>
            <a:ln cmpd="sng">
              <a:solidFill>
                <a:srgbClr val="EA4335"/>
              </a:solidFill>
            </a:ln>
          </c:spPr>
          <c:marker>
            <c:symbol val="none"/>
          </c:marker>
          <c:cat>
            <c:strRef>
              <c:f>Sprints!$J$229:$Y$229</c:f>
            </c:strRef>
          </c:cat>
          <c:val>
            <c:numRef>
              <c:f>Sprints!$J$241:$Y$241</c:f>
              <c:numCache/>
            </c:numRef>
          </c:val>
          <c:smooth val="0"/>
        </c:ser>
        <c:axId val="393595617"/>
        <c:axId val="1377822862"/>
      </c:lineChart>
      <c:catAx>
        <c:axId val="3935956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77822862"/>
      </c:catAx>
      <c:valAx>
        <c:axId val="137782286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3595617"/>
      </c:valAx>
    </c:plotArea>
    <c:legend>
      <c:legendPos val="r"/>
      <c:overlay val="0"/>
      <c:txPr>
        <a:bodyPr/>
        <a:lstStyle/>
        <a:p>
          <a:pPr lvl="0">
            <a:defRPr b="0">
              <a:solidFill>
                <a:srgbClr val="1A1A1A"/>
              </a:solidFill>
              <a:latin typeface="+mn-lt"/>
            </a:defRPr>
          </a:pPr>
        </a:p>
      </c:txPr>
    </c:legend>
    <c:plotVisOnly val="1"/>
  </c:chart>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UI</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Sprints!$J$245:$Y$245</c:f>
            </c:strRef>
          </c:cat>
          <c:val>
            <c:numRef>
              <c:f>Sprints!$J$256:$Y$256</c:f>
              <c:numCache/>
            </c:numRef>
          </c:val>
          <c:smooth val="0"/>
        </c:ser>
        <c:ser>
          <c:idx val="1"/>
          <c:order val="1"/>
          <c:tx>
            <c:v>Actual</c:v>
          </c:tx>
          <c:spPr>
            <a:ln cmpd="sng">
              <a:solidFill>
                <a:srgbClr val="EA4335"/>
              </a:solidFill>
            </a:ln>
          </c:spPr>
          <c:marker>
            <c:symbol val="none"/>
          </c:marker>
          <c:cat>
            <c:strRef>
              <c:f>Sprints!$J$245:$Y$245</c:f>
            </c:strRef>
          </c:cat>
          <c:val>
            <c:numRef>
              <c:f>Sprints!$J$257:$Y$257</c:f>
              <c:numCache/>
            </c:numRef>
          </c:val>
          <c:smooth val="0"/>
        </c:ser>
        <c:axId val="850892217"/>
        <c:axId val="1918618875"/>
      </c:lineChart>
      <c:catAx>
        <c:axId val="8508922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18618875"/>
      </c:catAx>
      <c:valAx>
        <c:axId val="191861887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0892217"/>
      </c:valAx>
    </c:plotArea>
    <c:legend>
      <c:legendPos val="r"/>
      <c:overlay val="0"/>
      <c:txPr>
        <a:bodyPr/>
        <a:lstStyle/>
        <a:p>
          <a:pPr lvl="0">
            <a:defRPr b="0">
              <a:solidFill>
                <a:srgbClr val="1A1A1A"/>
              </a:solidFill>
              <a:latin typeface="+mn-lt"/>
            </a:defRPr>
          </a:pPr>
        </a:p>
      </c:txPr>
    </c:legend>
    <c:plotVisOnly val="1"/>
  </c:chart>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UM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Sprints!$J$197:$Y$197</c:f>
            </c:strRef>
          </c:cat>
          <c:val>
            <c:numRef>
              <c:f>Sprints!$J$208:$Y$208</c:f>
              <c:numCache/>
            </c:numRef>
          </c:val>
          <c:smooth val="0"/>
        </c:ser>
        <c:ser>
          <c:idx val="1"/>
          <c:order val="1"/>
          <c:tx>
            <c:v>Actual</c:v>
          </c:tx>
          <c:spPr>
            <a:ln cmpd="sng">
              <a:solidFill>
                <a:srgbClr val="EA4335"/>
              </a:solidFill>
            </a:ln>
          </c:spPr>
          <c:marker>
            <c:symbol val="none"/>
          </c:marker>
          <c:cat>
            <c:strRef>
              <c:f>Sprints!$J$197:$Y$197</c:f>
            </c:strRef>
          </c:cat>
          <c:val>
            <c:numRef>
              <c:f>Sprints!$J$209:$Y$209</c:f>
              <c:numCache/>
            </c:numRef>
          </c:val>
          <c:smooth val="0"/>
        </c:ser>
        <c:axId val="665996636"/>
        <c:axId val="1936258406"/>
      </c:lineChart>
      <c:catAx>
        <c:axId val="6659966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936258406"/>
      </c:catAx>
      <c:valAx>
        <c:axId val="193625840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65996636"/>
      </c:valAx>
    </c:plotArea>
    <c:legend>
      <c:legendPos val="r"/>
      <c:overlay val="0"/>
      <c:txPr>
        <a:bodyPr/>
        <a:lstStyle/>
        <a:p>
          <a:pPr lvl="0">
            <a:defRPr b="0">
              <a:solidFill>
                <a:srgbClr val="1A1A1A"/>
              </a:solidFill>
              <a:latin typeface="+mn-lt"/>
            </a:defRPr>
          </a:pPr>
        </a:p>
      </c:txPr>
    </c:legend>
    <c:plotVisOnly val="1"/>
  </c:chart>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UAD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Sprints!$J$213:$Y$213</c:f>
            </c:strRef>
          </c:cat>
          <c:val>
            <c:numRef>
              <c:f>Sprints!$J$224:$Y$224</c:f>
              <c:numCache/>
            </c:numRef>
          </c:val>
          <c:smooth val="0"/>
        </c:ser>
        <c:ser>
          <c:idx val="1"/>
          <c:order val="1"/>
          <c:tx>
            <c:v>Actual</c:v>
          </c:tx>
          <c:spPr>
            <a:ln cmpd="sng">
              <a:solidFill>
                <a:srgbClr val="EA4335"/>
              </a:solidFill>
            </a:ln>
          </c:spPr>
          <c:marker>
            <c:symbol val="none"/>
          </c:marker>
          <c:cat>
            <c:strRef>
              <c:f>Sprints!$J$213:$Y$213</c:f>
            </c:strRef>
          </c:cat>
          <c:val>
            <c:numRef>
              <c:f>Sprints!$J$225:$Y$225</c:f>
              <c:numCache/>
            </c:numRef>
          </c:val>
          <c:smooth val="0"/>
        </c:ser>
        <c:axId val="169682491"/>
        <c:axId val="301223428"/>
      </c:lineChart>
      <c:catAx>
        <c:axId val="1696824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301223428"/>
      </c:catAx>
      <c:valAx>
        <c:axId val="30122342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682491"/>
      </c:valAx>
    </c:plotArea>
    <c:legend>
      <c:legendPos val="r"/>
      <c:overlay val="0"/>
      <c:txPr>
        <a:bodyPr/>
        <a:lstStyle/>
        <a:p>
          <a:pPr lvl="0">
            <a:defRPr b="0">
              <a:solidFill>
                <a:srgbClr val="1A1A1A"/>
              </a:solidFill>
              <a:latin typeface="+mn-lt"/>
            </a:defRPr>
          </a:pPr>
        </a:p>
      </c:txPr>
    </c:legend>
    <c:plotVisOnly val="1"/>
  </c:chart>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Registration / ORM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Sprints!$J$229:$Y$229</c:f>
            </c:strRef>
          </c:cat>
          <c:val>
            <c:numRef>
              <c:f>Sprints!$J$240:$Y$240</c:f>
              <c:numCache/>
            </c:numRef>
          </c:val>
          <c:smooth val="0"/>
        </c:ser>
        <c:ser>
          <c:idx val="1"/>
          <c:order val="1"/>
          <c:tx>
            <c:v>Actual</c:v>
          </c:tx>
          <c:spPr>
            <a:ln cmpd="sng">
              <a:solidFill>
                <a:srgbClr val="EA4335"/>
              </a:solidFill>
            </a:ln>
          </c:spPr>
          <c:marker>
            <c:symbol val="none"/>
          </c:marker>
          <c:cat>
            <c:strRef>
              <c:f>Sprints!$J$229:$Y$229</c:f>
            </c:strRef>
          </c:cat>
          <c:val>
            <c:numRef>
              <c:f>Sprints!$J$241:$Y$241</c:f>
              <c:numCache/>
            </c:numRef>
          </c:val>
          <c:smooth val="0"/>
        </c:ser>
        <c:axId val="1640915652"/>
        <c:axId val="741388846"/>
      </c:lineChart>
      <c:catAx>
        <c:axId val="16409156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41388846"/>
      </c:catAx>
      <c:valAx>
        <c:axId val="74138884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0915652"/>
      </c:valAx>
    </c:plotArea>
    <c:legend>
      <c:legendPos val="r"/>
      <c:overlay val="0"/>
      <c:txPr>
        <a:bodyPr/>
        <a:lstStyle/>
        <a:p>
          <a:pPr lvl="0">
            <a:defRPr b="0">
              <a:solidFill>
                <a:srgbClr val="1A1A1A"/>
              </a:solidFill>
              <a:latin typeface="+mn-lt"/>
            </a:defRPr>
          </a:pPr>
        </a:p>
      </c:txPr>
    </c:legend>
    <c:plotVisOnly val="1"/>
  </c:chart>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UI</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Sprints!$J$245:$Y$245</c:f>
            </c:strRef>
          </c:cat>
          <c:val>
            <c:numRef>
              <c:f>Sprints!$J$256:$Y$256</c:f>
              <c:numCache/>
            </c:numRef>
          </c:val>
          <c:smooth val="0"/>
        </c:ser>
        <c:ser>
          <c:idx val="1"/>
          <c:order val="1"/>
          <c:tx>
            <c:v>Actual</c:v>
          </c:tx>
          <c:spPr>
            <a:ln cmpd="sng">
              <a:solidFill>
                <a:srgbClr val="EA4335"/>
              </a:solidFill>
            </a:ln>
          </c:spPr>
          <c:marker>
            <c:symbol val="none"/>
          </c:marker>
          <c:cat>
            <c:strRef>
              <c:f>Sprints!$J$245:$Y$245</c:f>
            </c:strRef>
          </c:cat>
          <c:val>
            <c:numRef>
              <c:f>Sprints!$J$257:$Y$257</c:f>
              <c:numCache/>
            </c:numRef>
          </c:val>
          <c:smooth val="0"/>
        </c:ser>
        <c:axId val="338656494"/>
        <c:axId val="706839661"/>
      </c:lineChart>
      <c:catAx>
        <c:axId val="3386564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706839661"/>
      </c:catAx>
      <c:valAx>
        <c:axId val="70683966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8656494"/>
      </c:valAx>
    </c:plotArea>
    <c:legend>
      <c:legendPos val="r"/>
      <c:overlay val="0"/>
      <c:txPr>
        <a:bodyPr/>
        <a:lstStyle/>
        <a:p>
          <a:pPr lvl="0">
            <a:defRPr b="0">
              <a:solidFill>
                <a:srgbClr val="1A1A1A"/>
              </a:solidFill>
              <a:latin typeface="+mn-lt"/>
            </a:defRPr>
          </a:pPr>
        </a:p>
      </c:txPr>
    </c:legend>
    <c:plotVisOnly val="1"/>
  </c:chart>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Sprints!$BP$197:$CE$197</c:f>
              <c:numCache/>
            </c:numRef>
          </c:val>
          <c:smooth val="0"/>
        </c:ser>
        <c:ser>
          <c:idx val="1"/>
          <c:order val="1"/>
          <c:tx>
            <c:v>Actual</c:v>
          </c:tx>
          <c:spPr>
            <a:ln cmpd="sng">
              <a:solidFill>
                <a:srgbClr val="EA4335"/>
              </a:solidFill>
            </a:ln>
          </c:spPr>
          <c:marker>
            <c:symbol val="none"/>
          </c:marker>
          <c:cat>
            <c:strRef>
              <c:f>Sprints!$BP$196:$CE$196</c:f>
            </c:strRef>
          </c:cat>
          <c:val>
            <c:numRef>
              <c:f>Sprints!$BP$198:$CE$198</c:f>
              <c:numCache/>
            </c:numRef>
          </c:val>
          <c:smooth val="0"/>
        </c:ser>
        <c:axId val="481871804"/>
        <c:axId val="110053021"/>
      </c:lineChart>
      <c:catAx>
        <c:axId val="4818718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0053021"/>
      </c:catAx>
      <c:valAx>
        <c:axId val="11005302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1871804"/>
      </c:valAx>
    </c:plotArea>
    <c:legend>
      <c:legendPos val="r"/>
      <c:overlay val="0"/>
      <c:txPr>
        <a:bodyPr/>
        <a:lstStyle/>
        <a:p>
          <a:pPr lvl="0">
            <a:defRPr b="0">
              <a:solidFill>
                <a:srgbClr val="1A1A1A"/>
              </a:solidFill>
              <a:latin typeface="+mn-lt"/>
            </a:defRPr>
          </a:pPr>
        </a:p>
      </c:txPr>
    </c:legend>
    <c:plotVisOnly val="1"/>
  </c:chart>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Sprints!$BP$201:$CE$201</c:f>
              <c:numCache/>
            </c:numRef>
          </c:val>
          <c:smooth val="0"/>
        </c:ser>
        <c:ser>
          <c:idx val="1"/>
          <c:order val="1"/>
          <c:tx>
            <c:v>Actual</c:v>
          </c:tx>
          <c:spPr>
            <a:ln cmpd="sng">
              <a:solidFill>
                <a:srgbClr val="EA4335"/>
              </a:solidFill>
            </a:ln>
          </c:spPr>
          <c:marker>
            <c:symbol val="none"/>
          </c:marker>
          <c:cat>
            <c:strRef>
              <c:f>Sprints!$BP$196:$CE$196</c:f>
            </c:strRef>
          </c:cat>
          <c:val>
            <c:numRef>
              <c:f>Sprints!$BP$202:$CE$202</c:f>
              <c:numCache/>
            </c:numRef>
          </c:val>
          <c:smooth val="0"/>
        </c:ser>
        <c:axId val="78641354"/>
        <c:axId val="560830749"/>
      </c:lineChart>
      <c:catAx>
        <c:axId val="786413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60830749"/>
      </c:catAx>
      <c:valAx>
        <c:axId val="56083074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641354"/>
      </c:valAx>
    </c:plotArea>
    <c:legend>
      <c:legendPos val="r"/>
      <c:overlay val="0"/>
      <c:txPr>
        <a:bodyPr/>
        <a:lstStyle/>
        <a:p>
          <a:pPr lvl="0">
            <a:defRPr b="0">
              <a:solidFill>
                <a:srgbClr val="1A1A1A"/>
              </a:solidFill>
              <a:latin typeface="+mn-lt"/>
            </a:defRPr>
          </a:pPr>
        </a:p>
      </c:txPr>
    </c:legend>
    <c:plotVisOnly val="1"/>
  </c:chart>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Sprints!$CH$197:$CW$197</c:f>
              <c:numCache/>
            </c:numRef>
          </c:val>
          <c:smooth val="0"/>
        </c:ser>
        <c:ser>
          <c:idx val="1"/>
          <c:order val="1"/>
          <c:tx>
            <c:v>Actual</c:v>
          </c:tx>
          <c:spPr>
            <a:ln cmpd="sng">
              <a:solidFill>
                <a:srgbClr val="EA4335"/>
              </a:solidFill>
            </a:ln>
          </c:spPr>
          <c:marker>
            <c:symbol val="none"/>
          </c:marker>
          <c:cat>
            <c:strRef>
              <c:f>Sprints!$BP$196:$CE$196</c:f>
            </c:strRef>
          </c:cat>
          <c:val>
            <c:numRef>
              <c:f>Sprints!$CH$198:$CW$198</c:f>
              <c:numCache/>
            </c:numRef>
          </c:val>
          <c:smooth val="0"/>
        </c:ser>
        <c:axId val="1656296803"/>
        <c:axId val="1130247818"/>
      </c:lineChart>
      <c:catAx>
        <c:axId val="16562968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30247818"/>
      </c:catAx>
      <c:valAx>
        <c:axId val="113024781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6296803"/>
      </c:valAx>
    </c:plotArea>
    <c:legend>
      <c:legendPos val="r"/>
      <c:overlay val="0"/>
      <c:txPr>
        <a:bodyPr/>
        <a:lstStyle/>
        <a:p>
          <a:pPr lvl="0">
            <a:defRPr b="0">
              <a:solidFill>
                <a:srgbClr val="1A1A1A"/>
              </a:solidFill>
              <a:latin typeface="+mn-lt"/>
            </a:defRPr>
          </a:pPr>
        </a:p>
      </c:txPr>
    </c:legend>
    <c:plotVisOnly val="1"/>
  </c:chart>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Sprints!$CH$201:$CW$201</c:f>
              <c:numCache/>
            </c:numRef>
          </c:val>
          <c:smooth val="0"/>
        </c:ser>
        <c:ser>
          <c:idx val="1"/>
          <c:order val="1"/>
          <c:tx>
            <c:v>Actual</c:v>
          </c:tx>
          <c:spPr>
            <a:ln cmpd="sng">
              <a:solidFill>
                <a:srgbClr val="EA4335"/>
              </a:solidFill>
            </a:ln>
          </c:spPr>
          <c:marker>
            <c:symbol val="none"/>
          </c:marker>
          <c:cat>
            <c:strRef>
              <c:f>Sprints!$BP$196:$CE$196</c:f>
            </c:strRef>
          </c:cat>
          <c:val>
            <c:numRef>
              <c:f>Sprints!$CH$202:$CW$202</c:f>
              <c:numCache/>
            </c:numRef>
          </c:val>
          <c:smooth val="0"/>
        </c:ser>
        <c:axId val="494199765"/>
        <c:axId val="1096378075"/>
      </c:lineChart>
      <c:catAx>
        <c:axId val="4941997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96378075"/>
      </c:catAx>
      <c:valAx>
        <c:axId val="109637807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4199765"/>
      </c:valAx>
    </c:plotArea>
    <c:legend>
      <c:legendPos val="r"/>
      <c:overlay val="0"/>
      <c:txPr>
        <a:bodyPr/>
        <a:lstStyle/>
        <a:p>
          <a:pPr lvl="0">
            <a:defRPr b="0">
              <a:solidFill>
                <a:srgbClr val="1A1A1A"/>
              </a:solidFill>
              <a:latin typeface="+mn-lt"/>
            </a:defRPr>
          </a:pPr>
        </a:p>
      </c:txPr>
    </c:legend>
    <c:plotVisOnly val="1"/>
  </c:chart>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5.1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Sprints!$BP$196:$CE$196</c:f>
            </c:strRef>
          </c:cat>
          <c:val>
            <c:numRef>
              <c:f>Sprints!$CZ$197:$DO$197</c:f>
              <c:numCache/>
            </c:numRef>
          </c:val>
          <c:smooth val="0"/>
        </c:ser>
        <c:ser>
          <c:idx val="1"/>
          <c:order val="1"/>
          <c:tx>
            <c:v>Actual</c:v>
          </c:tx>
          <c:spPr>
            <a:ln cmpd="sng">
              <a:solidFill>
                <a:srgbClr val="EA4335"/>
              </a:solidFill>
            </a:ln>
          </c:spPr>
          <c:marker>
            <c:symbol val="none"/>
          </c:marker>
          <c:cat>
            <c:strRef>
              <c:f>Sprints!$BP$196:$CE$196</c:f>
            </c:strRef>
          </c:cat>
          <c:val>
            <c:numRef>
              <c:f>Sprints!$CZ$198:$DO$198</c:f>
              <c:numCache/>
            </c:numRef>
          </c:val>
          <c:smooth val="0"/>
        </c:ser>
        <c:axId val="1089215405"/>
        <c:axId val="1841676227"/>
      </c:lineChart>
      <c:catAx>
        <c:axId val="10892154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841676227"/>
      </c:catAx>
      <c:valAx>
        <c:axId val="184167622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9215405"/>
      </c:valAx>
    </c:plotArea>
    <c:legend>
      <c:legendPos val="r"/>
      <c:overlay val="0"/>
      <c:txPr>
        <a:bodyPr/>
        <a:lstStyle/>
        <a:p>
          <a:pPr lvl="0">
            <a:defRPr b="0">
              <a:solidFill>
                <a:srgbClr val="1A1A1A"/>
              </a:solidFill>
              <a:latin typeface="+mn-lt"/>
            </a:defRPr>
          </a:pPr>
        </a:p>
      </c:txPr>
    </c:legend>
    <c:plotVisOnly val="1"/>
  </c:chart>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Sprints!$BP$212:$CE$212</c:f>
            </c:strRef>
          </c:cat>
          <c:val>
            <c:numRef>
              <c:f>Sprints!$BP$213:$CE$213</c:f>
              <c:numCache/>
            </c:numRef>
          </c:val>
          <c:smooth val="0"/>
        </c:ser>
        <c:ser>
          <c:idx val="1"/>
          <c:order val="1"/>
          <c:tx>
            <c:v>Actual</c:v>
          </c:tx>
          <c:spPr>
            <a:ln cmpd="sng">
              <a:solidFill>
                <a:srgbClr val="EA4335"/>
              </a:solidFill>
            </a:ln>
          </c:spPr>
          <c:marker>
            <c:symbol val="none"/>
          </c:marker>
          <c:cat>
            <c:strRef>
              <c:f>Sprints!$BP$212:$CE$212</c:f>
            </c:strRef>
          </c:cat>
          <c:val>
            <c:numRef>
              <c:f>Sprints!$BP$214:$CE$214</c:f>
              <c:numCache/>
            </c:numRef>
          </c:val>
          <c:smooth val="0"/>
        </c:ser>
        <c:axId val="2135046946"/>
        <c:axId val="546742404"/>
      </c:lineChart>
      <c:catAx>
        <c:axId val="21350469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46742404"/>
      </c:catAx>
      <c:valAx>
        <c:axId val="54674240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5046946"/>
      </c:valAx>
    </c:plotArea>
    <c:legend>
      <c:legendPos val="r"/>
      <c:overlay val="0"/>
      <c:txPr>
        <a:bodyPr/>
        <a:lstStyle/>
        <a:p>
          <a:pPr lvl="0">
            <a:defRPr b="0">
              <a:solidFill>
                <a:srgbClr val="1A1A1A"/>
              </a:solidFill>
              <a:latin typeface="+mn-lt"/>
            </a:defRPr>
          </a:pPr>
        </a:p>
      </c:txPr>
    </c:legend>
    <c:plotVisOnly val="1"/>
  </c:chart>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Sprints!$BP$201:$CE$201</c:f>
              <c:numCache/>
            </c:numRef>
          </c:val>
          <c:smooth val="0"/>
        </c:ser>
        <c:ser>
          <c:idx val="1"/>
          <c:order val="1"/>
          <c:tx>
            <c:v>Actual</c:v>
          </c:tx>
          <c:spPr>
            <a:ln cmpd="sng">
              <a:solidFill>
                <a:srgbClr val="EA4335"/>
              </a:solidFill>
            </a:ln>
          </c:spPr>
          <c:marker>
            <c:symbol val="none"/>
          </c:marker>
          <c:cat>
            <c:strRef>
              <c:f>Sprints!$BP$216:$CE$216</c:f>
            </c:strRef>
          </c:cat>
          <c:val>
            <c:numRef>
              <c:f>Sprints!$BP$202:$CE$202</c:f>
              <c:numCache/>
            </c:numRef>
          </c:val>
          <c:smooth val="0"/>
        </c:ser>
        <c:axId val="231309180"/>
        <c:axId val="516736207"/>
      </c:lineChart>
      <c:catAx>
        <c:axId val="2313091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16736207"/>
      </c:catAx>
      <c:valAx>
        <c:axId val="516736207"/>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1309180"/>
      </c:valAx>
    </c:plotArea>
    <c:legend>
      <c:legendPos val="r"/>
      <c:overlay val="0"/>
      <c:txPr>
        <a:bodyPr/>
        <a:lstStyle/>
        <a:p>
          <a:pPr lvl="0">
            <a:defRPr b="0">
              <a:solidFill>
                <a:srgbClr val="1A1A1A"/>
              </a:solidFill>
              <a:latin typeface="+mn-lt"/>
            </a:defRPr>
          </a:pPr>
        </a:p>
      </c:txPr>
    </c:legend>
    <c:plotVisOnly val="1"/>
  </c:chart>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Sprints!$CH$213:$CW$213</c:f>
              <c:numCache/>
            </c:numRef>
          </c:val>
          <c:smooth val="0"/>
        </c:ser>
        <c:ser>
          <c:idx val="1"/>
          <c:order val="1"/>
          <c:tx>
            <c:v>Actual</c:v>
          </c:tx>
          <c:spPr>
            <a:ln cmpd="sng">
              <a:solidFill>
                <a:srgbClr val="EA4335"/>
              </a:solidFill>
            </a:ln>
          </c:spPr>
          <c:marker>
            <c:symbol val="none"/>
          </c:marker>
          <c:cat>
            <c:strRef>
              <c:f>Sprints!$BP$216:$CE$216</c:f>
            </c:strRef>
          </c:cat>
          <c:val>
            <c:numRef>
              <c:f>Sprints!$CH$214:$CW$214</c:f>
              <c:numCache/>
            </c:numRef>
          </c:val>
          <c:smooth val="0"/>
        </c:ser>
        <c:axId val="1988749966"/>
        <c:axId val="1223753132"/>
      </c:lineChart>
      <c:catAx>
        <c:axId val="19887499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223753132"/>
      </c:catAx>
      <c:valAx>
        <c:axId val="122375313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8749966"/>
      </c:valAx>
    </c:plotArea>
    <c:legend>
      <c:legendPos val="r"/>
      <c:overlay val="0"/>
      <c:txPr>
        <a:bodyPr/>
        <a:lstStyle/>
        <a:p>
          <a:pPr lvl="0">
            <a:defRPr b="0">
              <a:solidFill>
                <a:srgbClr val="1A1A1A"/>
              </a:solidFill>
              <a:latin typeface="+mn-lt"/>
            </a:defRPr>
          </a:pPr>
        </a:p>
      </c:txPr>
    </c:legend>
    <c:plotVisOnly val="1"/>
  </c:chart>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Sprints!$CH$217:$CW$217</c:f>
              <c:numCache/>
            </c:numRef>
          </c:val>
          <c:smooth val="0"/>
        </c:ser>
        <c:ser>
          <c:idx val="1"/>
          <c:order val="1"/>
          <c:tx>
            <c:v>Actual</c:v>
          </c:tx>
          <c:spPr>
            <a:ln cmpd="sng">
              <a:solidFill>
                <a:srgbClr val="EA4335"/>
              </a:solidFill>
            </a:ln>
          </c:spPr>
          <c:marker>
            <c:symbol val="none"/>
          </c:marker>
          <c:cat>
            <c:strRef>
              <c:f>Sprints!$BP$216:$CE$216</c:f>
            </c:strRef>
          </c:cat>
          <c:val>
            <c:numRef>
              <c:f>Sprints!$CH$218:$CW$218</c:f>
              <c:numCache/>
            </c:numRef>
          </c:val>
          <c:smooth val="0"/>
        </c:ser>
        <c:axId val="1614454389"/>
        <c:axId val="523080082"/>
      </c:lineChart>
      <c:catAx>
        <c:axId val="16144543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23080082"/>
      </c:catAx>
      <c:valAx>
        <c:axId val="52308008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14454389"/>
      </c:valAx>
    </c:plotArea>
    <c:legend>
      <c:legendPos val="r"/>
      <c:overlay val="0"/>
      <c:txPr>
        <a:bodyPr/>
        <a:lstStyle/>
        <a:p>
          <a:pPr lvl="0">
            <a:defRPr b="0">
              <a:solidFill>
                <a:srgbClr val="1A1A1A"/>
              </a:solidFill>
              <a:latin typeface="+mn-lt"/>
            </a:defRPr>
          </a:pPr>
        </a:p>
      </c:txPr>
    </c:legend>
    <c:plotVisOnly val="1"/>
  </c:chart>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5.2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Sprints!$BP$216:$CE$216</c:f>
            </c:strRef>
          </c:cat>
          <c:val>
            <c:numRef>
              <c:f>Sprints!$CZ$213:$DO$213</c:f>
              <c:numCache/>
            </c:numRef>
          </c:val>
          <c:smooth val="0"/>
        </c:ser>
        <c:ser>
          <c:idx val="1"/>
          <c:order val="1"/>
          <c:tx>
            <c:v>Actual</c:v>
          </c:tx>
          <c:spPr>
            <a:ln cmpd="sng">
              <a:solidFill>
                <a:srgbClr val="EA4335"/>
              </a:solidFill>
            </a:ln>
          </c:spPr>
          <c:marker>
            <c:symbol val="none"/>
          </c:marker>
          <c:cat>
            <c:strRef>
              <c:f>Sprints!$BP$216:$CE$216</c:f>
            </c:strRef>
          </c:cat>
          <c:val>
            <c:numRef>
              <c:f>Sprints!$CZ$214:$DO$214</c:f>
              <c:numCache/>
            </c:numRef>
          </c:val>
          <c:smooth val="0"/>
        </c:ser>
        <c:axId val="978517364"/>
        <c:axId val="446739099"/>
      </c:lineChart>
      <c:catAx>
        <c:axId val="9785173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46739099"/>
      </c:catAx>
      <c:valAx>
        <c:axId val="44673909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8517364"/>
      </c:valAx>
    </c:plotArea>
    <c:legend>
      <c:legendPos val="r"/>
      <c:overlay val="0"/>
      <c:txPr>
        <a:bodyPr/>
        <a:lstStyle/>
        <a:p>
          <a:pPr lvl="0">
            <a:defRPr b="0">
              <a:solidFill>
                <a:srgbClr val="1A1A1A"/>
              </a:solidFill>
              <a:latin typeface="+mn-lt"/>
            </a:defRPr>
          </a:pPr>
        </a:p>
      </c:txPr>
    </c:legend>
    <c:plotVisOnly val="1"/>
  </c:chart>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Sprints!$BP$229:$CE$229</c:f>
              <c:numCache/>
            </c:numRef>
          </c:val>
          <c:smooth val="0"/>
        </c:ser>
        <c:ser>
          <c:idx val="1"/>
          <c:order val="1"/>
          <c:tx>
            <c:v>Actual</c:v>
          </c:tx>
          <c:spPr>
            <a:ln cmpd="sng">
              <a:solidFill>
                <a:srgbClr val="EA4335"/>
              </a:solidFill>
            </a:ln>
          </c:spPr>
          <c:marker>
            <c:symbol val="none"/>
          </c:marker>
          <c:cat>
            <c:strRef>
              <c:f>Sprints!$BP$228:$CE$228</c:f>
            </c:strRef>
          </c:cat>
          <c:val>
            <c:numRef>
              <c:f>Sprints!$BP$230:$CE$230</c:f>
              <c:numCache/>
            </c:numRef>
          </c:val>
          <c:smooth val="0"/>
        </c:ser>
        <c:axId val="124773004"/>
        <c:axId val="462853724"/>
      </c:lineChart>
      <c:catAx>
        <c:axId val="1247730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62853724"/>
      </c:catAx>
      <c:valAx>
        <c:axId val="46285372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773004"/>
      </c:valAx>
    </c:plotArea>
    <c:legend>
      <c:legendPos val="r"/>
      <c:overlay val="0"/>
      <c:txPr>
        <a:bodyPr/>
        <a:lstStyle/>
        <a:p>
          <a:pPr lvl="0">
            <a:defRPr b="0">
              <a:solidFill>
                <a:srgbClr val="1A1A1A"/>
              </a:solidFill>
              <a:latin typeface="+mn-lt"/>
            </a:defRPr>
          </a:pPr>
        </a:p>
      </c:txPr>
    </c:legend>
    <c:plotVisOnly val="1"/>
  </c:chart>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Sprints!$BP$233:$CE$233</c:f>
              <c:numCache/>
            </c:numRef>
          </c:val>
          <c:smooth val="0"/>
        </c:ser>
        <c:ser>
          <c:idx val="1"/>
          <c:order val="1"/>
          <c:tx>
            <c:v>Actual</c:v>
          </c:tx>
          <c:spPr>
            <a:ln cmpd="sng">
              <a:solidFill>
                <a:srgbClr val="EA4335"/>
              </a:solidFill>
            </a:ln>
          </c:spPr>
          <c:marker>
            <c:symbol val="none"/>
          </c:marker>
          <c:cat>
            <c:strRef>
              <c:f>Sprints!$BP$228:$CE$228</c:f>
            </c:strRef>
          </c:cat>
          <c:val>
            <c:numRef>
              <c:f>Sprints!$BP$234:$CE$234</c:f>
              <c:numCache/>
            </c:numRef>
          </c:val>
          <c:smooth val="0"/>
        </c:ser>
        <c:axId val="181757674"/>
        <c:axId val="832515501"/>
      </c:lineChart>
      <c:catAx>
        <c:axId val="1817576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32515501"/>
      </c:catAx>
      <c:valAx>
        <c:axId val="83251550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757674"/>
      </c:valAx>
    </c:plotArea>
    <c:legend>
      <c:legendPos val="r"/>
      <c:overlay val="0"/>
      <c:txPr>
        <a:bodyPr/>
        <a:lstStyle/>
        <a:p>
          <a:pPr lvl="0">
            <a:defRPr b="0">
              <a:solidFill>
                <a:srgbClr val="1A1A1A"/>
              </a:solidFill>
              <a:latin typeface="+mn-lt"/>
            </a:defRPr>
          </a:pPr>
        </a:p>
      </c:txPr>
    </c:legend>
    <c:plotVisOnly val="1"/>
  </c:chart>
</c:chartSpace>
</file>

<file path=xl/charts/chart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Sprints!$CH$229:$CW$229</c:f>
              <c:numCache/>
            </c:numRef>
          </c:val>
          <c:smooth val="0"/>
        </c:ser>
        <c:ser>
          <c:idx val="1"/>
          <c:order val="1"/>
          <c:tx>
            <c:v>Actual</c:v>
          </c:tx>
          <c:spPr>
            <a:ln cmpd="sng">
              <a:solidFill>
                <a:srgbClr val="EA4335"/>
              </a:solidFill>
            </a:ln>
          </c:spPr>
          <c:marker>
            <c:symbol val="none"/>
          </c:marker>
          <c:cat>
            <c:strRef>
              <c:f>Sprints!$BP$228:$CE$228</c:f>
            </c:strRef>
          </c:cat>
          <c:val>
            <c:numRef>
              <c:f>Sprints!$CH$230:$CW$230</c:f>
              <c:numCache/>
            </c:numRef>
          </c:val>
          <c:smooth val="0"/>
        </c:ser>
        <c:axId val="95950146"/>
        <c:axId val="506822510"/>
      </c:lineChart>
      <c:catAx>
        <c:axId val="959501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506822510"/>
      </c:catAx>
      <c:valAx>
        <c:axId val="50682251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950146"/>
      </c:valAx>
    </c:plotArea>
    <c:legend>
      <c:legendPos val="r"/>
      <c:overlay val="0"/>
      <c:txPr>
        <a:bodyPr/>
        <a:lstStyle/>
        <a:p>
          <a:pPr lvl="0">
            <a:defRPr b="0">
              <a:solidFill>
                <a:srgbClr val="1A1A1A"/>
              </a:solidFill>
              <a:latin typeface="+mn-lt"/>
            </a:defRPr>
          </a:pPr>
        </a:p>
      </c:txPr>
    </c:legend>
    <c:plotVisOnly val="1"/>
  </c:chart>
</c:chartSpace>
</file>

<file path=xl/charts/chart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Sprints!$CH$233:$CW$233</c:f>
              <c:numCache/>
            </c:numRef>
          </c:val>
          <c:smooth val="0"/>
        </c:ser>
        <c:ser>
          <c:idx val="1"/>
          <c:order val="1"/>
          <c:tx>
            <c:v>Actual</c:v>
          </c:tx>
          <c:spPr>
            <a:ln cmpd="sng">
              <a:solidFill>
                <a:srgbClr val="EA4335"/>
              </a:solidFill>
            </a:ln>
          </c:spPr>
          <c:marker>
            <c:symbol val="none"/>
          </c:marker>
          <c:cat>
            <c:strRef>
              <c:f>Sprints!$BP$228:$CE$228</c:f>
            </c:strRef>
          </c:cat>
          <c:val>
            <c:numRef>
              <c:f>Sprints!$CH$234:$CW$234</c:f>
              <c:numCache/>
            </c:numRef>
          </c:val>
          <c:smooth val="0"/>
        </c:ser>
        <c:axId val="867580106"/>
        <c:axId val="1739473369"/>
      </c:lineChart>
      <c:catAx>
        <c:axId val="8675801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39473369"/>
      </c:catAx>
      <c:valAx>
        <c:axId val="1739473369"/>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7580106"/>
      </c:valAx>
    </c:plotArea>
    <c:legend>
      <c:legendPos val="r"/>
      <c:overlay val="0"/>
      <c:txPr>
        <a:bodyPr/>
        <a:lstStyle/>
        <a:p>
          <a:pPr lvl="0">
            <a:defRPr b="0">
              <a:solidFill>
                <a:srgbClr val="1A1A1A"/>
              </a:solidFill>
              <a:latin typeface="+mn-lt"/>
            </a:defRPr>
          </a:pPr>
        </a:p>
      </c:txPr>
    </c:legend>
    <c:plotVisOnly val="1"/>
  </c:chart>
</c:chartSpace>
</file>

<file path=xl/charts/chart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5.3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Sprints!$BP$228:$CE$228</c:f>
            </c:strRef>
          </c:cat>
          <c:val>
            <c:numRef>
              <c:f>Sprints!$CZ$229:$DO$229</c:f>
              <c:numCache/>
            </c:numRef>
          </c:val>
          <c:smooth val="0"/>
        </c:ser>
        <c:ser>
          <c:idx val="1"/>
          <c:order val="1"/>
          <c:tx>
            <c:v>Actual</c:v>
          </c:tx>
          <c:spPr>
            <a:ln cmpd="sng">
              <a:solidFill>
                <a:srgbClr val="EA4335"/>
              </a:solidFill>
            </a:ln>
          </c:spPr>
          <c:marker>
            <c:symbol val="none"/>
          </c:marker>
          <c:cat>
            <c:strRef>
              <c:f>Sprints!$BP$228:$CE$228</c:f>
            </c:strRef>
          </c:cat>
          <c:val>
            <c:numRef>
              <c:f>Sprints!$CZ$230:$DO$230</c:f>
              <c:numCache/>
            </c:numRef>
          </c:val>
          <c:smooth val="0"/>
        </c:ser>
        <c:axId val="1013699783"/>
        <c:axId val="898870802"/>
      </c:lineChart>
      <c:catAx>
        <c:axId val="10136997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898870802"/>
      </c:catAx>
      <c:valAx>
        <c:axId val="89887080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3699783"/>
      </c:valAx>
    </c:plotArea>
    <c:legend>
      <c:legendPos val="r"/>
      <c:overlay val="0"/>
      <c:txPr>
        <a:bodyPr/>
        <a:lstStyle/>
        <a:p>
          <a:pPr lvl="0">
            <a:defRPr b="0">
              <a:solidFill>
                <a:srgbClr val="1A1A1A"/>
              </a:solidFill>
              <a:latin typeface="+mn-lt"/>
            </a:defRPr>
          </a:pPr>
        </a:p>
      </c:txPr>
    </c:legend>
    <c:plotVisOnly val="1"/>
  </c:chart>
</c:chartSpace>
</file>

<file path=xl/charts/chart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Sprints!$BP$245:$CE$245</c:f>
              <c:numCache/>
            </c:numRef>
          </c:val>
          <c:smooth val="0"/>
        </c:ser>
        <c:ser>
          <c:idx val="1"/>
          <c:order val="1"/>
          <c:tx>
            <c:v>Actual</c:v>
          </c:tx>
          <c:spPr>
            <a:ln cmpd="sng">
              <a:solidFill>
                <a:srgbClr val="EA4335"/>
              </a:solidFill>
            </a:ln>
          </c:spPr>
          <c:marker>
            <c:symbol val="none"/>
          </c:marker>
          <c:cat>
            <c:strRef>
              <c:f>Sprints!$BP$244:$CE$244</c:f>
            </c:strRef>
          </c:cat>
          <c:val>
            <c:numRef>
              <c:f>Sprints!$BP$246:$CE$246</c:f>
              <c:numCache/>
            </c:numRef>
          </c:val>
          <c:smooth val="0"/>
        </c:ser>
        <c:axId val="2001071998"/>
        <c:axId val="1083216705"/>
      </c:lineChart>
      <c:catAx>
        <c:axId val="20010719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83216705"/>
      </c:catAx>
      <c:valAx>
        <c:axId val="108321670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1071998"/>
      </c:valAx>
    </c:plotArea>
    <c:legend>
      <c:legendPos val="r"/>
      <c:overlay val="0"/>
      <c:txPr>
        <a:bodyPr/>
        <a:lstStyle/>
        <a:p>
          <a:pPr lvl="0">
            <a:defRPr b="0">
              <a:solidFill>
                <a:srgbClr val="1A1A1A"/>
              </a:solidFill>
              <a:latin typeface="+mn-lt"/>
            </a:defRPr>
          </a:pPr>
        </a:p>
      </c:txPr>
    </c:legend>
    <c:plotVisOnly val="1"/>
  </c:chart>
</c:chartSpace>
</file>

<file path=xl/charts/chart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Sprints!$BP$249:$CE$249</c:f>
              <c:numCache/>
            </c:numRef>
          </c:val>
          <c:smooth val="0"/>
        </c:ser>
        <c:ser>
          <c:idx val="1"/>
          <c:order val="1"/>
          <c:tx>
            <c:v>Actual</c:v>
          </c:tx>
          <c:spPr>
            <a:ln cmpd="sng">
              <a:solidFill>
                <a:srgbClr val="EA4335"/>
              </a:solidFill>
            </a:ln>
          </c:spPr>
          <c:marker>
            <c:symbol val="none"/>
          </c:marker>
          <c:cat>
            <c:strRef>
              <c:f>Sprints!$BP$244:$CE$244</c:f>
            </c:strRef>
          </c:cat>
          <c:val>
            <c:numRef>
              <c:f>Sprints!$BP$250:$CE$250</c:f>
              <c:numCache/>
            </c:numRef>
          </c:val>
          <c:smooth val="0"/>
        </c:ser>
        <c:axId val="1333002761"/>
        <c:axId val="1688917666"/>
      </c:lineChart>
      <c:catAx>
        <c:axId val="13330027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88917666"/>
      </c:catAx>
      <c:valAx>
        <c:axId val="168891766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3002761"/>
      </c:valAx>
    </c:plotArea>
    <c:legend>
      <c:legendPos val="r"/>
      <c:overlay val="0"/>
      <c:txPr>
        <a:bodyPr/>
        <a:lstStyle/>
        <a:p>
          <a:pPr lvl="0">
            <a:defRPr b="0">
              <a:solidFill>
                <a:srgbClr val="1A1A1A"/>
              </a:solidFill>
              <a:latin typeface="+mn-lt"/>
            </a:defRPr>
          </a:pPr>
        </a:p>
      </c:txPr>
    </c:legend>
    <c:plotVisOnly val="1"/>
  </c:chart>
</c:chartSpace>
</file>

<file path=xl/charts/chart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Sprints!$CH$245:$CW$245</c:f>
              <c:numCache/>
            </c:numRef>
          </c:val>
          <c:smooth val="0"/>
        </c:ser>
        <c:ser>
          <c:idx val="1"/>
          <c:order val="1"/>
          <c:tx>
            <c:v>Actual</c:v>
          </c:tx>
          <c:spPr>
            <a:ln cmpd="sng">
              <a:solidFill>
                <a:srgbClr val="EA4335"/>
              </a:solidFill>
            </a:ln>
          </c:spPr>
          <c:marker>
            <c:symbol val="none"/>
          </c:marker>
          <c:cat>
            <c:strRef>
              <c:f>Sprints!$BP$244:$CE$244</c:f>
            </c:strRef>
          </c:cat>
          <c:val>
            <c:numRef>
              <c:f>Sprints!$CH$246:$CW$246</c:f>
              <c:numCache/>
            </c:numRef>
          </c:val>
          <c:smooth val="0"/>
        </c:ser>
        <c:axId val="175970527"/>
        <c:axId val="495379098"/>
      </c:lineChart>
      <c:catAx>
        <c:axId val="1759705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95379098"/>
      </c:catAx>
      <c:valAx>
        <c:axId val="49537909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970527"/>
      </c:valAx>
    </c:plotArea>
    <c:legend>
      <c:legendPos val="r"/>
      <c:overlay val="0"/>
      <c:txPr>
        <a:bodyPr/>
        <a:lstStyle/>
        <a:p>
          <a:pPr lvl="0">
            <a:defRPr b="0">
              <a:solidFill>
                <a:srgbClr val="1A1A1A"/>
              </a:solidFill>
              <a:latin typeface="+mn-lt"/>
            </a:defRPr>
          </a:pPr>
        </a:p>
      </c:txPr>
    </c:legend>
    <c:plotVisOnly val="1"/>
  </c:chart>
</c:chartSpace>
</file>

<file path=xl/charts/chart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Sprints!$CH$249:$CW$249</c:f>
              <c:numCache/>
            </c:numRef>
          </c:val>
          <c:smooth val="0"/>
        </c:ser>
        <c:ser>
          <c:idx val="1"/>
          <c:order val="1"/>
          <c:tx>
            <c:v>Actual</c:v>
          </c:tx>
          <c:spPr>
            <a:ln cmpd="sng">
              <a:solidFill>
                <a:srgbClr val="EA4335"/>
              </a:solidFill>
            </a:ln>
          </c:spPr>
          <c:marker>
            <c:symbol val="none"/>
          </c:marker>
          <c:cat>
            <c:strRef>
              <c:f>Sprints!$BP$244:$CE$244</c:f>
            </c:strRef>
          </c:cat>
          <c:val>
            <c:numRef>
              <c:f>Sprints!$CH$250:$CW$250</c:f>
              <c:numCache/>
            </c:numRef>
          </c:val>
          <c:smooth val="0"/>
        </c:ser>
        <c:axId val="2068508976"/>
        <c:axId val="1359714460"/>
      </c:lineChart>
      <c:catAx>
        <c:axId val="20685089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359714460"/>
      </c:catAx>
      <c:valAx>
        <c:axId val="1359714460"/>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8508976"/>
      </c:valAx>
    </c:plotArea>
    <c:legend>
      <c:legendPos val="r"/>
      <c:overlay val="0"/>
      <c:txPr>
        <a:bodyPr/>
        <a:lstStyle/>
        <a:p>
          <a:pPr lvl="0">
            <a:defRPr b="0">
              <a:solidFill>
                <a:srgbClr val="1A1A1A"/>
              </a:solidFill>
              <a:latin typeface="+mn-lt"/>
            </a:defRPr>
          </a:pPr>
        </a:p>
      </c:txPr>
    </c:legend>
    <c:plotVisOnly val="1"/>
  </c:chart>
</c:chartSpace>
</file>

<file path=xl/charts/chart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5.4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Sprints!$BP$244:$CE$244</c:f>
            </c:strRef>
          </c:cat>
          <c:val>
            <c:numRef>
              <c:f>Sprints!$CZ$245:$DO$245</c:f>
              <c:numCache/>
            </c:numRef>
          </c:val>
          <c:smooth val="0"/>
        </c:ser>
        <c:ser>
          <c:idx val="1"/>
          <c:order val="1"/>
          <c:tx>
            <c:v>Actual</c:v>
          </c:tx>
          <c:spPr>
            <a:ln cmpd="sng">
              <a:solidFill>
                <a:srgbClr val="EA4335"/>
              </a:solidFill>
            </a:ln>
          </c:spPr>
          <c:marker>
            <c:symbol val="none"/>
          </c:marker>
          <c:cat>
            <c:strRef>
              <c:f>Sprints!$BP$244:$CE$244</c:f>
            </c:strRef>
          </c:cat>
          <c:val>
            <c:numRef>
              <c:f>Sprints!$CZ$246:$DO$246</c:f>
              <c:numCache/>
            </c:numRef>
          </c:val>
          <c:smooth val="0"/>
        </c:ser>
        <c:axId val="1658199767"/>
        <c:axId val="600987254"/>
      </c:lineChart>
      <c:catAx>
        <c:axId val="16581997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00987254"/>
      </c:catAx>
      <c:valAx>
        <c:axId val="600987254"/>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8199767"/>
      </c:valAx>
    </c:plotArea>
    <c:legend>
      <c:legendPos val="r"/>
      <c:overlay val="0"/>
      <c:txPr>
        <a:bodyPr/>
        <a:lstStyle/>
        <a:p>
          <a:pPr lvl="0">
            <a:defRPr b="0">
              <a:solidFill>
                <a:srgbClr val="1A1A1A"/>
              </a:solidFill>
              <a:latin typeface="+mn-lt"/>
            </a:defRPr>
          </a:pPr>
        </a:p>
      </c:txPr>
    </c:legend>
    <c:plotVisOnly val="1"/>
  </c:chart>
</c:chartSpace>
</file>

<file path=xl/charts/chart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6.1 Sprint - Registration/Security/LogOut/UAD</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Sprints!$J$261:$Y$261</c:f>
            </c:strRef>
          </c:cat>
          <c:val>
            <c:numRef>
              <c:f>Sprints!$J$272:$Y$272</c:f>
              <c:numCache/>
            </c:numRef>
          </c:val>
          <c:smooth val="0"/>
        </c:ser>
        <c:ser>
          <c:idx val="1"/>
          <c:order val="1"/>
          <c:tx>
            <c:v>Actual</c:v>
          </c:tx>
          <c:spPr>
            <a:ln cmpd="sng">
              <a:solidFill>
                <a:srgbClr val="EA4335"/>
              </a:solidFill>
            </a:ln>
          </c:spPr>
          <c:marker>
            <c:symbol val="none"/>
          </c:marker>
          <c:cat>
            <c:strRef>
              <c:f>Sprints!$J$261:$Y$261</c:f>
            </c:strRef>
          </c:cat>
          <c:val>
            <c:numRef>
              <c:f>Sprints!$J$273:$Y$273</c:f>
              <c:numCache/>
            </c:numRef>
          </c:val>
          <c:smooth val="0"/>
        </c:ser>
        <c:axId val="1539508031"/>
        <c:axId val="405977542"/>
      </c:lineChart>
      <c:catAx>
        <c:axId val="15395080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405977542"/>
      </c:catAx>
      <c:valAx>
        <c:axId val="40597754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9508031"/>
      </c:valAx>
    </c:plotArea>
    <c:legend>
      <c:legendPos val="r"/>
      <c:overlay val="0"/>
      <c:txPr>
        <a:bodyPr/>
        <a:lstStyle/>
        <a:p>
          <a:pPr lvl="0">
            <a:defRPr b="0">
              <a:solidFill>
                <a:srgbClr val="1A1A1A"/>
              </a:solidFill>
              <a:latin typeface="+mn-lt"/>
            </a:defRPr>
          </a:pPr>
        </a:p>
      </c:txPr>
    </c:legend>
    <c:plotVisOnly val="1"/>
  </c:chart>
</c:chartSpace>
</file>

<file path=xl/charts/chart9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6.1  Sprint - Christian Lam</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Sprints!$BP$260:$CE$260</c:f>
            </c:strRef>
          </c:cat>
          <c:val>
            <c:numRef>
              <c:f>Sprints!$BP$261:$CE$261</c:f>
              <c:numCache/>
            </c:numRef>
          </c:val>
          <c:smooth val="0"/>
        </c:ser>
        <c:ser>
          <c:idx val="1"/>
          <c:order val="1"/>
          <c:tx>
            <c:v>Actual</c:v>
          </c:tx>
          <c:spPr>
            <a:ln cmpd="sng">
              <a:solidFill>
                <a:srgbClr val="EA4335"/>
              </a:solidFill>
            </a:ln>
          </c:spPr>
          <c:marker>
            <c:symbol val="none"/>
          </c:marker>
          <c:cat>
            <c:strRef>
              <c:f>Sprints!$BP$260:$CE$260</c:f>
            </c:strRef>
          </c:cat>
          <c:val>
            <c:numRef>
              <c:f>Sprints!$BP$262:$CE$262</c:f>
              <c:numCache/>
            </c:numRef>
          </c:val>
          <c:smooth val="0"/>
        </c:ser>
        <c:axId val="804273371"/>
        <c:axId val="669699115"/>
      </c:lineChart>
      <c:catAx>
        <c:axId val="8042733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669699115"/>
      </c:catAx>
      <c:valAx>
        <c:axId val="66969911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4273371"/>
      </c:valAx>
    </c:plotArea>
    <c:legend>
      <c:legendPos val="r"/>
      <c:overlay val="0"/>
      <c:txPr>
        <a:bodyPr/>
        <a:lstStyle/>
        <a:p>
          <a:pPr lvl="0">
            <a:defRPr b="0">
              <a:solidFill>
                <a:srgbClr val="1A1A1A"/>
              </a:solidFill>
              <a:latin typeface="+mn-lt"/>
            </a:defRPr>
          </a:pPr>
        </a:p>
      </c:txPr>
    </c:legend>
    <c:plotVisOnly val="1"/>
  </c:chart>
</c:chartSpace>
</file>

<file path=xl/charts/chart9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6.1 Sprint - Daniel Monge</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Sprints!$BP$264:$CE$264</c:f>
            </c:strRef>
          </c:cat>
          <c:val>
            <c:numRef>
              <c:f>Sprints!$BP$265:$CE$265</c:f>
              <c:numCache/>
            </c:numRef>
          </c:val>
          <c:smooth val="0"/>
        </c:ser>
        <c:ser>
          <c:idx val="1"/>
          <c:order val="1"/>
          <c:tx>
            <c:v>Actual</c:v>
          </c:tx>
          <c:spPr>
            <a:ln cmpd="sng">
              <a:solidFill>
                <a:srgbClr val="EA4335"/>
              </a:solidFill>
            </a:ln>
          </c:spPr>
          <c:marker>
            <c:symbol val="none"/>
          </c:marker>
          <c:cat>
            <c:strRef>
              <c:f>Sprints!$BP$264:$CE$264</c:f>
            </c:strRef>
          </c:cat>
          <c:val>
            <c:numRef>
              <c:f>Sprints!$BP$266:$CE$266</c:f>
              <c:numCache/>
            </c:numRef>
          </c:val>
          <c:smooth val="0"/>
        </c:ser>
        <c:axId val="720603006"/>
        <c:axId val="1715443548"/>
      </c:lineChart>
      <c:catAx>
        <c:axId val="7206030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15443548"/>
      </c:catAx>
      <c:valAx>
        <c:axId val="1715443548"/>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0603006"/>
      </c:valAx>
    </c:plotArea>
    <c:legend>
      <c:legendPos val="r"/>
      <c:overlay val="0"/>
      <c:txPr>
        <a:bodyPr/>
        <a:lstStyle/>
        <a:p>
          <a:pPr lvl="0">
            <a:defRPr b="0">
              <a:solidFill>
                <a:srgbClr val="1A1A1A"/>
              </a:solidFill>
              <a:latin typeface="+mn-lt"/>
            </a:defRPr>
          </a:pPr>
        </a:p>
      </c:txPr>
    </c:legend>
    <c:plotVisOnly val="1"/>
  </c:chart>
</c:chartSpace>
</file>

<file path=xl/charts/chart9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6.1 Sprint - Eric Truong</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Sprints!$BP$260:$CE$260</c:f>
            </c:strRef>
          </c:cat>
          <c:val>
            <c:numRef>
              <c:f>Sprints!$CH$261:$CW$261</c:f>
              <c:numCache/>
            </c:numRef>
          </c:val>
          <c:smooth val="0"/>
        </c:ser>
        <c:ser>
          <c:idx val="1"/>
          <c:order val="1"/>
          <c:tx>
            <c:v>Actual</c:v>
          </c:tx>
          <c:spPr>
            <a:ln cmpd="sng">
              <a:solidFill>
                <a:srgbClr val="EA4335"/>
              </a:solidFill>
            </a:ln>
          </c:spPr>
          <c:marker>
            <c:symbol val="none"/>
          </c:marker>
          <c:cat>
            <c:strRef>
              <c:f>Sprints!$BP$260:$CE$260</c:f>
            </c:strRef>
          </c:cat>
          <c:val>
            <c:numRef>
              <c:f>Sprints!$CH$262:$CW$262</c:f>
              <c:numCache/>
            </c:numRef>
          </c:val>
          <c:smooth val="0"/>
        </c:ser>
        <c:axId val="999007587"/>
        <c:axId val="1043334546"/>
      </c:lineChart>
      <c:catAx>
        <c:axId val="9990075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043334546"/>
      </c:catAx>
      <c:valAx>
        <c:axId val="1043334546"/>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9007587"/>
      </c:valAx>
    </c:plotArea>
    <c:legend>
      <c:legendPos val="r"/>
      <c:overlay val="0"/>
      <c:txPr>
        <a:bodyPr/>
        <a:lstStyle/>
        <a:p>
          <a:pPr lvl="0">
            <a:defRPr b="0">
              <a:solidFill>
                <a:srgbClr val="1A1A1A"/>
              </a:solidFill>
              <a:latin typeface="+mn-lt"/>
            </a:defRPr>
          </a:pPr>
        </a:p>
      </c:txPr>
    </c:legend>
    <c:plotVisOnly val="1"/>
  </c:chart>
</c:chartSpace>
</file>

<file path=xl/charts/chart9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6.1 Sprint - Erina Lara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Sprints!$BP$264:$CE$264</c:f>
            </c:strRef>
          </c:cat>
          <c:val>
            <c:numRef>
              <c:f>Sprints!$CH$265:$CW$265</c:f>
              <c:numCache/>
            </c:numRef>
          </c:val>
          <c:smooth val="0"/>
        </c:ser>
        <c:ser>
          <c:idx val="1"/>
          <c:order val="1"/>
          <c:tx>
            <c:v>Actual</c:v>
          </c:tx>
          <c:spPr>
            <a:ln cmpd="sng">
              <a:solidFill>
                <a:srgbClr val="EA4335"/>
              </a:solidFill>
            </a:ln>
          </c:spPr>
          <c:marker>
            <c:symbol val="none"/>
          </c:marker>
          <c:cat>
            <c:strRef>
              <c:f>Sprints!$BP$264:$CE$264</c:f>
            </c:strRef>
          </c:cat>
          <c:val>
            <c:numRef>
              <c:f>Sprints!$CH$266:$CW$266</c:f>
              <c:numCache/>
            </c:numRef>
          </c:val>
          <c:smooth val="0"/>
        </c:ser>
        <c:axId val="1528721153"/>
        <c:axId val="1712351835"/>
      </c:lineChart>
      <c:catAx>
        <c:axId val="15287211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712351835"/>
      </c:catAx>
      <c:valAx>
        <c:axId val="1712351835"/>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8721153"/>
      </c:valAx>
    </c:plotArea>
    <c:legend>
      <c:legendPos val="r"/>
      <c:overlay val="0"/>
      <c:txPr>
        <a:bodyPr/>
        <a:lstStyle/>
        <a:p>
          <a:pPr lvl="0">
            <a:defRPr b="0">
              <a:solidFill>
                <a:srgbClr val="1A1A1A"/>
              </a:solidFill>
              <a:latin typeface="+mn-lt"/>
            </a:defRPr>
          </a:pPr>
        </a:p>
      </c:txPr>
    </c:legend>
    <c:plotVisOnly val="1"/>
  </c:chart>
</c:chartSpace>
</file>

<file path=xl/charts/chart9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6.1 Sprint - Michael Lamera</a:t>
            </a:r>
          </a:p>
        </c:rich>
      </c:tx>
      <c:layout>
        <c:manualLayout>
          <c:xMode val="edge"/>
          <c:yMode val="edge"/>
          <c:x val="0.030167173252279637"/>
          <c:y val="0.0473474801061008"/>
        </c:manualLayout>
      </c:layout>
      <c:overlay val="0"/>
    </c:title>
    <c:plotArea>
      <c:layout/>
      <c:lineChart>
        <c:ser>
          <c:idx val="0"/>
          <c:order val="0"/>
          <c:tx>
            <c:v>Estimated</c:v>
          </c:tx>
          <c:spPr>
            <a:ln cmpd="sng">
              <a:solidFill>
                <a:srgbClr val="4285F4"/>
              </a:solidFill>
            </a:ln>
          </c:spPr>
          <c:marker>
            <c:symbol val="none"/>
          </c:marker>
          <c:cat>
            <c:strRef>
              <c:f>Sprints!$BP$260:$CE$260</c:f>
            </c:strRef>
          </c:cat>
          <c:val>
            <c:numRef>
              <c:f>Sprints!$CZ$261:$DO$261</c:f>
              <c:numCache/>
            </c:numRef>
          </c:val>
          <c:smooth val="0"/>
        </c:ser>
        <c:ser>
          <c:idx val="1"/>
          <c:order val="1"/>
          <c:tx>
            <c:v>Actual</c:v>
          </c:tx>
          <c:spPr>
            <a:ln cmpd="sng">
              <a:solidFill>
                <a:srgbClr val="EA4335"/>
              </a:solidFill>
            </a:ln>
          </c:spPr>
          <c:marker>
            <c:symbol val="none"/>
          </c:marker>
          <c:cat>
            <c:strRef>
              <c:f>Sprints!$BP$260:$CE$260</c:f>
            </c:strRef>
          </c:cat>
          <c:val>
            <c:numRef>
              <c:f>Sprints!$CZ$262:$DO$262</c:f>
              <c:numCache/>
            </c:numRef>
          </c:val>
          <c:smooth val="0"/>
        </c:ser>
        <c:axId val="1339348868"/>
        <c:axId val="153632312"/>
      </c:lineChart>
      <c:catAx>
        <c:axId val="13393488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3632312"/>
      </c:catAx>
      <c:valAx>
        <c:axId val="15363231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Work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9348868"/>
      </c:valAx>
    </c:plotArea>
    <c:legend>
      <c:legendPos val="r"/>
      <c:overlay val="0"/>
      <c:txPr>
        <a:bodyPr/>
        <a:lstStyle/>
        <a:p>
          <a:pPr lvl="0">
            <a:defRPr b="0">
              <a:solidFill>
                <a:srgbClr val="1A1A1A"/>
              </a:solidFill>
              <a:latin typeface="+mn-lt"/>
            </a:defRPr>
          </a:pPr>
        </a:p>
      </c:txPr>
    </c:legend>
    <c:plotVisOnly val="1"/>
  </c:chart>
</c:chartSpace>
</file>

<file path=xl/charts/chart9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Current Month Velocity Chart</a:t>
            </a:r>
          </a:p>
        </c:rich>
      </c:tx>
      <c:overlay val="0"/>
    </c:title>
    <c:plotArea>
      <c:layout/>
      <c:barChart>
        <c:barDir val="col"/>
        <c:ser>
          <c:idx val="0"/>
          <c:order val="0"/>
          <c:tx>
            <c:v>Estimated</c:v>
          </c:tx>
          <c:spPr>
            <a:solidFill>
              <a:schemeClr val="accent1"/>
            </a:solidFill>
            <a:ln cmpd="sng">
              <a:solidFill>
                <a:srgbClr val="000000"/>
              </a:solidFill>
            </a:ln>
          </c:spPr>
          <c:cat>
            <c:strRef>
              <c:f>'Team Charts'!$A$26:$A$42</c:f>
            </c:strRef>
          </c:cat>
          <c:val>
            <c:numRef>
              <c:f>'Team Charts'!$B$26:$B$42</c:f>
              <c:numCache/>
            </c:numRef>
          </c:val>
        </c:ser>
        <c:ser>
          <c:idx val="1"/>
          <c:order val="1"/>
          <c:tx>
            <c:v>Actual</c:v>
          </c:tx>
          <c:spPr>
            <a:solidFill>
              <a:schemeClr val="accent2"/>
            </a:solidFill>
            <a:ln cmpd="sng">
              <a:solidFill>
                <a:srgbClr val="000000"/>
              </a:solidFill>
            </a:ln>
          </c:spPr>
          <c:cat>
            <c:strRef>
              <c:f>'Team Charts'!$A$26:$A$42</c:f>
            </c:strRef>
          </c:cat>
          <c:val>
            <c:numRef>
              <c:f>'Team Charts'!$C$26:$C$42</c:f>
              <c:numCache/>
            </c:numRef>
          </c:val>
        </c:ser>
        <c:axId val="2033929258"/>
        <c:axId val="1421274530"/>
      </c:barChart>
      <c:catAx>
        <c:axId val="20339292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Sprint</a:t>
                </a:r>
              </a:p>
            </c:rich>
          </c:tx>
          <c:overlay val="0"/>
        </c:title>
        <c:numFmt formatCode="General" sourceLinked="1"/>
        <c:majorTickMark val="none"/>
        <c:minorTickMark val="none"/>
        <c:spPr/>
        <c:txPr>
          <a:bodyPr/>
          <a:lstStyle/>
          <a:p>
            <a:pPr lvl="0">
              <a:defRPr b="0">
                <a:solidFill>
                  <a:srgbClr val="000000"/>
                </a:solidFill>
                <a:latin typeface="+mn-lt"/>
              </a:defRPr>
            </a:pPr>
          </a:p>
        </c:txPr>
        <c:crossAx val="1421274530"/>
      </c:catAx>
      <c:valAx>
        <c:axId val="14212745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Hours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392925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40" Type="http://schemas.openxmlformats.org/officeDocument/2006/relationships/chart" Target="../charts/chart40.xml"/><Relationship Id="rId42" Type="http://schemas.openxmlformats.org/officeDocument/2006/relationships/chart" Target="../charts/chart42.xml"/><Relationship Id="rId41" Type="http://schemas.openxmlformats.org/officeDocument/2006/relationships/chart" Target="../charts/chart41.xml"/><Relationship Id="rId44" Type="http://schemas.openxmlformats.org/officeDocument/2006/relationships/chart" Target="../charts/chart44.xml"/><Relationship Id="rId43" Type="http://schemas.openxmlformats.org/officeDocument/2006/relationships/chart" Target="../charts/chart43.xml"/><Relationship Id="rId46" Type="http://schemas.openxmlformats.org/officeDocument/2006/relationships/chart" Target="../charts/chart46.xml"/><Relationship Id="rId45" Type="http://schemas.openxmlformats.org/officeDocument/2006/relationships/chart" Target="../charts/chart45.xml"/><Relationship Id="rId48" Type="http://schemas.openxmlformats.org/officeDocument/2006/relationships/chart" Target="../charts/chart48.xml"/><Relationship Id="rId47" Type="http://schemas.openxmlformats.org/officeDocument/2006/relationships/chart" Target="../charts/chart47.xml"/><Relationship Id="rId49" Type="http://schemas.openxmlformats.org/officeDocument/2006/relationships/chart" Target="../charts/chart49.xml"/><Relationship Id="rId31" Type="http://schemas.openxmlformats.org/officeDocument/2006/relationships/chart" Target="../charts/chart31.xml"/><Relationship Id="rId30" Type="http://schemas.openxmlformats.org/officeDocument/2006/relationships/chart" Target="../charts/chart30.xml"/><Relationship Id="rId33" Type="http://schemas.openxmlformats.org/officeDocument/2006/relationships/chart" Target="../charts/chart33.xml"/><Relationship Id="rId32" Type="http://schemas.openxmlformats.org/officeDocument/2006/relationships/chart" Target="../charts/chart32.xml"/><Relationship Id="rId35" Type="http://schemas.openxmlformats.org/officeDocument/2006/relationships/chart" Target="../charts/chart35.xml"/><Relationship Id="rId34" Type="http://schemas.openxmlformats.org/officeDocument/2006/relationships/chart" Target="../charts/chart34.xml"/><Relationship Id="rId37" Type="http://schemas.openxmlformats.org/officeDocument/2006/relationships/chart" Target="../charts/chart37.xml"/><Relationship Id="rId36" Type="http://schemas.openxmlformats.org/officeDocument/2006/relationships/chart" Target="../charts/chart36.xml"/><Relationship Id="rId39" Type="http://schemas.openxmlformats.org/officeDocument/2006/relationships/chart" Target="../charts/chart39.xml"/><Relationship Id="rId38" Type="http://schemas.openxmlformats.org/officeDocument/2006/relationships/chart" Target="../charts/chart38.xml"/><Relationship Id="rId20" Type="http://schemas.openxmlformats.org/officeDocument/2006/relationships/chart" Target="../charts/chart20.xml"/><Relationship Id="rId22" Type="http://schemas.openxmlformats.org/officeDocument/2006/relationships/chart" Target="../charts/chart22.xml"/><Relationship Id="rId21" Type="http://schemas.openxmlformats.org/officeDocument/2006/relationships/chart" Target="../charts/chart21.xml"/><Relationship Id="rId24" Type="http://schemas.openxmlformats.org/officeDocument/2006/relationships/chart" Target="../charts/chart24.xml"/><Relationship Id="rId23" Type="http://schemas.openxmlformats.org/officeDocument/2006/relationships/chart" Target="../charts/chart23.xml"/><Relationship Id="rId26" Type="http://schemas.openxmlformats.org/officeDocument/2006/relationships/chart" Target="../charts/chart26.xml"/><Relationship Id="rId25" Type="http://schemas.openxmlformats.org/officeDocument/2006/relationships/chart" Target="../charts/chart25.xml"/><Relationship Id="rId28" Type="http://schemas.openxmlformats.org/officeDocument/2006/relationships/chart" Target="../charts/chart28.xml"/><Relationship Id="rId27" Type="http://schemas.openxmlformats.org/officeDocument/2006/relationships/chart" Target="../charts/chart27.xml"/><Relationship Id="rId29" Type="http://schemas.openxmlformats.org/officeDocument/2006/relationships/chart" Target="../charts/chart29.xml"/><Relationship Id="rId95" Type="http://schemas.openxmlformats.org/officeDocument/2006/relationships/chart" Target="../charts/chart95.xml"/><Relationship Id="rId94" Type="http://schemas.openxmlformats.org/officeDocument/2006/relationships/chart" Target="../charts/chart94.xml"/><Relationship Id="rId97" Type="http://schemas.openxmlformats.org/officeDocument/2006/relationships/chart" Target="../charts/chart97.xml"/><Relationship Id="rId96" Type="http://schemas.openxmlformats.org/officeDocument/2006/relationships/chart" Target="../charts/chart96.xml"/><Relationship Id="rId11" Type="http://schemas.openxmlformats.org/officeDocument/2006/relationships/chart" Target="../charts/chart11.xml"/><Relationship Id="rId10" Type="http://schemas.openxmlformats.org/officeDocument/2006/relationships/chart" Target="../charts/chart10.xml"/><Relationship Id="rId98" Type="http://schemas.openxmlformats.org/officeDocument/2006/relationships/chart" Target="../charts/chart98.xml"/><Relationship Id="rId13" Type="http://schemas.openxmlformats.org/officeDocument/2006/relationships/chart" Target="../charts/chart13.xml"/><Relationship Id="rId12" Type="http://schemas.openxmlformats.org/officeDocument/2006/relationships/chart" Target="../charts/chart12.xml"/><Relationship Id="rId91" Type="http://schemas.openxmlformats.org/officeDocument/2006/relationships/chart" Target="../charts/chart91.xml"/><Relationship Id="rId90" Type="http://schemas.openxmlformats.org/officeDocument/2006/relationships/chart" Target="../charts/chart90.xml"/><Relationship Id="rId93" Type="http://schemas.openxmlformats.org/officeDocument/2006/relationships/chart" Target="../charts/chart93.xml"/><Relationship Id="rId92" Type="http://schemas.openxmlformats.org/officeDocument/2006/relationships/chart" Target="../charts/chart92.xml"/><Relationship Id="rId15" Type="http://schemas.openxmlformats.org/officeDocument/2006/relationships/chart" Target="../charts/chart15.xml"/><Relationship Id="rId14" Type="http://schemas.openxmlformats.org/officeDocument/2006/relationships/chart" Target="../charts/chart14.xml"/><Relationship Id="rId17" Type="http://schemas.openxmlformats.org/officeDocument/2006/relationships/chart" Target="../charts/chart17.xml"/><Relationship Id="rId16" Type="http://schemas.openxmlformats.org/officeDocument/2006/relationships/chart" Target="../charts/chart16.xml"/><Relationship Id="rId19" Type="http://schemas.openxmlformats.org/officeDocument/2006/relationships/chart" Target="../charts/chart19.xml"/><Relationship Id="rId18" Type="http://schemas.openxmlformats.org/officeDocument/2006/relationships/chart" Target="../charts/chart18.xml"/><Relationship Id="rId84" Type="http://schemas.openxmlformats.org/officeDocument/2006/relationships/chart" Target="../charts/chart84.xml"/><Relationship Id="rId83" Type="http://schemas.openxmlformats.org/officeDocument/2006/relationships/chart" Target="../charts/chart83.xml"/><Relationship Id="rId86" Type="http://schemas.openxmlformats.org/officeDocument/2006/relationships/chart" Target="../charts/chart86.xml"/><Relationship Id="rId85" Type="http://schemas.openxmlformats.org/officeDocument/2006/relationships/chart" Target="../charts/chart85.xml"/><Relationship Id="rId88" Type="http://schemas.openxmlformats.org/officeDocument/2006/relationships/chart" Target="../charts/chart88.xml"/><Relationship Id="rId87" Type="http://schemas.openxmlformats.org/officeDocument/2006/relationships/chart" Target="../charts/chart87.xml"/><Relationship Id="rId89" Type="http://schemas.openxmlformats.org/officeDocument/2006/relationships/chart" Target="../charts/chart89.xml"/><Relationship Id="rId80" Type="http://schemas.openxmlformats.org/officeDocument/2006/relationships/chart" Target="../charts/chart80.xml"/><Relationship Id="rId82" Type="http://schemas.openxmlformats.org/officeDocument/2006/relationships/chart" Target="../charts/chart82.xml"/><Relationship Id="rId81" Type="http://schemas.openxmlformats.org/officeDocument/2006/relationships/chart" Target="../charts/chart81.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73" Type="http://schemas.openxmlformats.org/officeDocument/2006/relationships/chart" Target="../charts/chart73.xml"/><Relationship Id="rId72" Type="http://schemas.openxmlformats.org/officeDocument/2006/relationships/chart" Target="../charts/chart72.xml"/><Relationship Id="rId75" Type="http://schemas.openxmlformats.org/officeDocument/2006/relationships/chart" Target="../charts/chart75.xml"/><Relationship Id="rId74" Type="http://schemas.openxmlformats.org/officeDocument/2006/relationships/chart" Target="../charts/chart74.xml"/><Relationship Id="rId77" Type="http://schemas.openxmlformats.org/officeDocument/2006/relationships/chart" Target="../charts/chart77.xml"/><Relationship Id="rId76" Type="http://schemas.openxmlformats.org/officeDocument/2006/relationships/chart" Target="../charts/chart76.xml"/><Relationship Id="rId79" Type="http://schemas.openxmlformats.org/officeDocument/2006/relationships/chart" Target="../charts/chart79.xml"/><Relationship Id="rId78" Type="http://schemas.openxmlformats.org/officeDocument/2006/relationships/chart" Target="../charts/chart78.xml"/><Relationship Id="rId71" Type="http://schemas.openxmlformats.org/officeDocument/2006/relationships/chart" Target="../charts/chart71.xml"/><Relationship Id="rId70" Type="http://schemas.openxmlformats.org/officeDocument/2006/relationships/chart" Target="../charts/chart70.xml"/><Relationship Id="rId62" Type="http://schemas.openxmlformats.org/officeDocument/2006/relationships/chart" Target="../charts/chart62.xml"/><Relationship Id="rId61" Type="http://schemas.openxmlformats.org/officeDocument/2006/relationships/chart" Target="../charts/chart61.xml"/><Relationship Id="rId64" Type="http://schemas.openxmlformats.org/officeDocument/2006/relationships/chart" Target="../charts/chart64.xml"/><Relationship Id="rId63" Type="http://schemas.openxmlformats.org/officeDocument/2006/relationships/chart" Target="../charts/chart63.xml"/><Relationship Id="rId66" Type="http://schemas.openxmlformats.org/officeDocument/2006/relationships/chart" Target="../charts/chart66.xml"/><Relationship Id="rId65" Type="http://schemas.openxmlformats.org/officeDocument/2006/relationships/chart" Target="../charts/chart65.xml"/><Relationship Id="rId68" Type="http://schemas.openxmlformats.org/officeDocument/2006/relationships/chart" Target="../charts/chart68.xml"/><Relationship Id="rId67" Type="http://schemas.openxmlformats.org/officeDocument/2006/relationships/chart" Target="../charts/chart67.xml"/><Relationship Id="rId60" Type="http://schemas.openxmlformats.org/officeDocument/2006/relationships/chart" Target="../charts/chart60.xml"/><Relationship Id="rId69" Type="http://schemas.openxmlformats.org/officeDocument/2006/relationships/chart" Target="../charts/chart69.xml"/><Relationship Id="rId51" Type="http://schemas.openxmlformats.org/officeDocument/2006/relationships/chart" Target="../charts/chart51.xml"/><Relationship Id="rId50" Type="http://schemas.openxmlformats.org/officeDocument/2006/relationships/chart" Target="../charts/chart50.xml"/><Relationship Id="rId53" Type="http://schemas.openxmlformats.org/officeDocument/2006/relationships/chart" Target="../charts/chart53.xml"/><Relationship Id="rId52" Type="http://schemas.openxmlformats.org/officeDocument/2006/relationships/chart" Target="../charts/chart52.xml"/><Relationship Id="rId55" Type="http://schemas.openxmlformats.org/officeDocument/2006/relationships/chart" Target="../charts/chart55.xml"/><Relationship Id="rId54" Type="http://schemas.openxmlformats.org/officeDocument/2006/relationships/chart" Target="../charts/chart54.xml"/><Relationship Id="rId57" Type="http://schemas.openxmlformats.org/officeDocument/2006/relationships/chart" Target="../charts/chart57.xml"/><Relationship Id="rId56" Type="http://schemas.openxmlformats.org/officeDocument/2006/relationships/chart" Target="../charts/chart56.xml"/><Relationship Id="rId59" Type="http://schemas.openxmlformats.org/officeDocument/2006/relationships/chart" Target="../charts/chart59.xml"/><Relationship Id="rId58" Type="http://schemas.openxmlformats.org/officeDocument/2006/relationships/chart" Target="../charts/chart5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9.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4181475" cy="2457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0</xdr:colOff>
      <xdr:row>14</xdr:row>
      <xdr:rowOff>161925</xdr:rowOff>
    </xdr:from>
    <xdr:ext cx="4181475" cy="24574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29</xdr:row>
      <xdr:rowOff>19050</xdr:rowOff>
    </xdr:from>
    <xdr:ext cx="4181475" cy="24574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0</xdr:colOff>
      <xdr:row>43</xdr:row>
      <xdr:rowOff>9525</xdr:rowOff>
    </xdr:from>
    <xdr:ext cx="4181475" cy="24288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0</xdr:colOff>
      <xdr:row>56</xdr:row>
      <xdr:rowOff>133350</xdr:rowOff>
    </xdr:from>
    <xdr:ext cx="4181475" cy="25717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6</xdr:col>
      <xdr:colOff>0</xdr:colOff>
      <xdr:row>56</xdr:row>
      <xdr:rowOff>133350</xdr:rowOff>
    </xdr:from>
    <xdr:ext cx="4162425" cy="25717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10</xdr:col>
      <xdr:colOff>1028700</xdr:colOff>
      <xdr:row>56</xdr:row>
      <xdr:rowOff>133350</xdr:rowOff>
    </xdr:from>
    <xdr:ext cx="3876675" cy="25431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15</xdr:col>
      <xdr:colOff>952500</xdr:colOff>
      <xdr:row>56</xdr:row>
      <xdr:rowOff>133350</xdr:rowOff>
    </xdr:from>
    <xdr:ext cx="3876675" cy="25431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21</xdr:col>
      <xdr:colOff>0</xdr:colOff>
      <xdr:row>56</xdr:row>
      <xdr:rowOff>133350</xdr:rowOff>
    </xdr:from>
    <xdr:ext cx="3876675" cy="2543175"/>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26</xdr:col>
      <xdr:colOff>9525</xdr:colOff>
      <xdr:row>56</xdr:row>
      <xdr:rowOff>133350</xdr:rowOff>
    </xdr:from>
    <xdr:ext cx="3876675" cy="257175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xdr:col>
      <xdr:colOff>0</xdr:colOff>
      <xdr:row>74</xdr:row>
      <xdr:rowOff>114300</xdr:rowOff>
    </xdr:from>
    <xdr:ext cx="4181475" cy="257175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6</xdr:col>
      <xdr:colOff>0</xdr:colOff>
      <xdr:row>74</xdr:row>
      <xdr:rowOff>114300</xdr:rowOff>
    </xdr:from>
    <xdr:ext cx="4181475" cy="2571750"/>
    <xdr:graphicFrame>
      <xdr:nvGraphicFramePr>
        <xdr:cNvPr id="12"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15</xdr:col>
      <xdr:colOff>952500</xdr:colOff>
      <xdr:row>74</xdr:row>
      <xdr:rowOff>114300</xdr:rowOff>
    </xdr:from>
    <xdr:ext cx="3876675" cy="2571750"/>
    <xdr:graphicFrame>
      <xdr:nvGraphicFramePr>
        <xdr:cNvPr id="13" name="Chart 13"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21</xdr:col>
      <xdr:colOff>0</xdr:colOff>
      <xdr:row>74</xdr:row>
      <xdr:rowOff>114300</xdr:rowOff>
    </xdr:from>
    <xdr:ext cx="3876675" cy="2571750"/>
    <xdr:graphicFrame>
      <xdr:nvGraphicFramePr>
        <xdr:cNvPr id="14" name="Chart 14"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25</xdr:col>
      <xdr:colOff>933450</xdr:colOff>
      <xdr:row>74</xdr:row>
      <xdr:rowOff>114300</xdr:rowOff>
    </xdr:from>
    <xdr:ext cx="3933825" cy="2571750"/>
    <xdr:graphicFrame>
      <xdr:nvGraphicFramePr>
        <xdr:cNvPr id="15" name="Chart 15"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xdr:col>
      <xdr:colOff>0</xdr:colOff>
      <xdr:row>92</xdr:row>
      <xdr:rowOff>95250</xdr:rowOff>
    </xdr:from>
    <xdr:ext cx="4181475" cy="2571750"/>
    <xdr:graphicFrame>
      <xdr:nvGraphicFramePr>
        <xdr:cNvPr id="16" name="Chart 16" title="Chart"/>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6</xdr:col>
      <xdr:colOff>0</xdr:colOff>
      <xdr:row>92</xdr:row>
      <xdr:rowOff>95250</xdr:rowOff>
    </xdr:from>
    <xdr:ext cx="4181475" cy="2571750"/>
    <xdr:graphicFrame>
      <xdr:nvGraphicFramePr>
        <xdr:cNvPr id="17" name="Chart 17" title="Chart"/>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10</xdr:col>
      <xdr:colOff>1028700</xdr:colOff>
      <xdr:row>92</xdr:row>
      <xdr:rowOff>95250</xdr:rowOff>
    </xdr:from>
    <xdr:ext cx="3876675" cy="2571750"/>
    <xdr:graphicFrame>
      <xdr:nvGraphicFramePr>
        <xdr:cNvPr id="18" name="Chart 18" title="Chart"/>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15</xdr:col>
      <xdr:colOff>952500</xdr:colOff>
      <xdr:row>92</xdr:row>
      <xdr:rowOff>95250</xdr:rowOff>
    </xdr:from>
    <xdr:ext cx="3876675" cy="2571750"/>
    <xdr:graphicFrame>
      <xdr:nvGraphicFramePr>
        <xdr:cNvPr id="19" name="Chart 19" title="Chart"/>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21</xdr:col>
      <xdr:colOff>0</xdr:colOff>
      <xdr:row>92</xdr:row>
      <xdr:rowOff>95250</xdr:rowOff>
    </xdr:from>
    <xdr:ext cx="3876675" cy="2571750"/>
    <xdr:graphicFrame>
      <xdr:nvGraphicFramePr>
        <xdr:cNvPr id="20" name="Chart 20" title="Chart"/>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25</xdr:col>
      <xdr:colOff>933450</xdr:colOff>
      <xdr:row>92</xdr:row>
      <xdr:rowOff>95250</xdr:rowOff>
    </xdr:from>
    <xdr:ext cx="3933825" cy="2571750"/>
    <xdr:graphicFrame>
      <xdr:nvGraphicFramePr>
        <xdr:cNvPr id="21" name="Chart 21" title="Chart"/>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10</xdr:col>
      <xdr:colOff>1028700</xdr:colOff>
      <xdr:row>74</xdr:row>
      <xdr:rowOff>114300</xdr:rowOff>
    </xdr:from>
    <xdr:ext cx="3876675" cy="2571750"/>
    <xdr:graphicFrame>
      <xdr:nvGraphicFramePr>
        <xdr:cNvPr id="22" name="Chart 22" title="Chart"/>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6</xdr:col>
      <xdr:colOff>0</xdr:colOff>
      <xdr:row>110</xdr:row>
      <xdr:rowOff>133350</xdr:rowOff>
    </xdr:from>
    <xdr:ext cx="4181475" cy="2571750"/>
    <xdr:graphicFrame>
      <xdr:nvGraphicFramePr>
        <xdr:cNvPr id="23" name="Chart 23" title="Chart"/>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15</xdr:col>
      <xdr:colOff>800100</xdr:colOff>
      <xdr:row>110</xdr:row>
      <xdr:rowOff>133350</xdr:rowOff>
    </xdr:from>
    <xdr:ext cx="4181475" cy="2571750"/>
    <xdr:graphicFrame>
      <xdr:nvGraphicFramePr>
        <xdr:cNvPr id="24" name="Chart 24" title="Chart"/>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10</xdr:col>
      <xdr:colOff>752475</xdr:colOff>
      <xdr:row>110</xdr:row>
      <xdr:rowOff>133350</xdr:rowOff>
    </xdr:from>
    <xdr:ext cx="4181475" cy="2571750"/>
    <xdr:graphicFrame>
      <xdr:nvGraphicFramePr>
        <xdr:cNvPr id="25" name="Chart 25" title="Chart"/>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20</xdr:col>
      <xdr:colOff>933450</xdr:colOff>
      <xdr:row>110</xdr:row>
      <xdr:rowOff>133350</xdr:rowOff>
    </xdr:from>
    <xdr:ext cx="4181475" cy="2571750"/>
    <xdr:graphicFrame>
      <xdr:nvGraphicFramePr>
        <xdr:cNvPr id="26" name="Chart 26" title="Chart"/>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25</xdr:col>
      <xdr:colOff>933450</xdr:colOff>
      <xdr:row>110</xdr:row>
      <xdr:rowOff>133350</xdr:rowOff>
    </xdr:from>
    <xdr:ext cx="4181475" cy="2571750"/>
    <xdr:graphicFrame>
      <xdr:nvGraphicFramePr>
        <xdr:cNvPr id="27" name="Chart 27" title="Chart"/>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6</xdr:col>
      <xdr:colOff>0</xdr:colOff>
      <xdr:row>128</xdr:row>
      <xdr:rowOff>123825</xdr:rowOff>
    </xdr:from>
    <xdr:ext cx="4181475" cy="2571750"/>
    <xdr:graphicFrame>
      <xdr:nvGraphicFramePr>
        <xdr:cNvPr id="28" name="Chart 28" title="Chart"/>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10</xdr:col>
      <xdr:colOff>752475</xdr:colOff>
      <xdr:row>128</xdr:row>
      <xdr:rowOff>123825</xdr:rowOff>
    </xdr:from>
    <xdr:ext cx="4181475" cy="2571750"/>
    <xdr:graphicFrame>
      <xdr:nvGraphicFramePr>
        <xdr:cNvPr id="29" name="Chart 29" title="Chart"/>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6</xdr:col>
      <xdr:colOff>0</xdr:colOff>
      <xdr:row>146</xdr:row>
      <xdr:rowOff>114300</xdr:rowOff>
    </xdr:from>
    <xdr:ext cx="4181475" cy="2571750"/>
    <xdr:graphicFrame>
      <xdr:nvGraphicFramePr>
        <xdr:cNvPr id="30" name="Chart 30" title="Chart"/>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6</xdr:col>
      <xdr:colOff>0</xdr:colOff>
      <xdr:row>164</xdr:row>
      <xdr:rowOff>104775</xdr:rowOff>
    </xdr:from>
    <xdr:ext cx="4181475" cy="2571750"/>
    <xdr:graphicFrame>
      <xdr:nvGraphicFramePr>
        <xdr:cNvPr id="31" name="Chart 31" title="Chart"/>
        <xdr:cNvGraphicFramePr/>
      </xdr:nvGraphicFramePr>
      <xdr:xfrm>
        <a:off x="0" y="0"/>
        <a:ext cx="0" cy="0"/>
      </xdr:xfrm>
      <a:graphic>
        <a:graphicData uri="http://schemas.openxmlformats.org/drawingml/2006/chart">
          <c:chart r:id="rId31"/>
        </a:graphicData>
      </a:graphic>
    </xdr:graphicFrame>
    <xdr:clientData fLocksWithSheet="0"/>
  </xdr:oneCellAnchor>
  <xdr:oneCellAnchor>
    <xdr:from>
      <xdr:col>6</xdr:col>
      <xdr:colOff>0</xdr:colOff>
      <xdr:row>182</xdr:row>
      <xdr:rowOff>114300</xdr:rowOff>
    </xdr:from>
    <xdr:ext cx="4181475" cy="2571750"/>
    <xdr:graphicFrame>
      <xdr:nvGraphicFramePr>
        <xdr:cNvPr id="32" name="Chart 32" title="Chart"/>
        <xdr:cNvGraphicFramePr/>
      </xdr:nvGraphicFramePr>
      <xdr:xfrm>
        <a:off x="0" y="0"/>
        <a:ext cx="0" cy="0"/>
      </xdr:xfrm>
      <a:graphic>
        <a:graphicData uri="http://schemas.openxmlformats.org/drawingml/2006/chart">
          <c:chart r:id="rId32"/>
        </a:graphicData>
      </a:graphic>
    </xdr:graphicFrame>
    <xdr:clientData fLocksWithSheet="0"/>
  </xdr:oneCellAnchor>
  <xdr:oneCellAnchor>
    <xdr:from>
      <xdr:col>6</xdr:col>
      <xdr:colOff>0</xdr:colOff>
      <xdr:row>200</xdr:row>
      <xdr:rowOff>123825</xdr:rowOff>
    </xdr:from>
    <xdr:ext cx="4181475" cy="2571750"/>
    <xdr:graphicFrame>
      <xdr:nvGraphicFramePr>
        <xdr:cNvPr id="33" name="Chart 33" title="Chart"/>
        <xdr:cNvGraphicFramePr/>
      </xdr:nvGraphicFramePr>
      <xdr:xfrm>
        <a:off x="0" y="0"/>
        <a:ext cx="0" cy="0"/>
      </xdr:xfrm>
      <a:graphic>
        <a:graphicData uri="http://schemas.openxmlformats.org/drawingml/2006/chart">
          <c:chart r:id="rId33"/>
        </a:graphicData>
      </a:graphic>
    </xdr:graphicFrame>
    <xdr:clientData fLocksWithSheet="0"/>
  </xdr:oneCellAnchor>
  <xdr:oneCellAnchor>
    <xdr:from>
      <xdr:col>6</xdr:col>
      <xdr:colOff>0</xdr:colOff>
      <xdr:row>218</xdr:row>
      <xdr:rowOff>133350</xdr:rowOff>
    </xdr:from>
    <xdr:ext cx="4181475" cy="2571750"/>
    <xdr:graphicFrame>
      <xdr:nvGraphicFramePr>
        <xdr:cNvPr id="34" name="Chart 34" title="Chart"/>
        <xdr:cNvGraphicFramePr/>
      </xdr:nvGraphicFramePr>
      <xdr:xfrm>
        <a:off x="0" y="0"/>
        <a:ext cx="0" cy="0"/>
      </xdr:xfrm>
      <a:graphic>
        <a:graphicData uri="http://schemas.openxmlformats.org/drawingml/2006/chart">
          <c:chart r:id="rId34"/>
        </a:graphicData>
      </a:graphic>
    </xdr:graphicFrame>
    <xdr:clientData fLocksWithSheet="0"/>
  </xdr:oneCellAnchor>
  <xdr:oneCellAnchor>
    <xdr:from>
      <xdr:col>10</xdr:col>
      <xdr:colOff>752475</xdr:colOff>
      <xdr:row>146</xdr:row>
      <xdr:rowOff>114300</xdr:rowOff>
    </xdr:from>
    <xdr:ext cx="4181475" cy="2571750"/>
    <xdr:graphicFrame>
      <xdr:nvGraphicFramePr>
        <xdr:cNvPr id="35" name="Chart 35" title="Chart"/>
        <xdr:cNvGraphicFramePr/>
      </xdr:nvGraphicFramePr>
      <xdr:xfrm>
        <a:off x="0" y="0"/>
        <a:ext cx="0" cy="0"/>
      </xdr:xfrm>
      <a:graphic>
        <a:graphicData uri="http://schemas.openxmlformats.org/drawingml/2006/chart">
          <c:chart r:id="rId35"/>
        </a:graphicData>
      </a:graphic>
    </xdr:graphicFrame>
    <xdr:clientData fLocksWithSheet="0"/>
  </xdr:oneCellAnchor>
  <xdr:oneCellAnchor>
    <xdr:from>
      <xdr:col>10</xdr:col>
      <xdr:colOff>752475</xdr:colOff>
      <xdr:row>182</xdr:row>
      <xdr:rowOff>114300</xdr:rowOff>
    </xdr:from>
    <xdr:ext cx="4181475" cy="2571750"/>
    <xdr:graphicFrame>
      <xdr:nvGraphicFramePr>
        <xdr:cNvPr id="36" name="Chart 36" title="Chart"/>
        <xdr:cNvGraphicFramePr/>
      </xdr:nvGraphicFramePr>
      <xdr:xfrm>
        <a:off x="0" y="0"/>
        <a:ext cx="0" cy="0"/>
      </xdr:xfrm>
      <a:graphic>
        <a:graphicData uri="http://schemas.openxmlformats.org/drawingml/2006/chart">
          <c:chart r:id="rId36"/>
        </a:graphicData>
      </a:graphic>
    </xdr:graphicFrame>
    <xdr:clientData fLocksWithSheet="0"/>
  </xdr:oneCellAnchor>
  <xdr:oneCellAnchor>
    <xdr:from>
      <xdr:col>10</xdr:col>
      <xdr:colOff>752475</xdr:colOff>
      <xdr:row>164</xdr:row>
      <xdr:rowOff>104775</xdr:rowOff>
    </xdr:from>
    <xdr:ext cx="4181475" cy="2571750"/>
    <xdr:graphicFrame>
      <xdr:nvGraphicFramePr>
        <xdr:cNvPr id="37" name="Chart 37" title="Chart"/>
        <xdr:cNvGraphicFramePr/>
      </xdr:nvGraphicFramePr>
      <xdr:xfrm>
        <a:off x="0" y="0"/>
        <a:ext cx="0" cy="0"/>
      </xdr:xfrm>
      <a:graphic>
        <a:graphicData uri="http://schemas.openxmlformats.org/drawingml/2006/chart">
          <c:chart r:id="rId37"/>
        </a:graphicData>
      </a:graphic>
    </xdr:graphicFrame>
    <xdr:clientData fLocksWithSheet="0"/>
  </xdr:oneCellAnchor>
  <xdr:oneCellAnchor>
    <xdr:from>
      <xdr:col>10</xdr:col>
      <xdr:colOff>752475</xdr:colOff>
      <xdr:row>200</xdr:row>
      <xdr:rowOff>123825</xdr:rowOff>
    </xdr:from>
    <xdr:ext cx="4181475" cy="2571750"/>
    <xdr:graphicFrame>
      <xdr:nvGraphicFramePr>
        <xdr:cNvPr id="38" name="Chart 38" title="Chart"/>
        <xdr:cNvGraphicFramePr/>
      </xdr:nvGraphicFramePr>
      <xdr:xfrm>
        <a:off x="0" y="0"/>
        <a:ext cx="0" cy="0"/>
      </xdr:xfrm>
      <a:graphic>
        <a:graphicData uri="http://schemas.openxmlformats.org/drawingml/2006/chart">
          <c:chart r:id="rId38"/>
        </a:graphicData>
      </a:graphic>
    </xdr:graphicFrame>
    <xdr:clientData fLocksWithSheet="0"/>
  </xdr:oneCellAnchor>
  <xdr:oneCellAnchor>
    <xdr:from>
      <xdr:col>10</xdr:col>
      <xdr:colOff>800100</xdr:colOff>
      <xdr:row>218</xdr:row>
      <xdr:rowOff>133350</xdr:rowOff>
    </xdr:from>
    <xdr:ext cx="4181475" cy="2571750"/>
    <xdr:graphicFrame>
      <xdr:nvGraphicFramePr>
        <xdr:cNvPr id="39" name="Chart 39" title="Chart"/>
        <xdr:cNvGraphicFramePr/>
      </xdr:nvGraphicFramePr>
      <xdr:xfrm>
        <a:off x="0" y="0"/>
        <a:ext cx="0" cy="0"/>
      </xdr:xfrm>
      <a:graphic>
        <a:graphicData uri="http://schemas.openxmlformats.org/drawingml/2006/chart">
          <c:chart r:id="rId39"/>
        </a:graphicData>
      </a:graphic>
    </xdr:graphicFrame>
    <xdr:clientData fLocksWithSheet="0"/>
  </xdr:oneCellAnchor>
  <xdr:oneCellAnchor>
    <xdr:from>
      <xdr:col>15</xdr:col>
      <xdr:colOff>800100</xdr:colOff>
      <xdr:row>128</xdr:row>
      <xdr:rowOff>123825</xdr:rowOff>
    </xdr:from>
    <xdr:ext cx="4181475" cy="2571750"/>
    <xdr:graphicFrame>
      <xdr:nvGraphicFramePr>
        <xdr:cNvPr id="40" name="Chart 40" title="Chart"/>
        <xdr:cNvGraphicFramePr/>
      </xdr:nvGraphicFramePr>
      <xdr:xfrm>
        <a:off x="0" y="0"/>
        <a:ext cx="0" cy="0"/>
      </xdr:xfrm>
      <a:graphic>
        <a:graphicData uri="http://schemas.openxmlformats.org/drawingml/2006/chart">
          <c:chart r:id="rId40"/>
        </a:graphicData>
      </a:graphic>
    </xdr:graphicFrame>
    <xdr:clientData fLocksWithSheet="0"/>
  </xdr:oneCellAnchor>
  <xdr:oneCellAnchor>
    <xdr:from>
      <xdr:col>15</xdr:col>
      <xdr:colOff>800100</xdr:colOff>
      <xdr:row>146</xdr:row>
      <xdr:rowOff>114300</xdr:rowOff>
    </xdr:from>
    <xdr:ext cx="4181475" cy="2571750"/>
    <xdr:graphicFrame>
      <xdr:nvGraphicFramePr>
        <xdr:cNvPr id="41" name="Chart 41" title="Chart"/>
        <xdr:cNvGraphicFramePr/>
      </xdr:nvGraphicFramePr>
      <xdr:xfrm>
        <a:off x="0" y="0"/>
        <a:ext cx="0" cy="0"/>
      </xdr:xfrm>
      <a:graphic>
        <a:graphicData uri="http://schemas.openxmlformats.org/drawingml/2006/chart">
          <c:chart r:id="rId41"/>
        </a:graphicData>
      </a:graphic>
    </xdr:graphicFrame>
    <xdr:clientData fLocksWithSheet="0"/>
  </xdr:oneCellAnchor>
  <xdr:oneCellAnchor>
    <xdr:from>
      <xdr:col>15</xdr:col>
      <xdr:colOff>800100</xdr:colOff>
      <xdr:row>164</xdr:row>
      <xdr:rowOff>104775</xdr:rowOff>
    </xdr:from>
    <xdr:ext cx="4181475" cy="2571750"/>
    <xdr:graphicFrame>
      <xdr:nvGraphicFramePr>
        <xdr:cNvPr id="42" name="Chart 42" title="Chart"/>
        <xdr:cNvGraphicFramePr/>
      </xdr:nvGraphicFramePr>
      <xdr:xfrm>
        <a:off x="0" y="0"/>
        <a:ext cx="0" cy="0"/>
      </xdr:xfrm>
      <a:graphic>
        <a:graphicData uri="http://schemas.openxmlformats.org/drawingml/2006/chart">
          <c:chart r:id="rId42"/>
        </a:graphicData>
      </a:graphic>
    </xdr:graphicFrame>
    <xdr:clientData fLocksWithSheet="0"/>
  </xdr:oneCellAnchor>
  <xdr:oneCellAnchor>
    <xdr:from>
      <xdr:col>15</xdr:col>
      <xdr:colOff>800100</xdr:colOff>
      <xdr:row>182</xdr:row>
      <xdr:rowOff>114300</xdr:rowOff>
    </xdr:from>
    <xdr:ext cx="4181475" cy="2571750"/>
    <xdr:graphicFrame>
      <xdr:nvGraphicFramePr>
        <xdr:cNvPr id="43" name="Chart 43" title="Chart"/>
        <xdr:cNvGraphicFramePr/>
      </xdr:nvGraphicFramePr>
      <xdr:xfrm>
        <a:off x="0" y="0"/>
        <a:ext cx="0" cy="0"/>
      </xdr:xfrm>
      <a:graphic>
        <a:graphicData uri="http://schemas.openxmlformats.org/drawingml/2006/chart">
          <c:chart r:id="rId43"/>
        </a:graphicData>
      </a:graphic>
    </xdr:graphicFrame>
    <xdr:clientData fLocksWithSheet="0"/>
  </xdr:oneCellAnchor>
  <xdr:oneCellAnchor>
    <xdr:from>
      <xdr:col>15</xdr:col>
      <xdr:colOff>800100</xdr:colOff>
      <xdr:row>200</xdr:row>
      <xdr:rowOff>123825</xdr:rowOff>
    </xdr:from>
    <xdr:ext cx="4181475" cy="2571750"/>
    <xdr:graphicFrame>
      <xdr:nvGraphicFramePr>
        <xdr:cNvPr id="44" name="Chart 44" title="Chart"/>
        <xdr:cNvGraphicFramePr/>
      </xdr:nvGraphicFramePr>
      <xdr:xfrm>
        <a:off x="0" y="0"/>
        <a:ext cx="0" cy="0"/>
      </xdr:xfrm>
      <a:graphic>
        <a:graphicData uri="http://schemas.openxmlformats.org/drawingml/2006/chart">
          <c:chart r:id="rId44"/>
        </a:graphicData>
      </a:graphic>
    </xdr:graphicFrame>
    <xdr:clientData fLocksWithSheet="0"/>
  </xdr:oneCellAnchor>
  <xdr:oneCellAnchor>
    <xdr:from>
      <xdr:col>15</xdr:col>
      <xdr:colOff>800100</xdr:colOff>
      <xdr:row>218</xdr:row>
      <xdr:rowOff>133350</xdr:rowOff>
    </xdr:from>
    <xdr:ext cx="4181475" cy="2571750"/>
    <xdr:graphicFrame>
      <xdr:nvGraphicFramePr>
        <xdr:cNvPr id="45" name="Chart 45" title="Chart"/>
        <xdr:cNvGraphicFramePr/>
      </xdr:nvGraphicFramePr>
      <xdr:xfrm>
        <a:off x="0" y="0"/>
        <a:ext cx="0" cy="0"/>
      </xdr:xfrm>
      <a:graphic>
        <a:graphicData uri="http://schemas.openxmlformats.org/drawingml/2006/chart">
          <c:chart r:id="rId45"/>
        </a:graphicData>
      </a:graphic>
    </xdr:graphicFrame>
    <xdr:clientData fLocksWithSheet="0"/>
  </xdr:oneCellAnchor>
  <xdr:oneCellAnchor>
    <xdr:from>
      <xdr:col>20</xdr:col>
      <xdr:colOff>933450</xdr:colOff>
      <xdr:row>128</xdr:row>
      <xdr:rowOff>123825</xdr:rowOff>
    </xdr:from>
    <xdr:ext cx="4181475" cy="2571750"/>
    <xdr:graphicFrame>
      <xdr:nvGraphicFramePr>
        <xdr:cNvPr id="46" name="Chart 46" title="Chart"/>
        <xdr:cNvGraphicFramePr/>
      </xdr:nvGraphicFramePr>
      <xdr:xfrm>
        <a:off x="0" y="0"/>
        <a:ext cx="0" cy="0"/>
      </xdr:xfrm>
      <a:graphic>
        <a:graphicData uri="http://schemas.openxmlformats.org/drawingml/2006/chart">
          <c:chart r:id="rId46"/>
        </a:graphicData>
      </a:graphic>
    </xdr:graphicFrame>
    <xdr:clientData fLocksWithSheet="0"/>
  </xdr:oneCellAnchor>
  <xdr:oneCellAnchor>
    <xdr:from>
      <xdr:col>20</xdr:col>
      <xdr:colOff>933450</xdr:colOff>
      <xdr:row>146</xdr:row>
      <xdr:rowOff>114300</xdr:rowOff>
    </xdr:from>
    <xdr:ext cx="4181475" cy="2571750"/>
    <xdr:graphicFrame>
      <xdr:nvGraphicFramePr>
        <xdr:cNvPr id="47" name="Chart 47" title="Chart"/>
        <xdr:cNvGraphicFramePr/>
      </xdr:nvGraphicFramePr>
      <xdr:xfrm>
        <a:off x="0" y="0"/>
        <a:ext cx="0" cy="0"/>
      </xdr:xfrm>
      <a:graphic>
        <a:graphicData uri="http://schemas.openxmlformats.org/drawingml/2006/chart">
          <c:chart r:id="rId47"/>
        </a:graphicData>
      </a:graphic>
    </xdr:graphicFrame>
    <xdr:clientData fLocksWithSheet="0"/>
  </xdr:oneCellAnchor>
  <xdr:oneCellAnchor>
    <xdr:from>
      <xdr:col>20</xdr:col>
      <xdr:colOff>933450</xdr:colOff>
      <xdr:row>164</xdr:row>
      <xdr:rowOff>104775</xdr:rowOff>
    </xdr:from>
    <xdr:ext cx="4181475" cy="2571750"/>
    <xdr:graphicFrame>
      <xdr:nvGraphicFramePr>
        <xdr:cNvPr id="48" name="Chart 48" title="Chart"/>
        <xdr:cNvGraphicFramePr/>
      </xdr:nvGraphicFramePr>
      <xdr:xfrm>
        <a:off x="0" y="0"/>
        <a:ext cx="0" cy="0"/>
      </xdr:xfrm>
      <a:graphic>
        <a:graphicData uri="http://schemas.openxmlformats.org/drawingml/2006/chart">
          <c:chart r:id="rId48"/>
        </a:graphicData>
      </a:graphic>
    </xdr:graphicFrame>
    <xdr:clientData fLocksWithSheet="0"/>
  </xdr:oneCellAnchor>
  <xdr:oneCellAnchor>
    <xdr:from>
      <xdr:col>20</xdr:col>
      <xdr:colOff>933450</xdr:colOff>
      <xdr:row>182</xdr:row>
      <xdr:rowOff>114300</xdr:rowOff>
    </xdr:from>
    <xdr:ext cx="4181475" cy="2571750"/>
    <xdr:graphicFrame>
      <xdr:nvGraphicFramePr>
        <xdr:cNvPr id="49" name="Chart 49" title="Chart"/>
        <xdr:cNvGraphicFramePr/>
      </xdr:nvGraphicFramePr>
      <xdr:xfrm>
        <a:off x="0" y="0"/>
        <a:ext cx="0" cy="0"/>
      </xdr:xfrm>
      <a:graphic>
        <a:graphicData uri="http://schemas.openxmlformats.org/drawingml/2006/chart">
          <c:chart r:id="rId49"/>
        </a:graphicData>
      </a:graphic>
    </xdr:graphicFrame>
    <xdr:clientData fLocksWithSheet="0"/>
  </xdr:oneCellAnchor>
  <xdr:oneCellAnchor>
    <xdr:from>
      <xdr:col>20</xdr:col>
      <xdr:colOff>933450</xdr:colOff>
      <xdr:row>200</xdr:row>
      <xdr:rowOff>123825</xdr:rowOff>
    </xdr:from>
    <xdr:ext cx="4181475" cy="2571750"/>
    <xdr:graphicFrame>
      <xdr:nvGraphicFramePr>
        <xdr:cNvPr id="50" name="Chart 50" title="Chart"/>
        <xdr:cNvGraphicFramePr/>
      </xdr:nvGraphicFramePr>
      <xdr:xfrm>
        <a:off x="0" y="0"/>
        <a:ext cx="0" cy="0"/>
      </xdr:xfrm>
      <a:graphic>
        <a:graphicData uri="http://schemas.openxmlformats.org/drawingml/2006/chart">
          <c:chart r:id="rId50"/>
        </a:graphicData>
      </a:graphic>
    </xdr:graphicFrame>
    <xdr:clientData fLocksWithSheet="0"/>
  </xdr:oneCellAnchor>
  <xdr:oneCellAnchor>
    <xdr:from>
      <xdr:col>20</xdr:col>
      <xdr:colOff>933450</xdr:colOff>
      <xdr:row>218</xdr:row>
      <xdr:rowOff>133350</xdr:rowOff>
    </xdr:from>
    <xdr:ext cx="4181475" cy="2571750"/>
    <xdr:graphicFrame>
      <xdr:nvGraphicFramePr>
        <xdr:cNvPr id="51" name="Chart 51" title="Chart"/>
        <xdr:cNvGraphicFramePr/>
      </xdr:nvGraphicFramePr>
      <xdr:xfrm>
        <a:off x="0" y="0"/>
        <a:ext cx="0" cy="0"/>
      </xdr:xfrm>
      <a:graphic>
        <a:graphicData uri="http://schemas.openxmlformats.org/drawingml/2006/chart">
          <c:chart r:id="rId51"/>
        </a:graphicData>
      </a:graphic>
    </xdr:graphicFrame>
    <xdr:clientData fLocksWithSheet="0"/>
  </xdr:oneCellAnchor>
  <xdr:oneCellAnchor>
    <xdr:from>
      <xdr:col>25</xdr:col>
      <xdr:colOff>933450</xdr:colOff>
      <xdr:row>128</xdr:row>
      <xdr:rowOff>123825</xdr:rowOff>
    </xdr:from>
    <xdr:ext cx="4181475" cy="2571750"/>
    <xdr:graphicFrame>
      <xdr:nvGraphicFramePr>
        <xdr:cNvPr id="52" name="Chart 52" title="Chart"/>
        <xdr:cNvGraphicFramePr/>
      </xdr:nvGraphicFramePr>
      <xdr:xfrm>
        <a:off x="0" y="0"/>
        <a:ext cx="0" cy="0"/>
      </xdr:xfrm>
      <a:graphic>
        <a:graphicData uri="http://schemas.openxmlformats.org/drawingml/2006/chart">
          <c:chart r:id="rId52"/>
        </a:graphicData>
      </a:graphic>
    </xdr:graphicFrame>
    <xdr:clientData fLocksWithSheet="0"/>
  </xdr:oneCellAnchor>
  <xdr:oneCellAnchor>
    <xdr:from>
      <xdr:col>25</xdr:col>
      <xdr:colOff>933450</xdr:colOff>
      <xdr:row>146</xdr:row>
      <xdr:rowOff>114300</xdr:rowOff>
    </xdr:from>
    <xdr:ext cx="4181475" cy="2571750"/>
    <xdr:graphicFrame>
      <xdr:nvGraphicFramePr>
        <xdr:cNvPr id="53" name="Chart 53" title="Chart"/>
        <xdr:cNvGraphicFramePr/>
      </xdr:nvGraphicFramePr>
      <xdr:xfrm>
        <a:off x="0" y="0"/>
        <a:ext cx="0" cy="0"/>
      </xdr:xfrm>
      <a:graphic>
        <a:graphicData uri="http://schemas.openxmlformats.org/drawingml/2006/chart">
          <c:chart r:id="rId53"/>
        </a:graphicData>
      </a:graphic>
    </xdr:graphicFrame>
    <xdr:clientData fLocksWithSheet="0"/>
  </xdr:oneCellAnchor>
  <xdr:oneCellAnchor>
    <xdr:from>
      <xdr:col>25</xdr:col>
      <xdr:colOff>933450</xdr:colOff>
      <xdr:row>164</xdr:row>
      <xdr:rowOff>152400</xdr:rowOff>
    </xdr:from>
    <xdr:ext cx="4181475" cy="2571750"/>
    <xdr:graphicFrame>
      <xdr:nvGraphicFramePr>
        <xdr:cNvPr id="54" name="Chart 54" title="Chart"/>
        <xdr:cNvGraphicFramePr/>
      </xdr:nvGraphicFramePr>
      <xdr:xfrm>
        <a:off x="0" y="0"/>
        <a:ext cx="0" cy="0"/>
      </xdr:xfrm>
      <a:graphic>
        <a:graphicData uri="http://schemas.openxmlformats.org/drawingml/2006/chart">
          <c:chart r:id="rId54"/>
        </a:graphicData>
      </a:graphic>
    </xdr:graphicFrame>
    <xdr:clientData fLocksWithSheet="0"/>
  </xdr:oneCellAnchor>
  <xdr:oneCellAnchor>
    <xdr:from>
      <xdr:col>25</xdr:col>
      <xdr:colOff>933450</xdr:colOff>
      <xdr:row>182</xdr:row>
      <xdr:rowOff>114300</xdr:rowOff>
    </xdr:from>
    <xdr:ext cx="4181475" cy="2571750"/>
    <xdr:graphicFrame>
      <xdr:nvGraphicFramePr>
        <xdr:cNvPr id="55" name="Chart 55" title="Chart"/>
        <xdr:cNvGraphicFramePr/>
      </xdr:nvGraphicFramePr>
      <xdr:xfrm>
        <a:off x="0" y="0"/>
        <a:ext cx="0" cy="0"/>
      </xdr:xfrm>
      <a:graphic>
        <a:graphicData uri="http://schemas.openxmlformats.org/drawingml/2006/chart">
          <c:chart r:id="rId55"/>
        </a:graphicData>
      </a:graphic>
    </xdr:graphicFrame>
    <xdr:clientData fLocksWithSheet="0"/>
  </xdr:oneCellAnchor>
  <xdr:oneCellAnchor>
    <xdr:from>
      <xdr:col>25</xdr:col>
      <xdr:colOff>933450</xdr:colOff>
      <xdr:row>200</xdr:row>
      <xdr:rowOff>123825</xdr:rowOff>
    </xdr:from>
    <xdr:ext cx="4181475" cy="2571750"/>
    <xdr:graphicFrame>
      <xdr:nvGraphicFramePr>
        <xdr:cNvPr id="56" name="Chart 56" title="Chart"/>
        <xdr:cNvGraphicFramePr/>
      </xdr:nvGraphicFramePr>
      <xdr:xfrm>
        <a:off x="0" y="0"/>
        <a:ext cx="0" cy="0"/>
      </xdr:xfrm>
      <a:graphic>
        <a:graphicData uri="http://schemas.openxmlformats.org/drawingml/2006/chart">
          <c:chart r:id="rId56"/>
        </a:graphicData>
      </a:graphic>
    </xdr:graphicFrame>
    <xdr:clientData fLocksWithSheet="0"/>
  </xdr:oneCellAnchor>
  <xdr:oneCellAnchor>
    <xdr:from>
      <xdr:col>25</xdr:col>
      <xdr:colOff>933450</xdr:colOff>
      <xdr:row>218</xdr:row>
      <xdr:rowOff>133350</xdr:rowOff>
    </xdr:from>
    <xdr:ext cx="4181475" cy="2571750"/>
    <xdr:graphicFrame>
      <xdr:nvGraphicFramePr>
        <xdr:cNvPr id="57" name="Chart 57" title="Chart"/>
        <xdr:cNvGraphicFramePr/>
      </xdr:nvGraphicFramePr>
      <xdr:xfrm>
        <a:off x="0" y="0"/>
        <a:ext cx="0" cy="0"/>
      </xdr:xfrm>
      <a:graphic>
        <a:graphicData uri="http://schemas.openxmlformats.org/drawingml/2006/chart">
          <c:chart r:id="rId57"/>
        </a:graphicData>
      </a:graphic>
    </xdr:graphicFrame>
    <xdr:clientData fLocksWithSheet="0"/>
  </xdr:oneCellAnchor>
  <xdr:oneCellAnchor>
    <xdr:from>
      <xdr:col>1</xdr:col>
      <xdr:colOff>0</xdr:colOff>
      <xdr:row>110</xdr:row>
      <xdr:rowOff>133350</xdr:rowOff>
    </xdr:from>
    <xdr:ext cx="4181475" cy="2571750"/>
    <xdr:graphicFrame>
      <xdr:nvGraphicFramePr>
        <xdr:cNvPr id="58" name="Chart 58" title="Chart"/>
        <xdr:cNvGraphicFramePr/>
      </xdr:nvGraphicFramePr>
      <xdr:xfrm>
        <a:off x="0" y="0"/>
        <a:ext cx="0" cy="0"/>
      </xdr:xfrm>
      <a:graphic>
        <a:graphicData uri="http://schemas.openxmlformats.org/drawingml/2006/chart">
          <c:chart r:id="rId58"/>
        </a:graphicData>
      </a:graphic>
    </xdr:graphicFrame>
    <xdr:clientData fLocksWithSheet="0"/>
  </xdr:oneCellAnchor>
  <xdr:oneCellAnchor>
    <xdr:from>
      <xdr:col>1</xdr:col>
      <xdr:colOff>0</xdr:colOff>
      <xdr:row>128</xdr:row>
      <xdr:rowOff>123825</xdr:rowOff>
    </xdr:from>
    <xdr:ext cx="4181475" cy="2571750"/>
    <xdr:graphicFrame>
      <xdr:nvGraphicFramePr>
        <xdr:cNvPr id="59" name="Chart 59" title="Chart"/>
        <xdr:cNvGraphicFramePr/>
      </xdr:nvGraphicFramePr>
      <xdr:xfrm>
        <a:off x="0" y="0"/>
        <a:ext cx="0" cy="0"/>
      </xdr:xfrm>
      <a:graphic>
        <a:graphicData uri="http://schemas.openxmlformats.org/drawingml/2006/chart">
          <c:chart r:id="rId59"/>
        </a:graphicData>
      </a:graphic>
    </xdr:graphicFrame>
    <xdr:clientData fLocksWithSheet="0"/>
  </xdr:oneCellAnchor>
  <xdr:oneCellAnchor>
    <xdr:from>
      <xdr:col>1</xdr:col>
      <xdr:colOff>0</xdr:colOff>
      <xdr:row>146</xdr:row>
      <xdr:rowOff>114300</xdr:rowOff>
    </xdr:from>
    <xdr:ext cx="4181475" cy="2571750"/>
    <xdr:graphicFrame>
      <xdr:nvGraphicFramePr>
        <xdr:cNvPr id="60" name="Chart 60" title="Chart"/>
        <xdr:cNvGraphicFramePr/>
      </xdr:nvGraphicFramePr>
      <xdr:xfrm>
        <a:off x="0" y="0"/>
        <a:ext cx="0" cy="0"/>
      </xdr:xfrm>
      <a:graphic>
        <a:graphicData uri="http://schemas.openxmlformats.org/drawingml/2006/chart">
          <c:chart r:id="rId60"/>
        </a:graphicData>
      </a:graphic>
    </xdr:graphicFrame>
    <xdr:clientData fLocksWithSheet="0"/>
  </xdr:oneCellAnchor>
  <xdr:oneCellAnchor>
    <xdr:from>
      <xdr:col>1</xdr:col>
      <xdr:colOff>0</xdr:colOff>
      <xdr:row>182</xdr:row>
      <xdr:rowOff>114300</xdr:rowOff>
    </xdr:from>
    <xdr:ext cx="4181475" cy="2571750"/>
    <xdr:graphicFrame>
      <xdr:nvGraphicFramePr>
        <xdr:cNvPr id="61" name="Chart 61" title="Chart"/>
        <xdr:cNvGraphicFramePr/>
      </xdr:nvGraphicFramePr>
      <xdr:xfrm>
        <a:off x="0" y="0"/>
        <a:ext cx="0" cy="0"/>
      </xdr:xfrm>
      <a:graphic>
        <a:graphicData uri="http://schemas.openxmlformats.org/drawingml/2006/chart">
          <c:chart r:id="rId61"/>
        </a:graphicData>
      </a:graphic>
    </xdr:graphicFrame>
    <xdr:clientData fLocksWithSheet="0"/>
  </xdr:oneCellAnchor>
  <xdr:oneCellAnchor>
    <xdr:from>
      <xdr:col>1</xdr:col>
      <xdr:colOff>0</xdr:colOff>
      <xdr:row>200</xdr:row>
      <xdr:rowOff>123825</xdr:rowOff>
    </xdr:from>
    <xdr:ext cx="4181475" cy="2571750"/>
    <xdr:graphicFrame>
      <xdr:nvGraphicFramePr>
        <xdr:cNvPr id="62" name="Chart 62" title="Chart"/>
        <xdr:cNvGraphicFramePr/>
      </xdr:nvGraphicFramePr>
      <xdr:xfrm>
        <a:off x="0" y="0"/>
        <a:ext cx="0" cy="0"/>
      </xdr:xfrm>
      <a:graphic>
        <a:graphicData uri="http://schemas.openxmlformats.org/drawingml/2006/chart">
          <c:chart r:id="rId62"/>
        </a:graphicData>
      </a:graphic>
    </xdr:graphicFrame>
    <xdr:clientData fLocksWithSheet="0"/>
  </xdr:oneCellAnchor>
  <xdr:oneCellAnchor>
    <xdr:from>
      <xdr:col>1</xdr:col>
      <xdr:colOff>0</xdr:colOff>
      <xdr:row>218</xdr:row>
      <xdr:rowOff>133350</xdr:rowOff>
    </xdr:from>
    <xdr:ext cx="4181475" cy="2571750"/>
    <xdr:graphicFrame>
      <xdr:nvGraphicFramePr>
        <xdr:cNvPr id="63" name="Chart 63" title="Chart"/>
        <xdr:cNvGraphicFramePr/>
      </xdr:nvGraphicFramePr>
      <xdr:xfrm>
        <a:off x="0" y="0"/>
        <a:ext cx="0" cy="0"/>
      </xdr:xfrm>
      <a:graphic>
        <a:graphicData uri="http://schemas.openxmlformats.org/drawingml/2006/chart">
          <c:chart r:id="rId63"/>
        </a:graphicData>
      </a:graphic>
    </xdr:graphicFrame>
    <xdr:clientData fLocksWithSheet="0"/>
  </xdr:oneCellAnchor>
  <xdr:oneCellAnchor>
    <xdr:from>
      <xdr:col>1</xdr:col>
      <xdr:colOff>0</xdr:colOff>
      <xdr:row>164</xdr:row>
      <xdr:rowOff>114300</xdr:rowOff>
    </xdr:from>
    <xdr:ext cx="4181475" cy="2571750"/>
    <xdr:graphicFrame>
      <xdr:nvGraphicFramePr>
        <xdr:cNvPr id="64" name="Chart 64" title="Chart"/>
        <xdr:cNvGraphicFramePr/>
      </xdr:nvGraphicFramePr>
      <xdr:xfrm>
        <a:off x="0" y="0"/>
        <a:ext cx="0" cy="0"/>
      </xdr:xfrm>
      <a:graphic>
        <a:graphicData uri="http://schemas.openxmlformats.org/drawingml/2006/chart">
          <c:chart r:id="rId64"/>
        </a:graphicData>
      </a:graphic>
    </xdr:graphicFrame>
    <xdr:clientData fLocksWithSheet="0"/>
  </xdr:oneCellAnchor>
  <xdr:oneCellAnchor>
    <xdr:from>
      <xdr:col>0</xdr:col>
      <xdr:colOff>323850</xdr:colOff>
      <xdr:row>0</xdr:row>
      <xdr:rowOff>47625</xdr:rowOff>
    </xdr:from>
    <xdr:ext cx="4181475" cy="2571750"/>
    <xdr:graphicFrame>
      <xdr:nvGraphicFramePr>
        <xdr:cNvPr id="65" name="Chart 65" title="Chart"/>
        <xdr:cNvGraphicFramePr/>
      </xdr:nvGraphicFramePr>
      <xdr:xfrm>
        <a:off x="0" y="0"/>
        <a:ext cx="0" cy="0"/>
      </xdr:xfrm>
      <a:graphic>
        <a:graphicData uri="http://schemas.openxmlformats.org/drawingml/2006/chart">
          <c:chart r:id="rId65"/>
        </a:graphicData>
      </a:graphic>
    </xdr:graphicFrame>
    <xdr:clientData fLocksWithSheet="0"/>
  </xdr:oneCellAnchor>
  <xdr:oneCellAnchor>
    <xdr:from>
      <xdr:col>0</xdr:col>
      <xdr:colOff>323850</xdr:colOff>
      <xdr:row>16</xdr:row>
      <xdr:rowOff>19050</xdr:rowOff>
    </xdr:from>
    <xdr:ext cx="4181475" cy="2571750"/>
    <xdr:graphicFrame>
      <xdr:nvGraphicFramePr>
        <xdr:cNvPr id="66" name="Chart 66" title="Chart"/>
        <xdr:cNvGraphicFramePr/>
      </xdr:nvGraphicFramePr>
      <xdr:xfrm>
        <a:off x="0" y="0"/>
        <a:ext cx="0" cy="0"/>
      </xdr:xfrm>
      <a:graphic>
        <a:graphicData uri="http://schemas.openxmlformats.org/drawingml/2006/chart">
          <c:chart r:id="rId66"/>
        </a:graphicData>
      </a:graphic>
    </xdr:graphicFrame>
    <xdr:clientData fLocksWithSheet="0"/>
  </xdr:oneCellAnchor>
  <xdr:oneCellAnchor>
    <xdr:from>
      <xdr:col>0</xdr:col>
      <xdr:colOff>142875</xdr:colOff>
      <xdr:row>31</xdr:row>
      <xdr:rowOff>247650</xdr:rowOff>
    </xdr:from>
    <xdr:ext cx="4181475" cy="2571750"/>
    <xdr:graphicFrame>
      <xdr:nvGraphicFramePr>
        <xdr:cNvPr id="67" name="Chart 67" title="Chart"/>
        <xdr:cNvGraphicFramePr/>
      </xdr:nvGraphicFramePr>
      <xdr:xfrm>
        <a:off x="0" y="0"/>
        <a:ext cx="0" cy="0"/>
      </xdr:xfrm>
      <a:graphic>
        <a:graphicData uri="http://schemas.openxmlformats.org/drawingml/2006/chart">
          <c:chart r:id="rId67"/>
        </a:graphicData>
      </a:graphic>
    </xdr:graphicFrame>
    <xdr:clientData fLocksWithSheet="0"/>
  </xdr:oneCellAnchor>
  <xdr:oneCellAnchor>
    <xdr:from>
      <xdr:col>0</xdr:col>
      <xdr:colOff>57150</xdr:colOff>
      <xdr:row>47</xdr:row>
      <xdr:rowOff>85725</xdr:rowOff>
    </xdr:from>
    <xdr:ext cx="4181475" cy="2571750"/>
    <xdr:graphicFrame>
      <xdr:nvGraphicFramePr>
        <xdr:cNvPr id="68" name="Chart 68" title="Chart"/>
        <xdr:cNvGraphicFramePr/>
      </xdr:nvGraphicFramePr>
      <xdr:xfrm>
        <a:off x="0" y="0"/>
        <a:ext cx="0" cy="0"/>
      </xdr:xfrm>
      <a:graphic>
        <a:graphicData uri="http://schemas.openxmlformats.org/drawingml/2006/chart">
          <c:chart r:id="rId68"/>
        </a:graphicData>
      </a:graphic>
    </xdr:graphicFrame>
    <xdr:clientData fLocksWithSheet="0"/>
  </xdr:oneCellAnchor>
  <xdr:oneCellAnchor>
    <xdr:from>
      <xdr:col>0</xdr:col>
      <xdr:colOff>1047750</xdr:colOff>
      <xdr:row>236</xdr:row>
      <xdr:rowOff>104775</xdr:rowOff>
    </xdr:from>
    <xdr:ext cx="4181475" cy="2571750"/>
    <xdr:graphicFrame>
      <xdr:nvGraphicFramePr>
        <xdr:cNvPr id="69" name="Chart 69" title="Chart"/>
        <xdr:cNvGraphicFramePr/>
      </xdr:nvGraphicFramePr>
      <xdr:xfrm>
        <a:off x="0" y="0"/>
        <a:ext cx="0" cy="0"/>
      </xdr:xfrm>
      <a:graphic>
        <a:graphicData uri="http://schemas.openxmlformats.org/drawingml/2006/chart">
          <c:chart r:id="rId69"/>
        </a:graphicData>
      </a:graphic>
    </xdr:graphicFrame>
    <xdr:clientData fLocksWithSheet="0"/>
  </xdr:oneCellAnchor>
  <xdr:oneCellAnchor>
    <xdr:from>
      <xdr:col>1</xdr:col>
      <xdr:colOff>0</xdr:colOff>
      <xdr:row>254</xdr:row>
      <xdr:rowOff>85725</xdr:rowOff>
    </xdr:from>
    <xdr:ext cx="4181475" cy="2571750"/>
    <xdr:graphicFrame>
      <xdr:nvGraphicFramePr>
        <xdr:cNvPr id="70" name="Chart 70" title="Chart"/>
        <xdr:cNvGraphicFramePr/>
      </xdr:nvGraphicFramePr>
      <xdr:xfrm>
        <a:off x="0" y="0"/>
        <a:ext cx="0" cy="0"/>
      </xdr:xfrm>
      <a:graphic>
        <a:graphicData uri="http://schemas.openxmlformats.org/drawingml/2006/chart">
          <c:chart r:id="rId70"/>
        </a:graphicData>
      </a:graphic>
    </xdr:graphicFrame>
    <xdr:clientData fLocksWithSheet="0"/>
  </xdr:oneCellAnchor>
  <xdr:oneCellAnchor>
    <xdr:from>
      <xdr:col>1</xdr:col>
      <xdr:colOff>0</xdr:colOff>
      <xdr:row>272</xdr:row>
      <xdr:rowOff>85725</xdr:rowOff>
    </xdr:from>
    <xdr:ext cx="4181475" cy="2571750"/>
    <xdr:graphicFrame>
      <xdr:nvGraphicFramePr>
        <xdr:cNvPr id="71" name="Chart 71" title="Chart"/>
        <xdr:cNvGraphicFramePr/>
      </xdr:nvGraphicFramePr>
      <xdr:xfrm>
        <a:off x="0" y="0"/>
        <a:ext cx="0" cy="0"/>
      </xdr:xfrm>
      <a:graphic>
        <a:graphicData uri="http://schemas.openxmlformats.org/drawingml/2006/chart">
          <c:chart r:id="rId71"/>
        </a:graphicData>
      </a:graphic>
    </xdr:graphicFrame>
    <xdr:clientData fLocksWithSheet="0"/>
  </xdr:oneCellAnchor>
  <xdr:oneCellAnchor>
    <xdr:from>
      <xdr:col>1</xdr:col>
      <xdr:colOff>0</xdr:colOff>
      <xdr:row>290</xdr:row>
      <xdr:rowOff>85725</xdr:rowOff>
    </xdr:from>
    <xdr:ext cx="4181475" cy="2571750"/>
    <xdr:graphicFrame>
      <xdr:nvGraphicFramePr>
        <xdr:cNvPr id="72" name="Chart 72" title="Chart"/>
        <xdr:cNvGraphicFramePr/>
      </xdr:nvGraphicFramePr>
      <xdr:xfrm>
        <a:off x="0" y="0"/>
        <a:ext cx="0" cy="0"/>
      </xdr:xfrm>
      <a:graphic>
        <a:graphicData uri="http://schemas.openxmlformats.org/drawingml/2006/chart">
          <c:chart r:id="rId72"/>
        </a:graphicData>
      </a:graphic>
    </xdr:graphicFrame>
    <xdr:clientData fLocksWithSheet="0"/>
  </xdr:oneCellAnchor>
  <xdr:oneCellAnchor>
    <xdr:from>
      <xdr:col>6</xdr:col>
      <xdr:colOff>0</xdr:colOff>
      <xdr:row>236</xdr:row>
      <xdr:rowOff>104775</xdr:rowOff>
    </xdr:from>
    <xdr:ext cx="4181475" cy="2571750"/>
    <xdr:graphicFrame>
      <xdr:nvGraphicFramePr>
        <xdr:cNvPr id="73" name="Chart 73" title="Chart"/>
        <xdr:cNvGraphicFramePr/>
      </xdr:nvGraphicFramePr>
      <xdr:xfrm>
        <a:off x="0" y="0"/>
        <a:ext cx="0" cy="0"/>
      </xdr:xfrm>
      <a:graphic>
        <a:graphicData uri="http://schemas.openxmlformats.org/drawingml/2006/chart">
          <c:chart r:id="rId73"/>
        </a:graphicData>
      </a:graphic>
    </xdr:graphicFrame>
    <xdr:clientData fLocksWithSheet="0"/>
  </xdr:oneCellAnchor>
  <xdr:oneCellAnchor>
    <xdr:from>
      <xdr:col>10</xdr:col>
      <xdr:colOff>762000</xdr:colOff>
      <xdr:row>236</xdr:row>
      <xdr:rowOff>114300</xdr:rowOff>
    </xdr:from>
    <xdr:ext cx="4181475" cy="2571750"/>
    <xdr:graphicFrame>
      <xdr:nvGraphicFramePr>
        <xdr:cNvPr id="74" name="Chart 74" title="Chart"/>
        <xdr:cNvGraphicFramePr/>
      </xdr:nvGraphicFramePr>
      <xdr:xfrm>
        <a:off x="0" y="0"/>
        <a:ext cx="0" cy="0"/>
      </xdr:xfrm>
      <a:graphic>
        <a:graphicData uri="http://schemas.openxmlformats.org/drawingml/2006/chart">
          <c:chart r:id="rId74"/>
        </a:graphicData>
      </a:graphic>
    </xdr:graphicFrame>
    <xdr:clientData fLocksWithSheet="0"/>
  </xdr:oneCellAnchor>
  <xdr:oneCellAnchor>
    <xdr:from>
      <xdr:col>15</xdr:col>
      <xdr:colOff>800100</xdr:colOff>
      <xdr:row>236</xdr:row>
      <xdr:rowOff>104775</xdr:rowOff>
    </xdr:from>
    <xdr:ext cx="4181475" cy="2571750"/>
    <xdr:graphicFrame>
      <xdr:nvGraphicFramePr>
        <xdr:cNvPr id="75" name="Chart 75" title="Chart"/>
        <xdr:cNvGraphicFramePr/>
      </xdr:nvGraphicFramePr>
      <xdr:xfrm>
        <a:off x="0" y="0"/>
        <a:ext cx="0" cy="0"/>
      </xdr:xfrm>
      <a:graphic>
        <a:graphicData uri="http://schemas.openxmlformats.org/drawingml/2006/chart">
          <c:chart r:id="rId75"/>
        </a:graphicData>
      </a:graphic>
    </xdr:graphicFrame>
    <xdr:clientData fLocksWithSheet="0"/>
  </xdr:oneCellAnchor>
  <xdr:oneCellAnchor>
    <xdr:from>
      <xdr:col>20</xdr:col>
      <xdr:colOff>942975</xdr:colOff>
      <xdr:row>236</xdr:row>
      <xdr:rowOff>114300</xdr:rowOff>
    </xdr:from>
    <xdr:ext cx="4181475" cy="2571750"/>
    <xdr:graphicFrame>
      <xdr:nvGraphicFramePr>
        <xdr:cNvPr id="76" name="Chart 76" title="Chart"/>
        <xdr:cNvGraphicFramePr/>
      </xdr:nvGraphicFramePr>
      <xdr:xfrm>
        <a:off x="0" y="0"/>
        <a:ext cx="0" cy="0"/>
      </xdr:xfrm>
      <a:graphic>
        <a:graphicData uri="http://schemas.openxmlformats.org/drawingml/2006/chart">
          <c:chart r:id="rId76"/>
        </a:graphicData>
      </a:graphic>
    </xdr:graphicFrame>
    <xdr:clientData fLocksWithSheet="0"/>
  </xdr:oneCellAnchor>
  <xdr:oneCellAnchor>
    <xdr:from>
      <xdr:col>25</xdr:col>
      <xdr:colOff>933450</xdr:colOff>
      <xdr:row>236</xdr:row>
      <xdr:rowOff>104775</xdr:rowOff>
    </xdr:from>
    <xdr:ext cx="4181475" cy="2571750"/>
    <xdr:graphicFrame>
      <xdr:nvGraphicFramePr>
        <xdr:cNvPr id="77" name="Chart 77" title="Chart"/>
        <xdr:cNvGraphicFramePr/>
      </xdr:nvGraphicFramePr>
      <xdr:xfrm>
        <a:off x="0" y="0"/>
        <a:ext cx="0" cy="0"/>
      </xdr:xfrm>
      <a:graphic>
        <a:graphicData uri="http://schemas.openxmlformats.org/drawingml/2006/chart">
          <c:chart r:id="rId77"/>
        </a:graphicData>
      </a:graphic>
    </xdr:graphicFrame>
    <xdr:clientData fLocksWithSheet="0"/>
  </xdr:oneCellAnchor>
  <xdr:oneCellAnchor>
    <xdr:from>
      <xdr:col>6</xdr:col>
      <xdr:colOff>0</xdr:colOff>
      <xdr:row>254</xdr:row>
      <xdr:rowOff>85725</xdr:rowOff>
    </xdr:from>
    <xdr:ext cx="4181475" cy="2571750"/>
    <xdr:graphicFrame>
      <xdr:nvGraphicFramePr>
        <xdr:cNvPr id="78" name="Chart 78" title="Chart"/>
        <xdr:cNvGraphicFramePr/>
      </xdr:nvGraphicFramePr>
      <xdr:xfrm>
        <a:off x="0" y="0"/>
        <a:ext cx="0" cy="0"/>
      </xdr:xfrm>
      <a:graphic>
        <a:graphicData uri="http://schemas.openxmlformats.org/drawingml/2006/chart">
          <c:chart r:id="rId78"/>
        </a:graphicData>
      </a:graphic>
    </xdr:graphicFrame>
    <xdr:clientData fLocksWithSheet="0"/>
  </xdr:oneCellAnchor>
  <xdr:oneCellAnchor>
    <xdr:from>
      <xdr:col>10</xdr:col>
      <xdr:colOff>790575</xdr:colOff>
      <xdr:row>254</xdr:row>
      <xdr:rowOff>85725</xdr:rowOff>
    </xdr:from>
    <xdr:ext cx="4181475" cy="2571750"/>
    <xdr:graphicFrame>
      <xdr:nvGraphicFramePr>
        <xdr:cNvPr id="79" name="Chart 79" title="Chart"/>
        <xdr:cNvGraphicFramePr/>
      </xdr:nvGraphicFramePr>
      <xdr:xfrm>
        <a:off x="0" y="0"/>
        <a:ext cx="0" cy="0"/>
      </xdr:xfrm>
      <a:graphic>
        <a:graphicData uri="http://schemas.openxmlformats.org/drawingml/2006/chart">
          <c:chart r:id="rId79"/>
        </a:graphicData>
      </a:graphic>
    </xdr:graphicFrame>
    <xdr:clientData fLocksWithSheet="0"/>
  </xdr:oneCellAnchor>
  <xdr:oneCellAnchor>
    <xdr:from>
      <xdr:col>15</xdr:col>
      <xdr:colOff>800100</xdr:colOff>
      <xdr:row>254</xdr:row>
      <xdr:rowOff>85725</xdr:rowOff>
    </xdr:from>
    <xdr:ext cx="4181475" cy="2571750"/>
    <xdr:graphicFrame>
      <xdr:nvGraphicFramePr>
        <xdr:cNvPr id="80" name="Chart 80" title="Chart"/>
        <xdr:cNvGraphicFramePr/>
      </xdr:nvGraphicFramePr>
      <xdr:xfrm>
        <a:off x="0" y="0"/>
        <a:ext cx="0" cy="0"/>
      </xdr:xfrm>
      <a:graphic>
        <a:graphicData uri="http://schemas.openxmlformats.org/drawingml/2006/chart">
          <c:chart r:id="rId80"/>
        </a:graphicData>
      </a:graphic>
    </xdr:graphicFrame>
    <xdr:clientData fLocksWithSheet="0"/>
  </xdr:oneCellAnchor>
  <xdr:oneCellAnchor>
    <xdr:from>
      <xdr:col>20</xdr:col>
      <xdr:colOff>942975</xdr:colOff>
      <xdr:row>254</xdr:row>
      <xdr:rowOff>76200</xdr:rowOff>
    </xdr:from>
    <xdr:ext cx="4181475" cy="2571750"/>
    <xdr:graphicFrame>
      <xdr:nvGraphicFramePr>
        <xdr:cNvPr id="81" name="Chart 81" title="Chart"/>
        <xdr:cNvGraphicFramePr/>
      </xdr:nvGraphicFramePr>
      <xdr:xfrm>
        <a:off x="0" y="0"/>
        <a:ext cx="0" cy="0"/>
      </xdr:xfrm>
      <a:graphic>
        <a:graphicData uri="http://schemas.openxmlformats.org/drawingml/2006/chart">
          <c:chart r:id="rId81"/>
        </a:graphicData>
      </a:graphic>
    </xdr:graphicFrame>
    <xdr:clientData fLocksWithSheet="0"/>
  </xdr:oneCellAnchor>
  <xdr:oneCellAnchor>
    <xdr:from>
      <xdr:col>25</xdr:col>
      <xdr:colOff>942975</xdr:colOff>
      <xdr:row>254</xdr:row>
      <xdr:rowOff>76200</xdr:rowOff>
    </xdr:from>
    <xdr:ext cx="4181475" cy="2571750"/>
    <xdr:graphicFrame>
      <xdr:nvGraphicFramePr>
        <xdr:cNvPr id="82" name="Chart 82" title="Chart"/>
        <xdr:cNvGraphicFramePr/>
      </xdr:nvGraphicFramePr>
      <xdr:xfrm>
        <a:off x="0" y="0"/>
        <a:ext cx="0" cy="0"/>
      </xdr:xfrm>
      <a:graphic>
        <a:graphicData uri="http://schemas.openxmlformats.org/drawingml/2006/chart">
          <c:chart r:id="rId82"/>
        </a:graphicData>
      </a:graphic>
    </xdr:graphicFrame>
    <xdr:clientData fLocksWithSheet="0"/>
  </xdr:oneCellAnchor>
  <xdr:oneCellAnchor>
    <xdr:from>
      <xdr:col>6</xdr:col>
      <xdr:colOff>0</xdr:colOff>
      <xdr:row>272</xdr:row>
      <xdr:rowOff>95250</xdr:rowOff>
    </xdr:from>
    <xdr:ext cx="4181475" cy="2571750"/>
    <xdr:graphicFrame>
      <xdr:nvGraphicFramePr>
        <xdr:cNvPr id="83" name="Chart 83" title="Chart"/>
        <xdr:cNvGraphicFramePr/>
      </xdr:nvGraphicFramePr>
      <xdr:xfrm>
        <a:off x="0" y="0"/>
        <a:ext cx="0" cy="0"/>
      </xdr:xfrm>
      <a:graphic>
        <a:graphicData uri="http://schemas.openxmlformats.org/drawingml/2006/chart">
          <c:chart r:id="rId83"/>
        </a:graphicData>
      </a:graphic>
    </xdr:graphicFrame>
    <xdr:clientData fLocksWithSheet="0"/>
  </xdr:oneCellAnchor>
  <xdr:oneCellAnchor>
    <xdr:from>
      <xdr:col>10</xdr:col>
      <xdr:colOff>790575</xdr:colOff>
      <xdr:row>272</xdr:row>
      <xdr:rowOff>95250</xdr:rowOff>
    </xdr:from>
    <xdr:ext cx="4181475" cy="2571750"/>
    <xdr:graphicFrame>
      <xdr:nvGraphicFramePr>
        <xdr:cNvPr id="84" name="Chart 84" title="Chart"/>
        <xdr:cNvGraphicFramePr/>
      </xdr:nvGraphicFramePr>
      <xdr:xfrm>
        <a:off x="0" y="0"/>
        <a:ext cx="0" cy="0"/>
      </xdr:xfrm>
      <a:graphic>
        <a:graphicData uri="http://schemas.openxmlformats.org/drawingml/2006/chart">
          <c:chart r:id="rId84"/>
        </a:graphicData>
      </a:graphic>
    </xdr:graphicFrame>
    <xdr:clientData fLocksWithSheet="0"/>
  </xdr:oneCellAnchor>
  <xdr:oneCellAnchor>
    <xdr:from>
      <xdr:col>15</xdr:col>
      <xdr:colOff>809625</xdr:colOff>
      <xdr:row>272</xdr:row>
      <xdr:rowOff>95250</xdr:rowOff>
    </xdr:from>
    <xdr:ext cx="4181475" cy="2571750"/>
    <xdr:graphicFrame>
      <xdr:nvGraphicFramePr>
        <xdr:cNvPr id="85" name="Chart 85" title="Chart"/>
        <xdr:cNvGraphicFramePr/>
      </xdr:nvGraphicFramePr>
      <xdr:xfrm>
        <a:off x="0" y="0"/>
        <a:ext cx="0" cy="0"/>
      </xdr:xfrm>
      <a:graphic>
        <a:graphicData uri="http://schemas.openxmlformats.org/drawingml/2006/chart">
          <c:chart r:id="rId85"/>
        </a:graphicData>
      </a:graphic>
    </xdr:graphicFrame>
    <xdr:clientData fLocksWithSheet="0"/>
  </xdr:oneCellAnchor>
  <xdr:oneCellAnchor>
    <xdr:from>
      <xdr:col>20</xdr:col>
      <xdr:colOff>952500</xdr:colOff>
      <xdr:row>272</xdr:row>
      <xdr:rowOff>95250</xdr:rowOff>
    </xdr:from>
    <xdr:ext cx="4181475" cy="2571750"/>
    <xdr:graphicFrame>
      <xdr:nvGraphicFramePr>
        <xdr:cNvPr id="86" name="Chart 86" title="Chart"/>
        <xdr:cNvGraphicFramePr/>
      </xdr:nvGraphicFramePr>
      <xdr:xfrm>
        <a:off x="0" y="0"/>
        <a:ext cx="0" cy="0"/>
      </xdr:xfrm>
      <a:graphic>
        <a:graphicData uri="http://schemas.openxmlformats.org/drawingml/2006/chart">
          <c:chart r:id="rId86"/>
        </a:graphicData>
      </a:graphic>
    </xdr:graphicFrame>
    <xdr:clientData fLocksWithSheet="0"/>
  </xdr:oneCellAnchor>
  <xdr:oneCellAnchor>
    <xdr:from>
      <xdr:col>25</xdr:col>
      <xdr:colOff>952500</xdr:colOff>
      <xdr:row>272</xdr:row>
      <xdr:rowOff>85725</xdr:rowOff>
    </xdr:from>
    <xdr:ext cx="4181475" cy="2571750"/>
    <xdr:graphicFrame>
      <xdr:nvGraphicFramePr>
        <xdr:cNvPr id="87" name="Chart 87" title="Chart"/>
        <xdr:cNvGraphicFramePr/>
      </xdr:nvGraphicFramePr>
      <xdr:xfrm>
        <a:off x="0" y="0"/>
        <a:ext cx="0" cy="0"/>
      </xdr:xfrm>
      <a:graphic>
        <a:graphicData uri="http://schemas.openxmlformats.org/drawingml/2006/chart">
          <c:chart r:id="rId87"/>
        </a:graphicData>
      </a:graphic>
    </xdr:graphicFrame>
    <xdr:clientData fLocksWithSheet="0"/>
  </xdr:oneCellAnchor>
  <xdr:oneCellAnchor>
    <xdr:from>
      <xdr:col>6</xdr:col>
      <xdr:colOff>0</xdr:colOff>
      <xdr:row>290</xdr:row>
      <xdr:rowOff>85725</xdr:rowOff>
    </xdr:from>
    <xdr:ext cx="4181475" cy="2571750"/>
    <xdr:graphicFrame>
      <xdr:nvGraphicFramePr>
        <xdr:cNvPr id="88" name="Chart 88" title="Chart"/>
        <xdr:cNvGraphicFramePr/>
      </xdr:nvGraphicFramePr>
      <xdr:xfrm>
        <a:off x="0" y="0"/>
        <a:ext cx="0" cy="0"/>
      </xdr:xfrm>
      <a:graphic>
        <a:graphicData uri="http://schemas.openxmlformats.org/drawingml/2006/chart">
          <c:chart r:id="rId88"/>
        </a:graphicData>
      </a:graphic>
    </xdr:graphicFrame>
    <xdr:clientData fLocksWithSheet="0"/>
  </xdr:oneCellAnchor>
  <xdr:oneCellAnchor>
    <xdr:from>
      <xdr:col>10</xdr:col>
      <xdr:colOff>790575</xdr:colOff>
      <xdr:row>290</xdr:row>
      <xdr:rowOff>85725</xdr:rowOff>
    </xdr:from>
    <xdr:ext cx="4181475" cy="2571750"/>
    <xdr:graphicFrame>
      <xdr:nvGraphicFramePr>
        <xdr:cNvPr id="89" name="Chart 89" title="Chart"/>
        <xdr:cNvGraphicFramePr/>
      </xdr:nvGraphicFramePr>
      <xdr:xfrm>
        <a:off x="0" y="0"/>
        <a:ext cx="0" cy="0"/>
      </xdr:xfrm>
      <a:graphic>
        <a:graphicData uri="http://schemas.openxmlformats.org/drawingml/2006/chart">
          <c:chart r:id="rId89"/>
        </a:graphicData>
      </a:graphic>
    </xdr:graphicFrame>
    <xdr:clientData fLocksWithSheet="0"/>
  </xdr:oneCellAnchor>
  <xdr:oneCellAnchor>
    <xdr:from>
      <xdr:col>15</xdr:col>
      <xdr:colOff>809625</xdr:colOff>
      <xdr:row>290</xdr:row>
      <xdr:rowOff>85725</xdr:rowOff>
    </xdr:from>
    <xdr:ext cx="4181475" cy="2571750"/>
    <xdr:graphicFrame>
      <xdr:nvGraphicFramePr>
        <xdr:cNvPr id="90" name="Chart 90" title="Chart"/>
        <xdr:cNvGraphicFramePr/>
      </xdr:nvGraphicFramePr>
      <xdr:xfrm>
        <a:off x="0" y="0"/>
        <a:ext cx="0" cy="0"/>
      </xdr:xfrm>
      <a:graphic>
        <a:graphicData uri="http://schemas.openxmlformats.org/drawingml/2006/chart">
          <c:chart r:id="rId90"/>
        </a:graphicData>
      </a:graphic>
    </xdr:graphicFrame>
    <xdr:clientData fLocksWithSheet="0"/>
  </xdr:oneCellAnchor>
  <xdr:oneCellAnchor>
    <xdr:from>
      <xdr:col>20</xdr:col>
      <xdr:colOff>952500</xdr:colOff>
      <xdr:row>290</xdr:row>
      <xdr:rowOff>85725</xdr:rowOff>
    </xdr:from>
    <xdr:ext cx="4181475" cy="2571750"/>
    <xdr:graphicFrame>
      <xdr:nvGraphicFramePr>
        <xdr:cNvPr id="91" name="Chart 91" title="Chart"/>
        <xdr:cNvGraphicFramePr/>
      </xdr:nvGraphicFramePr>
      <xdr:xfrm>
        <a:off x="0" y="0"/>
        <a:ext cx="0" cy="0"/>
      </xdr:xfrm>
      <a:graphic>
        <a:graphicData uri="http://schemas.openxmlformats.org/drawingml/2006/chart">
          <c:chart r:id="rId91"/>
        </a:graphicData>
      </a:graphic>
    </xdr:graphicFrame>
    <xdr:clientData fLocksWithSheet="0"/>
  </xdr:oneCellAnchor>
  <xdr:oneCellAnchor>
    <xdr:from>
      <xdr:col>25</xdr:col>
      <xdr:colOff>962025</xdr:colOff>
      <xdr:row>290</xdr:row>
      <xdr:rowOff>95250</xdr:rowOff>
    </xdr:from>
    <xdr:ext cx="4181475" cy="2571750"/>
    <xdr:graphicFrame>
      <xdr:nvGraphicFramePr>
        <xdr:cNvPr id="92" name="Chart 92" title="Chart"/>
        <xdr:cNvGraphicFramePr/>
      </xdr:nvGraphicFramePr>
      <xdr:xfrm>
        <a:off x="0" y="0"/>
        <a:ext cx="0" cy="0"/>
      </xdr:xfrm>
      <a:graphic>
        <a:graphicData uri="http://schemas.openxmlformats.org/drawingml/2006/chart">
          <c:chart r:id="rId92"/>
        </a:graphicData>
      </a:graphic>
    </xdr:graphicFrame>
    <xdr:clientData fLocksWithSheet="0"/>
  </xdr:oneCellAnchor>
  <xdr:oneCellAnchor>
    <xdr:from>
      <xdr:col>1</xdr:col>
      <xdr:colOff>0</xdr:colOff>
      <xdr:row>305</xdr:row>
      <xdr:rowOff>180975</xdr:rowOff>
    </xdr:from>
    <xdr:ext cx="4181475" cy="2571750"/>
    <xdr:graphicFrame>
      <xdr:nvGraphicFramePr>
        <xdr:cNvPr id="93" name="Chart 93" title="Chart"/>
        <xdr:cNvGraphicFramePr/>
      </xdr:nvGraphicFramePr>
      <xdr:xfrm>
        <a:off x="0" y="0"/>
        <a:ext cx="0" cy="0"/>
      </xdr:xfrm>
      <a:graphic>
        <a:graphicData uri="http://schemas.openxmlformats.org/drawingml/2006/chart">
          <c:chart r:id="rId93"/>
        </a:graphicData>
      </a:graphic>
    </xdr:graphicFrame>
    <xdr:clientData fLocksWithSheet="0"/>
  </xdr:oneCellAnchor>
  <xdr:oneCellAnchor>
    <xdr:from>
      <xdr:col>6</xdr:col>
      <xdr:colOff>0</xdr:colOff>
      <xdr:row>305</xdr:row>
      <xdr:rowOff>180975</xdr:rowOff>
    </xdr:from>
    <xdr:ext cx="4181475" cy="2571750"/>
    <xdr:graphicFrame>
      <xdr:nvGraphicFramePr>
        <xdr:cNvPr id="94" name="Chart 94" title="Chart"/>
        <xdr:cNvGraphicFramePr/>
      </xdr:nvGraphicFramePr>
      <xdr:xfrm>
        <a:off x="0" y="0"/>
        <a:ext cx="0" cy="0"/>
      </xdr:xfrm>
      <a:graphic>
        <a:graphicData uri="http://schemas.openxmlformats.org/drawingml/2006/chart">
          <c:chart r:id="rId94"/>
        </a:graphicData>
      </a:graphic>
    </xdr:graphicFrame>
    <xdr:clientData fLocksWithSheet="0"/>
  </xdr:oneCellAnchor>
  <xdr:oneCellAnchor>
    <xdr:from>
      <xdr:col>10</xdr:col>
      <xdr:colOff>800100</xdr:colOff>
      <xdr:row>305</xdr:row>
      <xdr:rowOff>180975</xdr:rowOff>
    </xdr:from>
    <xdr:ext cx="4181475" cy="2571750"/>
    <xdr:graphicFrame>
      <xdr:nvGraphicFramePr>
        <xdr:cNvPr id="95" name="Chart 95" title="Chart"/>
        <xdr:cNvGraphicFramePr/>
      </xdr:nvGraphicFramePr>
      <xdr:xfrm>
        <a:off x="0" y="0"/>
        <a:ext cx="0" cy="0"/>
      </xdr:xfrm>
      <a:graphic>
        <a:graphicData uri="http://schemas.openxmlformats.org/drawingml/2006/chart">
          <c:chart r:id="rId95"/>
        </a:graphicData>
      </a:graphic>
    </xdr:graphicFrame>
    <xdr:clientData fLocksWithSheet="0"/>
  </xdr:oneCellAnchor>
  <xdr:oneCellAnchor>
    <xdr:from>
      <xdr:col>15</xdr:col>
      <xdr:colOff>800100</xdr:colOff>
      <xdr:row>305</xdr:row>
      <xdr:rowOff>180975</xdr:rowOff>
    </xdr:from>
    <xdr:ext cx="4181475" cy="2571750"/>
    <xdr:graphicFrame>
      <xdr:nvGraphicFramePr>
        <xdr:cNvPr id="96" name="Chart 96" title="Chart"/>
        <xdr:cNvGraphicFramePr/>
      </xdr:nvGraphicFramePr>
      <xdr:xfrm>
        <a:off x="0" y="0"/>
        <a:ext cx="0" cy="0"/>
      </xdr:xfrm>
      <a:graphic>
        <a:graphicData uri="http://schemas.openxmlformats.org/drawingml/2006/chart">
          <c:chart r:id="rId96"/>
        </a:graphicData>
      </a:graphic>
    </xdr:graphicFrame>
    <xdr:clientData fLocksWithSheet="0"/>
  </xdr:oneCellAnchor>
  <xdr:oneCellAnchor>
    <xdr:from>
      <xdr:col>20</xdr:col>
      <xdr:colOff>952500</xdr:colOff>
      <xdr:row>305</xdr:row>
      <xdr:rowOff>180975</xdr:rowOff>
    </xdr:from>
    <xdr:ext cx="4181475" cy="2571750"/>
    <xdr:graphicFrame>
      <xdr:nvGraphicFramePr>
        <xdr:cNvPr id="97" name="Chart 97" title="Chart"/>
        <xdr:cNvGraphicFramePr/>
      </xdr:nvGraphicFramePr>
      <xdr:xfrm>
        <a:off x="0" y="0"/>
        <a:ext cx="0" cy="0"/>
      </xdr:xfrm>
      <a:graphic>
        <a:graphicData uri="http://schemas.openxmlformats.org/drawingml/2006/chart">
          <c:chart r:id="rId97"/>
        </a:graphicData>
      </a:graphic>
    </xdr:graphicFrame>
    <xdr:clientData fLocksWithSheet="0"/>
  </xdr:oneCellAnchor>
  <xdr:oneCellAnchor>
    <xdr:from>
      <xdr:col>26</xdr:col>
      <xdr:colOff>0</xdr:colOff>
      <xdr:row>305</xdr:row>
      <xdr:rowOff>180975</xdr:rowOff>
    </xdr:from>
    <xdr:ext cx="4181475" cy="2571750"/>
    <xdr:graphicFrame>
      <xdr:nvGraphicFramePr>
        <xdr:cNvPr id="98" name="Chart 98" title="Chart"/>
        <xdr:cNvGraphicFramePr/>
      </xdr:nvGraphicFramePr>
      <xdr:xfrm>
        <a:off x="0" y="0"/>
        <a:ext cx="0" cy="0"/>
      </xdr:xfrm>
      <a:graphic>
        <a:graphicData uri="http://schemas.openxmlformats.org/drawingml/2006/chart">
          <c:chart r:id="rId9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5715000" cy="3533775"/>
    <xdr:graphicFrame>
      <xdr:nvGraphicFramePr>
        <xdr:cNvPr id="99" name="Chart 9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915025" cy="5591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114:Y122" displayName="Table_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I124:Q124" display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 showColumnStripes="0" showFirstColumn="1" showLastColumn="1" showRowStripes="1"/>
</table>
</file>

<file path=xl/tables/table3.xml><?xml version="1.0" encoding="utf-8"?>
<table xmlns="http://schemas.openxmlformats.org/spreadsheetml/2006/main" headerRowCount="0" ref="E128:Y136" displayName="Table_3" id="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B128:AI132"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E102:Y108" displayName="Table_5" id="5">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5" showColumnStripes="0" showFirstColumn="1" showLastColumn="1" showRowStripes="1"/>
</table>
</file>

<file path=xl/tables/table6.xml><?xml version="1.0" encoding="utf-8"?>
<table xmlns="http://schemas.openxmlformats.org/spreadsheetml/2006/main" headerRowCount="0" ref="I110:Q110" display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6" showColumnStripes="0" showFirstColumn="1" showLastColumn="1" showRowStripes="1"/>
</table>
</file>

<file path=xl/tables/table7.xml><?xml version="1.0" encoding="utf-8"?>
<table xmlns="http://schemas.openxmlformats.org/spreadsheetml/2006/main" headerRowCount="0" ref="AB142:AI146" displayName="Table_7" id="7">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B114:AI11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8"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B102:AI106" displayName="Table_9" id="9">
  <tableColumns count="8">
    <tableColumn name="Column1" id="1"/>
    <tableColumn name="Column2" id="2"/>
    <tableColumn name="Column3" id="3"/>
    <tableColumn name="Column4" id="4"/>
    <tableColumn name="Column5" id="5"/>
    <tableColumn name="Column6" id="6"/>
    <tableColumn name="Column7" id="7"/>
    <tableColumn name="Column8" id="8"/>
  </tableColumns>
  <tableStyleInfo name="Sprints-style 9"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E142:Y147" displayName="Table_10" id="10">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10"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I138:Q138" displayName="Table_11" id="1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11" showColumnStripes="0" showFirstColumn="1" showLastColumn="1" showRowStripes="1"/>
</table>
</file>

<file path=xl/tables/table12.xml><?xml version="1.0" encoding="utf-8"?>
<table xmlns="http://schemas.openxmlformats.org/spreadsheetml/2006/main" headerRowCount="0" ref="E214:EJ223" displayName="Table_12" id="12">
  <tableColumns count="13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s>
  <tableStyleInfo name="Sprints-style 1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BP233:CE234"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3" showColumnStripes="0" showFirstColumn="1" showLastColumn="1" showRowStripes="1"/>
</table>
</file>

<file path=xl/tables/table14.xml><?xml version="1.0" encoding="utf-8"?>
<table xmlns="http://schemas.openxmlformats.org/spreadsheetml/2006/main" headerRowCount="0" ref="S225:Y225" displayName="Table_14" id="14">
  <tableColumns count="7">
    <tableColumn name="Column1" id="1"/>
    <tableColumn name="Column2" id="2"/>
    <tableColumn name="Column3" id="3"/>
    <tableColumn name="Column4" id="4"/>
    <tableColumn name="Column5" id="5"/>
    <tableColumn name="Column6" id="6"/>
    <tableColumn name="Column7" id="7"/>
  </tableColumns>
  <tableStyleInfo name="Sprints-style 14" showColumnStripes="0" showFirstColumn="1" showLastColumn="1" showRowStripes="1"/>
</table>
</file>

<file path=xl/tables/table15.xml><?xml version="1.0" encoding="utf-8"?>
<table xmlns="http://schemas.openxmlformats.org/spreadsheetml/2006/main" headerRowCount="0" ref="CH265:CW266" display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5" showColumnStripes="0" showFirstColumn="1" showLastColumn="1" showRowStripes="1"/>
</table>
</file>

<file path=xl/tables/table16.xml><?xml version="1.0" encoding="utf-8"?>
<table xmlns="http://schemas.openxmlformats.org/spreadsheetml/2006/main" headerRowCount="0" ref="BP249:CE25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6" showColumnStripes="0" showFirstColumn="1" showLastColumn="1" showRowStripes="1"/>
</table>
</file>

<file path=xl/tables/table17.xml><?xml version="1.0" encoding="utf-8"?>
<table xmlns="http://schemas.openxmlformats.org/spreadsheetml/2006/main" headerRowCount="0" ref="CH249:CW250"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17" showColumnStripes="0" showFirstColumn="1" showLastColumn="1" showRowStripes="1"/>
</table>
</file>

<file path=xl/tables/table18.xml><?xml version="1.0" encoding="utf-8"?>
<table xmlns="http://schemas.openxmlformats.org/spreadsheetml/2006/main" headerRowCount="0" ref="E166:Y176" displayName="Table_18" id="18">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18"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E154:Y158" displayName="Table_19" id="19">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19"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I160:Q160"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0" showColumnStripes="0" showFirstColumn="1" showLastColumn="1" showRowStripes="1"/>
</table>
</file>

<file path=xl/tables/table21.xml><?xml version="1.0" encoding="utf-8"?>
<table xmlns="http://schemas.openxmlformats.org/spreadsheetml/2006/main" headerRowCount="0" ref="S209:Y209" displayName="Table_21" id="21">
  <tableColumns count="7">
    <tableColumn name="Column1" id="1"/>
    <tableColumn name="Column2" id="2"/>
    <tableColumn name="Column3" id="3"/>
    <tableColumn name="Column4" id="4"/>
    <tableColumn name="Column5" id="5"/>
    <tableColumn name="Column6" id="6"/>
    <tableColumn name="Column7" id="7"/>
  </tableColumns>
  <tableStyleInfo name="Sprints-style 21" showColumnStripes="0" showFirstColumn="1" showLastColumn="1" showRowStripes="1"/>
</table>
</file>

<file path=xl/tables/table22.xml><?xml version="1.0" encoding="utf-8"?>
<table xmlns="http://schemas.openxmlformats.org/spreadsheetml/2006/main" headerRowCount="0" ref="I209:Q209"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2" showColumnStripes="0" showFirstColumn="1" showLastColumn="1" showRowStripes="1"/>
</table>
</file>

<file path=xl/tables/table23.xml><?xml version="1.0" encoding="utf-8"?>
<table xmlns="http://schemas.openxmlformats.org/spreadsheetml/2006/main" headerRowCount="0" ref="E182:Y191" displayName="Table_23" id="2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23"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I241:Q24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4" showColumnStripes="0" showFirstColumn="1" showLastColumn="1" showRowStripes="1"/>
</table>
</file>

<file path=xl/tables/table25.xml><?xml version="1.0" encoding="utf-8"?>
<table xmlns="http://schemas.openxmlformats.org/spreadsheetml/2006/main" headerRowCount="0" ref="I193:Q1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5" showColumnStripes="0" showFirstColumn="1" showLastColumn="1" showRowStripes="1"/>
</table>
</file>

<file path=xl/tables/table26.xml><?xml version="1.0" encoding="utf-8"?>
<table xmlns="http://schemas.openxmlformats.org/spreadsheetml/2006/main" headerRowCount="0" ref="E230:Y239" displayName="Table_26" id="26">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26"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S241:Y241" displayName="Table_27" id="27">
  <tableColumns count="7">
    <tableColumn name="Column1" id="1"/>
    <tableColumn name="Column2" id="2"/>
    <tableColumn name="Column3" id="3"/>
    <tableColumn name="Column4" id="4"/>
    <tableColumn name="Column5" id="5"/>
    <tableColumn name="Column6" id="6"/>
    <tableColumn name="Column7" id="7"/>
  </tableColumns>
  <tableStyleInfo name="Sprints-style 27" showColumnStripes="0" showFirstColumn="1" showLastColumn="1" showRowStripes="1"/>
</table>
</file>

<file path=xl/tables/table28.xml><?xml version="1.0" encoding="utf-8"?>
<table xmlns="http://schemas.openxmlformats.org/spreadsheetml/2006/main" headerRowCount="0" ref="I225:Q225" display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28" showColumnStripes="0" showFirstColumn="1" showLastColumn="1" showRowStripes="1"/>
</table>
</file>

<file path=xl/tables/table29.xml><?xml version="1.0" encoding="utf-8"?>
<table xmlns="http://schemas.openxmlformats.org/spreadsheetml/2006/main" headerRowCount="0" ref="E198:AO207" displayName="Table_29" id="29">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Sprints-style 29"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Z213:DO213" displayName="Table_30" id="3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30" showColumnStripes="0" showFirstColumn="1" showLastColumn="1" showRowStripes="1"/>
</table>
</file>

<file path=xl/tables/table31.xml><?xml version="1.0" encoding="utf-8"?>
<table xmlns="http://schemas.openxmlformats.org/spreadsheetml/2006/main" headerRowCount="0" ref="CH213:CW213"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31" showColumnStripes="0" showFirstColumn="1" showLastColumn="1" showRowStripes="1"/>
</table>
</file>

<file path=xl/tables/table32.xml><?xml version="1.0" encoding="utf-8"?>
<table xmlns="http://schemas.openxmlformats.org/spreadsheetml/2006/main" headerRowCount="0" ref="CI201:CW201" displayName="Table_32" id="3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Sprints-style 32" showColumnStripes="0" showFirstColumn="1" showLastColumn="1" showRowStripes="1"/>
</table>
</file>

<file path=xl/tables/table33.xml><?xml version="1.0" encoding="utf-8"?>
<table xmlns="http://schemas.openxmlformats.org/spreadsheetml/2006/main" headerRowCount="0" ref="BQ201:CE201" displayName="Table_33" id="3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Sprints-style 33" showColumnStripes="0" showFirstColumn="1" showLastColumn="1" showRowStripes="1"/>
</table>
</file>

<file path=xl/tables/table34.xml><?xml version="1.0" encoding="utf-8"?>
<table xmlns="http://schemas.openxmlformats.org/spreadsheetml/2006/main" headerRowCount="0" ref="BP213:CE213" displayName="Table_34" id="3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34" showColumnStripes="0" showFirstColumn="1" showLastColumn="1" showRowStripes="1"/>
</table>
</file>

<file path=xl/tables/table35.xml><?xml version="1.0" encoding="utf-8"?>
<table xmlns="http://schemas.openxmlformats.org/spreadsheetml/2006/main" headerRowCount="0" ref="AW58:BC59" displayName="Table_35" id="35">
  <tableColumns count="7">
    <tableColumn name="Column1" id="1"/>
    <tableColumn name="Column2" id="2"/>
    <tableColumn name="Column3" id="3"/>
    <tableColumn name="Column4" id="4"/>
    <tableColumn name="Column5" id="5"/>
    <tableColumn name="Column6" id="6"/>
    <tableColumn name="Column7" id="7"/>
  </tableColumns>
  <tableStyleInfo name="Sprints-style 35"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AW62:BC63" displayName="Table_36" id="36">
  <tableColumns count="7">
    <tableColumn name="Column1" id="1"/>
    <tableColumn name="Column2" id="2"/>
    <tableColumn name="Column3" id="3"/>
    <tableColumn name="Column4" id="4"/>
    <tableColumn name="Column5" id="5"/>
    <tableColumn name="Column6" id="6"/>
    <tableColumn name="Column7" id="7"/>
  </tableColumns>
  <tableStyleInfo name="Sprints-style 36"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AM62:AS64" displayName="Table_37" id="37">
  <tableColumns count="7">
    <tableColumn name="Column1" id="1"/>
    <tableColumn name="Column2" id="2"/>
    <tableColumn name="Column3" id="3"/>
    <tableColumn name="Column4" id="4"/>
    <tableColumn name="Column5" id="5"/>
    <tableColumn name="Column6" id="6"/>
    <tableColumn name="Column7" id="7"/>
  </tableColumns>
  <tableStyleInfo name="Sprints-style 37"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G69:BM71" displayName="Table_38" id="38">
  <tableColumns count="7">
    <tableColumn name="Column1" id="1"/>
    <tableColumn name="Column2" id="2"/>
    <tableColumn name="Column3" id="3"/>
    <tableColumn name="Column4" id="4"/>
    <tableColumn name="Column5" id="5"/>
    <tableColumn name="Column6" id="6"/>
    <tableColumn name="Column7" id="7"/>
  </tableColumns>
  <tableStyleInfo name="Sprints-style 38"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AM58:AS59" displayName="Table_39" id="39">
  <tableColumns count="7">
    <tableColumn name="Column1" id="1"/>
    <tableColumn name="Column2" id="2"/>
    <tableColumn name="Column3" id="3"/>
    <tableColumn name="Column4" id="4"/>
    <tableColumn name="Column5" id="5"/>
    <tableColumn name="Column6" id="6"/>
    <tableColumn name="Column7" id="7"/>
  </tableColumns>
  <tableStyleInfo name="Sprints-style 39"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AW74:BC75" displayName="Table_40" id="40">
  <tableColumns count="7">
    <tableColumn name="Column1" id="1"/>
    <tableColumn name="Column2" id="2"/>
    <tableColumn name="Column3" id="3"/>
    <tableColumn name="Column4" id="4"/>
    <tableColumn name="Column5" id="5"/>
    <tableColumn name="Column6" id="6"/>
    <tableColumn name="Column7" id="7"/>
  </tableColumns>
  <tableStyleInfo name="Sprints-style 40"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G58:BM60" displayName="Table_41" id="41">
  <tableColumns count="7">
    <tableColumn name="Column1" id="1"/>
    <tableColumn name="Column2" id="2"/>
    <tableColumn name="Column3" id="3"/>
    <tableColumn name="Column4" id="4"/>
    <tableColumn name="Column5" id="5"/>
    <tableColumn name="Column6" id="6"/>
    <tableColumn name="Column7" id="7"/>
  </tableColumns>
  <tableStyleInfo name="Sprints-style 41" showColumnStripes="0" showFirstColumn="1" showLastColumn="1" showRowStripes="1"/>
  <extLst>
    <ext uri="GoogleSheetsCustomDataVersion1">
      <go:sheetsCustomData xmlns:go="http://customooxmlschemas.google.com/" headerRowCount="1"/>
    </ext>
  </extLst>
</table>
</file>

<file path=xl/tables/table42.xml><?xml version="1.0" encoding="utf-8"?>
<table xmlns="http://schemas.openxmlformats.org/spreadsheetml/2006/main" headerRowCount="0" ref="AM74:AS76" displayName="Table_42" id="42">
  <tableColumns count="7">
    <tableColumn name="Column1" id="1"/>
    <tableColumn name="Column2" id="2"/>
    <tableColumn name="Column3" id="3"/>
    <tableColumn name="Column4" id="4"/>
    <tableColumn name="Column5" id="5"/>
    <tableColumn name="Column6" id="6"/>
    <tableColumn name="Column7" id="7"/>
  </tableColumns>
  <tableStyleInfo name="Sprints-style 42"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E262:Y271" displayName="Table_43" id="43">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43"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E246:Y255" displayName="Table_44" id="44">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Sprints-style 44"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S257:Y257" displayName="Table_45" id="45">
  <tableColumns count="7">
    <tableColumn name="Column1" id="1"/>
    <tableColumn name="Column2" id="2"/>
    <tableColumn name="Column3" id="3"/>
    <tableColumn name="Column4" id="4"/>
    <tableColumn name="Column5" id="5"/>
    <tableColumn name="Column6" id="6"/>
    <tableColumn name="Column7" id="7"/>
  </tableColumns>
  <tableStyleInfo name="Sprints-style 45" showColumnStripes="0" showFirstColumn="1" showLastColumn="1" showRowStripes="1"/>
</table>
</file>

<file path=xl/tables/table46.xml><?xml version="1.0" encoding="utf-8"?>
<table xmlns="http://schemas.openxmlformats.org/spreadsheetml/2006/main" headerRowCount="0" ref="I257:Q257" displayName="Table_46" id="4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46" showColumnStripes="0" showFirstColumn="1" showLastColumn="1" showRowStripes="1"/>
</table>
</file>

<file path=xl/tables/table47.xml><?xml version="1.0" encoding="utf-8"?>
<table xmlns="http://schemas.openxmlformats.org/spreadsheetml/2006/main" headerRowCount="0" ref="I273:Q273" displayName="Table_47" id="4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47" showColumnStripes="0" showFirstColumn="1" showLastColumn="1" showRowStripes="1"/>
</table>
</file>

<file path=xl/tables/table48.xml><?xml version="1.0" encoding="utf-8"?>
<table xmlns="http://schemas.openxmlformats.org/spreadsheetml/2006/main" headerRowCount="0" ref="S273:Y273" displayName="Table_48" id="48">
  <tableColumns count="7">
    <tableColumn name="Column1" id="1"/>
    <tableColumn name="Column2" id="2"/>
    <tableColumn name="Column3" id="3"/>
    <tableColumn name="Column4" id="4"/>
    <tableColumn name="Column5" id="5"/>
    <tableColumn name="Column6" id="6"/>
    <tableColumn name="Column7" id="7"/>
  </tableColumns>
  <tableStyleInfo name="Sprints-style 48" showColumnStripes="0" showFirstColumn="1" showLastColumn="1" showRowStripes="1"/>
</table>
</file>

<file path=xl/tables/table49.xml><?xml version="1.0" encoding="utf-8"?>
<table xmlns="http://schemas.openxmlformats.org/spreadsheetml/2006/main" headerRowCount="0" ref="AA61:AA64" displayName="Table_49" id="49">
  <tableColumns count="1">
    <tableColumn name="Column1" id="1"/>
  </tableColumns>
  <tableStyleInfo name="Sprints-style 49" showColumnStripes="0" showFirstColumn="1" showLastColumn="1" showRowStripes="1"/>
</table>
</file>

<file path=xl/tables/table50.xml><?xml version="1.0" encoding="utf-8"?>
<table xmlns="http://schemas.openxmlformats.org/spreadsheetml/2006/main" headerRowCount="0" ref="S59:Y65" displayName="Table_50" id="50">
  <tableColumns count="7">
    <tableColumn name="Column1" id="1"/>
    <tableColumn name="Column2" id="2"/>
    <tableColumn name="Column3" id="3"/>
    <tableColumn name="Column4" id="4"/>
    <tableColumn name="Column5" id="5"/>
    <tableColumn name="Column6" id="6"/>
    <tableColumn name="Column7" id="7"/>
  </tableColumns>
  <tableStyleInfo name="Sprints-style 50"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H233:CW234" displayName="Table_51" id="5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51" showColumnStripes="0" showFirstColumn="1" showLastColumn="1" showRowStripes="1"/>
</table>
</file>

<file path=xl/tables/table52.xml><?xml version="1.0" encoding="utf-8"?>
<table xmlns="http://schemas.openxmlformats.org/spreadsheetml/2006/main" headerRowCount="0" ref="BP265:CE266" displayName="Table_52" id="52">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Sprints-style 52" showColumnStripes="0" showFirstColumn="1" showLastColumn="1" showRowStripes="1"/>
</table>
</file>

<file path=xl/tables/table53.xml><?xml version="1.0" encoding="utf-8"?>
<table xmlns="http://schemas.openxmlformats.org/spreadsheetml/2006/main" headerRowCount="0" ref="AA72:AA75" displayName="Table_53" id="53">
  <tableColumns count="1">
    <tableColumn name="Column1" id="1"/>
  </tableColumns>
  <tableStyleInfo name="Sprints-style 53" showColumnStripes="0" showFirstColumn="1" showLastColumn="1" showRowStripes="1"/>
</table>
</file>

<file path=xl/tables/table54.xml><?xml version="1.0" encoding="utf-8"?>
<table xmlns="http://schemas.openxmlformats.org/spreadsheetml/2006/main" headerRowCount="0" ref="S70:Y83" displayName="Table_54" id="54">
  <tableColumns count="7">
    <tableColumn name="Column1" id="1"/>
    <tableColumn name="Column2" id="2"/>
    <tableColumn name="Column3" id="3"/>
    <tableColumn name="Column4" id="4"/>
    <tableColumn name="Column5" id="5"/>
    <tableColumn name="Column6" id="6"/>
    <tableColumn name="Column7" id="7"/>
  </tableColumns>
  <tableStyleInfo name="Sprints-style 54" showColumnStripes="0" showFirstColumn="1" showLastColumn="1" showRowStripes="1"/>
  <extLst>
    <ext uri="GoogleSheetsCustomDataVersion1">
      <go:sheetsCustomData xmlns:go="http://customooxmlschemas.google.com/" headerRowCount="1"/>
    </ext>
  </extLst>
</table>
</file>

<file path=xl/tables/table55.xml><?xml version="1.0" encoding="utf-8"?>
<table xmlns="http://schemas.openxmlformats.org/spreadsheetml/2006/main" headerRowCount="0" ref="I178:Q178" displayName="Table_55" id="5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55" showColumnStripes="0" showFirstColumn="1" showLastColumn="1" showRowStripes="1"/>
</table>
</file>

<file path=xl/tables/table56.xml><?xml version="1.0" encoding="utf-8"?>
<table xmlns="http://schemas.openxmlformats.org/spreadsheetml/2006/main" headerRowCount="0" ref="I149:Q149" displayName="Table_56" id="5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prints-style 56" showColumnStripes="0" showFirstColumn="1" showLastColumn="1" showRowStripes="1"/>
</table>
</file>

<file path=xl/tables/table57.xml><?xml version="1.0" encoding="utf-8"?>
<table xmlns="http://schemas.openxmlformats.org/spreadsheetml/2006/main" headerRowCount="0" ref="AM69:AS70" displayName="Table_57" id="57">
  <tableColumns count="7">
    <tableColumn name="Column1" id="1"/>
    <tableColumn name="Column2" id="2"/>
    <tableColumn name="Column3" id="3"/>
    <tableColumn name="Column4" id="4"/>
    <tableColumn name="Column5" id="5"/>
    <tableColumn name="Column6" id="6"/>
    <tableColumn name="Column7" id="7"/>
  </tableColumns>
  <tableStyleInfo name="Sprints-style 57" showColumnStripes="0" showFirstColumn="1" showLastColumn="1" showRowStripes="1"/>
  <extLst>
    <ext uri="GoogleSheetsCustomDataVersion1">
      <go:sheetsCustomData xmlns:go="http://customooxmlschemas.google.com/" headerRowCount="1"/>
    </ext>
  </extLst>
</table>
</file>

<file path=xl/tables/table58.xml><?xml version="1.0" encoding="utf-8"?>
<table xmlns="http://schemas.openxmlformats.org/spreadsheetml/2006/main" headerRowCount="0" ref="AW69:BC70" displayName="Table_58" id="58">
  <tableColumns count="7">
    <tableColumn name="Column1" id="1"/>
    <tableColumn name="Column2" id="2"/>
    <tableColumn name="Column3" id="3"/>
    <tableColumn name="Column4" id="4"/>
    <tableColumn name="Column5" id="5"/>
    <tableColumn name="Column6" id="6"/>
    <tableColumn name="Column7" id="7"/>
  </tableColumns>
  <tableStyleInfo name="Sprints-style 58"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ttucemeet.com/l/AWMa7"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07" Type="http://schemas.openxmlformats.org/officeDocument/2006/relationships/table" Target="../tables/table46.xml"/><Relationship Id="rId106" Type="http://schemas.openxmlformats.org/officeDocument/2006/relationships/table" Target="../tables/table45.xml"/><Relationship Id="rId105" Type="http://schemas.openxmlformats.org/officeDocument/2006/relationships/table" Target="../tables/table44.xml"/><Relationship Id="rId104" Type="http://schemas.openxmlformats.org/officeDocument/2006/relationships/table" Target="../tables/table43.xml"/><Relationship Id="rId109" Type="http://schemas.openxmlformats.org/officeDocument/2006/relationships/table" Target="../tables/table48.xml"/><Relationship Id="rId108" Type="http://schemas.openxmlformats.org/officeDocument/2006/relationships/table" Target="../tables/table47.xml"/><Relationship Id="rId103" Type="http://schemas.openxmlformats.org/officeDocument/2006/relationships/table" Target="../tables/table42.xml"/><Relationship Id="rId102" Type="http://schemas.openxmlformats.org/officeDocument/2006/relationships/table" Target="../tables/table41.xml"/><Relationship Id="rId101" Type="http://schemas.openxmlformats.org/officeDocument/2006/relationships/table" Target="../tables/table40.xml"/><Relationship Id="rId100" Type="http://schemas.openxmlformats.org/officeDocument/2006/relationships/table" Target="../tables/table39.xml"/><Relationship Id="rId95" Type="http://schemas.openxmlformats.org/officeDocument/2006/relationships/table" Target="../tables/table34.xml"/><Relationship Id="rId94" Type="http://schemas.openxmlformats.org/officeDocument/2006/relationships/table" Target="../tables/table33.xml"/><Relationship Id="rId97" Type="http://schemas.openxmlformats.org/officeDocument/2006/relationships/table" Target="../tables/table36.xml"/><Relationship Id="rId96" Type="http://schemas.openxmlformats.org/officeDocument/2006/relationships/table" Target="../tables/table35.xml"/><Relationship Id="rId99" Type="http://schemas.openxmlformats.org/officeDocument/2006/relationships/table" Target="../tables/table38.xml"/><Relationship Id="rId98" Type="http://schemas.openxmlformats.org/officeDocument/2006/relationships/table" Target="../tables/table37.xml"/><Relationship Id="rId91" Type="http://schemas.openxmlformats.org/officeDocument/2006/relationships/table" Target="../tables/table30.xml"/><Relationship Id="rId90" Type="http://schemas.openxmlformats.org/officeDocument/2006/relationships/table" Target="../tables/table29.xml"/><Relationship Id="rId93" Type="http://schemas.openxmlformats.org/officeDocument/2006/relationships/table" Target="../tables/table32.xml"/><Relationship Id="rId92" Type="http://schemas.openxmlformats.org/officeDocument/2006/relationships/table" Target="../tables/table31.xml"/><Relationship Id="rId118" Type="http://schemas.openxmlformats.org/officeDocument/2006/relationships/table" Target="../tables/table57.xml"/><Relationship Id="rId117" Type="http://schemas.openxmlformats.org/officeDocument/2006/relationships/table" Target="../tables/table56.xml"/><Relationship Id="rId116" Type="http://schemas.openxmlformats.org/officeDocument/2006/relationships/table" Target="../tables/table55.xml"/><Relationship Id="rId115" Type="http://schemas.openxmlformats.org/officeDocument/2006/relationships/table" Target="../tables/table54.xml"/><Relationship Id="rId119" Type="http://schemas.openxmlformats.org/officeDocument/2006/relationships/table" Target="../tables/table58.xml"/><Relationship Id="rId110" Type="http://schemas.openxmlformats.org/officeDocument/2006/relationships/table" Target="../tables/table49.xml"/><Relationship Id="rId114" Type="http://schemas.openxmlformats.org/officeDocument/2006/relationships/table" Target="../tables/table53.xml"/><Relationship Id="rId113" Type="http://schemas.openxmlformats.org/officeDocument/2006/relationships/table" Target="../tables/table52.xml"/><Relationship Id="rId112" Type="http://schemas.openxmlformats.org/officeDocument/2006/relationships/table" Target="../tables/table51.xml"/><Relationship Id="rId111" Type="http://schemas.openxmlformats.org/officeDocument/2006/relationships/table" Target="../tables/table50.xml"/><Relationship Id="rId84" Type="http://schemas.openxmlformats.org/officeDocument/2006/relationships/table" Target="../tables/table23.xml"/><Relationship Id="rId83" Type="http://schemas.openxmlformats.org/officeDocument/2006/relationships/table" Target="../tables/table22.xml"/><Relationship Id="rId86" Type="http://schemas.openxmlformats.org/officeDocument/2006/relationships/table" Target="../tables/table25.xml"/><Relationship Id="rId85" Type="http://schemas.openxmlformats.org/officeDocument/2006/relationships/table" Target="../tables/table24.xml"/><Relationship Id="rId88" Type="http://schemas.openxmlformats.org/officeDocument/2006/relationships/table" Target="../tables/table27.xml"/><Relationship Id="rId87" Type="http://schemas.openxmlformats.org/officeDocument/2006/relationships/table" Target="../tables/table26.xml"/><Relationship Id="rId89" Type="http://schemas.openxmlformats.org/officeDocument/2006/relationships/table" Target="../tables/table28.xml"/><Relationship Id="rId80" Type="http://schemas.openxmlformats.org/officeDocument/2006/relationships/table" Target="../tables/table19.xml"/><Relationship Id="rId82" Type="http://schemas.openxmlformats.org/officeDocument/2006/relationships/table" Target="../tables/table21.xml"/><Relationship Id="rId81" Type="http://schemas.openxmlformats.org/officeDocument/2006/relationships/table" Target="../tables/table20.xml"/><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73" Type="http://schemas.openxmlformats.org/officeDocument/2006/relationships/table" Target="../tables/table12.xml"/><Relationship Id="rId72" Type="http://schemas.openxmlformats.org/officeDocument/2006/relationships/table" Target="../tables/table11.xml"/><Relationship Id="rId75" Type="http://schemas.openxmlformats.org/officeDocument/2006/relationships/table" Target="../tables/table14.xml"/><Relationship Id="rId74" Type="http://schemas.openxmlformats.org/officeDocument/2006/relationships/table" Target="../tables/table13.xml"/><Relationship Id="rId77" Type="http://schemas.openxmlformats.org/officeDocument/2006/relationships/table" Target="../tables/table16.xml"/><Relationship Id="rId76" Type="http://schemas.openxmlformats.org/officeDocument/2006/relationships/table" Target="../tables/table15.xml"/><Relationship Id="rId79" Type="http://schemas.openxmlformats.org/officeDocument/2006/relationships/table" Target="../tables/table18.xml"/><Relationship Id="rId78" Type="http://schemas.openxmlformats.org/officeDocument/2006/relationships/table" Target="../tables/table17.xml"/><Relationship Id="rId71" Type="http://schemas.openxmlformats.org/officeDocument/2006/relationships/table" Target="../tables/table10.xml"/><Relationship Id="rId70" Type="http://schemas.openxmlformats.org/officeDocument/2006/relationships/table" Target="../tables/table9.xml"/><Relationship Id="rId62" Type="http://schemas.openxmlformats.org/officeDocument/2006/relationships/table" Target="../tables/table1.xml"/><Relationship Id="rId64" Type="http://schemas.openxmlformats.org/officeDocument/2006/relationships/table" Target="../tables/table3.xml"/><Relationship Id="rId63" Type="http://schemas.openxmlformats.org/officeDocument/2006/relationships/table" Target="../tables/table2.xml"/><Relationship Id="rId66" Type="http://schemas.openxmlformats.org/officeDocument/2006/relationships/table" Target="../tables/table5.xml"/><Relationship Id="rId65" Type="http://schemas.openxmlformats.org/officeDocument/2006/relationships/table" Target="../tables/table4.xml"/><Relationship Id="rId68" Type="http://schemas.openxmlformats.org/officeDocument/2006/relationships/table" Target="../tables/table7.xml"/><Relationship Id="rId67" Type="http://schemas.openxmlformats.org/officeDocument/2006/relationships/table" Target="../tables/table6.xml"/><Relationship Id="rId6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cs.google.com/document/d/1HGpNJSTHR37MWrIrR3G-JSfAEZgPhL2g1G9ZjLWqyro/edit?usp=sharing" TargetMode="External"/><Relationship Id="rId3" Type="http://schemas.openxmlformats.org/officeDocument/2006/relationships/drawing" Target="../drawings/drawing5.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showGridLines="0" workbookViewId="0"/>
  </sheetViews>
  <sheetFormatPr customHeight="1" defaultColWidth="14.43" defaultRowHeight="15.0"/>
  <cols>
    <col customWidth="1" min="1" max="1" width="8.57"/>
    <col customWidth="1" min="2" max="2" width="17.0"/>
    <col customWidth="1" min="3" max="3" width="18.0"/>
    <col customWidth="1" min="4" max="4" width="46.86"/>
    <col customWidth="1" min="5" max="5" width="35.29"/>
    <col customWidth="1" min="6" max="6" width="13.86"/>
    <col customWidth="1" min="7" max="7" width="9.71"/>
    <col customWidth="1" min="8" max="9" width="15.14"/>
    <col customWidth="1" min="10" max="10" width="17.29"/>
    <col customWidth="1" min="11" max="28" width="8.86"/>
  </cols>
  <sheetData>
    <row r="1">
      <c r="A1" s="1"/>
      <c r="B1" s="1"/>
      <c r="C1" s="1"/>
      <c r="D1" s="1"/>
      <c r="E1" s="2"/>
      <c r="F1" s="1"/>
      <c r="G1" s="1"/>
      <c r="H1" s="3"/>
      <c r="I1" s="3"/>
      <c r="J1" s="3"/>
      <c r="K1" s="1"/>
      <c r="L1" s="1"/>
      <c r="M1" s="1"/>
      <c r="N1" s="1"/>
      <c r="O1" s="1"/>
      <c r="P1" s="1"/>
      <c r="Q1" s="1"/>
      <c r="R1" s="1"/>
      <c r="S1" s="1"/>
      <c r="T1" s="1"/>
      <c r="U1" s="1"/>
      <c r="V1" s="1"/>
      <c r="W1" s="1"/>
      <c r="X1" s="1"/>
      <c r="Y1" s="1"/>
      <c r="Z1" s="1"/>
      <c r="AA1" s="1"/>
      <c r="AB1" s="1"/>
    </row>
    <row r="2">
      <c r="A2" s="1"/>
      <c r="B2" s="4" t="s">
        <v>0</v>
      </c>
      <c r="C2" s="5"/>
      <c r="D2" s="6"/>
      <c r="E2" s="6"/>
      <c r="F2" s="1"/>
      <c r="G2" s="1"/>
      <c r="H2" s="3"/>
      <c r="I2" s="3"/>
      <c r="J2" s="3"/>
      <c r="K2" s="1"/>
      <c r="L2" s="1"/>
      <c r="M2" s="1"/>
      <c r="N2" s="1"/>
      <c r="O2" s="1"/>
      <c r="P2" s="1"/>
      <c r="Q2" s="1"/>
      <c r="R2" s="1"/>
      <c r="S2" s="1"/>
      <c r="T2" s="1"/>
      <c r="U2" s="1"/>
      <c r="V2" s="1"/>
      <c r="W2" s="1"/>
      <c r="X2" s="1"/>
      <c r="Y2" s="1"/>
      <c r="Z2" s="1"/>
      <c r="AA2" s="1"/>
      <c r="AB2" s="1"/>
    </row>
    <row r="3">
      <c r="A3" s="7"/>
      <c r="B3" s="8" t="s">
        <v>1</v>
      </c>
      <c r="C3" s="9" t="s">
        <v>2</v>
      </c>
      <c r="D3" s="10"/>
      <c r="E3" s="11" t="s">
        <v>3</v>
      </c>
      <c r="F3" s="12"/>
      <c r="H3" s="13"/>
      <c r="I3" s="13"/>
      <c r="J3" s="13"/>
      <c r="K3" s="7"/>
      <c r="L3" s="7"/>
      <c r="M3" s="7"/>
      <c r="N3" s="7"/>
      <c r="O3" s="7"/>
      <c r="P3" s="7"/>
      <c r="Q3" s="7"/>
      <c r="R3" s="7"/>
      <c r="S3" s="7"/>
      <c r="T3" s="7"/>
      <c r="U3" s="7"/>
      <c r="V3" s="7"/>
      <c r="W3" s="7"/>
      <c r="X3" s="7"/>
      <c r="Y3" s="7"/>
      <c r="Z3" s="7"/>
      <c r="AA3" s="7"/>
      <c r="AB3" s="7"/>
    </row>
    <row r="4">
      <c r="A4" s="14"/>
      <c r="B4" s="15" t="s">
        <v>4</v>
      </c>
      <c r="C4" s="16" t="s">
        <v>5</v>
      </c>
      <c r="D4" s="10"/>
      <c r="E4" s="16" t="s">
        <v>6</v>
      </c>
      <c r="F4" s="14"/>
      <c r="G4" s="14"/>
      <c r="H4" s="14"/>
      <c r="I4" s="14"/>
      <c r="J4" s="14"/>
      <c r="K4" s="14"/>
      <c r="L4" s="14"/>
      <c r="M4" s="14"/>
      <c r="N4" s="14"/>
      <c r="O4" s="14"/>
      <c r="P4" s="14"/>
      <c r="Q4" s="14"/>
      <c r="R4" s="14"/>
      <c r="S4" s="14"/>
      <c r="T4" s="14"/>
      <c r="U4" s="14"/>
      <c r="V4" s="14"/>
      <c r="W4" s="14"/>
      <c r="X4" s="14"/>
      <c r="Y4" s="14"/>
      <c r="Z4" s="14"/>
      <c r="AA4" s="14"/>
      <c r="AB4" s="14"/>
    </row>
    <row r="5">
      <c r="A5" s="7"/>
      <c r="B5" s="17"/>
      <c r="C5" s="16" t="s">
        <v>7</v>
      </c>
      <c r="D5" s="10"/>
      <c r="F5" s="7"/>
      <c r="G5" s="7"/>
      <c r="H5" s="14"/>
      <c r="I5" s="14"/>
      <c r="J5" s="14"/>
      <c r="K5" s="7"/>
      <c r="L5" s="7"/>
      <c r="M5" s="7"/>
      <c r="N5" s="7"/>
      <c r="O5" s="7"/>
      <c r="P5" s="7"/>
      <c r="Q5" s="7"/>
      <c r="R5" s="7"/>
      <c r="S5" s="7"/>
      <c r="T5" s="7"/>
      <c r="U5" s="7"/>
      <c r="V5" s="7"/>
      <c r="W5" s="7"/>
      <c r="X5" s="7"/>
      <c r="Y5" s="7"/>
      <c r="Z5" s="7"/>
      <c r="AA5" s="7"/>
      <c r="AB5" s="7"/>
    </row>
    <row r="6">
      <c r="A6" s="7"/>
      <c r="B6" s="17"/>
      <c r="C6" s="18" t="s">
        <v>8</v>
      </c>
      <c r="D6" s="10"/>
      <c r="E6" s="11" t="s">
        <v>9</v>
      </c>
      <c r="F6" s="7"/>
      <c r="G6" s="7"/>
      <c r="H6" s="14"/>
      <c r="I6" s="14"/>
      <c r="J6" s="14"/>
      <c r="K6" s="10"/>
      <c r="L6" s="7"/>
      <c r="M6" s="7"/>
      <c r="N6" s="7"/>
      <c r="O6" s="7"/>
      <c r="P6" s="7"/>
      <c r="Q6" s="7"/>
      <c r="R6" s="7"/>
      <c r="S6" s="7"/>
      <c r="T6" s="7"/>
      <c r="U6" s="7"/>
      <c r="V6" s="7"/>
      <c r="W6" s="7"/>
      <c r="X6" s="7"/>
      <c r="Y6" s="7"/>
      <c r="Z6" s="7"/>
      <c r="AA6" s="7"/>
      <c r="AB6" s="7"/>
    </row>
    <row r="7">
      <c r="A7" s="7"/>
      <c r="B7" s="17"/>
      <c r="C7" s="16" t="s">
        <v>10</v>
      </c>
      <c r="D7" s="10"/>
      <c r="E7" s="19" t="s">
        <v>11</v>
      </c>
      <c r="F7" s="7"/>
      <c r="G7" s="7"/>
      <c r="H7" s="14"/>
      <c r="I7" s="14"/>
      <c r="J7" s="14"/>
      <c r="K7" s="7"/>
      <c r="L7" s="7"/>
      <c r="M7" s="7"/>
      <c r="N7" s="7"/>
      <c r="O7" s="7"/>
      <c r="P7" s="7"/>
      <c r="Q7" s="7"/>
      <c r="R7" s="7"/>
      <c r="S7" s="7"/>
      <c r="T7" s="7"/>
      <c r="U7" s="7"/>
      <c r="V7" s="7"/>
      <c r="W7" s="7"/>
      <c r="X7" s="7"/>
      <c r="Y7" s="7"/>
      <c r="Z7" s="7"/>
      <c r="AA7" s="7"/>
      <c r="AB7" s="7"/>
    </row>
    <row r="8">
      <c r="A8" s="7"/>
      <c r="B8" s="17"/>
      <c r="C8" s="16" t="s">
        <v>12</v>
      </c>
      <c r="D8" s="10"/>
      <c r="E8" s="10"/>
      <c r="F8" s="7"/>
      <c r="G8" s="7"/>
      <c r="H8" s="14"/>
      <c r="I8" s="14"/>
      <c r="J8" s="14"/>
      <c r="K8" s="7"/>
      <c r="L8" s="7"/>
      <c r="M8" s="7"/>
      <c r="N8" s="7"/>
      <c r="O8" s="7"/>
      <c r="P8" s="7"/>
      <c r="Q8" s="7"/>
      <c r="R8" s="7"/>
      <c r="S8" s="7"/>
      <c r="T8" s="7"/>
      <c r="U8" s="7"/>
      <c r="V8" s="7"/>
      <c r="W8" s="7"/>
      <c r="X8" s="7"/>
      <c r="Y8" s="7"/>
      <c r="Z8" s="7"/>
      <c r="AA8" s="7"/>
      <c r="AB8" s="7"/>
    </row>
    <row r="9">
      <c r="A9" s="7"/>
      <c r="B9" s="17"/>
      <c r="C9" s="17"/>
      <c r="D9" s="10"/>
      <c r="E9" s="10"/>
      <c r="F9" s="7"/>
      <c r="G9" s="7"/>
      <c r="H9" s="14"/>
      <c r="I9" s="14"/>
      <c r="J9" s="14"/>
      <c r="K9" s="7"/>
      <c r="L9" s="7"/>
      <c r="M9" s="7"/>
      <c r="N9" s="7"/>
      <c r="O9" s="7"/>
      <c r="P9" s="7"/>
      <c r="Q9" s="7"/>
      <c r="R9" s="7"/>
      <c r="S9" s="7"/>
      <c r="T9" s="7"/>
      <c r="U9" s="7"/>
      <c r="V9" s="7"/>
      <c r="W9" s="7"/>
      <c r="X9" s="7"/>
      <c r="Y9" s="7"/>
      <c r="Z9" s="7"/>
      <c r="AA9" s="7"/>
      <c r="AB9" s="7"/>
    </row>
    <row r="10">
      <c r="A10" s="7"/>
      <c r="B10" s="20" t="s">
        <v>13</v>
      </c>
      <c r="C10" s="7"/>
      <c r="D10" s="7"/>
      <c r="E10" s="7"/>
      <c r="F10" s="21"/>
      <c r="G10" s="21"/>
      <c r="H10" s="21"/>
      <c r="I10" s="21"/>
      <c r="J10" s="21"/>
      <c r="K10" s="7"/>
      <c r="L10" s="7"/>
      <c r="Q10" s="7"/>
      <c r="R10" s="7"/>
      <c r="S10" s="7"/>
      <c r="T10" s="7"/>
      <c r="U10" s="7"/>
      <c r="V10" s="7"/>
      <c r="W10" s="7"/>
      <c r="X10" s="7"/>
      <c r="Y10" s="7"/>
      <c r="Z10" s="7"/>
      <c r="AA10" s="7"/>
      <c r="AB10" s="7"/>
    </row>
    <row r="11">
      <c r="A11" s="7"/>
      <c r="B11" s="22" t="s">
        <v>14</v>
      </c>
      <c r="C11" s="22" t="s">
        <v>15</v>
      </c>
      <c r="D11" s="23" t="s">
        <v>16</v>
      </c>
      <c r="E11" s="23" t="s">
        <v>17</v>
      </c>
      <c r="F11" s="24" t="s">
        <v>18</v>
      </c>
      <c r="G11" s="25" t="s">
        <v>19</v>
      </c>
      <c r="H11" s="24" t="s">
        <v>20</v>
      </c>
      <c r="I11" s="24" t="s">
        <v>21</v>
      </c>
      <c r="J11" s="26" t="s">
        <v>22</v>
      </c>
      <c r="K11" s="7"/>
      <c r="L11" s="7"/>
      <c r="Q11" s="7"/>
      <c r="R11" s="7"/>
      <c r="S11" s="7"/>
      <c r="T11" s="7"/>
      <c r="U11" s="7"/>
      <c r="V11" s="7"/>
      <c r="W11" s="7"/>
      <c r="X11" s="7"/>
      <c r="Y11" s="7"/>
      <c r="Z11" s="7"/>
      <c r="AA11" s="7"/>
      <c r="AB11" s="7"/>
    </row>
    <row r="12">
      <c r="A12" s="7"/>
      <c r="B12" s="27">
        <v>7.1</v>
      </c>
      <c r="C12" s="28" t="s">
        <v>23</v>
      </c>
      <c r="D12" s="29" t="s">
        <v>24</v>
      </c>
      <c r="E12" s="30" t="s">
        <v>25</v>
      </c>
      <c r="F12" s="29">
        <v>180.0</v>
      </c>
      <c r="G12" s="28">
        <v>1.0</v>
      </c>
      <c r="H12" s="31" t="s">
        <v>5</v>
      </c>
      <c r="I12" s="32">
        <v>44655.0</v>
      </c>
      <c r="J12" s="33">
        <v>44655.0</v>
      </c>
      <c r="K12" s="7"/>
      <c r="L12" s="7"/>
      <c r="Q12" s="7"/>
      <c r="R12" s="7"/>
      <c r="S12" s="7"/>
      <c r="T12" s="7"/>
      <c r="U12" s="7"/>
      <c r="V12" s="7"/>
      <c r="W12" s="7"/>
      <c r="X12" s="7"/>
      <c r="Y12" s="7"/>
      <c r="Z12" s="7"/>
      <c r="AA12" s="7"/>
      <c r="AB12" s="7"/>
    </row>
    <row r="13">
      <c r="A13" s="7"/>
      <c r="B13" s="34">
        <v>8.1</v>
      </c>
      <c r="C13" s="35" t="s">
        <v>26</v>
      </c>
      <c r="D13" s="36" t="s">
        <v>27</v>
      </c>
      <c r="E13" s="36"/>
      <c r="F13" s="37">
        <v>180.0</v>
      </c>
      <c r="G13" s="38">
        <v>2.0</v>
      </c>
      <c r="H13" s="36" t="s">
        <v>5</v>
      </c>
      <c r="I13" s="39">
        <v>44676.0</v>
      </c>
      <c r="J13" s="40">
        <v>44676.0</v>
      </c>
      <c r="K13" s="7"/>
      <c r="L13" s="7"/>
      <c r="Q13" s="7"/>
      <c r="R13" s="7"/>
      <c r="S13" s="7"/>
      <c r="T13" s="7"/>
      <c r="U13" s="7"/>
      <c r="V13" s="7"/>
      <c r="W13" s="7"/>
      <c r="X13" s="7"/>
      <c r="Y13" s="7"/>
      <c r="Z13" s="7"/>
      <c r="AA13" s="7"/>
      <c r="AB13" s="7"/>
    </row>
    <row r="14">
      <c r="A14" s="7"/>
      <c r="B14" s="41"/>
      <c r="C14" s="42"/>
      <c r="D14" s="43"/>
      <c r="E14" s="44"/>
      <c r="F14" s="43"/>
      <c r="G14" s="42"/>
      <c r="H14" s="43"/>
      <c r="I14" s="32"/>
      <c r="J14" s="33"/>
      <c r="K14" s="7"/>
      <c r="L14" s="7"/>
      <c r="Q14" s="7"/>
      <c r="R14" s="7"/>
      <c r="S14" s="7"/>
      <c r="T14" s="7"/>
      <c r="U14" s="7"/>
      <c r="V14" s="7"/>
      <c r="W14" s="7"/>
      <c r="X14" s="7"/>
      <c r="Y14" s="7"/>
      <c r="Z14" s="7"/>
      <c r="AA14" s="7"/>
      <c r="AB14" s="7"/>
    </row>
    <row r="15">
      <c r="A15" s="7"/>
      <c r="B15" s="45"/>
      <c r="C15" s="46"/>
      <c r="D15" s="44"/>
      <c r="E15" s="47"/>
      <c r="F15" s="44"/>
      <c r="G15" s="42"/>
      <c r="H15" s="44"/>
      <c r="I15" s="48"/>
      <c r="J15" s="49"/>
      <c r="K15" s="7"/>
      <c r="L15" s="7"/>
      <c r="Q15" s="7"/>
      <c r="R15" s="7"/>
      <c r="S15" s="7"/>
      <c r="T15" s="7"/>
      <c r="U15" s="7"/>
      <c r="V15" s="7"/>
      <c r="W15" s="7"/>
      <c r="X15" s="7"/>
      <c r="Y15" s="7"/>
      <c r="Z15" s="7"/>
      <c r="AA15" s="7"/>
      <c r="AB15" s="7"/>
    </row>
    <row r="16">
      <c r="A16" s="7"/>
      <c r="B16" s="45"/>
      <c r="C16" s="46"/>
      <c r="D16" s="44"/>
      <c r="E16" s="47"/>
      <c r="F16" s="44"/>
      <c r="G16" s="42"/>
      <c r="H16" s="46"/>
      <c r="I16" s="48"/>
      <c r="J16" s="49"/>
      <c r="K16" s="7"/>
      <c r="L16" s="7"/>
      <c r="Q16" s="7"/>
      <c r="R16" s="7"/>
      <c r="S16" s="7"/>
      <c r="T16" s="7"/>
      <c r="U16" s="7"/>
      <c r="V16" s="7"/>
      <c r="W16" s="7"/>
      <c r="X16" s="7"/>
      <c r="Y16" s="7"/>
      <c r="Z16" s="7"/>
      <c r="AA16" s="7"/>
      <c r="AB16" s="7"/>
    </row>
    <row r="17">
      <c r="A17" s="7"/>
      <c r="B17" s="50"/>
      <c r="C17" s="51"/>
      <c r="D17" s="52"/>
      <c r="E17" s="53"/>
      <c r="F17" s="54"/>
      <c r="G17" s="55"/>
      <c r="H17" s="54"/>
      <c r="I17" s="56"/>
      <c r="J17" s="57"/>
      <c r="K17" s="7"/>
      <c r="L17" s="7"/>
      <c r="Q17" s="7"/>
      <c r="R17" s="7"/>
      <c r="S17" s="7"/>
      <c r="T17" s="7"/>
      <c r="U17" s="7"/>
      <c r="V17" s="7"/>
      <c r="W17" s="7"/>
      <c r="X17" s="7"/>
      <c r="Y17" s="7"/>
      <c r="Z17" s="7"/>
      <c r="AA17" s="7"/>
      <c r="AB17" s="7"/>
    </row>
    <row r="18">
      <c r="A18" s="7"/>
      <c r="B18" s="50"/>
      <c r="C18" s="51"/>
      <c r="D18" s="52"/>
      <c r="E18" s="53"/>
      <c r="F18" s="54"/>
      <c r="G18" s="55"/>
      <c r="H18" s="54"/>
      <c r="I18" s="56"/>
      <c r="J18" s="57"/>
      <c r="K18" s="7"/>
      <c r="L18" s="7"/>
      <c r="Q18" s="7"/>
      <c r="R18" s="7"/>
      <c r="S18" s="7"/>
      <c r="T18" s="7"/>
      <c r="U18" s="7"/>
      <c r="V18" s="7"/>
      <c r="W18" s="7"/>
      <c r="X18" s="7"/>
      <c r="Y18" s="7"/>
      <c r="Z18" s="7"/>
      <c r="AA18" s="7"/>
      <c r="AB18" s="7"/>
    </row>
    <row r="19">
      <c r="A19" s="7"/>
      <c r="F19" s="7"/>
      <c r="G19" s="7"/>
      <c r="H19" s="14"/>
      <c r="I19" s="14"/>
      <c r="J19" s="14"/>
      <c r="K19" s="7"/>
      <c r="L19" s="7"/>
      <c r="M19" s="7"/>
      <c r="N19" s="7"/>
      <c r="O19" s="7"/>
      <c r="P19" s="7"/>
      <c r="Q19" s="7"/>
      <c r="R19" s="7"/>
      <c r="S19" s="7"/>
      <c r="T19" s="7"/>
      <c r="U19" s="7"/>
      <c r="V19" s="7"/>
      <c r="W19" s="7"/>
      <c r="X19" s="7"/>
      <c r="Y19" s="7"/>
      <c r="Z19" s="7"/>
      <c r="AA19" s="7"/>
      <c r="AB19" s="7"/>
    </row>
    <row r="20">
      <c r="A20" s="7"/>
      <c r="K20" s="7"/>
      <c r="L20" s="7"/>
      <c r="M20" s="7"/>
      <c r="N20" s="7"/>
      <c r="O20" s="7"/>
      <c r="P20" s="7"/>
      <c r="Q20" s="7"/>
      <c r="R20" s="7"/>
      <c r="S20" s="7"/>
      <c r="T20" s="7"/>
      <c r="U20" s="7"/>
      <c r="V20" s="7"/>
      <c r="W20" s="7"/>
      <c r="X20" s="7"/>
      <c r="Y20" s="7"/>
      <c r="Z20" s="7"/>
      <c r="AA20" s="7"/>
      <c r="AB20" s="7"/>
    </row>
    <row r="21">
      <c r="A21" s="7"/>
      <c r="K21" s="7"/>
      <c r="L21" s="7"/>
      <c r="M21" s="7"/>
      <c r="N21" s="7"/>
      <c r="O21" s="7"/>
      <c r="P21" s="7"/>
      <c r="Q21" s="7"/>
      <c r="R21" s="7"/>
      <c r="S21" s="7"/>
      <c r="T21" s="7"/>
      <c r="U21" s="7"/>
      <c r="V21" s="7"/>
      <c r="W21" s="7"/>
      <c r="X21" s="7"/>
      <c r="Y21" s="7"/>
      <c r="Z21" s="7"/>
      <c r="AA21" s="7"/>
      <c r="AB21" s="7"/>
    </row>
    <row r="22">
      <c r="A22" s="7"/>
      <c r="B22" s="58" t="s">
        <v>28</v>
      </c>
      <c r="C22" s="7"/>
      <c r="D22" s="7"/>
      <c r="E22" s="7"/>
      <c r="F22" s="21"/>
      <c r="G22" s="21"/>
      <c r="H22" s="21"/>
      <c r="I22" s="21"/>
      <c r="J22" s="21"/>
      <c r="K22" s="7"/>
      <c r="L22" s="7"/>
      <c r="M22" s="7"/>
      <c r="N22" s="7"/>
      <c r="O22" s="7"/>
      <c r="P22" s="7"/>
      <c r="Q22" s="7"/>
      <c r="R22" s="7"/>
      <c r="S22" s="7"/>
      <c r="T22" s="7"/>
      <c r="U22" s="7"/>
      <c r="V22" s="7"/>
      <c r="W22" s="7"/>
      <c r="X22" s="7"/>
      <c r="Y22" s="7"/>
      <c r="Z22" s="7"/>
      <c r="AA22" s="7"/>
      <c r="AB22" s="7"/>
    </row>
    <row r="23">
      <c r="A23" s="7"/>
      <c r="B23" s="22" t="s">
        <v>14</v>
      </c>
      <c r="C23" s="22" t="s">
        <v>15</v>
      </c>
      <c r="D23" s="23" t="s">
        <v>16</v>
      </c>
      <c r="E23" s="23" t="s">
        <v>17</v>
      </c>
      <c r="F23" s="24" t="s">
        <v>18</v>
      </c>
      <c r="G23" s="25" t="s">
        <v>19</v>
      </c>
      <c r="H23" s="24" t="s">
        <v>20</v>
      </c>
      <c r="I23" s="24" t="s">
        <v>21</v>
      </c>
      <c r="J23" s="26" t="s">
        <v>22</v>
      </c>
      <c r="K23" s="7"/>
      <c r="L23" s="7"/>
      <c r="M23" s="7"/>
      <c r="N23" s="7"/>
      <c r="O23" s="7"/>
      <c r="P23" s="7"/>
      <c r="Q23" s="7"/>
      <c r="R23" s="7"/>
      <c r="S23" s="7"/>
      <c r="T23" s="7"/>
      <c r="U23" s="7"/>
      <c r="V23" s="7"/>
      <c r="W23" s="7"/>
      <c r="X23" s="7"/>
      <c r="Y23" s="7"/>
      <c r="Z23" s="7"/>
      <c r="AA23" s="7"/>
      <c r="AB23" s="7"/>
    </row>
    <row r="24">
      <c r="A24" s="7"/>
      <c r="B24" s="59">
        <v>1.0</v>
      </c>
      <c r="C24" s="60" t="s">
        <v>29</v>
      </c>
      <c r="D24" s="16" t="s">
        <v>30</v>
      </c>
      <c r="E24" s="61" t="s">
        <v>31</v>
      </c>
      <c r="F24" s="62">
        <v>0.0</v>
      </c>
      <c r="G24" s="63">
        <v>0.0</v>
      </c>
      <c r="H24" s="62" t="s">
        <v>5</v>
      </c>
      <c r="I24" s="64">
        <v>44456.0</v>
      </c>
      <c r="J24" s="65">
        <v>44456.0</v>
      </c>
      <c r="K24" s="7"/>
      <c r="L24" s="7"/>
      <c r="M24" s="7"/>
      <c r="N24" s="7"/>
      <c r="O24" s="7"/>
      <c r="P24" s="7"/>
      <c r="Q24" s="7"/>
      <c r="R24" s="7"/>
      <c r="S24" s="7"/>
      <c r="T24" s="7"/>
      <c r="U24" s="7"/>
      <c r="V24" s="7"/>
      <c r="W24" s="7"/>
      <c r="X24" s="7"/>
      <c r="Y24" s="7"/>
      <c r="Z24" s="7"/>
      <c r="AA24" s="7"/>
      <c r="AB24" s="7"/>
    </row>
    <row r="25">
      <c r="A25" s="7"/>
      <c r="B25" s="50">
        <v>2.0</v>
      </c>
      <c r="C25" s="51" t="s">
        <v>29</v>
      </c>
      <c r="D25" s="16" t="s">
        <v>32</v>
      </c>
      <c r="E25" s="53" t="s">
        <v>33</v>
      </c>
      <c r="F25" s="66">
        <v>0.0</v>
      </c>
      <c r="G25" s="55">
        <v>0.0</v>
      </c>
      <c r="H25" s="66" t="s">
        <v>5</v>
      </c>
      <c r="I25" s="64">
        <v>44475.0</v>
      </c>
      <c r="J25" s="65">
        <v>44475.0</v>
      </c>
      <c r="K25" s="7"/>
      <c r="L25" s="7"/>
      <c r="M25" s="7"/>
      <c r="N25" s="7"/>
      <c r="O25" s="7"/>
      <c r="P25" s="7"/>
      <c r="Q25" s="7"/>
      <c r="R25" s="7"/>
      <c r="S25" s="7"/>
      <c r="T25" s="7"/>
      <c r="U25" s="7"/>
      <c r="V25" s="7"/>
      <c r="W25" s="7"/>
      <c r="X25" s="7"/>
      <c r="Y25" s="7"/>
      <c r="Z25" s="7"/>
      <c r="AA25" s="7"/>
      <c r="AB25" s="7"/>
    </row>
    <row r="26">
      <c r="A26" s="7"/>
      <c r="B26" s="67">
        <v>3.0</v>
      </c>
      <c r="C26" s="68" t="s">
        <v>29</v>
      </c>
      <c r="D26" s="69" t="s">
        <v>34</v>
      </c>
      <c r="E26" s="70" t="s">
        <v>35</v>
      </c>
      <c r="F26" s="68">
        <v>0.0</v>
      </c>
      <c r="G26" s="68">
        <v>0.0</v>
      </c>
      <c r="H26" s="71" t="s">
        <v>5</v>
      </c>
      <c r="I26" s="71">
        <v>44496.0</v>
      </c>
      <c r="J26" s="65">
        <v>44537.0</v>
      </c>
      <c r="K26" s="7"/>
      <c r="L26" s="7"/>
      <c r="M26" s="7"/>
      <c r="N26" s="7"/>
      <c r="O26" s="7"/>
      <c r="P26" s="7"/>
      <c r="Q26" s="7"/>
      <c r="R26" s="7"/>
      <c r="S26" s="7"/>
      <c r="T26" s="7"/>
      <c r="U26" s="7"/>
      <c r="V26" s="7"/>
      <c r="W26" s="7"/>
      <c r="X26" s="7"/>
      <c r="Y26" s="7"/>
      <c r="Z26" s="7"/>
      <c r="AA26" s="7"/>
      <c r="AB26" s="7"/>
    </row>
    <row r="27">
      <c r="A27" s="7"/>
      <c r="B27" s="72">
        <v>4.1</v>
      </c>
      <c r="C27" s="73" t="s">
        <v>29</v>
      </c>
      <c r="D27" s="74" t="s">
        <v>36</v>
      </c>
      <c r="E27" s="75" t="s">
        <v>37</v>
      </c>
      <c r="F27" s="73">
        <v>120.0</v>
      </c>
      <c r="G27" s="76">
        <v>0.0</v>
      </c>
      <c r="H27" s="77" t="s">
        <v>5</v>
      </c>
      <c r="I27" s="77">
        <v>44538.0</v>
      </c>
      <c r="J27" s="65">
        <v>44502.0</v>
      </c>
      <c r="K27" s="7"/>
      <c r="L27" s="7"/>
      <c r="M27" s="7"/>
      <c r="N27" s="7"/>
      <c r="O27" s="7"/>
      <c r="P27" s="7"/>
      <c r="Q27" s="7"/>
      <c r="R27" s="7"/>
      <c r="S27" s="7"/>
      <c r="T27" s="7"/>
      <c r="U27" s="7"/>
      <c r="V27" s="7"/>
      <c r="W27" s="7"/>
      <c r="X27" s="7"/>
      <c r="Y27" s="7"/>
      <c r="Z27" s="7"/>
      <c r="AA27" s="7"/>
      <c r="AB27" s="7"/>
    </row>
    <row r="28">
      <c r="A28" s="7"/>
      <c r="B28" s="78" t="s">
        <v>38</v>
      </c>
      <c r="C28" s="79" t="s">
        <v>29</v>
      </c>
      <c r="D28" s="80" t="s">
        <v>39</v>
      </c>
      <c r="E28" s="81" t="s">
        <v>40</v>
      </c>
      <c r="F28" s="79">
        <v>15.0</v>
      </c>
      <c r="G28" s="82">
        <v>0.0</v>
      </c>
      <c r="H28" s="79" t="s">
        <v>5</v>
      </c>
      <c r="I28" s="83">
        <v>44503.0</v>
      </c>
      <c r="J28" s="83">
        <v>44503.0</v>
      </c>
      <c r="K28" s="7"/>
      <c r="L28" s="7"/>
      <c r="M28" s="7"/>
      <c r="N28" s="7"/>
      <c r="O28" s="7"/>
      <c r="P28" s="7"/>
      <c r="Q28" s="7"/>
      <c r="R28" s="7"/>
      <c r="S28" s="7"/>
      <c r="T28" s="7"/>
      <c r="U28" s="7"/>
      <c r="V28" s="7"/>
      <c r="W28" s="7"/>
      <c r="X28" s="7"/>
      <c r="Y28" s="7"/>
      <c r="Z28" s="7"/>
      <c r="AA28" s="7"/>
      <c r="AB28" s="7"/>
    </row>
    <row r="29">
      <c r="A29" s="7"/>
      <c r="B29" s="84" t="s">
        <v>41</v>
      </c>
      <c r="C29" s="85" t="s">
        <v>29</v>
      </c>
      <c r="D29" s="86" t="s">
        <v>42</v>
      </c>
      <c r="E29" s="81" t="s">
        <v>40</v>
      </c>
      <c r="F29" s="79">
        <v>15.0</v>
      </c>
      <c r="G29" s="82">
        <v>0.0</v>
      </c>
      <c r="H29" s="82" t="s">
        <v>5</v>
      </c>
      <c r="I29" s="83">
        <v>44503.0</v>
      </c>
      <c r="J29" s="83">
        <v>44503.0</v>
      </c>
      <c r="K29" s="7"/>
      <c r="L29" s="7"/>
      <c r="M29" s="7"/>
      <c r="N29" s="7"/>
      <c r="O29" s="7"/>
      <c r="P29" s="7"/>
      <c r="Q29" s="7"/>
      <c r="R29" s="7"/>
      <c r="S29" s="7"/>
      <c r="T29" s="7"/>
      <c r="U29" s="7"/>
      <c r="V29" s="7"/>
      <c r="W29" s="7"/>
      <c r="X29" s="7"/>
      <c r="Y29" s="7"/>
      <c r="Z29" s="7"/>
      <c r="AA29" s="7"/>
      <c r="AB29" s="7"/>
    </row>
    <row r="30">
      <c r="A30" s="7"/>
      <c r="B30" s="84" t="s">
        <v>43</v>
      </c>
      <c r="C30" s="85" t="s">
        <v>29</v>
      </c>
      <c r="D30" s="86" t="s">
        <v>44</v>
      </c>
      <c r="E30" s="81" t="s">
        <v>40</v>
      </c>
      <c r="F30" s="79">
        <v>15.0</v>
      </c>
      <c r="G30" s="82">
        <v>0.0</v>
      </c>
      <c r="H30" s="79" t="s">
        <v>5</v>
      </c>
      <c r="I30" s="83">
        <v>44510.0</v>
      </c>
      <c r="J30" s="83">
        <v>44510.0</v>
      </c>
      <c r="K30" s="7"/>
      <c r="L30" s="7"/>
      <c r="M30" s="7"/>
      <c r="N30" s="7"/>
      <c r="O30" s="7"/>
      <c r="P30" s="7"/>
      <c r="Q30" s="7"/>
      <c r="R30" s="7"/>
      <c r="S30" s="7"/>
      <c r="T30" s="7"/>
      <c r="U30" s="7"/>
      <c r="V30" s="7"/>
      <c r="W30" s="7"/>
      <c r="X30" s="7"/>
      <c r="Y30" s="7"/>
      <c r="Z30" s="7"/>
      <c r="AA30" s="7"/>
      <c r="AB30" s="7"/>
    </row>
    <row r="31">
      <c r="A31" s="7"/>
      <c r="B31" s="84" t="s">
        <v>45</v>
      </c>
      <c r="C31" s="85" t="s">
        <v>29</v>
      </c>
      <c r="D31" s="86" t="s">
        <v>46</v>
      </c>
      <c r="E31" s="81" t="s">
        <v>40</v>
      </c>
      <c r="F31" s="79">
        <v>15.0</v>
      </c>
      <c r="G31" s="82">
        <v>0.0</v>
      </c>
      <c r="H31" s="79" t="s">
        <v>5</v>
      </c>
      <c r="I31" s="83">
        <v>44510.0</v>
      </c>
      <c r="J31" s="83">
        <v>44510.0</v>
      </c>
      <c r="K31" s="7"/>
      <c r="L31" s="7"/>
      <c r="M31" s="7"/>
      <c r="N31" s="7"/>
      <c r="O31" s="7"/>
      <c r="P31" s="7"/>
      <c r="Q31" s="7"/>
      <c r="R31" s="7"/>
      <c r="S31" s="7"/>
      <c r="T31" s="7"/>
      <c r="U31" s="7"/>
      <c r="V31" s="7"/>
      <c r="W31" s="7"/>
      <c r="X31" s="7"/>
      <c r="Y31" s="7"/>
      <c r="Z31" s="7"/>
      <c r="AA31" s="7"/>
      <c r="AB31" s="7"/>
    </row>
    <row r="32">
      <c r="A32" s="7"/>
      <c r="B32" s="84" t="s">
        <v>47</v>
      </c>
      <c r="C32" s="85" t="s">
        <v>29</v>
      </c>
      <c r="D32" s="86" t="s">
        <v>48</v>
      </c>
      <c r="E32" s="81" t="s">
        <v>40</v>
      </c>
      <c r="F32" s="79">
        <v>15.0</v>
      </c>
      <c r="G32" s="82">
        <v>0.0</v>
      </c>
      <c r="H32" s="79" t="s">
        <v>5</v>
      </c>
      <c r="I32" s="83">
        <v>44517.0</v>
      </c>
      <c r="J32" s="83">
        <v>44517.0</v>
      </c>
      <c r="K32" s="7"/>
      <c r="L32" s="7"/>
      <c r="M32" s="7"/>
      <c r="N32" s="7"/>
      <c r="O32" s="7"/>
      <c r="P32" s="7"/>
      <c r="Q32" s="7"/>
      <c r="R32" s="7"/>
      <c r="S32" s="7"/>
      <c r="T32" s="7"/>
      <c r="U32" s="7"/>
      <c r="V32" s="7"/>
      <c r="W32" s="7"/>
      <c r="X32" s="7"/>
      <c r="Y32" s="7"/>
      <c r="Z32" s="7"/>
      <c r="AA32" s="7"/>
      <c r="AB32" s="7"/>
    </row>
    <row r="33">
      <c r="A33" s="7"/>
      <c r="B33" s="84" t="s">
        <v>49</v>
      </c>
      <c r="C33" s="85" t="s">
        <v>29</v>
      </c>
      <c r="D33" s="86" t="s">
        <v>50</v>
      </c>
      <c r="E33" s="81" t="s">
        <v>40</v>
      </c>
      <c r="F33" s="79">
        <v>15.0</v>
      </c>
      <c r="G33" s="82">
        <v>0.0</v>
      </c>
      <c r="H33" s="79" t="s">
        <v>5</v>
      </c>
      <c r="I33" s="83">
        <v>44524.0</v>
      </c>
      <c r="J33" s="83">
        <v>44524.0</v>
      </c>
      <c r="K33" s="7"/>
      <c r="L33" s="7"/>
      <c r="M33" s="7"/>
      <c r="N33" s="7"/>
      <c r="O33" s="7"/>
      <c r="P33" s="7"/>
      <c r="Q33" s="7"/>
      <c r="R33" s="7"/>
      <c r="S33" s="7"/>
      <c r="T33" s="7"/>
      <c r="U33" s="7"/>
      <c r="V33" s="7"/>
      <c r="W33" s="7"/>
      <c r="X33" s="7"/>
      <c r="Y33" s="7"/>
      <c r="Z33" s="7"/>
      <c r="AA33" s="7"/>
      <c r="AB33" s="7"/>
    </row>
    <row r="34">
      <c r="A34" s="7"/>
      <c r="B34" s="84" t="s">
        <v>51</v>
      </c>
      <c r="C34" s="85" t="s">
        <v>29</v>
      </c>
      <c r="D34" s="86" t="s">
        <v>52</v>
      </c>
      <c r="E34" s="81" t="s">
        <v>40</v>
      </c>
      <c r="F34" s="79">
        <v>15.0</v>
      </c>
      <c r="G34" s="82">
        <v>0.0</v>
      </c>
      <c r="H34" s="79" t="s">
        <v>5</v>
      </c>
      <c r="I34" s="83">
        <v>44531.0</v>
      </c>
      <c r="J34" s="83">
        <v>44531.0</v>
      </c>
      <c r="K34" s="7"/>
      <c r="L34" s="7"/>
      <c r="M34" s="7"/>
      <c r="N34" s="7"/>
      <c r="O34" s="7"/>
      <c r="P34" s="7"/>
      <c r="Q34" s="7"/>
      <c r="R34" s="7"/>
      <c r="S34" s="7"/>
      <c r="T34" s="7"/>
      <c r="U34" s="7"/>
      <c r="V34" s="7"/>
      <c r="W34" s="7"/>
      <c r="X34" s="7"/>
      <c r="Y34" s="7"/>
      <c r="Z34" s="7"/>
      <c r="AA34" s="7"/>
      <c r="AB34" s="7"/>
    </row>
    <row r="35">
      <c r="A35" s="7"/>
      <c r="B35" s="87" t="s">
        <v>53</v>
      </c>
      <c r="C35" s="85" t="s">
        <v>29</v>
      </c>
      <c r="D35" s="86" t="s">
        <v>54</v>
      </c>
      <c r="E35" s="88" t="s">
        <v>40</v>
      </c>
      <c r="F35" s="85">
        <v>15.0</v>
      </c>
      <c r="G35" s="82">
        <v>0.0</v>
      </c>
      <c r="H35" s="79" t="s">
        <v>5</v>
      </c>
      <c r="I35" s="83">
        <v>44538.0</v>
      </c>
      <c r="J35" s="89">
        <v>44538.0</v>
      </c>
      <c r="K35" s="7"/>
      <c r="L35" s="7"/>
      <c r="M35" s="7"/>
      <c r="N35" s="7"/>
      <c r="O35" s="7"/>
      <c r="P35" s="7"/>
      <c r="Q35" s="7"/>
      <c r="R35" s="7"/>
      <c r="S35" s="7"/>
      <c r="T35" s="7"/>
      <c r="U35" s="7"/>
      <c r="V35" s="7"/>
      <c r="W35" s="7"/>
      <c r="X35" s="7"/>
      <c r="Y35" s="7"/>
      <c r="Z35" s="7"/>
      <c r="AA35" s="7"/>
      <c r="AB35" s="7"/>
    </row>
    <row r="36">
      <c r="A36" s="7"/>
      <c r="B36" s="87" t="s">
        <v>55</v>
      </c>
      <c r="C36" s="85" t="s">
        <v>29</v>
      </c>
      <c r="D36" s="86" t="s">
        <v>56</v>
      </c>
      <c r="E36" s="88" t="s">
        <v>40</v>
      </c>
      <c r="F36" s="85">
        <v>15.0</v>
      </c>
      <c r="G36" s="82">
        <v>0.0</v>
      </c>
      <c r="H36" s="79" t="s">
        <v>5</v>
      </c>
      <c r="I36" s="83">
        <v>44538.0</v>
      </c>
      <c r="J36" s="89">
        <v>44538.0</v>
      </c>
      <c r="K36" s="7"/>
      <c r="L36" s="7"/>
      <c r="M36" s="7"/>
      <c r="N36" s="7"/>
      <c r="O36" s="7"/>
      <c r="P36" s="7"/>
      <c r="Q36" s="7"/>
      <c r="R36" s="7"/>
      <c r="S36" s="7"/>
      <c r="T36" s="7"/>
      <c r="U36" s="7"/>
      <c r="V36" s="7"/>
      <c r="W36" s="7"/>
      <c r="X36" s="7"/>
      <c r="Y36" s="7"/>
      <c r="Z36" s="7"/>
      <c r="AA36" s="7"/>
      <c r="AB36" s="7"/>
    </row>
    <row r="37">
      <c r="A37" s="7"/>
      <c r="B37" s="87">
        <v>4.2</v>
      </c>
      <c r="C37" s="85" t="s">
        <v>29</v>
      </c>
      <c r="D37" s="86" t="s">
        <v>57</v>
      </c>
      <c r="E37" s="88" t="s">
        <v>58</v>
      </c>
      <c r="F37" s="85">
        <v>180.0</v>
      </c>
      <c r="G37" s="82">
        <v>0.0</v>
      </c>
      <c r="H37" s="79" t="s">
        <v>5</v>
      </c>
      <c r="I37" s="83">
        <v>44545.0</v>
      </c>
      <c r="J37" s="89">
        <v>44545.0</v>
      </c>
      <c r="K37" s="7"/>
      <c r="L37" s="7"/>
      <c r="M37" s="7"/>
      <c r="N37" s="7"/>
      <c r="O37" s="7"/>
      <c r="P37" s="7"/>
      <c r="Q37" s="7"/>
      <c r="R37" s="7"/>
      <c r="S37" s="7"/>
      <c r="T37" s="7"/>
      <c r="U37" s="7"/>
      <c r="V37" s="7"/>
      <c r="W37" s="7"/>
      <c r="X37" s="7"/>
      <c r="Y37" s="7"/>
      <c r="Z37" s="7"/>
      <c r="AA37" s="7"/>
      <c r="AB37" s="7"/>
    </row>
    <row r="38">
      <c r="A38" s="7"/>
      <c r="B38" s="87" t="s">
        <v>59</v>
      </c>
      <c r="C38" s="85" t="s">
        <v>29</v>
      </c>
      <c r="D38" s="86" t="s">
        <v>60</v>
      </c>
      <c r="E38" s="88" t="s">
        <v>61</v>
      </c>
      <c r="F38" s="85">
        <v>180.0</v>
      </c>
      <c r="G38" s="82">
        <v>0.0</v>
      </c>
      <c r="H38" s="79" t="s">
        <v>5</v>
      </c>
      <c r="I38" s="83">
        <v>44545.0</v>
      </c>
      <c r="J38" s="89">
        <v>44545.0</v>
      </c>
      <c r="K38" s="7"/>
      <c r="L38" s="7"/>
      <c r="M38" s="7"/>
      <c r="N38" s="7"/>
      <c r="O38" s="7"/>
      <c r="P38" s="7"/>
      <c r="Q38" s="7"/>
      <c r="R38" s="7"/>
      <c r="S38" s="7"/>
      <c r="T38" s="7"/>
      <c r="U38" s="7"/>
      <c r="V38" s="7"/>
      <c r="W38" s="7"/>
      <c r="X38" s="7"/>
      <c r="Y38" s="7"/>
      <c r="Z38" s="7"/>
      <c r="AA38" s="7"/>
      <c r="AB38" s="7"/>
    </row>
    <row r="39">
      <c r="A39" s="7"/>
      <c r="B39" s="87">
        <v>4.3</v>
      </c>
      <c r="C39" s="85" t="s">
        <v>29</v>
      </c>
      <c r="D39" s="86" t="s">
        <v>62</v>
      </c>
      <c r="E39" s="88" t="s">
        <v>63</v>
      </c>
      <c r="F39" s="85">
        <v>180.0</v>
      </c>
      <c r="G39" s="82">
        <v>0.0</v>
      </c>
      <c r="H39" s="79" t="s">
        <v>5</v>
      </c>
      <c r="I39" s="83">
        <v>44545.0</v>
      </c>
      <c r="J39" s="89">
        <v>44545.0</v>
      </c>
      <c r="K39" s="7"/>
      <c r="L39" s="7"/>
      <c r="M39" s="7"/>
      <c r="N39" s="7"/>
      <c r="O39" s="7"/>
      <c r="P39" s="7"/>
      <c r="Q39" s="7"/>
      <c r="R39" s="7"/>
      <c r="S39" s="7"/>
      <c r="T39" s="7"/>
      <c r="U39" s="7"/>
      <c r="V39" s="7"/>
      <c r="W39" s="7"/>
      <c r="X39" s="7"/>
      <c r="Y39" s="7"/>
      <c r="Z39" s="7"/>
      <c r="AA39" s="7"/>
      <c r="AB39" s="7"/>
    </row>
    <row r="40">
      <c r="A40" s="7"/>
      <c r="B40" s="87" t="s">
        <v>64</v>
      </c>
      <c r="C40" s="85" t="s">
        <v>29</v>
      </c>
      <c r="D40" s="86" t="s">
        <v>65</v>
      </c>
      <c r="E40" s="88" t="s">
        <v>66</v>
      </c>
      <c r="F40" s="85">
        <v>180.0</v>
      </c>
      <c r="G40" s="82">
        <v>0.0</v>
      </c>
      <c r="H40" s="79" t="s">
        <v>5</v>
      </c>
      <c r="I40" s="83">
        <v>44545.0</v>
      </c>
      <c r="J40" s="89">
        <v>44545.0</v>
      </c>
      <c r="K40" s="7"/>
      <c r="L40" s="7"/>
      <c r="M40" s="7"/>
      <c r="N40" s="7"/>
      <c r="O40" s="7"/>
      <c r="P40" s="7"/>
      <c r="Q40" s="7"/>
      <c r="R40" s="7"/>
      <c r="S40" s="7"/>
      <c r="T40" s="7"/>
      <c r="U40" s="7"/>
      <c r="V40" s="7"/>
      <c r="W40" s="7"/>
      <c r="X40" s="7"/>
      <c r="Y40" s="7"/>
      <c r="Z40" s="7"/>
      <c r="AA40" s="7"/>
      <c r="AB40" s="7"/>
    </row>
    <row r="41">
      <c r="A41" s="7"/>
      <c r="B41" s="90">
        <v>5.1</v>
      </c>
      <c r="C41" s="91" t="s">
        <v>29</v>
      </c>
      <c r="D41" s="92" t="s">
        <v>67</v>
      </c>
      <c r="E41" s="93" t="s">
        <v>58</v>
      </c>
      <c r="F41" s="82">
        <v>100.0</v>
      </c>
      <c r="G41" s="82">
        <v>0.0</v>
      </c>
      <c r="H41" s="79" t="s">
        <v>5</v>
      </c>
      <c r="I41" s="94">
        <v>44606.0</v>
      </c>
      <c r="J41" s="94">
        <v>44606.0</v>
      </c>
      <c r="K41" s="7"/>
      <c r="L41" s="7"/>
      <c r="M41" s="7"/>
      <c r="N41" s="7"/>
      <c r="O41" s="7"/>
      <c r="P41" s="7"/>
      <c r="Q41" s="7"/>
      <c r="R41" s="7"/>
      <c r="S41" s="7"/>
      <c r="T41" s="7"/>
      <c r="U41" s="7"/>
      <c r="V41" s="7"/>
      <c r="W41" s="7"/>
      <c r="X41" s="7"/>
      <c r="Y41" s="7"/>
      <c r="Z41" s="7"/>
      <c r="AA41" s="7"/>
      <c r="AB41" s="7"/>
    </row>
    <row r="42">
      <c r="A42" s="95"/>
      <c r="B42" s="96">
        <v>5.2</v>
      </c>
      <c r="C42" s="91" t="s">
        <v>29</v>
      </c>
      <c r="D42" s="92" t="s">
        <v>68</v>
      </c>
      <c r="E42" s="93" t="s">
        <v>69</v>
      </c>
      <c r="F42" s="82">
        <v>100.0</v>
      </c>
      <c r="G42" s="82">
        <v>0.0</v>
      </c>
      <c r="H42" s="79" t="s">
        <v>5</v>
      </c>
      <c r="I42" s="94">
        <v>44606.0</v>
      </c>
      <c r="J42" s="94">
        <v>44606.0</v>
      </c>
      <c r="K42" s="95"/>
      <c r="L42" s="95"/>
      <c r="M42" s="95"/>
      <c r="N42" s="95"/>
      <c r="O42" s="95"/>
      <c r="P42" s="95"/>
      <c r="Q42" s="95"/>
      <c r="R42" s="95"/>
      <c r="S42" s="95"/>
      <c r="T42" s="95"/>
      <c r="U42" s="95"/>
      <c r="V42" s="95"/>
      <c r="W42" s="95"/>
      <c r="X42" s="95"/>
      <c r="Y42" s="95"/>
      <c r="Z42" s="95"/>
      <c r="AA42" s="95"/>
      <c r="AB42" s="95"/>
    </row>
    <row r="43">
      <c r="A43" s="7"/>
      <c r="B43" s="96">
        <v>5.3</v>
      </c>
      <c r="C43" s="91" t="s">
        <v>29</v>
      </c>
      <c r="D43" s="92" t="s">
        <v>70</v>
      </c>
      <c r="E43" s="93" t="s">
        <v>71</v>
      </c>
      <c r="F43" s="82">
        <v>100.0</v>
      </c>
      <c r="G43" s="82">
        <v>0.0</v>
      </c>
      <c r="H43" s="79" t="s">
        <v>5</v>
      </c>
      <c r="I43" s="94">
        <v>44606.0</v>
      </c>
      <c r="J43" s="94">
        <v>44606.0</v>
      </c>
      <c r="K43" s="7"/>
      <c r="L43" s="7"/>
      <c r="M43" s="7"/>
      <c r="N43" s="7"/>
      <c r="O43" s="7"/>
      <c r="P43" s="7"/>
      <c r="Q43" s="7"/>
      <c r="R43" s="7"/>
      <c r="S43" s="7"/>
      <c r="T43" s="7"/>
      <c r="U43" s="7"/>
      <c r="V43" s="7"/>
      <c r="W43" s="7"/>
      <c r="X43" s="7"/>
      <c r="Y43" s="7"/>
      <c r="Z43" s="7"/>
      <c r="AA43" s="7"/>
      <c r="AB43" s="7"/>
    </row>
    <row r="44">
      <c r="A44" s="7"/>
      <c r="B44" s="96">
        <v>5.4</v>
      </c>
      <c r="C44" s="91" t="s">
        <v>29</v>
      </c>
      <c r="D44" s="92" t="s">
        <v>72</v>
      </c>
      <c r="E44" s="93" t="s">
        <v>73</v>
      </c>
      <c r="F44" s="82">
        <v>100.0</v>
      </c>
      <c r="G44" s="82">
        <v>0.0</v>
      </c>
      <c r="H44" s="79" t="s">
        <v>5</v>
      </c>
      <c r="I44" s="94">
        <v>44606.0</v>
      </c>
      <c r="J44" s="94">
        <v>44606.0</v>
      </c>
      <c r="K44" s="7"/>
      <c r="L44" s="7"/>
      <c r="M44" s="7"/>
      <c r="N44" s="7"/>
      <c r="O44" s="7"/>
      <c r="P44" s="7"/>
      <c r="Q44" s="7"/>
      <c r="R44" s="7"/>
      <c r="S44" s="7"/>
      <c r="T44" s="7"/>
      <c r="U44" s="7"/>
      <c r="V44" s="7"/>
      <c r="W44" s="7"/>
      <c r="X44" s="7"/>
      <c r="Y44" s="7"/>
      <c r="Z44" s="7"/>
      <c r="AA44" s="7"/>
      <c r="AB44" s="7"/>
    </row>
    <row r="45">
      <c r="A45" s="7"/>
      <c r="B45" s="27">
        <v>6.1</v>
      </c>
      <c r="C45" s="28" t="s">
        <v>29</v>
      </c>
      <c r="D45" s="29" t="s">
        <v>74</v>
      </c>
      <c r="E45" s="93" t="s">
        <v>75</v>
      </c>
      <c r="F45" s="29">
        <v>160.0</v>
      </c>
      <c r="G45" s="28">
        <v>1.0</v>
      </c>
      <c r="H45" s="31" t="s">
        <v>5</v>
      </c>
      <c r="I45" s="32">
        <v>44627.0</v>
      </c>
      <c r="J45" s="33">
        <v>44627.0</v>
      </c>
      <c r="K45" s="7"/>
      <c r="L45" s="7"/>
      <c r="M45" s="7"/>
      <c r="N45" s="7"/>
      <c r="O45" s="7"/>
      <c r="P45" s="7"/>
      <c r="Q45" s="7"/>
      <c r="R45" s="7"/>
      <c r="S45" s="7"/>
      <c r="T45" s="7"/>
      <c r="U45" s="7"/>
      <c r="V45" s="7"/>
      <c r="W45" s="7"/>
      <c r="X45" s="7"/>
      <c r="Y45" s="7"/>
      <c r="Z45" s="7"/>
      <c r="AA45" s="7"/>
      <c r="AB45" s="7"/>
    </row>
    <row r="46">
      <c r="A46" s="7"/>
      <c r="B46" s="7"/>
      <c r="C46" s="7"/>
      <c r="D46" s="7"/>
      <c r="E46" s="21"/>
      <c r="F46" s="7"/>
      <c r="G46" s="7"/>
      <c r="H46" s="14"/>
      <c r="I46" s="14"/>
      <c r="J46" s="14"/>
      <c r="K46" s="7"/>
      <c r="L46" s="7"/>
      <c r="M46" s="7"/>
      <c r="N46" s="7"/>
      <c r="O46" s="7"/>
      <c r="P46" s="7"/>
      <c r="Q46" s="7"/>
      <c r="R46" s="7"/>
      <c r="S46" s="7"/>
      <c r="T46" s="7"/>
      <c r="U46" s="7"/>
      <c r="V46" s="7"/>
      <c r="W46" s="7"/>
      <c r="X46" s="7"/>
      <c r="Y46" s="7"/>
      <c r="Z46" s="7"/>
      <c r="AA46" s="7"/>
      <c r="AB46" s="7"/>
    </row>
    <row r="47">
      <c r="A47" s="7"/>
      <c r="B47" s="7"/>
      <c r="C47" s="7"/>
      <c r="D47" s="7"/>
      <c r="E47" s="21"/>
      <c r="F47" s="7"/>
      <c r="G47" s="7"/>
      <c r="H47" s="14"/>
      <c r="I47" s="14"/>
      <c r="J47" s="14"/>
      <c r="K47" s="7"/>
      <c r="L47" s="7"/>
      <c r="M47" s="7"/>
      <c r="N47" s="7"/>
      <c r="O47" s="7"/>
      <c r="P47" s="7"/>
      <c r="Q47" s="7"/>
      <c r="R47" s="7"/>
      <c r="S47" s="7"/>
      <c r="T47" s="7"/>
      <c r="U47" s="7"/>
      <c r="V47" s="7"/>
      <c r="W47" s="7"/>
      <c r="X47" s="7"/>
      <c r="Y47" s="7"/>
      <c r="Z47" s="7"/>
      <c r="AA47" s="7"/>
      <c r="AB47" s="7"/>
    </row>
    <row r="48">
      <c r="A48" s="7"/>
      <c r="B48" s="7"/>
      <c r="C48" s="7"/>
      <c r="D48" s="7"/>
      <c r="E48" s="21"/>
      <c r="F48" s="7"/>
      <c r="G48" s="7"/>
      <c r="H48" s="14"/>
      <c r="I48" s="14"/>
      <c r="J48" s="14"/>
      <c r="K48" s="7"/>
      <c r="L48" s="7"/>
      <c r="M48" s="7"/>
      <c r="N48" s="7"/>
      <c r="O48" s="7"/>
      <c r="P48" s="7"/>
      <c r="Q48" s="7"/>
      <c r="R48" s="7"/>
      <c r="S48" s="7"/>
      <c r="T48" s="7"/>
      <c r="U48" s="7"/>
      <c r="V48" s="7"/>
      <c r="W48" s="7"/>
      <c r="X48" s="7"/>
      <c r="Y48" s="7"/>
      <c r="Z48" s="7"/>
      <c r="AA48" s="7"/>
      <c r="AB48" s="7"/>
    </row>
    <row r="49">
      <c r="A49" s="7"/>
      <c r="B49" s="7"/>
      <c r="C49" s="7"/>
      <c r="D49" s="7"/>
      <c r="E49" s="21"/>
      <c r="F49" s="7"/>
      <c r="G49" s="7"/>
      <c r="H49" s="14"/>
      <c r="I49" s="14"/>
      <c r="J49" s="14"/>
      <c r="K49" s="7"/>
      <c r="L49" s="7"/>
      <c r="M49" s="7"/>
      <c r="N49" s="7"/>
      <c r="O49" s="7"/>
      <c r="P49" s="7"/>
      <c r="Q49" s="7"/>
      <c r="R49" s="7"/>
      <c r="S49" s="7"/>
      <c r="T49" s="7"/>
      <c r="U49" s="7"/>
      <c r="V49" s="7"/>
      <c r="W49" s="7"/>
      <c r="X49" s="7"/>
      <c r="Y49" s="7"/>
      <c r="Z49" s="7"/>
      <c r="AA49" s="7"/>
      <c r="AB49" s="7"/>
    </row>
    <row r="50" ht="22.5" customHeight="1">
      <c r="A50" s="7"/>
      <c r="B50" s="7"/>
      <c r="C50" s="7"/>
      <c r="D50" s="7"/>
      <c r="E50" s="21"/>
      <c r="F50" s="7"/>
      <c r="G50" s="7"/>
      <c r="H50" s="14"/>
      <c r="I50" s="14"/>
      <c r="J50" s="14"/>
      <c r="K50" s="7"/>
      <c r="L50" s="7"/>
      <c r="M50" s="7"/>
      <c r="N50" s="7"/>
      <c r="O50" s="7"/>
      <c r="P50" s="7"/>
      <c r="Q50" s="7"/>
      <c r="R50" s="7"/>
      <c r="S50" s="7"/>
      <c r="T50" s="7"/>
      <c r="U50" s="7"/>
      <c r="V50" s="7"/>
      <c r="W50" s="7"/>
      <c r="X50" s="7"/>
      <c r="Y50" s="7"/>
      <c r="Z50" s="7"/>
      <c r="AA50" s="7"/>
      <c r="AB50" s="7"/>
    </row>
    <row r="51" ht="22.5" customHeight="1">
      <c r="A51" s="7"/>
      <c r="B51" s="7"/>
      <c r="C51" s="7"/>
      <c r="D51" s="7"/>
      <c r="E51" s="21"/>
      <c r="F51" s="7"/>
      <c r="G51" s="7"/>
      <c r="H51" s="14"/>
      <c r="I51" s="14"/>
      <c r="J51" s="14"/>
      <c r="K51" s="7"/>
      <c r="L51" s="7"/>
      <c r="M51" s="7"/>
      <c r="N51" s="7"/>
      <c r="O51" s="7"/>
      <c r="P51" s="7"/>
      <c r="Q51" s="7"/>
      <c r="R51" s="7"/>
      <c r="S51" s="7"/>
      <c r="T51" s="7"/>
      <c r="U51" s="7"/>
      <c r="V51" s="7"/>
      <c r="W51" s="7"/>
      <c r="X51" s="7"/>
      <c r="Y51" s="7"/>
      <c r="Z51" s="7"/>
      <c r="AA51" s="7"/>
      <c r="AB51" s="7"/>
    </row>
    <row r="52" ht="22.5" customHeight="1">
      <c r="A52" s="7"/>
      <c r="B52" s="7"/>
      <c r="C52" s="7"/>
      <c r="D52" s="7"/>
      <c r="E52" s="21"/>
      <c r="F52" s="7"/>
      <c r="G52" s="7"/>
      <c r="H52" s="14"/>
      <c r="I52" s="14"/>
      <c r="J52" s="14"/>
      <c r="K52" s="7"/>
      <c r="L52" s="7"/>
      <c r="M52" s="7"/>
      <c r="N52" s="7"/>
      <c r="O52" s="7"/>
      <c r="P52" s="7"/>
      <c r="Q52" s="7"/>
      <c r="R52" s="7"/>
      <c r="S52" s="7"/>
      <c r="T52" s="7"/>
      <c r="U52" s="7"/>
      <c r="V52" s="7"/>
      <c r="W52" s="7"/>
      <c r="X52" s="7"/>
      <c r="Y52" s="7"/>
      <c r="Z52" s="7"/>
      <c r="AA52" s="7"/>
      <c r="AB52" s="7"/>
    </row>
    <row r="53" ht="22.5" customHeight="1">
      <c r="A53" s="7"/>
      <c r="B53" s="7"/>
      <c r="C53" s="7"/>
      <c r="D53" s="7"/>
      <c r="E53" s="21"/>
      <c r="F53" s="7"/>
      <c r="G53" s="7"/>
      <c r="H53" s="14"/>
      <c r="I53" s="14"/>
      <c r="J53" s="14"/>
      <c r="K53" s="7"/>
      <c r="L53" s="7"/>
      <c r="M53" s="7"/>
      <c r="N53" s="7"/>
      <c r="O53" s="7"/>
      <c r="P53" s="7"/>
      <c r="Q53" s="7"/>
      <c r="R53" s="7"/>
      <c r="S53" s="7"/>
      <c r="T53" s="7"/>
      <c r="U53" s="7"/>
      <c r="V53" s="7"/>
      <c r="W53" s="7"/>
      <c r="X53" s="7"/>
      <c r="Y53" s="7"/>
      <c r="Z53" s="7"/>
      <c r="AA53" s="7"/>
      <c r="AB53" s="7"/>
    </row>
    <row r="54" ht="22.5" customHeight="1">
      <c r="A54" s="7"/>
      <c r="B54" s="7"/>
      <c r="C54" s="7"/>
      <c r="D54" s="7"/>
      <c r="E54" s="21"/>
      <c r="F54" s="7"/>
      <c r="G54" s="7"/>
      <c r="H54" s="14"/>
      <c r="I54" s="14"/>
      <c r="J54" s="14"/>
      <c r="K54" s="7"/>
      <c r="L54" s="7"/>
      <c r="M54" s="7"/>
      <c r="N54" s="7"/>
      <c r="O54" s="7"/>
      <c r="P54" s="7"/>
      <c r="Q54" s="7"/>
      <c r="R54" s="7"/>
      <c r="S54" s="7"/>
      <c r="T54" s="7"/>
      <c r="U54" s="7"/>
      <c r="V54" s="7"/>
      <c r="W54" s="7"/>
      <c r="X54" s="7"/>
      <c r="Y54" s="7"/>
      <c r="Z54" s="7"/>
      <c r="AA54" s="7"/>
      <c r="AB54" s="7"/>
    </row>
    <row r="55" ht="22.5" customHeight="1">
      <c r="A55" s="7"/>
      <c r="B55" s="7"/>
      <c r="C55" s="7"/>
      <c r="D55" s="7"/>
      <c r="E55" s="21"/>
      <c r="F55" s="7"/>
      <c r="G55" s="7"/>
      <c r="H55" s="14"/>
      <c r="I55" s="14"/>
      <c r="J55" s="14"/>
      <c r="K55" s="7"/>
      <c r="L55" s="7"/>
      <c r="M55" s="7"/>
      <c r="N55" s="7"/>
      <c r="O55" s="7"/>
      <c r="P55" s="7"/>
      <c r="Q55" s="7"/>
      <c r="R55" s="7"/>
      <c r="S55" s="7"/>
      <c r="T55" s="7"/>
      <c r="U55" s="7"/>
      <c r="V55" s="7"/>
      <c r="W55" s="7"/>
      <c r="X55" s="7"/>
      <c r="Y55" s="7"/>
      <c r="Z55" s="7"/>
      <c r="AA55" s="7"/>
      <c r="AB55" s="7"/>
    </row>
    <row r="56" ht="22.5" customHeight="1">
      <c r="A56" s="7"/>
      <c r="B56" s="7"/>
      <c r="C56" s="7"/>
      <c r="D56" s="7"/>
      <c r="E56" s="21"/>
      <c r="F56" s="7"/>
      <c r="G56" s="7"/>
      <c r="H56" s="14"/>
      <c r="I56" s="14"/>
      <c r="J56" s="14"/>
      <c r="K56" s="7"/>
      <c r="L56" s="7"/>
      <c r="M56" s="7"/>
      <c r="N56" s="7"/>
      <c r="O56" s="7"/>
      <c r="P56" s="7"/>
      <c r="Q56" s="7"/>
      <c r="R56" s="7"/>
      <c r="S56" s="7"/>
      <c r="T56" s="7"/>
      <c r="U56" s="7"/>
      <c r="V56" s="7"/>
      <c r="W56" s="7"/>
      <c r="X56" s="7"/>
      <c r="Y56" s="7"/>
      <c r="Z56" s="7"/>
      <c r="AA56" s="7"/>
      <c r="AB56" s="7"/>
    </row>
    <row r="57" ht="22.5" customHeight="1">
      <c r="A57" s="7"/>
      <c r="B57" s="7"/>
      <c r="C57" s="7"/>
      <c r="D57" s="7"/>
      <c r="E57" s="21"/>
      <c r="F57" s="7"/>
      <c r="G57" s="7"/>
      <c r="H57" s="14"/>
      <c r="I57" s="14"/>
      <c r="J57" s="14"/>
      <c r="K57" s="7"/>
      <c r="L57" s="7"/>
      <c r="M57" s="7"/>
      <c r="N57" s="7"/>
      <c r="O57" s="7"/>
      <c r="P57" s="7"/>
      <c r="Q57" s="7"/>
      <c r="R57" s="7"/>
      <c r="S57" s="7"/>
      <c r="T57" s="7"/>
      <c r="U57" s="7"/>
      <c r="V57" s="7"/>
      <c r="W57" s="7"/>
      <c r="X57" s="7"/>
      <c r="Y57" s="7"/>
      <c r="Z57" s="7"/>
      <c r="AA57" s="7"/>
      <c r="AB57" s="7"/>
    </row>
    <row r="58" ht="22.5" customHeight="1">
      <c r="A58" s="7"/>
      <c r="B58" s="7"/>
      <c r="C58" s="7"/>
      <c r="D58" s="7"/>
      <c r="E58" s="21"/>
      <c r="F58" s="7"/>
      <c r="G58" s="7"/>
      <c r="H58" s="14"/>
      <c r="I58" s="14"/>
      <c r="J58" s="14"/>
      <c r="K58" s="7"/>
      <c r="L58" s="7"/>
      <c r="M58" s="7"/>
      <c r="N58" s="7"/>
      <c r="O58" s="7"/>
      <c r="P58" s="7"/>
      <c r="Q58" s="7"/>
      <c r="R58" s="7"/>
      <c r="S58" s="7"/>
      <c r="T58" s="7"/>
      <c r="U58" s="7"/>
      <c r="V58" s="7"/>
      <c r="W58" s="7"/>
      <c r="X58" s="7"/>
      <c r="Y58" s="7"/>
      <c r="Z58" s="7"/>
      <c r="AA58" s="7"/>
      <c r="AB58" s="7"/>
    </row>
    <row r="59" ht="22.5" customHeight="1">
      <c r="A59" s="7"/>
      <c r="B59" s="7"/>
      <c r="C59" s="7"/>
      <c r="D59" s="7"/>
      <c r="E59" s="21"/>
      <c r="F59" s="7"/>
      <c r="G59" s="7"/>
      <c r="H59" s="14"/>
      <c r="I59" s="14"/>
      <c r="J59" s="14"/>
      <c r="K59" s="7"/>
      <c r="L59" s="7"/>
      <c r="M59" s="7"/>
      <c r="N59" s="7"/>
      <c r="O59" s="7"/>
      <c r="P59" s="7"/>
      <c r="Q59" s="7"/>
      <c r="R59" s="7"/>
      <c r="S59" s="7"/>
      <c r="T59" s="7"/>
      <c r="U59" s="7"/>
      <c r="V59" s="7"/>
      <c r="W59" s="7"/>
      <c r="X59" s="7"/>
      <c r="Y59" s="7"/>
      <c r="Z59" s="7"/>
      <c r="AA59" s="7"/>
      <c r="AB59" s="7"/>
    </row>
    <row r="60" ht="22.5" customHeight="1">
      <c r="A60" s="7"/>
      <c r="B60" s="7"/>
      <c r="C60" s="7"/>
      <c r="D60" s="7"/>
      <c r="E60" s="21"/>
      <c r="F60" s="7"/>
      <c r="G60" s="7"/>
      <c r="H60" s="14"/>
      <c r="I60" s="14"/>
      <c r="J60" s="14"/>
      <c r="K60" s="7"/>
      <c r="L60" s="7"/>
      <c r="M60" s="7"/>
      <c r="N60" s="7"/>
      <c r="O60" s="7"/>
      <c r="P60" s="7"/>
      <c r="Q60" s="7"/>
      <c r="R60" s="7"/>
      <c r="S60" s="7"/>
      <c r="T60" s="7"/>
      <c r="U60" s="7"/>
      <c r="V60" s="7"/>
      <c r="W60" s="7"/>
      <c r="X60" s="7"/>
      <c r="Y60" s="7"/>
      <c r="Z60" s="7"/>
      <c r="AA60" s="7"/>
      <c r="AB60" s="7"/>
    </row>
    <row r="61" ht="22.5" customHeight="1">
      <c r="A61" s="7"/>
      <c r="B61" s="7"/>
      <c r="C61" s="7"/>
      <c r="D61" s="7"/>
      <c r="E61" s="21"/>
      <c r="F61" s="7"/>
      <c r="G61" s="7"/>
      <c r="H61" s="14"/>
      <c r="I61" s="14"/>
      <c r="J61" s="14"/>
      <c r="K61" s="7"/>
      <c r="L61" s="7"/>
      <c r="M61" s="7"/>
      <c r="N61" s="7"/>
      <c r="O61" s="7"/>
      <c r="P61" s="7"/>
      <c r="Q61" s="7"/>
      <c r="R61" s="7"/>
      <c r="S61" s="7"/>
      <c r="T61" s="7"/>
      <c r="U61" s="7"/>
      <c r="V61" s="7"/>
      <c r="W61" s="7"/>
      <c r="X61" s="7"/>
      <c r="Y61" s="7"/>
      <c r="Z61" s="7"/>
      <c r="AA61" s="7"/>
      <c r="AB61" s="7"/>
    </row>
    <row r="62" ht="22.5" customHeight="1">
      <c r="A62" s="7"/>
      <c r="B62" s="7"/>
      <c r="C62" s="7"/>
      <c r="D62" s="7"/>
      <c r="E62" s="21"/>
      <c r="F62" s="7"/>
      <c r="G62" s="7"/>
      <c r="H62" s="14"/>
      <c r="I62" s="14"/>
      <c r="J62" s="14"/>
      <c r="K62" s="7"/>
      <c r="L62" s="7"/>
      <c r="M62" s="7"/>
      <c r="N62" s="7"/>
      <c r="O62" s="7"/>
      <c r="P62" s="7"/>
      <c r="Q62" s="7"/>
      <c r="R62" s="7"/>
      <c r="S62" s="7"/>
      <c r="T62" s="7"/>
      <c r="U62" s="7"/>
      <c r="V62" s="7"/>
      <c r="W62" s="7"/>
      <c r="X62" s="7"/>
      <c r="Y62" s="7"/>
      <c r="Z62" s="7"/>
      <c r="AA62" s="7"/>
      <c r="AB62" s="7"/>
    </row>
    <row r="63" ht="22.5" customHeight="1">
      <c r="A63" s="7"/>
      <c r="B63" s="7"/>
      <c r="C63" s="7"/>
      <c r="D63" s="7"/>
      <c r="E63" s="21"/>
      <c r="F63" s="7"/>
      <c r="G63" s="7"/>
      <c r="H63" s="14"/>
      <c r="I63" s="14"/>
      <c r="J63" s="14"/>
      <c r="K63" s="7"/>
      <c r="L63" s="7"/>
      <c r="M63" s="7"/>
      <c r="N63" s="7"/>
      <c r="O63" s="7"/>
      <c r="P63" s="7"/>
      <c r="Q63" s="7"/>
      <c r="R63" s="7"/>
      <c r="S63" s="7"/>
      <c r="T63" s="7"/>
      <c r="U63" s="7"/>
      <c r="V63" s="7"/>
      <c r="W63" s="7"/>
      <c r="X63" s="7"/>
      <c r="Y63" s="7"/>
      <c r="Z63" s="7"/>
      <c r="AA63" s="7"/>
      <c r="AB63" s="7"/>
    </row>
    <row r="64" ht="22.5" customHeight="1">
      <c r="A64" s="7"/>
      <c r="B64" s="7"/>
      <c r="C64" s="7"/>
      <c r="D64" s="7"/>
      <c r="E64" s="21"/>
      <c r="F64" s="7"/>
      <c r="G64" s="7"/>
      <c r="H64" s="14"/>
      <c r="I64" s="14"/>
      <c r="J64" s="14"/>
      <c r="K64" s="7"/>
      <c r="L64" s="7"/>
      <c r="M64" s="7"/>
      <c r="N64" s="7"/>
      <c r="O64" s="7"/>
      <c r="P64" s="7"/>
      <c r="Q64" s="7"/>
      <c r="R64" s="7"/>
      <c r="S64" s="7"/>
      <c r="T64" s="7"/>
      <c r="U64" s="7"/>
      <c r="V64" s="7"/>
      <c r="W64" s="7"/>
      <c r="X64" s="7"/>
      <c r="Y64" s="7"/>
      <c r="Z64" s="7"/>
      <c r="AA64" s="7"/>
      <c r="AB64" s="7"/>
    </row>
    <row r="65" ht="22.5" customHeight="1">
      <c r="A65" s="7"/>
      <c r="B65" s="7"/>
      <c r="C65" s="7"/>
      <c r="D65" s="7"/>
      <c r="E65" s="21"/>
      <c r="F65" s="7"/>
      <c r="G65" s="7"/>
      <c r="H65" s="14"/>
      <c r="I65" s="14"/>
      <c r="J65" s="14"/>
      <c r="K65" s="7"/>
      <c r="L65" s="7"/>
      <c r="M65" s="7"/>
      <c r="N65" s="7"/>
      <c r="O65" s="7"/>
      <c r="P65" s="7"/>
      <c r="Q65" s="7"/>
      <c r="R65" s="7"/>
      <c r="S65" s="7"/>
      <c r="T65" s="7"/>
      <c r="U65" s="7"/>
      <c r="V65" s="7"/>
      <c r="W65" s="7"/>
      <c r="X65" s="7"/>
      <c r="Y65" s="7"/>
      <c r="Z65" s="7"/>
      <c r="AA65" s="7"/>
      <c r="AB65" s="7"/>
    </row>
    <row r="66" ht="22.5" customHeight="1">
      <c r="A66" s="7"/>
      <c r="B66" s="7"/>
      <c r="C66" s="7"/>
      <c r="D66" s="7"/>
      <c r="E66" s="21"/>
      <c r="F66" s="7"/>
      <c r="G66" s="7"/>
      <c r="H66" s="14"/>
      <c r="I66" s="14"/>
      <c r="J66" s="14"/>
      <c r="K66" s="7"/>
      <c r="L66" s="7"/>
      <c r="M66" s="7"/>
      <c r="N66" s="7"/>
      <c r="O66" s="7"/>
      <c r="P66" s="7"/>
      <c r="Q66" s="7"/>
      <c r="R66" s="7"/>
      <c r="S66" s="7"/>
      <c r="T66" s="7"/>
      <c r="U66" s="7"/>
      <c r="V66" s="7"/>
      <c r="W66" s="7"/>
      <c r="X66" s="7"/>
      <c r="Y66" s="7"/>
      <c r="Z66" s="7"/>
      <c r="AA66" s="7"/>
      <c r="AB66" s="7"/>
    </row>
    <row r="67" ht="22.5" customHeight="1">
      <c r="A67" s="7"/>
      <c r="B67" s="7"/>
      <c r="C67" s="7"/>
      <c r="D67" s="7"/>
      <c r="E67" s="21"/>
      <c r="F67" s="7"/>
      <c r="G67" s="7"/>
      <c r="H67" s="14"/>
      <c r="I67" s="14"/>
      <c r="J67" s="14"/>
      <c r="K67" s="7"/>
      <c r="L67" s="7"/>
      <c r="M67" s="7"/>
      <c r="N67" s="7"/>
      <c r="O67" s="7"/>
      <c r="P67" s="7"/>
      <c r="Q67" s="7"/>
      <c r="R67" s="7"/>
      <c r="S67" s="7"/>
      <c r="T67" s="7"/>
      <c r="U67" s="7"/>
      <c r="V67" s="7"/>
      <c r="W67" s="7"/>
      <c r="X67" s="7"/>
      <c r="Y67" s="7"/>
      <c r="Z67" s="7"/>
      <c r="AA67" s="7"/>
      <c r="AB67" s="7"/>
    </row>
    <row r="68" ht="22.5" customHeight="1">
      <c r="A68" s="7"/>
      <c r="B68" s="7"/>
      <c r="C68" s="7"/>
      <c r="D68" s="7"/>
      <c r="E68" s="21"/>
      <c r="F68" s="7"/>
      <c r="G68" s="7"/>
      <c r="H68" s="14"/>
      <c r="I68" s="14"/>
      <c r="J68" s="14"/>
      <c r="K68" s="7"/>
      <c r="L68" s="7"/>
      <c r="M68" s="7"/>
      <c r="N68" s="7"/>
      <c r="O68" s="7"/>
      <c r="P68" s="7"/>
      <c r="Q68" s="7"/>
      <c r="R68" s="7"/>
      <c r="S68" s="7"/>
      <c r="T68" s="7"/>
      <c r="U68" s="7"/>
      <c r="V68" s="7"/>
      <c r="W68" s="7"/>
      <c r="X68" s="7"/>
      <c r="Y68" s="7"/>
      <c r="Z68" s="7"/>
      <c r="AA68" s="7"/>
      <c r="AB68" s="7"/>
    </row>
    <row r="69" ht="22.5" customHeight="1">
      <c r="A69" s="7"/>
      <c r="B69" s="7"/>
      <c r="C69" s="7"/>
      <c r="D69" s="7"/>
      <c r="E69" s="21"/>
      <c r="F69" s="7"/>
      <c r="G69" s="7"/>
      <c r="H69" s="14"/>
      <c r="I69" s="14"/>
      <c r="J69" s="14"/>
      <c r="K69" s="7"/>
      <c r="L69" s="7"/>
      <c r="M69" s="7"/>
      <c r="N69" s="7"/>
      <c r="O69" s="7"/>
      <c r="P69" s="7"/>
      <c r="Q69" s="7"/>
      <c r="R69" s="7"/>
      <c r="S69" s="7"/>
      <c r="T69" s="7"/>
      <c r="U69" s="7"/>
      <c r="V69" s="7"/>
      <c r="W69" s="7"/>
      <c r="X69" s="7"/>
      <c r="Y69" s="7"/>
      <c r="Z69" s="7"/>
      <c r="AA69" s="7"/>
      <c r="AB69" s="7"/>
    </row>
    <row r="70" ht="22.5" customHeight="1">
      <c r="A70" s="7"/>
      <c r="B70" s="7"/>
      <c r="C70" s="7"/>
      <c r="D70" s="7"/>
      <c r="E70" s="21"/>
      <c r="F70" s="7"/>
      <c r="G70" s="7"/>
      <c r="H70" s="14"/>
      <c r="I70" s="14"/>
      <c r="J70" s="14"/>
      <c r="K70" s="7"/>
      <c r="L70" s="7"/>
      <c r="M70" s="7"/>
      <c r="N70" s="7"/>
      <c r="O70" s="7"/>
      <c r="P70" s="7"/>
      <c r="Q70" s="7"/>
      <c r="R70" s="7"/>
      <c r="S70" s="7"/>
      <c r="T70" s="7"/>
      <c r="U70" s="7"/>
      <c r="V70" s="7"/>
      <c r="W70" s="7"/>
      <c r="X70" s="7"/>
      <c r="Y70" s="7"/>
      <c r="Z70" s="7"/>
      <c r="AA70" s="7"/>
      <c r="AB70" s="7"/>
    </row>
    <row r="71" ht="22.5" customHeight="1">
      <c r="A71" s="7"/>
      <c r="B71" s="7"/>
      <c r="C71" s="7"/>
      <c r="D71" s="7"/>
      <c r="E71" s="21"/>
      <c r="F71" s="7"/>
      <c r="G71" s="7"/>
      <c r="H71" s="14"/>
      <c r="I71" s="14"/>
      <c r="J71" s="14"/>
      <c r="K71" s="7"/>
      <c r="L71" s="7"/>
      <c r="M71" s="7"/>
      <c r="N71" s="7"/>
      <c r="O71" s="7"/>
      <c r="P71" s="7"/>
      <c r="Q71" s="7"/>
      <c r="R71" s="7"/>
      <c r="S71" s="7"/>
      <c r="T71" s="7"/>
      <c r="U71" s="7"/>
      <c r="V71" s="7"/>
      <c r="W71" s="7"/>
      <c r="X71" s="7"/>
      <c r="Y71" s="7"/>
      <c r="Z71" s="7"/>
      <c r="AA71" s="7"/>
      <c r="AB71" s="7"/>
    </row>
    <row r="72" ht="22.5" customHeight="1">
      <c r="A72" s="7"/>
      <c r="B72" s="7"/>
      <c r="C72" s="7"/>
      <c r="D72" s="7"/>
      <c r="E72" s="21"/>
      <c r="F72" s="7"/>
      <c r="G72" s="7"/>
      <c r="H72" s="14"/>
      <c r="I72" s="14"/>
      <c r="J72" s="14"/>
      <c r="K72" s="7"/>
      <c r="L72" s="7"/>
      <c r="M72" s="7"/>
      <c r="N72" s="7"/>
      <c r="O72" s="7"/>
      <c r="P72" s="7"/>
      <c r="Q72" s="7"/>
      <c r="R72" s="7"/>
      <c r="S72" s="7"/>
      <c r="T72" s="7"/>
      <c r="U72" s="7"/>
      <c r="V72" s="7"/>
      <c r="W72" s="7"/>
      <c r="X72" s="7"/>
      <c r="Y72" s="7"/>
      <c r="Z72" s="7"/>
      <c r="AA72" s="7"/>
      <c r="AB72" s="7"/>
    </row>
    <row r="73" ht="22.5" customHeight="1">
      <c r="A73" s="7"/>
      <c r="B73" s="7"/>
      <c r="C73" s="7"/>
      <c r="D73" s="7"/>
      <c r="E73" s="21"/>
      <c r="F73" s="7"/>
      <c r="G73" s="7"/>
      <c r="H73" s="14"/>
      <c r="I73" s="14"/>
      <c r="J73" s="14"/>
      <c r="K73" s="7"/>
      <c r="L73" s="7"/>
      <c r="M73" s="7"/>
      <c r="N73" s="7"/>
      <c r="O73" s="7"/>
      <c r="P73" s="7"/>
      <c r="Q73" s="7"/>
      <c r="R73" s="7"/>
      <c r="S73" s="7"/>
      <c r="T73" s="7"/>
      <c r="U73" s="7"/>
      <c r="V73" s="7"/>
      <c r="W73" s="7"/>
      <c r="X73" s="7"/>
      <c r="Y73" s="7"/>
      <c r="Z73" s="7"/>
      <c r="AA73" s="7"/>
      <c r="AB73" s="7"/>
    </row>
    <row r="74" ht="22.5" customHeight="1">
      <c r="A74" s="7"/>
      <c r="K74" s="7"/>
      <c r="L74" s="7"/>
      <c r="M74" s="7"/>
      <c r="N74" s="7"/>
      <c r="O74" s="7"/>
      <c r="P74" s="7"/>
      <c r="Q74" s="7"/>
      <c r="R74" s="7"/>
      <c r="S74" s="7"/>
      <c r="T74" s="7"/>
      <c r="U74" s="7"/>
      <c r="V74" s="7"/>
      <c r="W74" s="7"/>
      <c r="X74" s="7"/>
      <c r="Y74" s="7"/>
      <c r="Z74" s="7"/>
      <c r="AA74" s="7"/>
      <c r="AB74" s="7"/>
    </row>
    <row r="75" ht="22.5" customHeight="1">
      <c r="A75" s="7"/>
      <c r="K75" s="7"/>
      <c r="L75" s="7"/>
      <c r="M75" s="7"/>
      <c r="N75" s="7"/>
      <c r="O75" s="7"/>
      <c r="P75" s="7"/>
      <c r="Q75" s="7"/>
      <c r="R75" s="7"/>
      <c r="S75" s="7"/>
      <c r="T75" s="7"/>
      <c r="U75" s="7"/>
      <c r="V75" s="7"/>
      <c r="W75" s="7"/>
      <c r="X75" s="7"/>
      <c r="Y75" s="7"/>
      <c r="Z75" s="7"/>
      <c r="AA75" s="7"/>
      <c r="AB75" s="7"/>
    </row>
    <row r="76" ht="22.5" customHeight="1">
      <c r="A76" s="7"/>
      <c r="K76" s="7"/>
      <c r="L76" s="7"/>
      <c r="M76" s="7"/>
      <c r="N76" s="7"/>
      <c r="O76" s="7"/>
      <c r="P76" s="7"/>
      <c r="Q76" s="7"/>
      <c r="R76" s="7"/>
      <c r="S76" s="7"/>
      <c r="T76" s="7"/>
      <c r="U76" s="7"/>
      <c r="V76" s="7"/>
      <c r="W76" s="7"/>
      <c r="X76" s="7"/>
      <c r="Y76" s="7"/>
      <c r="Z76" s="7"/>
      <c r="AA76" s="7"/>
      <c r="AB76" s="7"/>
    </row>
    <row r="77" ht="22.5" customHeight="1">
      <c r="A77" s="7"/>
      <c r="K77" s="7"/>
      <c r="L77" s="7"/>
      <c r="M77" s="7"/>
      <c r="N77" s="7"/>
      <c r="O77" s="7"/>
      <c r="P77" s="7"/>
      <c r="Q77" s="7"/>
      <c r="R77" s="7"/>
      <c r="S77" s="7"/>
      <c r="T77" s="7"/>
      <c r="U77" s="7"/>
      <c r="V77" s="7"/>
      <c r="W77" s="7"/>
      <c r="X77" s="7"/>
      <c r="Y77" s="7"/>
      <c r="Z77" s="7"/>
      <c r="AA77" s="7"/>
      <c r="AB77" s="7"/>
    </row>
    <row r="78" ht="22.5" customHeight="1">
      <c r="A78" s="7"/>
      <c r="K78" s="7"/>
      <c r="L78" s="7"/>
      <c r="M78" s="7"/>
      <c r="N78" s="7"/>
      <c r="O78" s="7"/>
      <c r="P78" s="7"/>
      <c r="Q78" s="7"/>
      <c r="R78" s="7"/>
      <c r="S78" s="7"/>
      <c r="T78" s="7"/>
      <c r="U78" s="7"/>
      <c r="V78" s="7"/>
      <c r="W78" s="7"/>
      <c r="X78" s="7"/>
      <c r="Y78" s="7"/>
      <c r="Z78" s="7"/>
      <c r="AA78" s="7"/>
      <c r="AB78" s="7"/>
    </row>
    <row r="79" ht="22.5" customHeight="1">
      <c r="A79" s="7"/>
      <c r="K79" s="7"/>
      <c r="L79" s="7"/>
      <c r="M79" s="7"/>
      <c r="N79" s="7"/>
      <c r="O79" s="7"/>
      <c r="P79" s="7"/>
      <c r="Q79" s="7"/>
      <c r="R79" s="7"/>
      <c r="S79" s="7"/>
      <c r="T79" s="7"/>
      <c r="U79" s="7"/>
      <c r="V79" s="7"/>
      <c r="W79" s="7"/>
      <c r="X79" s="7"/>
      <c r="Y79" s="7"/>
      <c r="Z79" s="7"/>
      <c r="AA79" s="7"/>
      <c r="AB79" s="7"/>
    </row>
    <row r="80" ht="22.5" customHeight="1">
      <c r="A80" s="7"/>
      <c r="K80" s="7"/>
      <c r="L80" s="7"/>
      <c r="M80" s="7"/>
      <c r="N80" s="7"/>
      <c r="O80" s="7"/>
      <c r="P80" s="7"/>
      <c r="Q80" s="7"/>
      <c r="R80" s="7"/>
      <c r="S80" s="7"/>
      <c r="T80" s="7"/>
      <c r="U80" s="7"/>
      <c r="V80" s="7"/>
      <c r="W80" s="7"/>
      <c r="X80" s="7"/>
      <c r="Y80" s="7"/>
      <c r="Z80" s="7"/>
      <c r="AA80" s="7"/>
      <c r="AB80" s="7"/>
    </row>
    <row r="81" ht="22.5" customHeight="1">
      <c r="A81" s="7"/>
      <c r="K81" s="7"/>
      <c r="L81" s="7"/>
      <c r="M81" s="7"/>
      <c r="N81" s="7"/>
      <c r="O81" s="7"/>
      <c r="P81" s="7"/>
      <c r="Q81" s="7"/>
      <c r="R81" s="7"/>
      <c r="S81" s="7"/>
      <c r="T81" s="7"/>
      <c r="U81" s="7"/>
      <c r="V81" s="7"/>
      <c r="W81" s="7"/>
      <c r="X81" s="7"/>
      <c r="Y81" s="7"/>
      <c r="Z81" s="7"/>
      <c r="AA81" s="7"/>
      <c r="AB81" s="7"/>
    </row>
    <row r="82" ht="22.5" customHeight="1">
      <c r="A82" s="7"/>
      <c r="K82" s="7"/>
      <c r="L82" s="7"/>
      <c r="M82" s="7"/>
      <c r="N82" s="7"/>
      <c r="O82" s="7"/>
      <c r="P82" s="7"/>
      <c r="Q82" s="7"/>
      <c r="R82" s="7"/>
      <c r="S82" s="7"/>
      <c r="T82" s="7"/>
      <c r="U82" s="7"/>
      <c r="V82" s="7"/>
      <c r="W82" s="7"/>
      <c r="X82" s="7"/>
      <c r="Y82" s="7"/>
      <c r="Z82" s="7"/>
      <c r="AA82" s="7"/>
      <c r="AB82" s="7"/>
    </row>
    <row r="83" ht="22.5" customHeight="1">
      <c r="A83" s="7"/>
      <c r="K83" s="7"/>
      <c r="L83" s="7"/>
      <c r="M83" s="7"/>
      <c r="N83" s="7"/>
      <c r="O83" s="7"/>
      <c r="P83" s="7"/>
      <c r="Q83" s="7"/>
      <c r="R83" s="7"/>
      <c r="S83" s="7"/>
      <c r="T83" s="7"/>
      <c r="U83" s="7"/>
      <c r="V83" s="7"/>
      <c r="W83" s="7"/>
      <c r="X83" s="7"/>
      <c r="Y83" s="7"/>
      <c r="Z83" s="7"/>
      <c r="AA83" s="7"/>
      <c r="AB83" s="7"/>
    </row>
    <row r="84" ht="22.5" customHeight="1">
      <c r="A84" s="7"/>
      <c r="K84" s="7"/>
      <c r="L84" s="7"/>
      <c r="M84" s="7"/>
      <c r="N84" s="7"/>
      <c r="O84" s="7"/>
      <c r="P84" s="7"/>
      <c r="Q84" s="7"/>
      <c r="R84" s="7"/>
      <c r="S84" s="7"/>
      <c r="T84" s="7"/>
      <c r="U84" s="7"/>
      <c r="V84" s="7"/>
      <c r="W84" s="7"/>
      <c r="X84" s="7"/>
      <c r="Y84" s="7"/>
      <c r="Z84" s="7"/>
      <c r="AA84" s="7"/>
      <c r="AB84" s="7"/>
    </row>
    <row r="85" ht="22.5" customHeight="1">
      <c r="A85" s="7"/>
      <c r="K85" s="7"/>
      <c r="L85" s="7"/>
      <c r="M85" s="7"/>
      <c r="N85" s="7"/>
      <c r="O85" s="7"/>
      <c r="P85" s="7"/>
      <c r="Q85" s="7"/>
      <c r="R85" s="7"/>
      <c r="S85" s="7"/>
      <c r="T85" s="7"/>
      <c r="U85" s="7"/>
      <c r="V85" s="7"/>
      <c r="W85" s="7"/>
      <c r="X85" s="7"/>
      <c r="Y85" s="7"/>
      <c r="Z85" s="7"/>
      <c r="AA85" s="7"/>
      <c r="AB85" s="7"/>
    </row>
    <row r="86" ht="22.5" customHeight="1">
      <c r="A86" s="7"/>
      <c r="K86" s="7"/>
      <c r="L86" s="7"/>
      <c r="M86" s="7"/>
      <c r="N86" s="7"/>
      <c r="O86" s="7"/>
      <c r="P86" s="7"/>
      <c r="Q86" s="7"/>
      <c r="R86" s="7"/>
      <c r="S86" s="7"/>
      <c r="T86" s="7"/>
      <c r="U86" s="7"/>
      <c r="V86" s="7"/>
      <c r="W86" s="7"/>
      <c r="X86" s="7"/>
      <c r="Y86" s="7"/>
      <c r="Z86" s="7"/>
      <c r="AA86" s="7"/>
      <c r="AB86" s="7"/>
    </row>
    <row r="87" ht="22.5" customHeight="1">
      <c r="A87" s="7"/>
      <c r="B87" s="7"/>
      <c r="C87" s="7"/>
      <c r="D87" s="7"/>
      <c r="E87" s="21"/>
      <c r="F87" s="7"/>
      <c r="G87" s="7"/>
      <c r="H87" s="14"/>
      <c r="I87" s="14"/>
      <c r="J87" s="14"/>
      <c r="K87" s="7"/>
      <c r="L87" s="7"/>
      <c r="M87" s="7"/>
      <c r="N87" s="7"/>
      <c r="O87" s="7"/>
      <c r="P87" s="7"/>
      <c r="Q87" s="7"/>
      <c r="R87" s="7"/>
      <c r="S87" s="7"/>
      <c r="T87" s="7"/>
      <c r="U87" s="7"/>
      <c r="V87" s="7"/>
      <c r="W87" s="7"/>
      <c r="X87" s="7"/>
      <c r="Y87" s="7"/>
      <c r="Z87" s="7"/>
      <c r="AA87" s="7"/>
      <c r="AB87" s="7"/>
    </row>
    <row r="88" ht="22.5" customHeight="1">
      <c r="A88" s="7"/>
      <c r="B88" s="7"/>
      <c r="C88" s="7"/>
      <c r="D88" s="7"/>
      <c r="E88" s="21"/>
      <c r="F88" s="7"/>
      <c r="G88" s="7"/>
      <c r="H88" s="14"/>
      <c r="I88" s="14"/>
      <c r="J88" s="14"/>
      <c r="K88" s="7"/>
      <c r="L88" s="7"/>
      <c r="M88" s="7"/>
      <c r="N88" s="7"/>
      <c r="O88" s="7"/>
      <c r="P88" s="7"/>
      <c r="Q88" s="7"/>
      <c r="R88" s="7"/>
      <c r="S88" s="7"/>
      <c r="T88" s="7"/>
      <c r="U88" s="7"/>
      <c r="V88" s="7"/>
      <c r="W88" s="7"/>
      <c r="X88" s="7"/>
      <c r="Y88" s="7"/>
      <c r="Z88" s="7"/>
      <c r="AA88" s="7"/>
      <c r="AB88" s="7"/>
    </row>
    <row r="89" ht="22.5" customHeight="1">
      <c r="A89" s="7"/>
      <c r="B89" s="7"/>
      <c r="C89" s="7"/>
      <c r="D89" s="7"/>
      <c r="E89" s="21"/>
      <c r="F89" s="7"/>
      <c r="G89" s="7"/>
      <c r="H89" s="14"/>
      <c r="I89" s="14"/>
      <c r="J89" s="14"/>
      <c r="K89" s="7"/>
      <c r="L89" s="7"/>
      <c r="M89" s="7"/>
      <c r="N89" s="7"/>
      <c r="O89" s="7"/>
      <c r="P89" s="7"/>
      <c r="Q89" s="7"/>
      <c r="R89" s="7"/>
      <c r="S89" s="7"/>
      <c r="T89" s="7"/>
      <c r="U89" s="7"/>
      <c r="V89" s="7"/>
      <c r="W89" s="7"/>
      <c r="X89" s="7"/>
      <c r="Y89" s="7"/>
      <c r="Z89" s="7"/>
      <c r="AA89" s="7"/>
      <c r="AB89" s="7"/>
    </row>
    <row r="90" ht="22.5" customHeight="1">
      <c r="A90" s="7"/>
      <c r="B90" s="7"/>
      <c r="C90" s="7"/>
      <c r="D90" s="7"/>
      <c r="E90" s="21"/>
      <c r="F90" s="7"/>
      <c r="G90" s="7"/>
      <c r="H90" s="14"/>
      <c r="I90" s="14"/>
      <c r="J90" s="14"/>
      <c r="K90" s="7"/>
      <c r="L90" s="7"/>
      <c r="M90" s="7"/>
      <c r="N90" s="7"/>
      <c r="O90" s="7"/>
      <c r="P90" s="7"/>
      <c r="Q90" s="7"/>
      <c r="R90" s="7"/>
      <c r="S90" s="7"/>
      <c r="T90" s="7"/>
      <c r="U90" s="7"/>
      <c r="V90" s="7"/>
      <c r="W90" s="7"/>
      <c r="X90" s="7"/>
      <c r="Y90" s="7"/>
      <c r="Z90" s="7"/>
      <c r="AA90" s="7"/>
      <c r="AB90" s="7"/>
    </row>
    <row r="91" ht="22.5" customHeight="1">
      <c r="A91" s="7"/>
      <c r="B91" s="7"/>
      <c r="C91" s="7"/>
      <c r="D91" s="7"/>
      <c r="E91" s="21"/>
      <c r="F91" s="7"/>
      <c r="G91" s="7"/>
      <c r="H91" s="14"/>
      <c r="I91" s="14"/>
      <c r="J91" s="14"/>
      <c r="K91" s="7"/>
      <c r="L91" s="7"/>
      <c r="M91" s="7"/>
      <c r="N91" s="7"/>
      <c r="O91" s="7"/>
      <c r="P91" s="7"/>
      <c r="Q91" s="7"/>
      <c r="R91" s="7"/>
      <c r="S91" s="7"/>
      <c r="T91" s="7"/>
      <c r="U91" s="7"/>
      <c r="V91" s="7"/>
      <c r="W91" s="7"/>
      <c r="X91" s="7"/>
      <c r="Y91" s="7"/>
      <c r="Z91" s="7"/>
      <c r="AA91" s="7"/>
      <c r="AB91" s="7"/>
    </row>
    <row r="92" ht="22.5" customHeight="1">
      <c r="A92" s="7"/>
      <c r="B92" s="7"/>
      <c r="C92" s="7"/>
      <c r="D92" s="7"/>
      <c r="E92" s="21"/>
      <c r="F92" s="7"/>
      <c r="G92" s="7"/>
      <c r="H92" s="14"/>
      <c r="I92" s="14"/>
      <c r="J92" s="14"/>
      <c r="K92" s="7"/>
      <c r="L92" s="7"/>
      <c r="M92" s="7"/>
      <c r="N92" s="7"/>
      <c r="O92" s="7"/>
      <c r="P92" s="7"/>
      <c r="Q92" s="7"/>
      <c r="R92" s="7"/>
      <c r="S92" s="7"/>
      <c r="T92" s="7"/>
      <c r="U92" s="7"/>
      <c r="V92" s="7"/>
      <c r="W92" s="7"/>
      <c r="X92" s="7"/>
      <c r="Y92" s="7"/>
      <c r="Z92" s="7"/>
      <c r="AA92" s="7"/>
      <c r="AB92" s="7"/>
    </row>
    <row r="93" ht="22.5" customHeight="1">
      <c r="A93" s="7"/>
      <c r="B93" s="7"/>
      <c r="C93" s="7"/>
      <c r="D93" s="7"/>
      <c r="E93" s="21"/>
      <c r="F93" s="7"/>
      <c r="G93" s="7"/>
      <c r="H93" s="14"/>
      <c r="I93" s="14"/>
      <c r="J93" s="14"/>
      <c r="K93" s="7"/>
      <c r="L93" s="7"/>
      <c r="M93" s="7"/>
      <c r="N93" s="7"/>
      <c r="O93" s="7"/>
      <c r="P93" s="7"/>
      <c r="Q93" s="7"/>
      <c r="R93" s="7"/>
      <c r="S93" s="7"/>
      <c r="T93" s="7"/>
      <c r="U93" s="7"/>
      <c r="V93" s="7"/>
      <c r="W93" s="7"/>
      <c r="X93" s="7"/>
      <c r="Y93" s="7"/>
      <c r="Z93" s="7"/>
      <c r="AA93" s="7"/>
      <c r="AB93" s="7"/>
    </row>
    <row r="94" ht="22.5" customHeight="1">
      <c r="A94" s="7"/>
      <c r="B94" s="7"/>
      <c r="C94" s="7"/>
      <c r="D94" s="7"/>
      <c r="E94" s="21"/>
      <c r="F94" s="7"/>
      <c r="G94" s="7"/>
      <c r="H94" s="14"/>
      <c r="I94" s="14"/>
      <c r="J94" s="14"/>
      <c r="K94" s="7"/>
      <c r="L94" s="7"/>
      <c r="M94" s="7"/>
      <c r="N94" s="7"/>
      <c r="O94" s="7"/>
      <c r="P94" s="7"/>
      <c r="Q94" s="7"/>
      <c r="R94" s="7"/>
      <c r="S94" s="7"/>
      <c r="T94" s="7"/>
      <c r="U94" s="7"/>
      <c r="V94" s="7"/>
      <c r="W94" s="7"/>
      <c r="X94" s="7"/>
      <c r="Y94" s="7"/>
      <c r="Z94" s="7"/>
      <c r="AA94" s="7"/>
      <c r="AB94" s="7"/>
    </row>
    <row r="95" ht="22.5" customHeight="1">
      <c r="A95" s="7"/>
      <c r="B95" s="7"/>
      <c r="C95" s="7"/>
      <c r="D95" s="7"/>
      <c r="E95" s="21"/>
      <c r="F95" s="7"/>
      <c r="G95" s="7"/>
      <c r="H95" s="14"/>
      <c r="I95" s="14"/>
      <c r="J95" s="14"/>
      <c r="K95" s="7"/>
      <c r="L95" s="7"/>
      <c r="M95" s="7"/>
      <c r="N95" s="7"/>
      <c r="O95" s="7"/>
      <c r="P95" s="7"/>
      <c r="Q95" s="7"/>
      <c r="R95" s="7"/>
      <c r="S95" s="7"/>
      <c r="T95" s="7"/>
      <c r="U95" s="7"/>
      <c r="V95" s="7"/>
      <c r="W95" s="7"/>
      <c r="X95" s="7"/>
      <c r="Y95" s="7"/>
      <c r="Z95" s="7"/>
      <c r="AA95" s="7"/>
      <c r="AB95" s="7"/>
    </row>
    <row r="96" ht="22.5" customHeight="1">
      <c r="A96" s="7"/>
      <c r="B96" s="7"/>
      <c r="C96" s="7"/>
      <c r="D96" s="7"/>
      <c r="E96" s="21"/>
      <c r="F96" s="7"/>
      <c r="G96" s="7"/>
      <c r="H96" s="14"/>
      <c r="I96" s="14"/>
      <c r="J96" s="14"/>
      <c r="K96" s="7"/>
      <c r="L96" s="7"/>
      <c r="M96" s="7"/>
      <c r="N96" s="7"/>
      <c r="O96" s="7"/>
      <c r="P96" s="7"/>
      <c r="Q96" s="7"/>
      <c r="R96" s="7"/>
      <c r="S96" s="7"/>
      <c r="T96" s="7"/>
      <c r="U96" s="7"/>
      <c r="V96" s="7"/>
      <c r="W96" s="7"/>
      <c r="X96" s="7"/>
      <c r="Y96" s="7"/>
      <c r="Z96" s="7"/>
      <c r="AA96" s="7"/>
      <c r="AB96" s="7"/>
    </row>
    <row r="97" ht="22.5" customHeight="1">
      <c r="A97" s="7"/>
      <c r="B97" s="7"/>
      <c r="C97" s="7"/>
      <c r="D97" s="7"/>
      <c r="E97" s="21"/>
      <c r="F97" s="7"/>
      <c r="G97" s="7"/>
      <c r="H97" s="14"/>
      <c r="I97" s="14"/>
      <c r="J97" s="14"/>
      <c r="K97" s="7"/>
      <c r="L97" s="7"/>
      <c r="M97" s="7"/>
      <c r="N97" s="7"/>
      <c r="O97" s="7"/>
      <c r="P97" s="7"/>
      <c r="Q97" s="7"/>
      <c r="R97" s="7"/>
      <c r="S97" s="7"/>
      <c r="T97" s="7"/>
      <c r="U97" s="7"/>
      <c r="V97" s="7"/>
      <c r="W97" s="7"/>
      <c r="X97" s="7"/>
      <c r="Y97" s="7"/>
      <c r="Z97" s="7"/>
      <c r="AA97" s="7"/>
      <c r="AB97" s="7"/>
    </row>
    <row r="98" ht="22.5" customHeight="1">
      <c r="A98" s="7"/>
      <c r="B98" s="7"/>
      <c r="C98" s="7"/>
      <c r="D98" s="7"/>
      <c r="E98" s="21"/>
      <c r="F98" s="7"/>
      <c r="G98" s="7"/>
      <c r="H98" s="14"/>
      <c r="I98" s="14"/>
      <c r="J98" s="14"/>
      <c r="K98" s="7"/>
      <c r="L98" s="7"/>
      <c r="M98" s="7"/>
      <c r="N98" s="7"/>
      <c r="O98" s="7"/>
      <c r="P98" s="7"/>
      <c r="Q98" s="7"/>
      <c r="R98" s="7"/>
      <c r="S98" s="7"/>
      <c r="T98" s="7"/>
      <c r="U98" s="7"/>
      <c r="V98" s="7"/>
      <c r="W98" s="7"/>
      <c r="X98" s="7"/>
      <c r="Y98" s="7"/>
      <c r="Z98" s="7"/>
      <c r="AA98" s="7"/>
      <c r="AB98" s="7"/>
    </row>
    <row r="99" ht="22.5" customHeight="1">
      <c r="A99" s="7"/>
      <c r="B99" s="7"/>
      <c r="C99" s="7"/>
      <c r="D99" s="7"/>
      <c r="E99" s="21"/>
      <c r="F99" s="7"/>
      <c r="G99" s="7"/>
      <c r="H99" s="14"/>
      <c r="I99" s="14"/>
      <c r="J99" s="14"/>
      <c r="K99" s="7"/>
      <c r="L99" s="7"/>
      <c r="M99" s="7"/>
      <c r="N99" s="7"/>
      <c r="O99" s="7"/>
      <c r="P99" s="7"/>
      <c r="Q99" s="7"/>
      <c r="R99" s="7"/>
      <c r="S99" s="7"/>
      <c r="T99" s="7"/>
      <c r="U99" s="7"/>
      <c r="V99" s="7"/>
      <c r="W99" s="7"/>
      <c r="X99" s="7"/>
      <c r="Y99" s="7"/>
      <c r="Z99" s="7"/>
      <c r="AA99" s="7"/>
      <c r="AB99" s="7"/>
    </row>
    <row r="100" ht="22.5" customHeight="1">
      <c r="A100" s="7"/>
      <c r="B100" s="7"/>
      <c r="C100" s="7"/>
      <c r="D100" s="7"/>
      <c r="E100" s="21"/>
      <c r="F100" s="7"/>
      <c r="G100" s="7"/>
      <c r="H100" s="14"/>
      <c r="I100" s="14"/>
      <c r="J100" s="14"/>
      <c r="K100" s="7"/>
      <c r="L100" s="7"/>
      <c r="M100" s="7"/>
      <c r="N100" s="7"/>
      <c r="O100" s="7"/>
      <c r="P100" s="7"/>
      <c r="Q100" s="7"/>
      <c r="R100" s="7"/>
      <c r="S100" s="7"/>
      <c r="T100" s="7"/>
      <c r="U100" s="7"/>
      <c r="V100" s="7"/>
      <c r="W100" s="7"/>
      <c r="X100" s="7"/>
      <c r="Y100" s="7"/>
      <c r="Z100" s="7"/>
      <c r="AA100" s="7"/>
      <c r="AB100" s="7"/>
    </row>
    <row r="101" ht="22.5" customHeight="1">
      <c r="A101" s="7"/>
      <c r="B101" s="7"/>
      <c r="C101" s="7"/>
      <c r="D101" s="7"/>
      <c r="E101" s="21"/>
      <c r="F101" s="7"/>
      <c r="G101" s="7"/>
      <c r="H101" s="14"/>
      <c r="I101" s="14"/>
      <c r="J101" s="14"/>
      <c r="K101" s="7"/>
      <c r="L101" s="7"/>
      <c r="M101" s="7"/>
      <c r="N101" s="7"/>
      <c r="O101" s="7"/>
      <c r="P101" s="7"/>
      <c r="Q101" s="7"/>
      <c r="R101" s="7"/>
      <c r="S101" s="7"/>
      <c r="T101" s="7"/>
      <c r="U101" s="7"/>
      <c r="V101" s="7"/>
      <c r="W101" s="7"/>
      <c r="X101" s="7"/>
      <c r="Y101" s="7"/>
      <c r="Z101" s="7"/>
      <c r="AA101" s="7"/>
      <c r="AB101" s="7"/>
    </row>
    <row r="102" ht="22.5" customHeight="1">
      <c r="A102" s="7"/>
      <c r="B102" s="7"/>
      <c r="C102" s="7"/>
      <c r="D102" s="7"/>
      <c r="E102" s="21"/>
      <c r="F102" s="7"/>
      <c r="G102" s="7"/>
      <c r="H102" s="14"/>
      <c r="I102" s="14"/>
      <c r="J102" s="14"/>
      <c r="K102" s="7"/>
      <c r="L102" s="7"/>
      <c r="M102" s="7"/>
      <c r="N102" s="7"/>
      <c r="O102" s="7"/>
      <c r="P102" s="7"/>
      <c r="Q102" s="7"/>
      <c r="R102" s="7"/>
      <c r="S102" s="7"/>
      <c r="T102" s="7"/>
      <c r="U102" s="7"/>
      <c r="V102" s="7"/>
      <c r="W102" s="7"/>
      <c r="X102" s="7"/>
      <c r="Y102" s="7"/>
      <c r="Z102" s="7"/>
      <c r="AA102" s="7"/>
      <c r="AB102" s="7"/>
    </row>
    <row r="103" ht="22.5" customHeight="1">
      <c r="A103" s="7"/>
      <c r="B103" s="7"/>
      <c r="C103" s="7"/>
      <c r="D103" s="7"/>
      <c r="E103" s="21"/>
      <c r="F103" s="7"/>
      <c r="G103" s="7"/>
      <c r="H103" s="14"/>
      <c r="I103" s="14"/>
      <c r="J103" s="14"/>
      <c r="K103" s="7"/>
      <c r="L103" s="7"/>
      <c r="M103" s="7"/>
      <c r="N103" s="7"/>
      <c r="O103" s="7"/>
      <c r="P103" s="7"/>
      <c r="Q103" s="7"/>
      <c r="R103" s="7"/>
      <c r="S103" s="7"/>
      <c r="T103" s="7"/>
      <c r="U103" s="7"/>
      <c r="V103" s="7"/>
      <c r="W103" s="7"/>
      <c r="X103" s="7"/>
      <c r="Y103" s="7"/>
      <c r="Z103" s="7"/>
      <c r="AA103" s="7"/>
      <c r="AB103" s="7"/>
    </row>
    <row r="104" ht="22.5" customHeight="1">
      <c r="A104" s="7"/>
      <c r="B104" s="7"/>
      <c r="C104" s="7"/>
      <c r="D104" s="7"/>
      <c r="E104" s="21"/>
      <c r="F104" s="7"/>
      <c r="G104" s="7"/>
      <c r="H104" s="14"/>
      <c r="I104" s="14"/>
      <c r="J104" s="14"/>
      <c r="K104" s="7"/>
      <c r="L104" s="7"/>
      <c r="M104" s="7"/>
      <c r="N104" s="7"/>
      <c r="O104" s="7"/>
      <c r="P104" s="7"/>
      <c r="Q104" s="7"/>
      <c r="R104" s="7"/>
      <c r="S104" s="7"/>
      <c r="T104" s="7"/>
      <c r="U104" s="7"/>
      <c r="V104" s="7"/>
      <c r="W104" s="7"/>
      <c r="X104" s="7"/>
      <c r="Y104" s="7"/>
      <c r="Z104" s="7"/>
      <c r="AA104" s="7"/>
      <c r="AB104" s="7"/>
    </row>
    <row r="105" ht="22.5" customHeight="1">
      <c r="A105" s="7"/>
      <c r="B105" s="7"/>
      <c r="C105" s="7"/>
      <c r="D105" s="7"/>
      <c r="E105" s="21"/>
      <c r="F105" s="7"/>
      <c r="G105" s="7"/>
      <c r="H105" s="14"/>
      <c r="I105" s="14"/>
      <c r="J105" s="14"/>
      <c r="K105" s="7"/>
      <c r="L105" s="7"/>
      <c r="M105" s="7"/>
      <c r="N105" s="7"/>
      <c r="O105" s="7"/>
      <c r="P105" s="7"/>
      <c r="Q105" s="7"/>
      <c r="R105" s="7"/>
      <c r="S105" s="7"/>
      <c r="T105" s="7"/>
      <c r="U105" s="7"/>
      <c r="V105" s="7"/>
      <c r="W105" s="7"/>
      <c r="X105" s="7"/>
      <c r="Y105" s="7"/>
      <c r="Z105" s="7"/>
      <c r="AA105" s="7"/>
      <c r="AB105" s="7"/>
    </row>
    <row r="106" ht="22.5" customHeight="1">
      <c r="A106" s="7"/>
      <c r="B106" s="7"/>
      <c r="C106" s="7"/>
      <c r="D106" s="7"/>
      <c r="E106" s="21"/>
      <c r="F106" s="7"/>
      <c r="G106" s="7"/>
      <c r="H106" s="14"/>
      <c r="I106" s="14"/>
      <c r="J106" s="14"/>
      <c r="K106" s="7"/>
      <c r="L106" s="7"/>
      <c r="M106" s="7"/>
      <c r="N106" s="7"/>
      <c r="O106" s="7"/>
      <c r="P106" s="7"/>
      <c r="Q106" s="7"/>
      <c r="R106" s="7"/>
      <c r="S106" s="7"/>
      <c r="T106" s="7"/>
      <c r="U106" s="7"/>
      <c r="V106" s="7"/>
      <c r="W106" s="7"/>
      <c r="X106" s="7"/>
      <c r="Y106" s="7"/>
      <c r="Z106" s="7"/>
      <c r="AA106" s="7"/>
      <c r="AB106" s="7"/>
    </row>
    <row r="107" ht="22.5" customHeight="1">
      <c r="A107" s="7"/>
      <c r="B107" s="7"/>
      <c r="C107" s="7"/>
      <c r="D107" s="7"/>
      <c r="E107" s="21"/>
      <c r="F107" s="7"/>
      <c r="G107" s="7"/>
      <c r="H107" s="14"/>
      <c r="I107" s="14"/>
      <c r="J107" s="14"/>
      <c r="K107" s="7"/>
      <c r="L107" s="7"/>
      <c r="M107" s="7"/>
      <c r="N107" s="7"/>
      <c r="O107" s="7"/>
      <c r="P107" s="7"/>
      <c r="Q107" s="7"/>
      <c r="R107" s="7"/>
      <c r="S107" s="7"/>
      <c r="T107" s="7"/>
      <c r="U107" s="7"/>
      <c r="V107" s="7"/>
      <c r="W107" s="7"/>
      <c r="X107" s="7"/>
      <c r="Y107" s="7"/>
      <c r="Z107" s="7"/>
      <c r="AA107" s="7"/>
      <c r="AB107" s="7"/>
    </row>
    <row r="108" ht="22.5" customHeight="1">
      <c r="A108" s="7"/>
      <c r="B108" s="7"/>
      <c r="C108" s="7"/>
      <c r="D108" s="7"/>
      <c r="E108" s="21"/>
      <c r="F108" s="7"/>
      <c r="G108" s="7"/>
      <c r="H108" s="14"/>
      <c r="I108" s="14"/>
      <c r="J108" s="14"/>
      <c r="K108" s="7"/>
      <c r="L108" s="7"/>
      <c r="M108" s="7"/>
      <c r="N108" s="7"/>
      <c r="O108" s="7"/>
      <c r="P108" s="7"/>
      <c r="Q108" s="7"/>
      <c r="R108" s="7"/>
      <c r="S108" s="7"/>
      <c r="T108" s="7"/>
      <c r="U108" s="7"/>
      <c r="V108" s="7"/>
      <c r="W108" s="7"/>
      <c r="X108" s="7"/>
      <c r="Y108" s="7"/>
      <c r="Z108" s="7"/>
      <c r="AA108" s="7"/>
      <c r="AB108" s="7"/>
    </row>
    <row r="109" ht="22.5" customHeight="1">
      <c r="A109" s="7"/>
      <c r="B109" s="7"/>
      <c r="C109" s="7"/>
      <c r="D109" s="7"/>
      <c r="E109" s="21"/>
      <c r="F109" s="7"/>
      <c r="G109" s="7"/>
      <c r="H109" s="14"/>
      <c r="I109" s="14"/>
      <c r="J109" s="14"/>
      <c r="K109" s="7"/>
      <c r="L109" s="7"/>
      <c r="M109" s="7"/>
      <c r="N109" s="7"/>
      <c r="O109" s="7"/>
      <c r="P109" s="7"/>
      <c r="Q109" s="7"/>
      <c r="R109" s="7"/>
      <c r="S109" s="7"/>
      <c r="T109" s="7"/>
      <c r="U109" s="7"/>
      <c r="V109" s="7"/>
      <c r="W109" s="7"/>
      <c r="X109" s="7"/>
      <c r="Y109" s="7"/>
      <c r="Z109" s="7"/>
      <c r="AA109" s="7"/>
      <c r="AB109" s="7"/>
    </row>
    <row r="110" ht="22.5" customHeight="1">
      <c r="A110" s="7"/>
      <c r="B110" s="7"/>
      <c r="C110" s="7"/>
      <c r="D110" s="7"/>
      <c r="E110" s="21"/>
      <c r="F110" s="7"/>
      <c r="G110" s="7"/>
      <c r="H110" s="14"/>
      <c r="I110" s="14"/>
      <c r="J110" s="14"/>
      <c r="K110" s="7"/>
      <c r="L110" s="7"/>
      <c r="M110" s="7"/>
      <c r="N110" s="7"/>
      <c r="O110" s="7"/>
      <c r="P110" s="7"/>
      <c r="Q110" s="7"/>
      <c r="R110" s="7"/>
      <c r="S110" s="7"/>
      <c r="T110" s="7"/>
      <c r="U110" s="7"/>
      <c r="V110" s="7"/>
      <c r="W110" s="7"/>
      <c r="X110" s="7"/>
      <c r="Y110" s="7"/>
      <c r="Z110" s="7"/>
      <c r="AA110" s="7"/>
      <c r="AB110" s="7"/>
    </row>
    <row r="111" ht="22.5" customHeight="1">
      <c r="A111" s="7"/>
      <c r="B111" s="7"/>
      <c r="C111" s="7"/>
      <c r="D111" s="7"/>
      <c r="E111" s="21"/>
      <c r="F111" s="7"/>
      <c r="G111" s="7"/>
      <c r="H111" s="14"/>
      <c r="I111" s="14"/>
      <c r="J111" s="14"/>
      <c r="K111" s="7"/>
      <c r="L111" s="7"/>
      <c r="M111" s="7"/>
      <c r="N111" s="7"/>
      <c r="O111" s="7"/>
      <c r="P111" s="7"/>
      <c r="Q111" s="7"/>
      <c r="R111" s="7"/>
      <c r="S111" s="7"/>
      <c r="T111" s="7"/>
      <c r="U111" s="7"/>
      <c r="V111" s="7"/>
      <c r="W111" s="7"/>
      <c r="X111" s="7"/>
      <c r="Y111" s="7"/>
      <c r="Z111" s="7"/>
      <c r="AA111" s="7"/>
      <c r="AB111" s="7"/>
    </row>
    <row r="112" ht="22.5" customHeight="1">
      <c r="A112" s="7"/>
      <c r="B112" s="7"/>
      <c r="C112" s="7"/>
      <c r="D112" s="7"/>
      <c r="E112" s="21"/>
      <c r="F112" s="7"/>
      <c r="G112" s="7"/>
      <c r="H112" s="14"/>
      <c r="I112" s="14"/>
      <c r="J112" s="14"/>
      <c r="K112" s="7"/>
      <c r="L112" s="7"/>
      <c r="M112" s="7"/>
      <c r="N112" s="7"/>
      <c r="O112" s="7"/>
      <c r="P112" s="7"/>
      <c r="Q112" s="7"/>
      <c r="R112" s="7"/>
      <c r="S112" s="7"/>
      <c r="T112" s="7"/>
      <c r="U112" s="7"/>
      <c r="V112" s="7"/>
      <c r="W112" s="7"/>
      <c r="X112" s="7"/>
      <c r="Y112" s="7"/>
      <c r="Z112" s="7"/>
      <c r="AA112" s="7"/>
      <c r="AB112" s="7"/>
    </row>
    <row r="113" ht="22.5" customHeight="1">
      <c r="A113" s="7"/>
      <c r="B113" s="7"/>
      <c r="C113" s="7"/>
      <c r="D113" s="7"/>
      <c r="E113" s="21"/>
      <c r="F113" s="7"/>
      <c r="G113" s="7"/>
      <c r="H113" s="14"/>
      <c r="I113" s="14"/>
      <c r="J113" s="14"/>
      <c r="K113" s="7"/>
      <c r="L113" s="7"/>
      <c r="M113" s="7"/>
      <c r="N113" s="7"/>
      <c r="O113" s="7"/>
      <c r="P113" s="7"/>
      <c r="Q113" s="7"/>
      <c r="R113" s="7"/>
      <c r="S113" s="7"/>
      <c r="T113" s="7"/>
      <c r="U113" s="7"/>
      <c r="V113" s="7"/>
      <c r="W113" s="7"/>
      <c r="X113" s="7"/>
      <c r="Y113" s="7"/>
      <c r="Z113" s="7"/>
      <c r="AA113" s="7"/>
      <c r="AB113" s="7"/>
    </row>
    <row r="114" ht="22.5" customHeight="1">
      <c r="A114" s="7"/>
      <c r="B114" s="7"/>
      <c r="C114" s="7"/>
      <c r="D114" s="7"/>
      <c r="E114" s="21"/>
      <c r="F114" s="7"/>
      <c r="G114" s="7"/>
      <c r="H114" s="14"/>
      <c r="I114" s="14"/>
      <c r="J114" s="14"/>
      <c r="K114" s="7"/>
      <c r="L114" s="7"/>
      <c r="M114" s="7"/>
      <c r="N114" s="7"/>
      <c r="O114" s="7"/>
      <c r="P114" s="7"/>
      <c r="Q114" s="7"/>
      <c r="R114" s="7"/>
      <c r="S114" s="7"/>
      <c r="T114" s="7"/>
      <c r="U114" s="7"/>
      <c r="V114" s="7"/>
      <c r="W114" s="7"/>
      <c r="X114" s="7"/>
      <c r="Y114" s="7"/>
      <c r="Z114" s="7"/>
      <c r="AA114" s="7"/>
      <c r="AB114" s="7"/>
    </row>
    <row r="115" ht="22.5" customHeight="1">
      <c r="A115" s="7"/>
      <c r="B115" s="7"/>
      <c r="C115" s="7"/>
      <c r="D115" s="7"/>
      <c r="E115" s="21"/>
      <c r="F115" s="7"/>
      <c r="G115" s="7"/>
      <c r="H115" s="14"/>
      <c r="I115" s="14"/>
      <c r="J115" s="14"/>
      <c r="K115" s="7"/>
      <c r="L115" s="7"/>
      <c r="M115" s="7"/>
      <c r="N115" s="7"/>
      <c r="O115" s="7"/>
      <c r="P115" s="7"/>
      <c r="Q115" s="7"/>
      <c r="R115" s="7"/>
      <c r="S115" s="7"/>
      <c r="T115" s="7"/>
      <c r="U115" s="7"/>
      <c r="V115" s="7"/>
      <c r="W115" s="7"/>
      <c r="X115" s="7"/>
      <c r="Y115" s="7"/>
      <c r="Z115" s="7"/>
      <c r="AA115" s="7"/>
      <c r="AB115" s="7"/>
    </row>
    <row r="116" ht="22.5" customHeight="1">
      <c r="A116" s="7"/>
      <c r="B116" s="7"/>
      <c r="C116" s="7"/>
      <c r="D116" s="7"/>
      <c r="E116" s="21"/>
      <c r="F116" s="7"/>
      <c r="G116" s="7"/>
      <c r="H116" s="14"/>
      <c r="I116" s="14"/>
      <c r="J116" s="14"/>
      <c r="K116" s="7"/>
      <c r="L116" s="7"/>
      <c r="M116" s="7"/>
      <c r="N116" s="7"/>
      <c r="O116" s="7"/>
      <c r="P116" s="7"/>
      <c r="Q116" s="7"/>
      <c r="R116" s="7"/>
      <c r="S116" s="7"/>
      <c r="T116" s="7"/>
      <c r="U116" s="7"/>
      <c r="V116" s="7"/>
      <c r="W116" s="7"/>
      <c r="X116" s="7"/>
      <c r="Y116" s="7"/>
      <c r="Z116" s="7"/>
      <c r="AA116" s="7"/>
      <c r="AB116" s="7"/>
    </row>
    <row r="117" ht="22.5" customHeight="1">
      <c r="A117" s="7"/>
      <c r="B117" s="7"/>
      <c r="C117" s="7"/>
      <c r="D117" s="7"/>
      <c r="E117" s="21"/>
      <c r="F117" s="7"/>
      <c r="G117" s="7"/>
      <c r="H117" s="14"/>
      <c r="I117" s="14"/>
      <c r="J117" s="14"/>
      <c r="K117" s="7"/>
      <c r="L117" s="7"/>
      <c r="M117" s="7"/>
      <c r="N117" s="7"/>
      <c r="O117" s="7"/>
      <c r="P117" s="7"/>
      <c r="Q117" s="7"/>
      <c r="R117" s="7"/>
      <c r="S117" s="7"/>
      <c r="T117" s="7"/>
      <c r="U117" s="7"/>
      <c r="V117" s="7"/>
      <c r="W117" s="7"/>
      <c r="X117" s="7"/>
      <c r="Y117" s="7"/>
      <c r="Z117" s="7"/>
      <c r="AA117" s="7"/>
      <c r="AB117" s="7"/>
    </row>
    <row r="118" ht="22.5" customHeight="1">
      <c r="A118" s="7"/>
      <c r="B118" s="7"/>
      <c r="C118" s="7"/>
      <c r="D118" s="7"/>
      <c r="E118" s="21"/>
      <c r="F118" s="7"/>
      <c r="G118" s="7"/>
      <c r="H118" s="14"/>
      <c r="I118" s="14"/>
      <c r="J118" s="14"/>
      <c r="K118" s="7"/>
      <c r="L118" s="7"/>
      <c r="M118" s="7"/>
      <c r="N118" s="7"/>
      <c r="O118" s="7"/>
      <c r="P118" s="7"/>
      <c r="Q118" s="7"/>
      <c r="R118" s="7"/>
      <c r="S118" s="7"/>
      <c r="T118" s="7"/>
      <c r="U118" s="7"/>
      <c r="V118" s="7"/>
      <c r="W118" s="7"/>
      <c r="X118" s="7"/>
      <c r="Y118" s="7"/>
      <c r="Z118" s="7"/>
      <c r="AA118" s="7"/>
      <c r="AB118" s="7"/>
    </row>
    <row r="119" ht="22.5" customHeight="1">
      <c r="A119" s="7"/>
      <c r="B119" s="7"/>
      <c r="C119" s="7"/>
      <c r="D119" s="7"/>
      <c r="E119" s="21"/>
      <c r="F119" s="7"/>
      <c r="G119" s="7"/>
      <c r="H119" s="14"/>
      <c r="I119" s="14"/>
      <c r="J119" s="14"/>
      <c r="K119" s="7"/>
      <c r="L119" s="7"/>
      <c r="M119" s="7"/>
      <c r="N119" s="7"/>
      <c r="O119" s="7"/>
      <c r="P119" s="7"/>
      <c r="Q119" s="7"/>
      <c r="R119" s="7"/>
      <c r="S119" s="7"/>
      <c r="T119" s="7"/>
      <c r="U119" s="7"/>
      <c r="V119" s="7"/>
      <c r="W119" s="7"/>
      <c r="X119" s="7"/>
      <c r="Y119" s="7"/>
      <c r="Z119" s="7"/>
      <c r="AA119" s="7"/>
      <c r="AB119" s="7"/>
    </row>
    <row r="120" ht="22.5" customHeight="1">
      <c r="A120" s="7"/>
      <c r="B120" s="7"/>
      <c r="C120" s="7"/>
      <c r="D120" s="7"/>
      <c r="E120" s="21"/>
      <c r="F120" s="7"/>
      <c r="G120" s="7"/>
      <c r="H120" s="14"/>
      <c r="I120" s="14"/>
      <c r="J120" s="14"/>
      <c r="K120" s="7"/>
      <c r="L120" s="7"/>
      <c r="M120" s="7"/>
      <c r="N120" s="7"/>
      <c r="O120" s="7"/>
      <c r="P120" s="7"/>
      <c r="Q120" s="7"/>
      <c r="R120" s="7"/>
      <c r="S120" s="7"/>
      <c r="T120" s="7"/>
      <c r="U120" s="7"/>
      <c r="V120" s="7"/>
      <c r="W120" s="7"/>
      <c r="X120" s="7"/>
      <c r="Y120" s="7"/>
      <c r="Z120" s="7"/>
      <c r="AA120" s="7"/>
      <c r="AB120" s="7"/>
    </row>
    <row r="121" ht="22.5" customHeight="1">
      <c r="A121" s="7"/>
      <c r="B121" s="7"/>
      <c r="C121" s="7"/>
      <c r="D121" s="7"/>
      <c r="E121" s="21"/>
      <c r="F121" s="7"/>
      <c r="G121" s="7"/>
      <c r="H121" s="14"/>
      <c r="I121" s="14"/>
      <c r="J121" s="14"/>
      <c r="K121" s="7"/>
      <c r="L121" s="7"/>
      <c r="M121" s="7"/>
      <c r="N121" s="7"/>
      <c r="O121" s="7"/>
      <c r="P121" s="7"/>
      <c r="Q121" s="7"/>
      <c r="R121" s="7"/>
      <c r="S121" s="7"/>
      <c r="T121" s="7"/>
      <c r="U121" s="7"/>
      <c r="V121" s="7"/>
      <c r="W121" s="7"/>
      <c r="X121" s="7"/>
      <c r="Y121" s="7"/>
      <c r="Z121" s="7"/>
      <c r="AA121" s="7"/>
      <c r="AB121" s="7"/>
    </row>
    <row r="122" ht="22.5" customHeight="1">
      <c r="A122" s="7"/>
      <c r="B122" s="7"/>
      <c r="C122" s="7"/>
      <c r="D122" s="7"/>
      <c r="E122" s="21"/>
      <c r="F122" s="7"/>
      <c r="G122" s="7"/>
      <c r="H122" s="14"/>
      <c r="I122" s="14"/>
      <c r="J122" s="14"/>
      <c r="K122" s="7"/>
      <c r="L122" s="7"/>
      <c r="M122" s="7"/>
      <c r="N122" s="7"/>
      <c r="O122" s="7"/>
      <c r="P122" s="7"/>
      <c r="Q122" s="7"/>
      <c r="R122" s="7"/>
      <c r="S122" s="7"/>
      <c r="T122" s="7"/>
      <c r="U122" s="7"/>
      <c r="V122" s="7"/>
      <c r="W122" s="7"/>
      <c r="X122" s="7"/>
      <c r="Y122" s="7"/>
      <c r="Z122" s="7"/>
      <c r="AA122" s="7"/>
      <c r="AB122" s="7"/>
    </row>
    <row r="123" ht="22.5" customHeight="1">
      <c r="A123" s="7"/>
      <c r="B123" s="7"/>
      <c r="C123" s="7"/>
      <c r="D123" s="7"/>
      <c r="E123" s="21"/>
      <c r="F123" s="7"/>
      <c r="G123" s="7"/>
      <c r="H123" s="14"/>
      <c r="I123" s="14"/>
      <c r="J123" s="14"/>
      <c r="K123" s="7"/>
      <c r="L123" s="7"/>
      <c r="M123" s="7"/>
      <c r="N123" s="7"/>
      <c r="O123" s="7"/>
      <c r="P123" s="7"/>
      <c r="Q123" s="7"/>
      <c r="R123" s="7"/>
      <c r="S123" s="7"/>
      <c r="T123" s="7"/>
      <c r="U123" s="7"/>
      <c r="V123" s="7"/>
      <c r="W123" s="7"/>
      <c r="X123" s="7"/>
      <c r="Y123" s="7"/>
      <c r="Z123" s="7"/>
      <c r="AA123" s="7"/>
      <c r="AB123" s="7"/>
    </row>
    <row r="124" ht="22.5" customHeight="1">
      <c r="A124" s="7"/>
      <c r="B124" s="7"/>
      <c r="C124" s="7"/>
      <c r="D124" s="7"/>
      <c r="E124" s="21"/>
      <c r="F124" s="7"/>
      <c r="G124" s="7"/>
      <c r="H124" s="14"/>
      <c r="I124" s="14"/>
      <c r="J124" s="14"/>
      <c r="K124" s="7"/>
      <c r="L124" s="7"/>
      <c r="M124" s="7"/>
      <c r="N124" s="7"/>
      <c r="O124" s="7"/>
      <c r="P124" s="7"/>
      <c r="Q124" s="7"/>
      <c r="R124" s="7"/>
      <c r="S124" s="7"/>
      <c r="T124" s="7"/>
      <c r="U124" s="7"/>
      <c r="V124" s="7"/>
      <c r="W124" s="7"/>
      <c r="X124" s="7"/>
      <c r="Y124" s="7"/>
      <c r="Z124" s="7"/>
      <c r="AA124" s="7"/>
      <c r="AB124" s="7"/>
    </row>
    <row r="125" ht="22.5" customHeight="1">
      <c r="A125" s="7"/>
      <c r="B125" s="7"/>
      <c r="C125" s="7"/>
      <c r="D125" s="7"/>
      <c r="E125" s="21"/>
      <c r="F125" s="7"/>
      <c r="G125" s="7"/>
      <c r="H125" s="14"/>
      <c r="I125" s="14"/>
      <c r="J125" s="14"/>
      <c r="K125" s="7"/>
      <c r="L125" s="7"/>
      <c r="M125" s="7"/>
      <c r="N125" s="7"/>
      <c r="O125" s="7"/>
      <c r="P125" s="7"/>
      <c r="Q125" s="7"/>
      <c r="R125" s="7"/>
      <c r="S125" s="7"/>
      <c r="T125" s="7"/>
      <c r="U125" s="7"/>
      <c r="V125" s="7"/>
      <c r="W125" s="7"/>
      <c r="X125" s="7"/>
      <c r="Y125" s="7"/>
      <c r="Z125" s="7"/>
      <c r="AA125" s="7"/>
      <c r="AB125" s="7"/>
    </row>
    <row r="126" ht="22.5" customHeight="1">
      <c r="A126" s="7"/>
      <c r="B126" s="7"/>
      <c r="C126" s="7"/>
      <c r="D126" s="7"/>
      <c r="E126" s="21"/>
      <c r="F126" s="7"/>
      <c r="G126" s="7"/>
      <c r="H126" s="14"/>
      <c r="I126" s="14"/>
      <c r="J126" s="14"/>
      <c r="K126" s="7"/>
      <c r="L126" s="7"/>
      <c r="M126" s="7"/>
      <c r="N126" s="7"/>
      <c r="O126" s="7"/>
      <c r="P126" s="7"/>
      <c r="Q126" s="7"/>
      <c r="R126" s="7"/>
      <c r="S126" s="7"/>
      <c r="T126" s="7"/>
      <c r="U126" s="7"/>
      <c r="V126" s="7"/>
      <c r="W126" s="7"/>
      <c r="X126" s="7"/>
      <c r="Y126" s="7"/>
      <c r="Z126" s="7"/>
      <c r="AA126" s="7"/>
      <c r="AB126" s="7"/>
    </row>
    <row r="127" ht="22.5" customHeight="1">
      <c r="A127" s="7"/>
      <c r="B127" s="7"/>
      <c r="C127" s="7"/>
      <c r="D127" s="7"/>
      <c r="E127" s="21"/>
      <c r="F127" s="7"/>
      <c r="G127" s="7"/>
      <c r="H127" s="14"/>
      <c r="I127" s="14"/>
      <c r="J127" s="14"/>
      <c r="K127" s="7"/>
      <c r="L127" s="7"/>
      <c r="M127" s="7"/>
      <c r="N127" s="7"/>
      <c r="O127" s="7"/>
      <c r="P127" s="7"/>
      <c r="Q127" s="7"/>
      <c r="R127" s="7"/>
      <c r="S127" s="7"/>
      <c r="T127" s="7"/>
      <c r="U127" s="7"/>
      <c r="V127" s="7"/>
      <c r="W127" s="7"/>
      <c r="X127" s="7"/>
      <c r="Y127" s="7"/>
      <c r="Z127" s="7"/>
      <c r="AA127" s="7"/>
      <c r="AB127" s="7"/>
    </row>
    <row r="128" ht="22.5" customHeight="1">
      <c r="A128" s="7"/>
      <c r="B128" s="7"/>
      <c r="C128" s="7"/>
      <c r="D128" s="7"/>
      <c r="E128" s="21"/>
      <c r="F128" s="7"/>
      <c r="G128" s="7"/>
      <c r="H128" s="14"/>
      <c r="I128" s="14"/>
      <c r="J128" s="14"/>
      <c r="K128" s="7"/>
      <c r="L128" s="7"/>
      <c r="M128" s="7"/>
      <c r="N128" s="7"/>
      <c r="O128" s="7"/>
      <c r="P128" s="7"/>
      <c r="Q128" s="7"/>
      <c r="R128" s="7"/>
      <c r="S128" s="7"/>
      <c r="T128" s="7"/>
      <c r="U128" s="7"/>
      <c r="V128" s="7"/>
      <c r="W128" s="7"/>
      <c r="X128" s="7"/>
      <c r="Y128" s="7"/>
      <c r="Z128" s="7"/>
      <c r="AA128" s="7"/>
      <c r="AB128" s="7"/>
    </row>
    <row r="129" ht="22.5" customHeight="1">
      <c r="A129" s="7"/>
      <c r="B129" s="7"/>
      <c r="C129" s="7"/>
      <c r="D129" s="7"/>
      <c r="E129" s="21"/>
      <c r="F129" s="7"/>
      <c r="G129" s="7"/>
      <c r="H129" s="14"/>
      <c r="I129" s="14"/>
      <c r="J129" s="14"/>
      <c r="K129" s="7"/>
      <c r="L129" s="7"/>
      <c r="M129" s="7"/>
      <c r="N129" s="7"/>
      <c r="O129" s="7"/>
      <c r="P129" s="7"/>
      <c r="Q129" s="7"/>
      <c r="R129" s="7"/>
      <c r="S129" s="7"/>
      <c r="T129" s="7"/>
      <c r="U129" s="7"/>
      <c r="V129" s="7"/>
      <c r="W129" s="7"/>
      <c r="X129" s="7"/>
      <c r="Y129" s="7"/>
      <c r="Z129" s="7"/>
      <c r="AA129" s="7"/>
      <c r="AB129" s="7"/>
    </row>
    <row r="130" ht="22.5" customHeight="1">
      <c r="A130" s="7"/>
      <c r="B130" s="7"/>
      <c r="C130" s="7"/>
      <c r="D130" s="7"/>
      <c r="E130" s="21"/>
      <c r="F130" s="7"/>
      <c r="G130" s="7"/>
      <c r="H130" s="14"/>
      <c r="I130" s="14"/>
      <c r="J130" s="14"/>
      <c r="K130" s="7"/>
      <c r="L130" s="7"/>
      <c r="M130" s="7"/>
      <c r="N130" s="7"/>
      <c r="O130" s="7"/>
      <c r="P130" s="7"/>
      <c r="Q130" s="7"/>
      <c r="R130" s="7"/>
      <c r="S130" s="7"/>
      <c r="T130" s="7"/>
      <c r="U130" s="7"/>
      <c r="V130" s="7"/>
      <c r="W130" s="7"/>
      <c r="X130" s="7"/>
      <c r="Y130" s="7"/>
      <c r="Z130" s="7"/>
      <c r="AA130" s="7"/>
      <c r="AB130" s="7"/>
    </row>
    <row r="131" ht="22.5" customHeight="1">
      <c r="A131" s="7"/>
      <c r="B131" s="7"/>
      <c r="C131" s="7"/>
      <c r="D131" s="7"/>
      <c r="E131" s="21"/>
      <c r="F131" s="7"/>
      <c r="G131" s="7"/>
      <c r="H131" s="14"/>
      <c r="I131" s="14"/>
      <c r="J131" s="14"/>
      <c r="K131" s="7"/>
      <c r="L131" s="7"/>
      <c r="M131" s="7"/>
      <c r="N131" s="7"/>
      <c r="O131" s="7"/>
      <c r="P131" s="7"/>
      <c r="Q131" s="7"/>
      <c r="R131" s="7"/>
      <c r="S131" s="7"/>
      <c r="T131" s="7"/>
      <c r="U131" s="7"/>
      <c r="V131" s="7"/>
      <c r="W131" s="7"/>
      <c r="X131" s="7"/>
      <c r="Y131" s="7"/>
      <c r="Z131" s="7"/>
      <c r="AA131" s="7"/>
      <c r="AB131" s="7"/>
    </row>
    <row r="132" ht="22.5" customHeight="1">
      <c r="A132" s="7"/>
      <c r="B132" s="7"/>
      <c r="C132" s="7"/>
      <c r="D132" s="7"/>
      <c r="E132" s="21"/>
      <c r="F132" s="7"/>
      <c r="G132" s="7"/>
      <c r="H132" s="14"/>
      <c r="I132" s="14"/>
      <c r="J132" s="14"/>
      <c r="K132" s="7"/>
      <c r="L132" s="7"/>
      <c r="M132" s="7"/>
      <c r="N132" s="7"/>
      <c r="O132" s="7"/>
      <c r="P132" s="7"/>
      <c r="Q132" s="7"/>
      <c r="R132" s="7"/>
      <c r="S132" s="7"/>
      <c r="T132" s="7"/>
      <c r="U132" s="7"/>
      <c r="V132" s="7"/>
      <c r="W132" s="7"/>
      <c r="X132" s="7"/>
      <c r="Y132" s="7"/>
      <c r="Z132" s="7"/>
      <c r="AA132" s="7"/>
      <c r="AB132" s="7"/>
    </row>
    <row r="133" ht="22.5" customHeight="1">
      <c r="A133" s="7"/>
      <c r="B133" s="7"/>
      <c r="C133" s="7"/>
      <c r="D133" s="7"/>
      <c r="E133" s="21"/>
      <c r="F133" s="7"/>
      <c r="G133" s="7"/>
      <c r="H133" s="14"/>
      <c r="I133" s="14"/>
      <c r="J133" s="14"/>
      <c r="K133" s="7"/>
      <c r="L133" s="7"/>
      <c r="M133" s="7"/>
      <c r="N133" s="7"/>
      <c r="O133" s="7"/>
      <c r="P133" s="7"/>
      <c r="Q133" s="7"/>
      <c r="R133" s="7"/>
      <c r="S133" s="7"/>
      <c r="T133" s="7"/>
      <c r="U133" s="7"/>
      <c r="V133" s="7"/>
      <c r="W133" s="7"/>
      <c r="X133" s="7"/>
      <c r="Y133" s="7"/>
      <c r="Z133" s="7"/>
      <c r="AA133" s="7"/>
      <c r="AB133" s="7"/>
    </row>
    <row r="134" ht="22.5" customHeight="1">
      <c r="A134" s="7"/>
      <c r="B134" s="7"/>
      <c r="C134" s="7"/>
      <c r="D134" s="7"/>
      <c r="E134" s="21"/>
      <c r="F134" s="7"/>
      <c r="G134" s="7"/>
      <c r="H134" s="14"/>
      <c r="I134" s="14"/>
      <c r="J134" s="14"/>
      <c r="K134" s="7"/>
      <c r="L134" s="7"/>
      <c r="M134" s="7"/>
      <c r="N134" s="7"/>
      <c r="O134" s="7"/>
      <c r="P134" s="7"/>
      <c r="Q134" s="7"/>
      <c r="R134" s="7"/>
      <c r="S134" s="7"/>
      <c r="T134" s="7"/>
      <c r="U134" s="7"/>
      <c r="V134" s="7"/>
      <c r="W134" s="7"/>
      <c r="X134" s="7"/>
      <c r="Y134" s="7"/>
      <c r="Z134" s="7"/>
      <c r="AA134" s="7"/>
      <c r="AB134" s="7"/>
    </row>
    <row r="135" ht="22.5" customHeight="1">
      <c r="A135" s="7"/>
      <c r="B135" s="7"/>
      <c r="C135" s="7"/>
      <c r="D135" s="7"/>
      <c r="E135" s="21"/>
      <c r="F135" s="7"/>
      <c r="G135" s="7"/>
      <c r="H135" s="14"/>
      <c r="I135" s="14"/>
      <c r="J135" s="14"/>
      <c r="K135" s="7"/>
      <c r="L135" s="7"/>
      <c r="M135" s="7"/>
      <c r="N135" s="7"/>
      <c r="O135" s="7"/>
      <c r="P135" s="7"/>
      <c r="Q135" s="7"/>
      <c r="R135" s="7"/>
      <c r="S135" s="7"/>
      <c r="T135" s="7"/>
      <c r="U135" s="7"/>
      <c r="V135" s="7"/>
      <c r="W135" s="7"/>
      <c r="X135" s="7"/>
      <c r="Y135" s="7"/>
      <c r="Z135" s="7"/>
      <c r="AA135" s="7"/>
      <c r="AB135" s="7"/>
    </row>
    <row r="136" ht="22.5" customHeight="1">
      <c r="A136" s="7"/>
      <c r="B136" s="7"/>
      <c r="C136" s="7"/>
      <c r="D136" s="7"/>
      <c r="E136" s="21"/>
      <c r="F136" s="7"/>
      <c r="G136" s="7"/>
      <c r="H136" s="14"/>
      <c r="I136" s="14"/>
      <c r="J136" s="14"/>
      <c r="K136" s="7"/>
      <c r="L136" s="7"/>
      <c r="M136" s="7"/>
      <c r="N136" s="7"/>
      <c r="O136" s="7"/>
      <c r="P136" s="7"/>
      <c r="Q136" s="7"/>
      <c r="R136" s="7"/>
      <c r="S136" s="7"/>
      <c r="T136" s="7"/>
      <c r="U136" s="7"/>
      <c r="V136" s="7"/>
      <c r="W136" s="7"/>
      <c r="X136" s="7"/>
      <c r="Y136" s="7"/>
      <c r="Z136" s="7"/>
      <c r="AA136" s="7"/>
      <c r="AB136" s="7"/>
    </row>
    <row r="137" ht="22.5" customHeight="1">
      <c r="A137" s="7"/>
      <c r="B137" s="7"/>
      <c r="C137" s="7"/>
      <c r="D137" s="7"/>
      <c r="E137" s="21"/>
      <c r="F137" s="7"/>
      <c r="G137" s="7"/>
      <c r="H137" s="14"/>
      <c r="I137" s="14"/>
      <c r="J137" s="14"/>
      <c r="K137" s="7"/>
      <c r="L137" s="7"/>
      <c r="M137" s="7"/>
      <c r="N137" s="7"/>
      <c r="O137" s="7"/>
      <c r="P137" s="7"/>
      <c r="Q137" s="7"/>
      <c r="R137" s="7"/>
      <c r="S137" s="7"/>
      <c r="T137" s="7"/>
      <c r="U137" s="7"/>
      <c r="V137" s="7"/>
      <c r="W137" s="7"/>
      <c r="X137" s="7"/>
      <c r="Y137" s="7"/>
      <c r="Z137" s="7"/>
      <c r="AA137" s="7"/>
      <c r="AB137" s="7"/>
    </row>
    <row r="138" ht="22.5" customHeight="1">
      <c r="A138" s="7"/>
      <c r="B138" s="7"/>
      <c r="C138" s="7"/>
      <c r="D138" s="7"/>
      <c r="E138" s="21"/>
      <c r="F138" s="7"/>
      <c r="G138" s="7"/>
      <c r="H138" s="14"/>
      <c r="I138" s="14"/>
      <c r="J138" s="14"/>
      <c r="K138" s="7"/>
      <c r="L138" s="7"/>
      <c r="M138" s="7"/>
      <c r="N138" s="7"/>
      <c r="O138" s="7"/>
      <c r="P138" s="7"/>
      <c r="Q138" s="7"/>
      <c r="R138" s="7"/>
      <c r="S138" s="7"/>
      <c r="T138" s="7"/>
      <c r="U138" s="7"/>
      <c r="V138" s="7"/>
      <c r="W138" s="7"/>
      <c r="X138" s="7"/>
      <c r="Y138" s="7"/>
      <c r="Z138" s="7"/>
      <c r="AA138" s="7"/>
      <c r="AB138" s="7"/>
    </row>
    <row r="139" ht="22.5" customHeight="1">
      <c r="A139" s="7"/>
      <c r="B139" s="7"/>
      <c r="C139" s="7"/>
      <c r="D139" s="7"/>
      <c r="E139" s="21"/>
      <c r="F139" s="7"/>
      <c r="G139" s="7"/>
      <c r="H139" s="14"/>
      <c r="I139" s="14"/>
      <c r="J139" s="14"/>
      <c r="K139" s="7"/>
      <c r="L139" s="7"/>
      <c r="M139" s="7"/>
      <c r="N139" s="7"/>
      <c r="O139" s="7"/>
      <c r="P139" s="7"/>
      <c r="Q139" s="7"/>
      <c r="R139" s="7"/>
      <c r="S139" s="7"/>
      <c r="T139" s="7"/>
      <c r="U139" s="7"/>
      <c r="V139" s="7"/>
      <c r="W139" s="7"/>
      <c r="X139" s="7"/>
      <c r="Y139" s="7"/>
      <c r="Z139" s="7"/>
      <c r="AA139" s="7"/>
      <c r="AB139" s="7"/>
    </row>
    <row r="140" ht="22.5" customHeight="1">
      <c r="A140" s="7"/>
      <c r="B140" s="7"/>
      <c r="C140" s="7"/>
      <c r="D140" s="7"/>
      <c r="E140" s="21"/>
      <c r="F140" s="7"/>
      <c r="G140" s="7"/>
      <c r="H140" s="14"/>
      <c r="I140" s="14"/>
      <c r="J140" s="14"/>
      <c r="K140" s="7"/>
      <c r="L140" s="7"/>
      <c r="M140" s="7"/>
      <c r="N140" s="7"/>
      <c r="O140" s="7"/>
      <c r="P140" s="7"/>
      <c r="Q140" s="7"/>
      <c r="R140" s="7"/>
      <c r="S140" s="7"/>
      <c r="T140" s="7"/>
      <c r="U140" s="7"/>
      <c r="V140" s="7"/>
      <c r="W140" s="7"/>
      <c r="X140" s="7"/>
      <c r="Y140" s="7"/>
      <c r="Z140" s="7"/>
      <c r="AA140" s="7"/>
      <c r="AB140" s="7"/>
    </row>
    <row r="141" ht="22.5" customHeight="1">
      <c r="A141" s="7"/>
      <c r="B141" s="7"/>
      <c r="C141" s="7"/>
      <c r="D141" s="7"/>
      <c r="E141" s="21"/>
      <c r="F141" s="7"/>
      <c r="G141" s="7"/>
      <c r="H141" s="14"/>
      <c r="I141" s="14"/>
      <c r="J141" s="14"/>
      <c r="K141" s="7"/>
      <c r="L141" s="7"/>
      <c r="M141" s="7"/>
      <c r="N141" s="7"/>
      <c r="O141" s="7"/>
      <c r="P141" s="7"/>
      <c r="Q141" s="7"/>
      <c r="R141" s="7"/>
      <c r="S141" s="7"/>
      <c r="T141" s="7"/>
      <c r="U141" s="7"/>
      <c r="V141" s="7"/>
      <c r="W141" s="7"/>
      <c r="X141" s="7"/>
      <c r="Y141" s="7"/>
      <c r="Z141" s="7"/>
      <c r="AA141" s="7"/>
      <c r="AB141" s="7"/>
    </row>
    <row r="142" ht="22.5" customHeight="1">
      <c r="A142" s="7"/>
      <c r="B142" s="7"/>
      <c r="C142" s="7"/>
      <c r="D142" s="7"/>
      <c r="E142" s="21"/>
      <c r="F142" s="7"/>
      <c r="G142" s="7"/>
      <c r="H142" s="14"/>
      <c r="I142" s="14"/>
      <c r="J142" s="14"/>
      <c r="K142" s="7"/>
      <c r="L142" s="7"/>
      <c r="M142" s="7"/>
      <c r="N142" s="7"/>
      <c r="O142" s="7"/>
      <c r="P142" s="7"/>
      <c r="Q142" s="7"/>
      <c r="R142" s="7"/>
      <c r="S142" s="7"/>
      <c r="T142" s="7"/>
      <c r="U142" s="7"/>
      <c r="V142" s="7"/>
      <c r="W142" s="7"/>
      <c r="X142" s="7"/>
      <c r="Y142" s="7"/>
      <c r="Z142" s="7"/>
      <c r="AA142" s="7"/>
      <c r="AB142" s="7"/>
    </row>
    <row r="143" ht="22.5" customHeight="1">
      <c r="A143" s="7"/>
      <c r="B143" s="7"/>
      <c r="C143" s="7"/>
      <c r="D143" s="7"/>
      <c r="E143" s="21"/>
      <c r="F143" s="7"/>
      <c r="G143" s="7"/>
      <c r="H143" s="14"/>
      <c r="I143" s="14"/>
      <c r="J143" s="14"/>
      <c r="K143" s="7"/>
      <c r="L143" s="7"/>
      <c r="M143" s="7"/>
      <c r="N143" s="7"/>
      <c r="O143" s="7"/>
      <c r="P143" s="7"/>
      <c r="Q143" s="7"/>
      <c r="R143" s="7"/>
      <c r="S143" s="7"/>
      <c r="T143" s="7"/>
      <c r="U143" s="7"/>
      <c r="V143" s="7"/>
      <c r="W143" s="7"/>
      <c r="X143" s="7"/>
      <c r="Y143" s="7"/>
      <c r="Z143" s="7"/>
      <c r="AA143" s="7"/>
      <c r="AB143" s="7"/>
    </row>
    <row r="144" ht="22.5" customHeight="1">
      <c r="A144" s="7"/>
      <c r="B144" s="7"/>
      <c r="C144" s="7"/>
      <c r="D144" s="7"/>
      <c r="E144" s="21"/>
      <c r="F144" s="7"/>
      <c r="G144" s="7"/>
      <c r="H144" s="14"/>
      <c r="I144" s="14"/>
      <c r="J144" s="14"/>
      <c r="K144" s="7"/>
      <c r="L144" s="7"/>
      <c r="M144" s="7"/>
      <c r="N144" s="7"/>
      <c r="O144" s="7"/>
      <c r="P144" s="7"/>
      <c r="Q144" s="7"/>
      <c r="R144" s="7"/>
      <c r="S144" s="7"/>
      <c r="T144" s="7"/>
      <c r="U144" s="7"/>
      <c r="V144" s="7"/>
      <c r="W144" s="7"/>
      <c r="X144" s="7"/>
      <c r="Y144" s="7"/>
      <c r="Z144" s="7"/>
      <c r="AA144" s="7"/>
      <c r="AB144" s="7"/>
    </row>
    <row r="145" ht="22.5" customHeight="1">
      <c r="A145" s="7"/>
      <c r="B145" s="7"/>
      <c r="C145" s="7"/>
      <c r="D145" s="7"/>
      <c r="E145" s="21"/>
      <c r="F145" s="7"/>
      <c r="G145" s="7"/>
      <c r="H145" s="14"/>
      <c r="I145" s="14"/>
      <c r="J145" s="14"/>
      <c r="K145" s="7"/>
      <c r="L145" s="7"/>
      <c r="M145" s="7"/>
      <c r="N145" s="7"/>
      <c r="O145" s="7"/>
      <c r="P145" s="7"/>
      <c r="Q145" s="7"/>
      <c r="R145" s="7"/>
      <c r="S145" s="7"/>
      <c r="T145" s="7"/>
      <c r="U145" s="7"/>
      <c r="V145" s="7"/>
      <c r="W145" s="7"/>
      <c r="X145" s="7"/>
      <c r="Y145" s="7"/>
      <c r="Z145" s="7"/>
      <c r="AA145" s="7"/>
      <c r="AB145" s="7"/>
    </row>
    <row r="146" ht="22.5" customHeight="1">
      <c r="A146" s="7"/>
      <c r="B146" s="7"/>
      <c r="C146" s="7"/>
      <c r="D146" s="7"/>
      <c r="E146" s="21"/>
      <c r="F146" s="7"/>
      <c r="G146" s="7"/>
      <c r="H146" s="14"/>
      <c r="I146" s="14"/>
      <c r="J146" s="14"/>
      <c r="K146" s="7"/>
      <c r="L146" s="7"/>
      <c r="M146" s="7"/>
      <c r="N146" s="7"/>
      <c r="O146" s="7"/>
      <c r="P146" s="7"/>
      <c r="Q146" s="7"/>
      <c r="R146" s="7"/>
      <c r="S146" s="7"/>
      <c r="T146" s="7"/>
      <c r="U146" s="7"/>
      <c r="V146" s="7"/>
      <c r="W146" s="7"/>
      <c r="X146" s="7"/>
      <c r="Y146" s="7"/>
      <c r="Z146" s="7"/>
      <c r="AA146" s="7"/>
      <c r="AB146" s="7"/>
    </row>
    <row r="147" ht="22.5" customHeight="1">
      <c r="A147" s="7"/>
      <c r="B147" s="7"/>
      <c r="C147" s="7"/>
      <c r="D147" s="7"/>
      <c r="E147" s="21"/>
      <c r="F147" s="7"/>
      <c r="G147" s="7"/>
      <c r="H147" s="14"/>
      <c r="I147" s="14"/>
      <c r="J147" s="14"/>
      <c r="K147" s="7"/>
      <c r="L147" s="7"/>
      <c r="M147" s="7"/>
      <c r="N147" s="7"/>
      <c r="O147" s="7"/>
      <c r="P147" s="7"/>
      <c r="Q147" s="7"/>
      <c r="R147" s="7"/>
      <c r="S147" s="7"/>
      <c r="T147" s="7"/>
      <c r="U147" s="7"/>
      <c r="V147" s="7"/>
      <c r="W147" s="7"/>
      <c r="X147" s="7"/>
      <c r="Y147" s="7"/>
      <c r="Z147" s="7"/>
      <c r="AA147" s="7"/>
      <c r="AB147" s="7"/>
    </row>
    <row r="148" ht="22.5" customHeight="1">
      <c r="A148" s="7"/>
      <c r="B148" s="7"/>
      <c r="C148" s="7"/>
      <c r="D148" s="7"/>
      <c r="E148" s="21"/>
      <c r="F148" s="7"/>
      <c r="G148" s="7"/>
      <c r="H148" s="14"/>
      <c r="I148" s="14"/>
      <c r="J148" s="14"/>
      <c r="K148" s="7"/>
      <c r="L148" s="7"/>
      <c r="M148" s="7"/>
      <c r="N148" s="7"/>
      <c r="O148" s="7"/>
      <c r="P148" s="7"/>
      <c r="Q148" s="7"/>
      <c r="R148" s="7"/>
      <c r="S148" s="7"/>
      <c r="T148" s="7"/>
      <c r="U148" s="7"/>
      <c r="V148" s="7"/>
      <c r="W148" s="7"/>
      <c r="X148" s="7"/>
      <c r="Y148" s="7"/>
      <c r="Z148" s="7"/>
      <c r="AA148" s="7"/>
      <c r="AB148" s="7"/>
    </row>
    <row r="149" ht="22.5" customHeight="1">
      <c r="A149" s="7"/>
      <c r="B149" s="7"/>
      <c r="C149" s="7"/>
      <c r="D149" s="7"/>
      <c r="E149" s="21"/>
      <c r="F149" s="7"/>
      <c r="G149" s="7"/>
      <c r="H149" s="14"/>
      <c r="I149" s="14"/>
      <c r="J149" s="14"/>
      <c r="K149" s="7"/>
      <c r="L149" s="7"/>
      <c r="M149" s="7"/>
      <c r="N149" s="7"/>
      <c r="O149" s="7"/>
      <c r="P149" s="7"/>
      <c r="Q149" s="7"/>
      <c r="R149" s="7"/>
      <c r="S149" s="7"/>
      <c r="T149" s="7"/>
      <c r="U149" s="7"/>
      <c r="V149" s="7"/>
      <c r="W149" s="7"/>
      <c r="X149" s="7"/>
      <c r="Y149" s="7"/>
      <c r="Z149" s="7"/>
      <c r="AA149" s="7"/>
      <c r="AB149" s="7"/>
    </row>
    <row r="150" ht="22.5" customHeight="1">
      <c r="A150" s="7"/>
      <c r="B150" s="7"/>
      <c r="C150" s="7"/>
      <c r="D150" s="7"/>
      <c r="E150" s="21"/>
      <c r="F150" s="7"/>
      <c r="G150" s="7"/>
      <c r="H150" s="14"/>
      <c r="I150" s="14"/>
      <c r="J150" s="14"/>
      <c r="K150" s="7"/>
      <c r="L150" s="7"/>
      <c r="M150" s="7"/>
      <c r="N150" s="7"/>
      <c r="O150" s="7"/>
      <c r="P150" s="7"/>
      <c r="Q150" s="7"/>
      <c r="R150" s="7"/>
      <c r="S150" s="7"/>
      <c r="T150" s="7"/>
      <c r="U150" s="7"/>
      <c r="V150" s="7"/>
      <c r="W150" s="7"/>
      <c r="X150" s="7"/>
      <c r="Y150" s="7"/>
      <c r="Z150" s="7"/>
      <c r="AA150" s="7"/>
      <c r="AB150" s="7"/>
    </row>
    <row r="151" ht="22.5" customHeight="1">
      <c r="A151" s="7"/>
      <c r="B151" s="7"/>
      <c r="C151" s="7"/>
      <c r="D151" s="7"/>
      <c r="E151" s="21"/>
      <c r="F151" s="7"/>
      <c r="G151" s="7"/>
      <c r="H151" s="14"/>
      <c r="I151" s="14"/>
      <c r="J151" s="14"/>
      <c r="K151" s="7"/>
      <c r="L151" s="7"/>
      <c r="M151" s="7"/>
      <c r="N151" s="7"/>
      <c r="O151" s="7"/>
      <c r="P151" s="7"/>
      <c r="Q151" s="7"/>
      <c r="R151" s="7"/>
      <c r="S151" s="7"/>
      <c r="T151" s="7"/>
      <c r="U151" s="7"/>
      <c r="V151" s="7"/>
      <c r="W151" s="7"/>
      <c r="X151" s="7"/>
      <c r="Y151" s="7"/>
      <c r="Z151" s="7"/>
      <c r="AA151" s="7"/>
      <c r="AB151" s="7"/>
    </row>
    <row r="152" ht="22.5" customHeight="1">
      <c r="A152" s="7"/>
      <c r="B152" s="7"/>
      <c r="C152" s="7"/>
      <c r="D152" s="7"/>
      <c r="E152" s="21"/>
      <c r="F152" s="7"/>
      <c r="G152" s="7"/>
      <c r="H152" s="14"/>
      <c r="I152" s="14"/>
      <c r="J152" s="14"/>
      <c r="K152" s="7"/>
      <c r="L152" s="7"/>
      <c r="M152" s="7"/>
      <c r="N152" s="7"/>
      <c r="O152" s="7"/>
      <c r="P152" s="7"/>
      <c r="Q152" s="7"/>
      <c r="R152" s="7"/>
      <c r="S152" s="7"/>
      <c r="T152" s="7"/>
      <c r="U152" s="7"/>
      <c r="V152" s="7"/>
      <c r="W152" s="7"/>
      <c r="X152" s="7"/>
      <c r="Y152" s="7"/>
      <c r="Z152" s="7"/>
      <c r="AA152" s="7"/>
      <c r="AB152" s="7"/>
    </row>
    <row r="153" ht="22.5" customHeight="1">
      <c r="A153" s="7"/>
      <c r="B153" s="7"/>
      <c r="C153" s="7"/>
      <c r="D153" s="7"/>
      <c r="E153" s="21"/>
      <c r="F153" s="7"/>
      <c r="G153" s="7"/>
      <c r="H153" s="14"/>
      <c r="I153" s="14"/>
      <c r="J153" s="14"/>
      <c r="K153" s="7"/>
      <c r="L153" s="7"/>
      <c r="M153" s="7"/>
      <c r="N153" s="7"/>
      <c r="O153" s="7"/>
      <c r="P153" s="7"/>
      <c r="Q153" s="7"/>
      <c r="R153" s="7"/>
      <c r="S153" s="7"/>
      <c r="T153" s="7"/>
      <c r="U153" s="7"/>
      <c r="V153" s="7"/>
      <c r="W153" s="7"/>
      <c r="X153" s="7"/>
      <c r="Y153" s="7"/>
      <c r="Z153" s="7"/>
      <c r="AA153" s="7"/>
      <c r="AB153" s="7"/>
    </row>
    <row r="154" ht="22.5" customHeight="1">
      <c r="A154" s="7"/>
      <c r="B154" s="7"/>
      <c r="C154" s="7"/>
      <c r="D154" s="7"/>
      <c r="E154" s="21"/>
      <c r="F154" s="7"/>
      <c r="G154" s="7"/>
      <c r="H154" s="14"/>
      <c r="I154" s="14"/>
      <c r="J154" s="14"/>
      <c r="K154" s="7"/>
      <c r="L154" s="7"/>
      <c r="M154" s="7"/>
      <c r="N154" s="7"/>
      <c r="O154" s="7"/>
      <c r="P154" s="7"/>
      <c r="Q154" s="7"/>
      <c r="R154" s="7"/>
      <c r="S154" s="7"/>
      <c r="T154" s="7"/>
      <c r="U154" s="7"/>
      <c r="V154" s="7"/>
      <c r="W154" s="7"/>
      <c r="X154" s="7"/>
      <c r="Y154" s="7"/>
      <c r="Z154" s="7"/>
      <c r="AA154" s="7"/>
      <c r="AB154" s="7"/>
    </row>
    <row r="155" ht="22.5" customHeight="1">
      <c r="A155" s="7"/>
      <c r="B155" s="7"/>
      <c r="C155" s="7"/>
      <c r="D155" s="7"/>
      <c r="E155" s="21"/>
      <c r="F155" s="7"/>
      <c r="G155" s="7"/>
      <c r="H155" s="14"/>
      <c r="I155" s="14"/>
      <c r="J155" s="14"/>
      <c r="K155" s="7"/>
      <c r="L155" s="7"/>
      <c r="M155" s="7"/>
      <c r="N155" s="7"/>
      <c r="O155" s="7"/>
      <c r="P155" s="7"/>
      <c r="Q155" s="7"/>
      <c r="R155" s="7"/>
      <c r="S155" s="7"/>
      <c r="T155" s="7"/>
      <c r="U155" s="7"/>
      <c r="V155" s="7"/>
      <c r="W155" s="7"/>
      <c r="X155" s="7"/>
      <c r="Y155" s="7"/>
      <c r="Z155" s="7"/>
      <c r="AA155" s="7"/>
      <c r="AB155" s="7"/>
    </row>
    <row r="156" ht="22.5" customHeight="1">
      <c r="A156" s="7"/>
      <c r="B156" s="7"/>
      <c r="C156" s="7"/>
      <c r="D156" s="7"/>
      <c r="E156" s="21"/>
      <c r="F156" s="7"/>
      <c r="G156" s="7"/>
      <c r="H156" s="14"/>
      <c r="I156" s="14"/>
      <c r="J156" s="14"/>
      <c r="K156" s="7"/>
      <c r="L156" s="7"/>
      <c r="M156" s="7"/>
      <c r="N156" s="7"/>
      <c r="O156" s="7"/>
      <c r="P156" s="7"/>
      <c r="Q156" s="7"/>
      <c r="R156" s="7"/>
      <c r="S156" s="7"/>
      <c r="T156" s="7"/>
      <c r="U156" s="7"/>
      <c r="V156" s="7"/>
      <c r="W156" s="7"/>
      <c r="X156" s="7"/>
      <c r="Y156" s="7"/>
      <c r="Z156" s="7"/>
      <c r="AA156" s="7"/>
      <c r="AB156" s="7"/>
    </row>
    <row r="157" ht="22.5" customHeight="1">
      <c r="A157" s="7"/>
      <c r="B157" s="7"/>
      <c r="C157" s="7"/>
      <c r="D157" s="7"/>
      <c r="E157" s="21"/>
      <c r="F157" s="7"/>
      <c r="G157" s="7"/>
      <c r="H157" s="14"/>
      <c r="I157" s="14"/>
      <c r="J157" s="14"/>
      <c r="K157" s="7"/>
      <c r="L157" s="7"/>
      <c r="M157" s="7"/>
      <c r="N157" s="7"/>
      <c r="O157" s="7"/>
      <c r="P157" s="7"/>
      <c r="Q157" s="7"/>
      <c r="R157" s="7"/>
      <c r="S157" s="7"/>
      <c r="T157" s="7"/>
      <c r="U157" s="7"/>
      <c r="V157" s="7"/>
      <c r="W157" s="7"/>
      <c r="X157" s="7"/>
      <c r="Y157" s="7"/>
      <c r="Z157" s="7"/>
      <c r="AA157" s="7"/>
      <c r="AB157" s="7"/>
    </row>
    <row r="158" ht="22.5" customHeight="1">
      <c r="A158" s="7"/>
      <c r="B158" s="7"/>
      <c r="C158" s="7"/>
      <c r="D158" s="7"/>
      <c r="E158" s="21"/>
      <c r="F158" s="7"/>
      <c r="G158" s="7"/>
      <c r="H158" s="14"/>
      <c r="I158" s="14"/>
      <c r="J158" s="14"/>
      <c r="K158" s="7"/>
      <c r="L158" s="7"/>
      <c r="M158" s="7"/>
      <c r="N158" s="7"/>
      <c r="O158" s="7"/>
      <c r="P158" s="7"/>
      <c r="Q158" s="7"/>
      <c r="R158" s="7"/>
      <c r="S158" s="7"/>
      <c r="T158" s="7"/>
      <c r="U158" s="7"/>
      <c r="V158" s="7"/>
      <c r="W158" s="7"/>
      <c r="X158" s="7"/>
      <c r="Y158" s="7"/>
      <c r="Z158" s="7"/>
      <c r="AA158" s="7"/>
      <c r="AB158" s="7"/>
    </row>
    <row r="159" ht="22.5" customHeight="1">
      <c r="A159" s="7"/>
      <c r="B159" s="7"/>
      <c r="C159" s="7"/>
      <c r="D159" s="7"/>
      <c r="E159" s="21"/>
      <c r="F159" s="7"/>
      <c r="G159" s="7"/>
      <c r="H159" s="14"/>
      <c r="I159" s="14"/>
      <c r="J159" s="14"/>
      <c r="K159" s="7"/>
      <c r="L159" s="7"/>
      <c r="M159" s="7"/>
      <c r="N159" s="7"/>
      <c r="O159" s="7"/>
      <c r="P159" s="7"/>
      <c r="Q159" s="7"/>
      <c r="R159" s="7"/>
      <c r="S159" s="7"/>
      <c r="T159" s="7"/>
      <c r="U159" s="7"/>
      <c r="V159" s="7"/>
      <c r="W159" s="7"/>
      <c r="X159" s="7"/>
      <c r="Y159" s="7"/>
      <c r="Z159" s="7"/>
      <c r="AA159" s="7"/>
      <c r="AB159" s="7"/>
    </row>
    <row r="160" ht="22.5" customHeight="1">
      <c r="A160" s="7"/>
      <c r="B160" s="7"/>
      <c r="C160" s="7"/>
      <c r="D160" s="7"/>
      <c r="E160" s="21"/>
      <c r="F160" s="7"/>
      <c r="G160" s="7"/>
      <c r="H160" s="14"/>
      <c r="I160" s="14"/>
      <c r="J160" s="14"/>
      <c r="K160" s="7"/>
      <c r="L160" s="7"/>
      <c r="M160" s="7"/>
      <c r="N160" s="7"/>
      <c r="O160" s="7"/>
      <c r="P160" s="7"/>
      <c r="Q160" s="7"/>
      <c r="R160" s="7"/>
      <c r="S160" s="7"/>
      <c r="T160" s="7"/>
      <c r="U160" s="7"/>
      <c r="V160" s="7"/>
      <c r="W160" s="7"/>
      <c r="X160" s="7"/>
      <c r="Y160" s="7"/>
      <c r="Z160" s="7"/>
      <c r="AA160" s="7"/>
      <c r="AB160" s="7"/>
    </row>
    <row r="161" ht="22.5" customHeight="1">
      <c r="A161" s="7"/>
      <c r="B161" s="7"/>
      <c r="C161" s="7"/>
      <c r="D161" s="7"/>
      <c r="E161" s="21"/>
      <c r="F161" s="7"/>
      <c r="G161" s="7"/>
      <c r="H161" s="14"/>
      <c r="I161" s="14"/>
      <c r="J161" s="14"/>
      <c r="K161" s="7"/>
      <c r="L161" s="7"/>
      <c r="M161" s="7"/>
      <c r="N161" s="7"/>
      <c r="O161" s="7"/>
      <c r="P161" s="7"/>
      <c r="Q161" s="7"/>
      <c r="R161" s="7"/>
      <c r="S161" s="7"/>
      <c r="T161" s="7"/>
      <c r="U161" s="7"/>
      <c r="V161" s="7"/>
      <c r="W161" s="7"/>
      <c r="X161" s="7"/>
      <c r="Y161" s="7"/>
      <c r="Z161" s="7"/>
      <c r="AA161" s="7"/>
      <c r="AB161" s="7"/>
    </row>
    <row r="162" ht="22.5" customHeight="1">
      <c r="A162" s="7"/>
      <c r="B162" s="7"/>
      <c r="C162" s="7"/>
      <c r="D162" s="7"/>
      <c r="E162" s="21"/>
      <c r="F162" s="7"/>
      <c r="G162" s="7"/>
      <c r="H162" s="14"/>
      <c r="I162" s="14"/>
      <c r="J162" s="14"/>
      <c r="K162" s="7"/>
      <c r="L162" s="7"/>
      <c r="M162" s="7"/>
      <c r="N162" s="7"/>
      <c r="O162" s="7"/>
      <c r="P162" s="7"/>
      <c r="Q162" s="7"/>
      <c r="R162" s="7"/>
      <c r="S162" s="7"/>
      <c r="T162" s="7"/>
      <c r="U162" s="7"/>
      <c r="V162" s="7"/>
      <c r="W162" s="7"/>
      <c r="X162" s="7"/>
      <c r="Y162" s="7"/>
      <c r="Z162" s="7"/>
      <c r="AA162" s="7"/>
      <c r="AB162" s="7"/>
    </row>
    <row r="163" ht="22.5" customHeight="1">
      <c r="A163" s="7"/>
      <c r="B163" s="7"/>
      <c r="C163" s="7"/>
      <c r="D163" s="7"/>
      <c r="E163" s="21"/>
      <c r="F163" s="7"/>
      <c r="G163" s="7"/>
      <c r="H163" s="14"/>
      <c r="I163" s="14"/>
      <c r="J163" s="14"/>
      <c r="K163" s="7"/>
      <c r="L163" s="7"/>
      <c r="M163" s="7"/>
      <c r="N163" s="7"/>
      <c r="O163" s="7"/>
      <c r="P163" s="7"/>
      <c r="Q163" s="7"/>
      <c r="R163" s="7"/>
      <c r="S163" s="7"/>
      <c r="T163" s="7"/>
      <c r="U163" s="7"/>
      <c r="V163" s="7"/>
      <c r="W163" s="7"/>
      <c r="X163" s="7"/>
      <c r="Y163" s="7"/>
      <c r="Z163" s="7"/>
      <c r="AA163" s="7"/>
      <c r="AB163" s="7"/>
    </row>
    <row r="164" ht="22.5" customHeight="1">
      <c r="A164" s="7"/>
      <c r="B164" s="7"/>
      <c r="C164" s="7"/>
      <c r="D164" s="7"/>
      <c r="E164" s="21"/>
      <c r="F164" s="7"/>
      <c r="G164" s="7"/>
      <c r="H164" s="14"/>
      <c r="I164" s="14"/>
      <c r="J164" s="14"/>
      <c r="K164" s="7"/>
      <c r="L164" s="7"/>
      <c r="M164" s="7"/>
      <c r="N164" s="7"/>
      <c r="O164" s="7"/>
      <c r="P164" s="7"/>
      <c r="Q164" s="7"/>
      <c r="R164" s="7"/>
      <c r="S164" s="7"/>
      <c r="T164" s="7"/>
      <c r="U164" s="7"/>
      <c r="V164" s="7"/>
      <c r="W164" s="7"/>
      <c r="X164" s="7"/>
      <c r="Y164" s="7"/>
      <c r="Z164" s="7"/>
      <c r="AA164" s="7"/>
      <c r="AB164" s="7"/>
    </row>
    <row r="165" ht="22.5" customHeight="1">
      <c r="A165" s="7"/>
      <c r="B165" s="7"/>
      <c r="C165" s="7"/>
      <c r="D165" s="7"/>
      <c r="E165" s="21"/>
      <c r="F165" s="7"/>
      <c r="G165" s="7"/>
      <c r="H165" s="14"/>
      <c r="I165" s="14"/>
      <c r="J165" s="14"/>
      <c r="K165" s="7"/>
      <c r="L165" s="7"/>
      <c r="M165" s="7"/>
      <c r="N165" s="7"/>
      <c r="O165" s="7"/>
      <c r="P165" s="7"/>
      <c r="Q165" s="7"/>
      <c r="R165" s="7"/>
      <c r="S165" s="7"/>
      <c r="T165" s="7"/>
      <c r="U165" s="7"/>
      <c r="V165" s="7"/>
      <c r="W165" s="7"/>
      <c r="X165" s="7"/>
      <c r="Y165" s="7"/>
      <c r="Z165" s="7"/>
      <c r="AA165" s="7"/>
      <c r="AB165" s="7"/>
    </row>
    <row r="166" ht="22.5" customHeight="1">
      <c r="A166" s="7"/>
      <c r="B166" s="7"/>
      <c r="C166" s="7"/>
      <c r="D166" s="7"/>
      <c r="E166" s="21"/>
      <c r="F166" s="7"/>
      <c r="G166" s="7"/>
      <c r="H166" s="14"/>
      <c r="I166" s="14"/>
      <c r="J166" s="14"/>
      <c r="K166" s="7"/>
      <c r="L166" s="7"/>
      <c r="M166" s="7"/>
      <c r="N166" s="7"/>
      <c r="O166" s="7"/>
      <c r="P166" s="7"/>
      <c r="Q166" s="7"/>
      <c r="R166" s="7"/>
      <c r="S166" s="7"/>
      <c r="T166" s="7"/>
      <c r="U166" s="7"/>
      <c r="V166" s="7"/>
      <c r="W166" s="7"/>
      <c r="X166" s="7"/>
      <c r="Y166" s="7"/>
      <c r="Z166" s="7"/>
      <c r="AA166" s="7"/>
      <c r="AB166" s="7"/>
    </row>
    <row r="167" ht="22.5" customHeight="1">
      <c r="A167" s="7"/>
      <c r="B167" s="7"/>
      <c r="C167" s="7"/>
      <c r="D167" s="7"/>
      <c r="E167" s="21"/>
      <c r="F167" s="7"/>
      <c r="G167" s="7"/>
      <c r="H167" s="14"/>
      <c r="I167" s="14"/>
      <c r="J167" s="14"/>
      <c r="K167" s="7"/>
      <c r="L167" s="7"/>
      <c r="M167" s="7"/>
      <c r="N167" s="7"/>
      <c r="O167" s="7"/>
      <c r="P167" s="7"/>
      <c r="Q167" s="7"/>
      <c r="R167" s="7"/>
      <c r="S167" s="7"/>
      <c r="T167" s="7"/>
      <c r="U167" s="7"/>
      <c r="V167" s="7"/>
      <c r="W167" s="7"/>
      <c r="X167" s="7"/>
      <c r="Y167" s="7"/>
      <c r="Z167" s="7"/>
      <c r="AA167" s="7"/>
      <c r="AB167" s="7"/>
    </row>
    <row r="168" ht="22.5" customHeight="1">
      <c r="A168" s="7"/>
      <c r="B168" s="7"/>
      <c r="C168" s="7"/>
      <c r="D168" s="7"/>
      <c r="E168" s="21"/>
      <c r="F168" s="7"/>
      <c r="G168" s="7"/>
      <c r="H168" s="14"/>
      <c r="I168" s="14"/>
      <c r="J168" s="14"/>
      <c r="K168" s="7"/>
      <c r="L168" s="7"/>
      <c r="M168" s="7"/>
      <c r="N168" s="7"/>
      <c r="O168" s="7"/>
      <c r="P168" s="7"/>
      <c r="Q168" s="7"/>
      <c r="R168" s="7"/>
      <c r="S168" s="7"/>
      <c r="T168" s="7"/>
      <c r="U168" s="7"/>
      <c r="V168" s="7"/>
      <c r="W168" s="7"/>
      <c r="X168" s="7"/>
      <c r="Y168" s="7"/>
      <c r="Z168" s="7"/>
      <c r="AA168" s="7"/>
      <c r="AB168" s="7"/>
    </row>
    <row r="169" ht="22.5" customHeight="1">
      <c r="A169" s="7"/>
      <c r="B169" s="7"/>
      <c r="C169" s="7"/>
      <c r="D169" s="7"/>
      <c r="E169" s="21"/>
      <c r="F169" s="7"/>
      <c r="G169" s="7"/>
      <c r="H169" s="14"/>
      <c r="I169" s="14"/>
      <c r="J169" s="14"/>
      <c r="K169" s="7"/>
      <c r="L169" s="7"/>
      <c r="M169" s="7"/>
      <c r="N169" s="7"/>
      <c r="O169" s="7"/>
      <c r="P169" s="7"/>
      <c r="Q169" s="7"/>
      <c r="R169" s="7"/>
      <c r="S169" s="7"/>
      <c r="T169" s="7"/>
      <c r="U169" s="7"/>
      <c r="V169" s="7"/>
      <c r="W169" s="7"/>
      <c r="X169" s="7"/>
      <c r="Y169" s="7"/>
      <c r="Z169" s="7"/>
      <c r="AA169" s="7"/>
      <c r="AB169" s="7"/>
    </row>
    <row r="170" ht="22.5" customHeight="1">
      <c r="A170" s="7"/>
      <c r="B170" s="7"/>
      <c r="C170" s="7"/>
      <c r="D170" s="7"/>
      <c r="E170" s="21"/>
      <c r="F170" s="7"/>
      <c r="G170" s="7"/>
      <c r="H170" s="14"/>
      <c r="I170" s="14"/>
      <c r="J170" s="14"/>
      <c r="K170" s="7"/>
      <c r="L170" s="7"/>
      <c r="M170" s="7"/>
      <c r="N170" s="7"/>
      <c r="O170" s="7"/>
      <c r="P170" s="7"/>
      <c r="Q170" s="7"/>
      <c r="R170" s="7"/>
      <c r="S170" s="7"/>
      <c r="T170" s="7"/>
      <c r="U170" s="7"/>
      <c r="V170" s="7"/>
      <c r="W170" s="7"/>
      <c r="X170" s="7"/>
      <c r="Y170" s="7"/>
      <c r="Z170" s="7"/>
      <c r="AA170" s="7"/>
      <c r="AB170" s="7"/>
    </row>
    <row r="171" ht="22.5" customHeight="1">
      <c r="A171" s="7"/>
      <c r="B171" s="7"/>
      <c r="C171" s="7"/>
      <c r="D171" s="7"/>
      <c r="E171" s="21"/>
      <c r="F171" s="7"/>
      <c r="G171" s="7"/>
      <c r="H171" s="14"/>
      <c r="I171" s="14"/>
      <c r="J171" s="14"/>
      <c r="K171" s="7"/>
      <c r="L171" s="7"/>
      <c r="M171" s="7"/>
      <c r="N171" s="7"/>
      <c r="O171" s="7"/>
      <c r="P171" s="7"/>
      <c r="Q171" s="7"/>
      <c r="R171" s="7"/>
      <c r="S171" s="7"/>
      <c r="T171" s="7"/>
      <c r="U171" s="7"/>
      <c r="V171" s="7"/>
      <c r="W171" s="7"/>
      <c r="X171" s="7"/>
      <c r="Y171" s="7"/>
      <c r="Z171" s="7"/>
      <c r="AA171" s="7"/>
      <c r="AB171" s="7"/>
    </row>
    <row r="172" ht="22.5" customHeight="1">
      <c r="A172" s="7"/>
      <c r="B172" s="7"/>
      <c r="C172" s="7"/>
      <c r="D172" s="7"/>
      <c r="E172" s="21"/>
      <c r="F172" s="7"/>
      <c r="G172" s="7"/>
      <c r="H172" s="14"/>
      <c r="I172" s="14"/>
      <c r="J172" s="14"/>
      <c r="K172" s="7"/>
      <c r="L172" s="7"/>
      <c r="M172" s="7"/>
      <c r="N172" s="7"/>
      <c r="O172" s="7"/>
      <c r="P172" s="7"/>
      <c r="Q172" s="7"/>
      <c r="R172" s="7"/>
      <c r="S172" s="7"/>
      <c r="T172" s="7"/>
      <c r="U172" s="7"/>
      <c r="V172" s="7"/>
      <c r="W172" s="7"/>
      <c r="X172" s="7"/>
      <c r="Y172" s="7"/>
      <c r="Z172" s="7"/>
      <c r="AA172" s="7"/>
      <c r="AB172" s="7"/>
    </row>
    <row r="173" ht="22.5" customHeight="1">
      <c r="A173" s="7"/>
      <c r="B173" s="7"/>
      <c r="C173" s="7"/>
      <c r="D173" s="7"/>
      <c r="E173" s="21"/>
      <c r="F173" s="7"/>
      <c r="G173" s="7"/>
      <c r="H173" s="14"/>
      <c r="I173" s="14"/>
      <c r="J173" s="14"/>
      <c r="K173" s="7"/>
      <c r="L173" s="7"/>
      <c r="M173" s="7"/>
      <c r="N173" s="7"/>
      <c r="O173" s="7"/>
      <c r="P173" s="7"/>
      <c r="Q173" s="7"/>
      <c r="R173" s="7"/>
      <c r="S173" s="7"/>
      <c r="T173" s="7"/>
      <c r="U173" s="7"/>
      <c r="V173" s="7"/>
      <c r="W173" s="7"/>
      <c r="X173" s="7"/>
      <c r="Y173" s="7"/>
      <c r="Z173" s="7"/>
      <c r="AA173" s="7"/>
      <c r="AB173" s="7"/>
    </row>
    <row r="174" ht="22.5" customHeight="1">
      <c r="A174" s="7"/>
      <c r="B174" s="7"/>
      <c r="C174" s="7"/>
      <c r="D174" s="7"/>
      <c r="E174" s="21"/>
      <c r="F174" s="7"/>
      <c r="G174" s="7"/>
      <c r="H174" s="14"/>
      <c r="I174" s="14"/>
      <c r="J174" s="14"/>
      <c r="K174" s="7"/>
      <c r="L174" s="7"/>
      <c r="M174" s="7"/>
      <c r="N174" s="7"/>
      <c r="O174" s="7"/>
      <c r="P174" s="7"/>
      <c r="Q174" s="7"/>
      <c r="R174" s="7"/>
      <c r="S174" s="7"/>
      <c r="T174" s="7"/>
      <c r="U174" s="7"/>
      <c r="V174" s="7"/>
      <c r="W174" s="7"/>
      <c r="X174" s="7"/>
      <c r="Y174" s="7"/>
      <c r="Z174" s="7"/>
      <c r="AA174" s="7"/>
      <c r="AB174" s="7"/>
    </row>
    <row r="175" ht="22.5" customHeight="1">
      <c r="A175" s="7"/>
      <c r="B175" s="7"/>
      <c r="C175" s="7"/>
      <c r="D175" s="7"/>
      <c r="E175" s="21"/>
      <c r="F175" s="7"/>
      <c r="G175" s="7"/>
      <c r="H175" s="14"/>
      <c r="I175" s="14"/>
      <c r="J175" s="14"/>
      <c r="K175" s="7"/>
      <c r="L175" s="7"/>
      <c r="M175" s="7"/>
      <c r="N175" s="7"/>
      <c r="O175" s="7"/>
      <c r="P175" s="7"/>
      <c r="Q175" s="7"/>
      <c r="R175" s="7"/>
      <c r="S175" s="7"/>
      <c r="T175" s="7"/>
      <c r="U175" s="7"/>
      <c r="V175" s="7"/>
      <c r="W175" s="7"/>
      <c r="X175" s="7"/>
      <c r="Y175" s="7"/>
      <c r="Z175" s="7"/>
      <c r="AA175" s="7"/>
      <c r="AB175" s="7"/>
    </row>
    <row r="176" ht="22.5" customHeight="1">
      <c r="A176" s="7"/>
      <c r="B176" s="7"/>
      <c r="C176" s="7"/>
      <c r="D176" s="7"/>
      <c r="E176" s="21"/>
      <c r="F176" s="7"/>
      <c r="G176" s="7"/>
      <c r="H176" s="14"/>
      <c r="I176" s="14"/>
      <c r="J176" s="14"/>
      <c r="K176" s="7"/>
      <c r="L176" s="7"/>
      <c r="M176" s="7"/>
      <c r="N176" s="7"/>
      <c r="O176" s="7"/>
      <c r="P176" s="7"/>
      <c r="Q176" s="7"/>
      <c r="R176" s="7"/>
      <c r="S176" s="7"/>
      <c r="T176" s="7"/>
      <c r="U176" s="7"/>
      <c r="V176" s="7"/>
      <c r="W176" s="7"/>
      <c r="X176" s="7"/>
      <c r="Y176" s="7"/>
      <c r="Z176" s="7"/>
      <c r="AA176" s="7"/>
      <c r="AB176" s="7"/>
    </row>
    <row r="177" ht="22.5" customHeight="1">
      <c r="A177" s="7"/>
      <c r="B177" s="7"/>
      <c r="C177" s="7"/>
      <c r="D177" s="7"/>
      <c r="E177" s="21"/>
      <c r="F177" s="7"/>
      <c r="G177" s="7"/>
      <c r="H177" s="14"/>
      <c r="I177" s="14"/>
      <c r="J177" s="14"/>
      <c r="K177" s="7"/>
      <c r="L177" s="7"/>
      <c r="M177" s="7"/>
      <c r="N177" s="7"/>
      <c r="O177" s="7"/>
      <c r="P177" s="7"/>
      <c r="Q177" s="7"/>
      <c r="R177" s="7"/>
      <c r="S177" s="7"/>
      <c r="T177" s="7"/>
      <c r="U177" s="7"/>
      <c r="V177" s="7"/>
      <c r="W177" s="7"/>
      <c r="X177" s="7"/>
      <c r="Y177" s="7"/>
      <c r="Z177" s="7"/>
      <c r="AA177" s="7"/>
      <c r="AB177" s="7"/>
    </row>
    <row r="178" ht="22.5" customHeight="1">
      <c r="A178" s="7"/>
      <c r="B178" s="7"/>
      <c r="C178" s="7"/>
      <c r="D178" s="7"/>
      <c r="E178" s="21"/>
      <c r="F178" s="7"/>
      <c r="G178" s="7"/>
      <c r="H178" s="14"/>
      <c r="I178" s="14"/>
      <c r="J178" s="14"/>
      <c r="K178" s="7"/>
      <c r="L178" s="7"/>
      <c r="M178" s="7"/>
      <c r="N178" s="7"/>
      <c r="O178" s="7"/>
      <c r="P178" s="7"/>
      <c r="Q178" s="7"/>
      <c r="R178" s="7"/>
      <c r="S178" s="7"/>
      <c r="T178" s="7"/>
      <c r="U178" s="7"/>
      <c r="V178" s="7"/>
      <c r="W178" s="7"/>
      <c r="X178" s="7"/>
      <c r="Y178" s="7"/>
      <c r="Z178" s="7"/>
      <c r="AA178" s="7"/>
      <c r="AB178" s="7"/>
    </row>
    <row r="179" ht="22.5" customHeight="1">
      <c r="A179" s="7"/>
      <c r="B179" s="7"/>
      <c r="C179" s="7"/>
      <c r="D179" s="7"/>
      <c r="E179" s="21"/>
      <c r="F179" s="7"/>
      <c r="G179" s="7"/>
      <c r="H179" s="14"/>
      <c r="I179" s="14"/>
      <c r="J179" s="14"/>
      <c r="K179" s="7"/>
      <c r="L179" s="7"/>
      <c r="M179" s="7"/>
      <c r="N179" s="7"/>
      <c r="O179" s="7"/>
      <c r="P179" s="7"/>
      <c r="Q179" s="7"/>
      <c r="R179" s="7"/>
      <c r="S179" s="7"/>
      <c r="T179" s="7"/>
      <c r="U179" s="7"/>
      <c r="V179" s="7"/>
      <c r="W179" s="7"/>
      <c r="X179" s="7"/>
      <c r="Y179" s="7"/>
      <c r="Z179" s="7"/>
      <c r="AA179" s="7"/>
      <c r="AB179" s="7"/>
    </row>
    <row r="180" ht="22.5" customHeight="1">
      <c r="A180" s="7"/>
      <c r="B180" s="7"/>
      <c r="C180" s="7"/>
      <c r="D180" s="7"/>
      <c r="E180" s="21"/>
      <c r="F180" s="7"/>
      <c r="G180" s="7"/>
      <c r="H180" s="14"/>
      <c r="I180" s="14"/>
      <c r="J180" s="14"/>
      <c r="K180" s="7"/>
      <c r="L180" s="7"/>
      <c r="M180" s="7"/>
      <c r="N180" s="7"/>
      <c r="O180" s="7"/>
      <c r="P180" s="7"/>
      <c r="Q180" s="7"/>
      <c r="R180" s="7"/>
      <c r="S180" s="7"/>
      <c r="T180" s="7"/>
      <c r="U180" s="7"/>
      <c r="V180" s="7"/>
      <c r="W180" s="7"/>
      <c r="X180" s="7"/>
      <c r="Y180" s="7"/>
      <c r="Z180" s="7"/>
      <c r="AA180" s="7"/>
      <c r="AB180" s="7"/>
    </row>
    <row r="181" ht="22.5" customHeight="1">
      <c r="A181" s="7"/>
      <c r="B181" s="7"/>
      <c r="C181" s="7"/>
      <c r="D181" s="7"/>
      <c r="E181" s="21"/>
      <c r="F181" s="7"/>
      <c r="G181" s="7"/>
      <c r="H181" s="14"/>
      <c r="I181" s="14"/>
      <c r="J181" s="14"/>
      <c r="K181" s="7"/>
      <c r="L181" s="7"/>
      <c r="M181" s="7"/>
      <c r="N181" s="7"/>
      <c r="O181" s="7"/>
      <c r="P181" s="7"/>
      <c r="Q181" s="7"/>
      <c r="R181" s="7"/>
      <c r="S181" s="7"/>
      <c r="T181" s="7"/>
      <c r="U181" s="7"/>
      <c r="V181" s="7"/>
      <c r="W181" s="7"/>
      <c r="X181" s="7"/>
      <c r="Y181" s="7"/>
      <c r="Z181" s="7"/>
      <c r="AA181" s="7"/>
      <c r="AB181" s="7"/>
    </row>
    <row r="182" ht="22.5" customHeight="1">
      <c r="A182" s="7"/>
      <c r="B182" s="7"/>
      <c r="C182" s="7"/>
      <c r="D182" s="7"/>
      <c r="E182" s="21"/>
      <c r="F182" s="7"/>
      <c r="G182" s="7"/>
      <c r="H182" s="14"/>
      <c r="I182" s="14"/>
      <c r="J182" s="14"/>
      <c r="K182" s="7"/>
      <c r="L182" s="7"/>
      <c r="M182" s="7"/>
      <c r="N182" s="7"/>
      <c r="O182" s="7"/>
      <c r="P182" s="7"/>
      <c r="Q182" s="7"/>
      <c r="R182" s="7"/>
      <c r="S182" s="7"/>
      <c r="T182" s="7"/>
      <c r="U182" s="7"/>
      <c r="V182" s="7"/>
      <c r="W182" s="7"/>
      <c r="X182" s="7"/>
      <c r="Y182" s="7"/>
      <c r="Z182" s="7"/>
      <c r="AA182" s="7"/>
      <c r="AB182" s="7"/>
    </row>
    <row r="183" ht="22.5" customHeight="1">
      <c r="A183" s="7"/>
      <c r="B183" s="7"/>
      <c r="C183" s="7"/>
      <c r="D183" s="7"/>
      <c r="E183" s="21"/>
      <c r="F183" s="7"/>
      <c r="G183" s="7"/>
      <c r="H183" s="14"/>
      <c r="I183" s="14"/>
      <c r="J183" s="14"/>
      <c r="K183" s="7"/>
      <c r="L183" s="7"/>
      <c r="M183" s="7"/>
      <c r="N183" s="7"/>
      <c r="O183" s="7"/>
      <c r="P183" s="7"/>
      <c r="Q183" s="7"/>
      <c r="R183" s="7"/>
      <c r="S183" s="7"/>
      <c r="T183" s="7"/>
      <c r="U183" s="7"/>
      <c r="V183" s="7"/>
      <c r="W183" s="7"/>
      <c r="X183" s="7"/>
      <c r="Y183" s="7"/>
      <c r="Z183" s="7"/>
      <c r="AA183" s="7"/>
      <c r="AB183" s="7"/>
    </row>
    <row r="184" ht="22.5" customHeight="1">
      <c r="A184" s="7"/>
      <c r="B184" s="7"/>
      <c r="C184" s="7"/>
      <c r="D184" s="7"/>
      <c r="E184" s="21"/>
      <c r="F184" s="7"/>
      <c r="G184" s="7"/>
      <c r="H184" s="14"/>
      <c r="I184" s="14"/>
      <c r="J184" s="14"/>
      <c r="K184" s="7"/>
      <c r="L184" s="7"/>
      <c r="M184" s="7"/>
      <c r="N184" s="7"/>
      <c r="O184" s="7"/>
      <c r="P184" s="7"/>
      <c r="Q184" s="7"/>
      <c r="R184" s="7"/>
      <c r="S184" s="7"/>
      <c r="T184" s="7"/>
      <c r="U184" s="7"/>
      <c r="V184" s="7"/>
      <c r="W184" s="7"/>
      <c r="X184" s="7"/>
      <c r="Y184" s="7"/>
      <c r="Z184" s="7"/>
      <c r="AA184" s="7"/>
      <c r="AB184" s="7"/>
    </row>
    <row r="185" ht="22.5" customHeight="1">
      <c r="A185" s="7"/>
      <c r="B185" s="7"/>
      <c r="C185" s="7"/>
      <c r="D185" s="7"/>
      <c r="E185" s="21"/>
      <c r="F185" s="7"/>
      <c r="G185" s="7"/>
      <c r="H185" s="14"/>
      <c r="I185" s="14"/>
      <c r="J185" s="14"/>
      <c r="K185" s="7"/>
      <c r="L185" s="7"/>
      <c r="M185" s="7"/>
      <c r="N185" s="7"/>
      <c r="O185" s="7"/>
      <c r="P185" s="7"/>
      <c r="Q185" s="7"/>
      <c r="R185" s="7"/>
      <c r="S185" s="7"/>
      <c r="T185" s="7"/>
      <c r="U185" s="7"/>
      <c r="V185" s="7"/>
      <c r="W185" s="7"/>
      <c r="X185" s="7"/>
      <c r="Y185" s="7"/>
      <c r="Z185" s="7"/>
      <c r="AA185" s="7"/>
      <c r="AB185" s="7"/>
    </row>
    <row r="186" ht="22.5" customHeight="1">
      <c r="A186" s="7"/>
      <c r="B186" s="7"/>
      <c r="C186" s="7"/>
      <c r="D186" s="7"/>
      <c r="E186" s="21"/>
      <c r="F186" s="7"/>
      <c r="G186" s="7"/>
      <c r="H186" s="14"/>
      <c r="I186" s="14"/>
      <c r="J186" s="14"/>
      <c r="K186" s="7"/>
      <c r="L186" s="7"/>
      <c r="M186" s="7"/>
      <c r="N186" s="7"/>
      <c r="O186" s="7"/>
      <c r="P186" s="7"/>
      <c r="Q186" s="7"/>
      <c r="R186" s="7"/>
      <c r="S186" s="7"/>
      <c r="T186" s="7"/>
      <c r="U186" s="7"/>
      <c r="V186" s="7"/>
      <c r="W186" s="7"/>
      <c r="X186" s="7"/>
      <c r="Y186" s="7"/>
      <c r="Z186" s="7"/>
      <c r="AA186" s="7"/>
      <c r="AB186" s="7"/>
    </row>
    <row r="187" ht="22.5" customHeight="1">
      <c r="A187" s="7"/>
      <c r="B187" s="7"/>
      <c r="C187" s="7"/>
      <c r="D187" s="7"/>
      <c r="E187" s="21"/>
      <c r="F187" s="7"/>
      <c r="G187" s="7"/>
      <c r="H187" s="14"/>
      <c r="I187" s="14"/>
      <c r="J187" s="14"/>
      <c r="K187" s="7"/>
      <c r="L187" s="7"/>
      <c r="M187" s="7"/>
      <c r="N187" s="7"/>
      <c r="O187" s="7"/>
      <c r="P187" s="7"/>
      <c r="Q187" s="7"/>
      <c r="R187" s="7"/>
      <c r="S187" s="7"/>
      <c r="T187" s="7"/>
      <c r="U187" s="7"/>
      <c r="V187" s="7"/>
      <c r="W187" s="7"/>
      <c r="X187" s="7"/>
      <c r="Y187" s="7"/>
      <c r="Z187" s="7"/>
      <c r="AA187" s="7"/>
      <c r="AB187" s="7"/>
    </row>
    <row r="188" ht="22.5" customHeight="1">
      <c r="A188" s="7"/>
      <c r="B188" s="7"/>
      <c r="C188" s="7"/>
      <c r="D188" s="7"/>
      <c r="E188" s="21"/>
      <c r="F188" s="7"/>
      <c r="G188" s="7"/>
      <c r="H188" s="14"/>
      <c r="I188" s="14"/>
      <c r="J188" s="14"/>
      <c r="K188" s="7"/>
      <c r="L188" s="7"/>
      <c r="M188" s="7"/>
      <c r="N188" s="7"/>
      <c r="O188" s="7"/>
      <c r="P188" s="7"/>
      <c r="Q188" s="7"/>
      <c r="R188" s="7"/>
      <c r="S188" s="7"/>
      <c r="T188" s="7"/>
      <c r="U188" s="7"/>
      <c r="V188" s="7"/>
      <c r="W188" s="7"/>
      <c r="X188" s="7"/>
      <c r="Y188" s="7"/>
      <c r="Z188" s="7"/>
      <c r="AA188" s="7"/>
      <c r="AB188" s="7"/>
    </row>
    <row r="189" ht="22.5" customHeight="1">
      <c r="A189" s="7"/>
      <c r="B189" s="7"/>
      <c r="C189" s="7"/>
      <c r="D189" s="7"/>
      <c r="E189" s="21"/>
      <c r="F189" s="7"/>
      <c r="G189" s="7"/>
      <c r="H189" s="14"/>
      <c r="I189" s="14"/>
      <c r="J189" s="14"/>
      <c r="K189" s="7"/>
      <c r="L189" s="7"/>
      <c r="M189" s="7"/>
      <c r="N189" s="7"/>
      <c r="O189" s="7"/>
      <c r="P189" s="7"/>
      <c r="Q189" s="7"/>
      <c r="R189" s="7"/>
      <c r="S189" s="7"/>
      <c r="T189" s="7"/>
      <c r="U189" s="7"/>
      <c r="V189" s="7"/>
      <c r="W189" s="7"/>
      <c r="X189" s="7"/>
      <c r="Y189" s="7"/>
      <c r="Z189" s="7"/>
      <c r="AA189" s="7"/>
      <c r="AB189" s="7"/>
    </row>
    <row r="190" ht="22.5" customHeight="1">
      <c r="A190" s="7"/>
      <c r="B190" s="7"/>
      <c r="C190" s="7"/>
      <c r="D190" s="7"/>
      <c r="E190" s="21"/>
      <c r="F190" s="7"/>
      <c r="G190" s="7"/>
      <c r="H190" s="14"/>
      <c r="I190" s="14"/>
      <c r="J190" s="14"/>
      <c r="K190" s="7"/>
      <c r="L190" s="7"/>
      <c r="M190" s="7"/>
      <c r="N190" s="7"/>
      <c r="O190" s="7"/>
      <c r="P190" s="7"/>
      <c r="Q190" s="7"/>
      <c r="R190" s="7"/>
      <c r="S190" s="7"/>
      <c r="T190" s="7"/>
      <c r="U190" s="7"/>
      <c r="V190" s="7"/>
      <c r="W190" s="7"/>
      <c r="X190" s="7"/>
      <c r="Y190" s="7"/>
      <c r="Z190" s="7"/>
      <c r="AA190" s="7"/>
      <c r="AB190" s="7"/>
    </row>
    <row r="191" ht="22.5" customHeight="1">
      <c r="A191" s="7"/>
      <c r="B191" s="7"/>
      <c r="C191" s="7"/>
      <c r="D191" s="7"/>
      <c r="E191" s="21"/>
      <c r="F191" s="7"/>
      <c r="G191" s="7"/>
      <c r="H191" s="14"/>
      <c r="I191" s="14"/>
      <c r="J191" s="14"/>
      <c r="K191" s="7"/>
      <c r="L191" s="7"/>
      <c r="M191" s="7"/>
      <c r="N191" s="7"/>
      <c r="O191" s="7"/>
      <c r="P191" s="7"/>
      <c r="Q191" s="7"/>
      <c r="R191" s="7"/>
      <c r="S191" s="7"/>
      <c r="T191" s="7"/>
      <c r="U191" s="7"/>
      <c r="V191" s="7"/>
      <c r="W191" s="7"/>
      <c r="X191" s="7"/>
      <c r="Y191" s="7"/>
      <c r="Z191" s="7"/>
      <c r="AA191" s="7"/>
      <c r="AB191" s="7"/>
    </row>
    <row r="192" ht="22.5" customHeight="1">
      <c r="A192" s="7"/>
      <c r="B192" s="7"/>
      <c r="C192" s="7"/>
      <c r="D192" s="7"/>
      <c r="E192" s="21"/>
      <c r="F192" s="7"/>
      <c r="G192" s="7"/>
      <c r="H192" s="14"/>
      <c r="I192" s="14"/>
      <c r="J192" s="14"/>
      <c r="K192" s="7"/>
      <c r="L192" s="7"/>
      <c r="M192" s="7"/>
      <c r="N192" s="7"/>
      <c r="O192" s="7"/>
      <c r="P192" s="7"/>
      <c r="Q192" s="7"/>
      <c r="R192" s="7"/>
      <c r="S192" s="7"/>
      <c r="T192" s="7"/>
      <c r="U192" s="7"/>
      <c r="V192" s="7"/>
      <c r="W192" s="7"/>
      <c r="X192" s="7"/>
      <c r="Y192" s="7"/>
      <c r="Z192" s="7"/>
      <c r="AA192" s="7"/>
      <c r="AB192" s="7"/>
    </row>
    <row r="193" ht="22.5" customHeight="1">
      <c r="A193" s="7"/>
      <c r="B193" s="7"/>
      <c r="C193" s="7"/>
      <c r="D193" s="7"/>
      <c r="E193" s="21"/>
      <c r="F193" s="7"/>
      <c r="G193" s="7"/>
      <c r="H193" s="14"/>
      <c r="I193" s="14"/>
      <c r="J193" s="14"/>
      <c r="K193" s="7"/>
      <c r="L193" s="7"/>
      <c r="M193" s="7"/>
      <c r="N193" s="7"/>
      <c r="O193" s="7"/>
      <c r="P193" s="7"/>
      <c r="Q193" s="7"/>
      <c r="R193" s="7"/>
      <c r="S193" s="7"/>
      <c r="T193" s="7"/>
      <c r="U193" s="7"/>
      <c r="V193" s="7"/>
      <c r="W193" s="7"/>
      <c r="X193" s="7"/>
      <c r="Y193" s="7"/>
      <c r="Z193" s="7"/>
      <c r="AA193" s="7"/>
      <c r="AB193" s="7"/>
    </row>
    <row r="194" ht="22.5" customHeight="1">
      <c r="A194" s="7"/>
      <c r="B194" s="7"/>
      <c r="C194" s="7"/>
      <c r="D194" s="7"/>
      <c r="E194" s="21"/>
      <c r="F194" s="7"/>
      <c r="G194" s="7"/>
      <c r="H194" s="14"/>
      <c r="I194" s="14"/>
      <c r="J194" s="14"/>
      <c r="K194" s="7"/>
      <c r="L194" s="7"/>
      <c r="M194" s="7"/>
      <c r="N194" s="7"/>
      <c r="O194" s="7"/>
      <c r="P194" s="7"/>
      <c r="Q194" s="7"/>
      <c r="R194" s="7"/>
      <c r="S194" s="7"/>
      <c r="T194" s="7"/>
      <c r="U194" s="7"/>
      <c r="V194" s="7"/>
      <c r="W194" s="7"/>
      <c r="X194" s="7"/>
      <c r="Y194" s="7"/>
      <c r="Z194" s="7"/>
      <c r="AA194" s="7"/>
      <c r="AB194" s="7"/>
    </row>
    <row r="195" ht="22.5" customHeight="1">
      <c r="A195" s="7"/>
      <c r="B195" s="7"/>
      <c r="C195" s="7"/>
      <c r="D195" s="7"/>
      <c r="E195" s="21"/>
      <c r="F195" s="7"/>
      <c r="G195" s="7"/>
      <c r="H195" s="14"/>
      <c r="I195" s="14"/>
      <c r="J195" s="14"/>
      <c r="K195" s="7"/>
      <c r="L195" s="7"/>
      <c r="M195" s="7"/>
      <c r="N195" s="7"/>
      <c r="O195" s="7"/>
      <c r="P195" s="7"/>
      <c r="Q195" s="7"/>
      <c r="R195" s="7"/>
      <c r="S195" s="7"/>
      <c r="T195" s="7"/>
      <c r="U195" s="7"/>
      <c r="V195" s="7"/>
      <c r="W195" s="7"/>
      <c r="X195" s="7"/>
      <c r="Y195" s="7"/>
      <c r="Z195" s="7"/>
      <c r="AA195" s="7"/>
      <c r="AB195" s="7"/>
    </row>
    <row r="196" ht="22.5" customHeight="1">
      <c r="A196" s="7"/>
      <c r="B196" s="7"/>
      <c r="C196" s="7"/>
      <c r="D196" s="7"/>
      <c r="E196" s="21"/>
      <c r="F196" s="7"/>
      <c r="G196" s="7"/>
      <c r="H196" s="14"/>
      <c r="I196" s="14"/>
      <c r="J196" s="14"/>
      <c r="K196" s="7"/>
      <c r="L196" s="7"/>
      <c r="M196" s="7"/>
      <c r="N196" s="7"/>
      <c r="O196" s="7"/>
      <c r="P196" s="7"/>
      <c r="Q196" s="7"/>
      <c r="R196" s="7"/>
      <c r="S196" s="7"/>
      <c r="T196" s="7"/>
      <c r="U196" s="7"/>
      <c r="V196" s="7"/>
      <c r="W196" s="7"/>
      <c r="X196" s="7"/>
      <c r="Y196" s="7"/>
      <c r="Z196" s="7"/>
      <c r="AA196" s="7"/>
      <c r="AB196" s="7"/>
    </row>
    <row r="197" ht="22.5" customHeight="1">
      <c r="A197" s="7"/>
      <c r="B197" s="7"/>
      <c r="C197" s="7"/>
      <c r="D197" s="7"/>
      <c r="E197" s="21"/>
      <c r="F197" s="7"/>
      <c r="G197" s="7"/>
      <c r="H197" s="14"/>
      <c r="I197" s="14"/>
      <c r="J197" s="14"/>
      <c r="K197" s="7"/>
      <c r="L197" s="7"/>
      <c r="M197" s="7"/>
      <c r="N197" s="7"/>
      <c r="O197" s="7"/>
      <c r="P197" s="7"/>
      <c r="Q197" s="7"/>
      <c r="R197" s="7"/>
      <c r="S197" s="7"/>
      <c r="T197" s="7"/>
      <c r="U197" s="7"/>
      <c r="V197" s="7"/>
      <c r="W197" s="7"/>
      <c r="X197" s="7"/>
      <c r="Y197" s="7"/>
      <c r="Z197" s="7"/>
      <c r="AA197" s="7"/>
      <c r="AB197" s="7"/>
    </row>
    <row r="198" ht="22.5" customHeight="1">
      <c r="A198" s="7"/>
      <c r="B198" s="7"/>
      <c r="C198" s="7"/>
      <c r="D198" s="7"/>
      <c r="E198" s="21"/>
      <c r="F198" s="7"/>
      <c r="G198" s="7"/>
      <c r="H198" s="14"/>
      <c r="I198" s="14"/>
      <c r="J198" s="14"/>
      <c r="K198" s="7"/>
      <c r="L198" s="7"/>
      <c r="M198" s="7"/>
      <c r="N198" s="7"/>
      <c r="O198" s="7"/>
      <c r="P198" s="7"/>
      <c r="Q198" s="7"/>
      <c r="R198" s="7"/>
      <c r="S198" s="7"/>
      <c r="T198" s="7"/>
      <c r="U198" s="7"/>
      <c r="V198" s="7"/>
      <c r="W198" s="7"/>
      <c r="X198" s="7"/>
      <c r="Y198" s="7"/>
      <c r="Z198" s="7"/>
      <c r="AA198" s="7"/>
      <c r="AB198" s="7"/>
    </row>
    <row r="199" ht="22.5" customHeight="1">
      <c r="A199" s="7"/>
      <c r="B199" s="7"/>
      <c r="C199" s="7"/>
      <c r="D199" s="7"/>
      <c r="E199" s="21"/>
      <c r="F199" s="7"/>
      <c r="G199" s="7"/>
      <c r="H199" s="14"/>
      <c r="I199" s="14"/>
      <c r="J199" s="14"/>
      <c r="K199" s="7"/>
      <c r="L199" s="7"/>
      <c r="M199" s="7"/>
      <c r="N199" s="7"/>
      <c r="O199" s="7"/>
      <c r="P199" s="7"/>
      <c r="Q199" s="7"/>
      <c r="R199" s="7"/>
      <c r="S199" s="7"/>
      <c r="T199" s="7"/>
      <c r="U199" s="7"/>
      <c r="V199" s="7"/>
      <c r="W199" s="7"/>
      <c r="X199" s="7"/>
      <c r="Y199" s="7"/>
      <c r="Z199" s="7"/>
      <c r="AA199" s="7"/>
      <c r="AB199" s="7"/>
    </row>
    <row r="200" ht="22.5" customHeight="1">
      <c r="A200" s="7"/>
      <c r="B200" s="7"/>
      <c r="C200" s="7"/>
      <c r="D200" s="7"/>
      <c r="E200" s="21"/>
      <c r="F200" s="7"/>
      <c r="G200" s="7"/>
      <c r="H200" s="14"/>
      <c r="I200" s="14"/>
      <c r="J200" s="14"/>
      <c r="K200" s="7"/>
      <c r="L200" s="7"/>
      <c r="M200" s="7"/>
      <c r="N200" s="7"/>
      <c r="O200" s="7"/>
      <c r="P200" s="7"/>
      <c r="Q200" s="7"/>
      <c r="R200" s="7"/>
      <c r="S200" s="7"/>
      <c r="T200" s="7"/>
      <c r="U200" s="7"/>
      <c r="V200" s="7"/>
      <c r="W200" s="7"/>
      <c r="X200" s="7"/>
      <c r="Y200" s="7"/>
      <c r="Z200" s="7"/>
      <c r="AA200" s="7"/>
      <c r="AB200" s="7"/>
    </row>
    <row r="201" ht="22.5" customHeight="1">
      <c r="A201" s="7"/>
      <c r="B201" s="7"/>
      <c r="C201" s="7"/>
      <c r="D201" s="7"/>
      <c r="E201" s="21"/>
      <c r="F201" s="7"/>
      <c r="G201" s="7"/>
      <c r="H201" s="14"/>
      <c r="I201" s="14"/>
      <c r="J201" s="14"/>
      <c r="K201" s="7"/>
      <c r="L201" s="7"/>
      <c r="M201" s="7"/>
      <c r="N201" s="7"/>
      <c r="O201" s="7"/>
      <c r="P201" s="7"/>
      <c r="Q201" s="7"/>
      <c r="R201" s="7"/>
      <c r="S201" s="7"/>
      <c r="T201" s="7"/>
      <c r="U201" s="7"/>
      <c r="V201" s="7"/>
      <c r="W201" s="7"/>
      <c r="X201" s="7"/>
      <c r="Y201" s="7"/>
      <c r="Z201" s="7"/>
      <c r="AA201" s="7"/>
      <c r="AB201" s="7"/>
    </row>
    <row r="202" ht="22.5" customHeight="1">
      <c r="A202" s="7"/>
      <c r="B202" s="7"/>
      <c r="C202" s="7"/>
      <c r="D202" s="7"/>
      <c r="E202" s="21"/>
      <c r="F202" s="7"/>
      <c r="G202" s="7"/>
      <c r="H202" s="14"/>
      <c r="I202" s="14"/>
      <c r="J202" s="14"/>
      <c r="K202" s="7"/>
      <c r="L202" s="7"/>
      <c r="M202" s="7"/>
      <c r="N202" s="7"/>
      <c r="O202" s="7"/>
      <c r="P202" s="7"/>
      <c r="Q202" s="7"/>
      <c r="R202" s="7"/>
      <c r="S202" s="7"/>
      <c r="T202" s="7"/>
      <c r="U202" s="7"/>
      <c r="V202" s="7"/>
      <c r="W202" s="7"/>
      <c r="X202" s="7"/>
      <c r="Y202" s="7"/>
      <c r="Z202" s="7"/>
      <c r="AA202" s="7"/>
      <c r="AB202" s="7"/>
    </row>
    <row r="203" ht="22.5" customHeight="1">
      <c r="A203" s="7"/>
      <c r="B203" s="7"/>
      <c r="C203" s="7"/>
      <c r="D203" s="7"/>
      <c r="E203" s="21"/>
      <c r="F203" s="7"/>
      <c r="G203" s="7"/>
      <c r="H203" s="14"/>
      <c r="I203" s="14"/>
      <c r="J203" s="14"/>
      <c r="K203" s="7"/>
      <c r="L203" s="7"/>
      <c r="M203" s="7"/>
      <c r="N203" s="7"/>
      <c r="O203" s="7"/>
      <c r="P203" s="7"/>
      <c r="Q203" s="7"/>
      <c r="R203" s="7"/>
      <c r="S203" s="7"/>
      <c r="T203" s="7"/>
      <c r="U203" s="7"/>
      <c r="V203" s="7"/>
      <c r="W203" s="7"/>
      <c r="X203" s="7"/>
      <c r="Y203" s="7"/>
      <c r="Z203" s="7"/>
      <c r="AA203" s="7"/>
      <c r="AB203" s="7"/>
    </row>
    <row r="204" ht="22.5" customHeight="1">
      <c r="A204" s="7"/>
      <c r="B204" s="7"/>
      <c r="C204" s="7"/>
      <c r="D204" s="7"/>
      <c r="E204" s="21"/>
      <c r="F204" s="7"/>
      <c r="G204" s="7"/>
      <c r="H204" s="14"/>
      <c r="I204" s="14"/>
      <c r="J204" s="14"/>
      <c r="K204" s="7"/>
      <c r="L204" s="7"/>
      <c r="M204" s="7"/>
      <c r="N204" s="7"/>
      <c r="O204" s="7"/>
      <c r="P204" s="7"/>
      <c r="Q204" s="7"/>
      <c r="R204" s="7"/>
      <c r="S204" s="7"/>
      <c r="T204" s="7"/>
      <c r="U204" s="7"/>
      <c r="V204" s="7"/>
      <c r="W204" s="7"/>
      <c r="X204" s="7"/>
      <c r="Y204" s="7"/>
      <c r="Z204" s="7"/>
      <c r="AA204" s="7"/>
      <c r="AB204" s="7"/>
    </row>
    <row r="205" ht="22.5" customHeight="1">
      <c r="A205" s="7"/>
      <c r="B205" s="7"/>
      <c r="C205" s="7"/>
      <c r="D205" s="7"/>
      <c r="E205" s="21"/>
      <c r="F205" s="7"/>
      <c r="G205" s="7"/>
      <c r="H205" s="14"/>
      <c r="I205" s="14"/>
      <c r="J205" s="14"/>
      <c r="K205" s="7"/>
      <c r="L205" s="7"/>
      <c r="M205" s="7"/>
      <c r="N205" s="7"/>
      <c r="O205" s="7"/>
      <c r="P205" s="7"/>
      <c r="Q205" s="7"/>
      <c r="R205" s="7"/>
      <c r="S205" s="7"/>
      <c r="T205" s="7"/>
      <c r="U205" s="7"/>
      <c r="V205" s="7"/>
      <c r="W205" s="7"/>
      <c r="X205" s="7"/>
      <c r="Y205" s="7"/>
      <c r="Z205" s="7"/>
      <c r="AA205" s="7"/>
      <c r="AB205" s="7"/>
    </row>
    <row r="206" ht="22.5" customHeight="1">
      <c r="A206" s="7"/>
      <c r="B206" s="7"/>
      <c r="C206" s="7"/>
      <c r="D206" s="7"/>
      <c r="E206" s="21"/>
      <c r="F206" s="7"/>
      <c r="G206" s="7"/>
      <c r="H206" s="14"/>
      <c r="I206" s="14"/>
      <c r="J206" s="14"/>
      <c r="K206" s="7"/>
      <c r="L206" s="7"/>
      <c r="M206" s="7"/>
      <c r="N206" s="7"/>
      <c r="O206" s="7"/>
      <c r="P206" s="7"/>
      <c r="Q206" s="7"/>
      <c r="R206" s="7"/>
      <c r="S206" s="7"/>
      <c r="T206" s="7"/>
      <c r="U206" s="7"/>
      <c r="V206" s="7"/>
      <c r="W206" s="7"/>
      <c r="X206" s="7"/>
      <c r="Y206" s="7"/>
      <c r="Z206" s="7"/>
      <c r="AA206" s="7"/>
      <c r="AB206" s="7"/>
    </row>
    <row r="207" ht="22.5" customHeight="1">
      <c r="A207" s="7"/>
      <c r="B207" s="7"/>
      <c r="C207" s="7"/>
      <c r="D207" s="7"/>
      <c r="E207" s="21"/>
      <c r="F207" s="7"/>
      <c r="G207" s="7"/>
      <c r="H207" s="14"/>
      <c r="I207" s="14"/>
      <c r="J207" s="14"/>
      <c r="K207" s="7"/>
      <c r="L207" s="7"/>
      <c r="M207" s="7"/>
      <c r="N207" s="7"/>
      <c r="O207" s="7"/>
      <c r="P207" s="7"/>
      <c r="Q207" s="7"/>
      <c r="R207" s="7"/>
      <c r="S207" s="7"/>
      <c r="T207" s="7"/>
      <c r="U207" s="7"/>
      <c r="V207" s="7"/>
      <c r="W207" s="7"/>
      <c r="X207" s="7"/>
      <c r="Y207" s="7"/>
      <c r="Z207" s="7"/>
      <c r="AA207" s="7"/>
      <c r="AB207" s="7"/>
    </row>
    <row r="208" ht="22.5" customHeight="1">
      <c r="A208" s="7"/>
      <c r="B208" s="7"/>
      <c r="C208" s="7"/>
      <c r="D208" s="7"/>
      <c r="E208" s="21"/>
      <c r="F208" s="7"/>
      <c r="G208" s="7"/>
      <c r="H208" s="14"/>
      <c r="I208" s="14"/>
      <c r="J208" s="14"/>
      <c r="K208" s="7"/>
      <c r="L208" s="7"/>
      <c r="M208" s="7"/>
      <c r="N208" s="7"/>
      <c r="O208" s="7"/>
      <c r="P208" s="7"/>
      <c r="Q208" s="7"/>
      <c r="R208" s="7"/>
      <c r="S208" s="7"/>
      <c r="T208" s="7"/>
      <c r="U208" s="7"/>
      <c r="V208" s="7"/>
      <c r="W208" s="7"/>
      <c r="X208" s="7"/>
      <c r="Y208" s="7"/>
      <c r="Z208" s="7"/>
      <c r="AA208" s="7"/>
      <c r="AB208" s="7"/>
    </row>
    <row r="209" ht="22.5" customHeight="1">
      <c r="A209" s="7"/>
      <c r="B209" s="7"/>
      <c r="C209" s="7"/>
      <c r="D209" s="7"/>
      <c r="E209" s="21"/>
      <c r="F209" s="7"/>
      <c r="G209" s="7"/>
      <c r="H209" s="14"/>
      <c r="I209" s="14"/>
      <c r="J209" s="14"/>
      <c r="K209" s="7"/>
      <c r="L209" s="7"/>
      <c r="M209" s="7"/>
      <c r="N209" s="7"/>
      <c r="O209" s="7"/>
      <c r="P209" s="7"/>
      <c r="Q209" s="7"/>
      <c r="R209" s="7"/>
      <c r="S209" s="7"/>
      <c r="T209" s="7"/>
      <c r="U209" s="7"/>
      <c r="V209" s="7"/>
      <c r="W209" s="7"/>
      <c r="X209" s="7"/>
      <c r="Y209" s="7"/>
      <c r="Z209" s="7"/>
      <c r="AA209" s="7"/>
      <c r="AB209" s="7"/>
    </row>
    <row r="210" ht="22.5" customHeight="1">
      <c r="A210" s="7"/>
      <c r="B210" s="7"/>
      <c r="C210" s="7"/>
      <c r="D210" s="7"/>
      <c r="E210" s="21"/>
      <c r="F210" s="7"/>
      <c r="G210" s="7"/>
      <c r="H210" s="14"/>
      <c r="I210" s="14"/>
      <c r="J210" s="14"/>
      <c r="K210" s="7"/>
      <c r="L210" s="7"/>
      <c r="M210" s="7"/>
      <c r="N210" s="7"/>
      <c r="O210" s="7"/>
      <c r="P210" s="7"/>
      <c r="Q210" s="7"/>
      <c r="R210" s="7"/>
      <c r="S210" s="7"/>
      <c r="T210" s="7"/>
      <c r="U210" s="7"/>
      <c r="V210" s="7"/>
      <c r="W210" s="7"/>
      <c r="X210" s="7"/>
      <c r="Y210" s="7"/>
      <c r="Z210" s="7"/>
      <c r="AA210" s="7"/>
      <c r="AB210" s="7"/>
    </row>
    <row r="211" ht="22.5" customHeight="1">
      <c r="A211" s="7"/>
      <c r="B211" s="7"/>
      <c r="C211" s="7"/>
      <c r="D211" s="7"/>
      <c r="E211" s="21"/>
      <c r="F211" s="7"/>
      <c r="G211" s="7"/>
      <c r="H211" s="14"/>
      <c r="I211" s="14"/>
      <c r="J211" s="14"/>
      <c r="K211" s="7"/>
      <c r="L211" s="7"/>
      <c r="M211" s="7"/>
      <c r="N211" s="7"/>
      <c r="O211" s="7"/>
      <c r="P211" s="7"/>
      <c r="Q211" s="7"/>
      <c r="R211" s="7"/>
      <c r="S211" s="7"/>
      <c r="T211" s="7"/>
      <c r="U211" s="7"/>
      <c r="V211" s="7"/>
      <c r="W211" s="7"/>
      <c r="X211" s="7"/>
      <c r="Y211" s="7"/>
      <c r="Z211" s="7"/>
      <c r="AA211" s="7"/>
      <c r="AB211" s="7"/>
    </row>
    <row r="212" ht="22.5" customHeight="1">
      <c r="A212" s="7"/>
      <c r="B212" s="7"/>
      <c r="C212" s="7"/>
      <c r="D212" s="7"/>
      <c r="E212" s="21"/>
      <c r="F212" s="7"/>
      <c r="G212" s="7"/>
      <c r="H212" s="14"/>
      <c r="I212" s="14"/>
      <c r="J212" s="14"/>
      <c r="K212" s="7"/>
      <c r="L212" s="7"/>
      <c r="M212" s="7"/>
      <c r="N212" s="7"/>
      <c r="O212" s="7"/>
      <c r="P212" s="7"/>
      <c r="Q212" s="7"/>
      <c r="R212" s="7"/>
      <c r="S212" s="7"/>
      <c r="T212" s="7"/>
      <c r="U212" s="7"/>
      <c r="V212" s="7"/>
      <c r="W212" s="7"/>
      <c r="X212" s="7"/>
      <c r="Y212" s="7"/>
      <c r="Z212" s="7"/>
      <c r="AA212" s="7"/>
      <c r="AB212" s="7"/>
    </row>
    <row r="213" ht="22.5" customHeight="1">
      <c r="A213" s="7"/>
      <c r="B213" s="7"/>
      <c r="C213" s="7"/>
      <c r="D213" s="7"/>
      <c r="E213" s="21"/>
      <c r="F213" s="7"/>
      <c r="G213" s="7"/>
      <c r="H213" s="14"/>
      <c r="I213" s="14"/>
      <c r="J213" s="14"/>
      <c r="K213" s="7"/>
      <c r="L213" s="7"/>
      <c r="M213" s="7"/>
      <c r="N213" s="7"/>
      <c r="O213" s="7"/>
      <c r="P213" s="7"/>
      <c r="Q213" s="7"/>
      <c r="R213" s="7"/>
      <c r="S213" s="7"/>
      <c r="T213" s="7"/>
      <c r="U213" s="7"/>
      <c r="V213" s="7"/>
      <c r="W213" s="7"/>
      <c r="X213" s="7"/>
      <c r="Y213" s="7"/>
      <c r="Z213" s="7"/>
      <c r="AA213" s="7"/>
      <c r="AB213" s="7"/>
    </row>
    <row r="214" ht="22.5" customHeight="1">
      <c r="A214" s="7"/>
      <c r="B214" s="7"/>
      <c r="C214" s="7"/>
      <c r="D214" s="7"/>
      <c r="E214" s="21"/>
      <c r="F214" s="7"/>
      <c r="G214" s="7"/>
      <c r="H214" s="14"/>
      <c r="I214" s="14"/>
      <c r="J214" s="14"/>
      <c r="K214" s="7"/>
      <c r="L214" s="7"/>
      <c r="M214" s="7"/>
      <c r="N214" s="7"/>
      <c r="O214" s="7"/>
      <c r="P214" s="7"/>
      <c r="Q214" s="7"/>
      <c r="R214" s="7"/>
      <c r="S214" s="7"/>
      <c r="T214" s="7"/>
      <c r="U214" s="7"/>
      <c r="V214" s="7"/>
      <c r="W214" s="7"/>
      <c r="X214" s="7"/>
      <c r="Y214" s="7"/>
      <c r="Z214" s="7"/>
      <c r="AA214" s="7"/>
      <c r="AB214" s="7"/>
    </row>
    <row r="215" ht="22.5" customHeight="1">
      <c r="A215" s="7"/>
      <c r="B215" s="7"/>
      <c r="C215" s="7"/>
      <c r="D215" s="7"/>
      <c r="E215" s="21"/>
      <c r="F215" s="7"/>
      <c r="G215" s="7"/>
      <c r="H215" s="14"/>
      <c r="I215" s="14"/>
      <c r="J215" s="14"/>
      <c r="K215" s="7"/>
      <c r="L215" s="7"/>
      <c r="M215" s="7"/>
      <c r="N215" s="7"/>
      <c r="O215" s="7"/>
      <c r="P215" s="7"/>
      <c r="Q215" s="7"/>
      <c r="R215" s="7"/>
      <c r="S215" s="7"/>
      <c r="T215" s="7"/>
      <c r="U215" s="7"/>
      <c r="V215" s="7"/>
      <c r="W215" s="7"/>
      <c r="X215" s="7"/>
      <c r="Y215" s="7"/>
      <c r="Z215" s="7"/>
      <c r="AA215" s="7"/>
      <c r="AB215" s="7"/>
    </row>
    <row r="216" ht="22.5" customHeight="1">
      <c r="A216" s="7"/>
      <c r="B216" s="7"/>
      <c r="C216" s="7"/>
      <c r="D216" s="7"/>
      <c r="E216" s="21"/>
      <c r="F216" s="7"/>
      <c r="G216" s="7"/>
      <c r="H216" s="14"/>
      <c r="I216" s="14"/>
      <c r="J216" s="14"/>
      <c r="K216" s="7"/>
      <c r="L216" s="7"/>
      <c r="M216" s="7"/>
      <c r="N216" s="7"/>
      <c r="O216" s="7"/>
      <c r="P216" s="7"/>
      <c r="Q216" s="7"/>
      <c r="R216" s="7"/>
      <c r="S216" s="7"/>
      <c r="T216" s="7"/>
      <c r="U216" s="7"/>
      <c r="V216" s="7"/>
      <c r="W216" s="7"/>
      <c r="X216" s="7"/>
      <c r="Y216" s="7"/>
      <c r="Z216" s="7"/>
      <c r="AA216" s="7"/>
      <c r="AB216" s="7"/>
    </row>
    <row r="217" ht="22.5" customHeight="1">
      <c r="A217" s="7"/>
      <c r="B217" s="7"/>
      <c r="C217" s="7"/>
      <c r="D217" s="7"/>
      <c r="E217" s="21"/>
      <c r="F217" s="7"/>
      <c r="G217" s="7"/>
      <c r="H217" s="14"/>
      <c r="I217" s="14"/>
      <c r="J217" s="14"/>
      <c r="K217" s="7"/>
      <c r="L217" s="7"/>
      <c r="M217" s="7"/>
      <c r="N217" s="7"/>
      <c r="O217" s="7"/>
      <c r="P217" s="7"/>
      <c r="Q217" s="7"/>
      <c r="R217" s="7"/>
      <c r="S217" s="7"/>
      <c r="T217" s="7"/>
      <c r="U217" s="7"/>
      <c r="V217" s="7"/>
      <c r="W217" s="7"/>
      <c r="X217" s="7"/>
      <c r="Y217" s="7"/>
      <c r="Z217" s="7"/>
      <c r="AA217" s="7"/>
      <c r="AB217" s="7"/>
    </row>
    <row r="218" ht="22.5" customHeight="1">
      <c r="A218" s="7"/>
      <c r="B218" s="7"/>
      <c r="C218" s="7"/>
      <c r="D218" s="7"/>
      <c r="E218" s="21"/>
      <c r="F218" s="7"/>
      <c r="G218" s="7"/>
      <c r="H218" s="14"/>
      <c r="I218" s="14"/>
      <c r="J218" s="14"/>
      <c r="K218" s="7"/>
      <c r="L218" s="7"/>
      <c r="M218" s="7"/>
      <c r="N218" s="7"/>
      <c r="O218" s="7"/>
      <c r="P218" s="7"/>
      <c r="Q218" s="7"/>
      <c r="R218" s="7"/>
      <c r="S218" s="7"/>
      <c r="T218" s="7"/>
      <c r="U218" s="7"/>
      <c r="V218" s="7"/>
      <c r="W218" s="7"/>
      <c r="X218" s="7"/>
      <c r="Y218" s="7"/>
      <c r="Z218" s="7"/>
      <c r="AA218" s="7"/>
      <c r="AB218" s="7"/>
    </row>
    <row r="219" ht="22.5" customHeight="1">
      <c r="A219" s="7"/>
      <c r="B219" s="7"/>
      <c r="C219" s="7"/>
      <c r="D219" s="7"/>
      <c r="E219" s="21"/>
      <c r="F219" s="7"/>
      <c r="G219" s="7"/>
      <c r="H219" s="14"/>
      <c r="I219" s="14"/>
      <c r="J219" s="14"/>
      <c r="K219" s="7"/>
      <c r="L219" s="7"/>
      <c r="M219" s="7"/>
      <c r="N219" s="7"/>
      <c r="O219" s="7"/>
      <c r="P219" s="7"/>
      <c r="Q219" s="7"/>
      <c r="R219" s="7"/>
      <c r="S219" s="7"/>
      <c r="T219" s="7"/>
      <c r="U219" s="7"/>
      <c r="V219" s="7"/>
      <c r="W219" s="7"/>
      <c r="X219" s="7"/>
      <c r="Y219" s="7"/>
      <c r="Z219" s="7"/>
      <c r="AA219" s="7"/>
      <c r="AB219" s="7"/>
    </row>
    <row r="220" ht="22.5" customHeight="1">
      <c r="A220" s="7"/>
      <c r="B220" s="7"/>
      <c r="C220" s="7"/>
      <c r="D220" s="7"/>
      <c r="E220" s="21"/>
      <c r="F220" s="7"/>
      <c r="G220" s="7"/>
      <c r="H220" s="14"/>
      <c r="I220" s="14"/>
      <c r="J220" s="14"/>
      <c r="K220" s="7"/>
      <c r="L220" s="7"/>
      <c r="M220" s="7"/>
      <c r="N220" s="7"/>
      <c r="O220" s="7"/>
      <c r="P220" s="7"/>
      <c r="Q220" s="7"/>
      <c r="R220" s="7"/>
      <c r="S220" s="7"/>
      <c r="T220" s="7"/>
      <c r="U220" s="7"/>
      <c r="V220" s="7"/>
      <c r="W220" s="7"/>
      <c r="X220" s="7"/>
      <c r="Y220" s="7"/>
      <c r="Z220" s="7"/>
      <c r="AA220" s="7"/>
      <c r="AB220" s="7"/>
    </row>
    <row r="221" ht="22.5" customHeight="1">
      <c r="A221" s="7"/>
      <c r="B221" s="7"/>
      <c r="C221" s="7"/>
      <c r="D221" s="7"/>
      <c r="E221" s="21"/>
      <c r="F221" s="7"/>
      <c r="G221" s="7"/>
      <c r="H221" s="14"/>
      <c r="I221" s="14"/>
      <c r="J221" s="14"/>
      <c r="K221" s="7"/>
      <c r="L221" s="7"/>
      <c r="M221" s="7"/>
      <c r="N221" s="7"/>
      <c r="O221" s="7"/>
      <c r="P221" s="7"/>
      <c r="Q221" s="7"/>
      <c r="R221" s="7"/>
      <c r="S221" s="7"/>
      <c r="T221" s="7"/>
      <c r="U221" s="7"/>
      <c r="V221" s="7"/>
      <c r="W221" s="7"/>
      <c r="X221" s="7"/>
      <c r="Y221" s="7"/>
      <c r="Z221" s="7"/>
      <c r="AA221" s="7"/>
      <c r="AB221" s="7"/>
    </row>
    <row r="222" ht="22.5" customHeight="1">
      <c r="A222" s="7"/>
      <c r="B222" s="7"/>
      <c r="C222" s="7"/>
      <c r="D222" s="7"/>
      <c r="E222" s="21"/>
      <c r="F222" s="7"/>
      <c r="G222" s="7"/>
      <c r="H222" s="14"/>
      <c r="I222" s="14"/>
      <c r="J222" s="14"/>
      <c r="K222" s="7"/>
      <c r="L222" s="7"/>
      <c r="M222" s="7"/>
      <c r="N222" s="7"/>
      <c r="O222" s="7"/>
      <c r="P222" s="7"/>
      <c r="Q222" s="7"/>
      <c r="R222" s="7"/>
      <c r="S222" s="7"/>
      <c r="T222" s="7"/>
      <c r="U222" s="7"/>
      <c r="V222" s="7"/>
      <c r="W222" s="7"/>
      <c r="X222" s="7"/>
      <c r="Y222" s="7"/>
      <c r="Z222" s="7"/>
      <c r="AA222" s="7"/>
      <c r="AB222" s="7"/>
    </row>
    <row r="223" ht="22.5" customHeight="1">
      <c r="A223" s="7"/>
      <c r="B223" s="7"/>
      <c r="C223" s="7"/>
      <c r="D223" s="7"/>
      <c r="E223" s="21"/>
      <c r="F223" s="7"/>
      <c r="G223" s="7"/>
      <c r="H223" s="14"/>
      <c r="I223" s="14"/>
      <c r="J223" s="14"/>
      <c r="K223" s="7"/>
      <c r="L223" s="7"/>
      <c r="M223" s="7"/>
      <c r="N223" s="7"/>
      <c r="O223" s="7"/>
      <c r="P223" s="7"/>
      <c r="Q223" s="7"/>
      <c r="R223" s="7"/>
      <c r="S223" s="7"/>
      <c r="T223" s="7"/>
      <c r="U223" s="7"/>
      <c r="V223" s="7"/>
      <c r="W223" s="7"/>
      <c r="X223" s="7"/>
      <c r="Y223" s="7"/>
      <c r="Z223" s="7"/>
      <c r="AA223" s="7"/>
      <c r="AB223" s="7"/>
    </row>
    <row r="224" ht="22.5" customHeight="1">
      <c r="A224" s="7"/>
      <c r="B224" s="7"/>
      <c r="C224" s="7"/>
      <c r="D224" s="7"/>
      <c r="E224" s="21"/>
      <c r="F224" s="7"/>
      <c r="G224" s="7"/>
      <c r="H224" s="14"/>
      <c r="I224" s="14"/>
      <c r="J224" s="14"/>
      <c r="K224" s="7"/>
      <c r="L224" s="7"/>
      <c r="M224" s="7"/>
      <c r="N224" s="7"/>
      <c r="O224" s="7"/>
      <c r="P224" s="7"/>
      <c r="Q224" s="7"/>
      <c r="R224" s="7"/>
      <c r="S224" s="7"/>
      <c r="T224" s="7"/>
      <c r="U224" s="7"/>
      <c r="V224" s="7"/>
      <c r="W224" s="7"/>
      <c r="X224" s="7"/>
      <c r="Y224" s="7"/>
      <c r="Z224" s="7"/>
      <c r="AA224" s="7"/>
      <c r="AB224" s="7"/>
    </row>
    <row r="225" ht="22.5" customHeight="1">
      <c r="A225" s="7"/>
      <c r="B225" s="7"/>
      <c r="C225" s="7"/>
      <c r="D225" s="7"/>
      <c r="E225" s="21"/>
      <c r="F225" s="7"/>
      <c r="G225" s="7"/>
      <c r="H225" s="14"/>
      <c r="I225" s="14"/>
      <c r="J225" s="14"/>
      <c r="K225" s="7"/>
      <c r="L225" s="7"/>
      <c r="M225" s="7"/>
      <c r="N225" s="7"/>
      <c r="O225" s="7"/>
      <c r="P225" s="7"/>
      <c r="Q225" s="7"/>
      <c r="R225" s="7"/>
      <c r="S225" s="7"/>
      <c r="T225" s="7"/>
      <c r="U225" s="7"/>
      <c r="V225" s="7"/>
      <c r="W225" s="7"/>
      <c r="X225" s="7"/>
      <c r="Y225" s="7"/>
      <c r="Z225" s="7"/>
      <c r="AA225" s="7"/>
      <c r="AB225" s="7"/>
    </row>
    <row r="226" ht="22.5" customHeight="1">
      <c r="A226" s="7"/>
      <c r="B226" s="7"/>
      <c r="C226" s="7"/>
      <c r="D226" s="7"/>
      <c r="E226" s="21"/>
      <c r="F226" s="7"/>
      <c r="G226" s="7"/>
      <c r="H226" s="14"/>
      <c r="I226" s="14"/>
      <c r="J226" s="14"/>
      <c r="K226" s="7"/>
      <c r="L226" s="7"/>
      <c r="M226" s="7"/>
      <c r="N226" s="7"/>
      <c r="O226" s="7"/>
      <c r="P226" s="7"/>
      <c r="Q226" s="7"/>
      <c r="R226" s="7"/>
      <c r="S226" s="7"/>
      <c r="T226" s="7"/>
      <c r="U226" s="7"/>
      <c r="V226" s="7"/>
      <c r="W226" s="7"/>
      <c r="X226" s="7"/>
      <c r="Y226" s="7"/>
      <c r="Z226" s="7"/>
      <c r="AA226" s="7"/>
      <c r="AB226" s="7"/>
    </row>
    <row r="227" ht="22.5" customHeight="1">
      <c r="A227" s="7"/>
      <c r="B227" s="7"/>
      <c r="C227" s="7"/>
      <c r="D227" s="7"/>
      <c r="E227" s="21"/>
      <c r="F227" s="7"/>
      <c r="G227" s="7"/>
      <c r="H227" s="14"/>
      <c r="I227" s="14"/>
      <c r="J227" s="14"/>
      <c r="K227" s="7"/>
      <c r="L227" s="7"/>
      <c r="M227" s="7"/>
      <c r="N227" s="7"/>
      <c r="O227" s="7"/>
      <c r="P227" s="7"/>
      <c r="Q227" s="7"/>
      <c r="R227" s="7"/>
      <c r="S227" s="7"/>
      <c r="T227" s="7"/>
      <c r="U227" s="7"/>
      <c r="V227" s="7"/>
      <c r="W227" s="7"/>
      <c r="X227" s="7"/>
      <c r="Y227" s="7"/>
      <c r="Z227" s="7"/>
      <c r="AA227" s="7"/>
      <c r="AB227" s="7"/>
    </row>
    <row r="228" ht="22.5" customHeight="1">
      <c r="A228" s="7"/>
      <c r="B228" s="7"/>
      <c r="C228" s="7"/>
      <c r="D228" s="7"/>
      <c r="E228" s="21"/>
      <c r="F228" s="7"/>
      <c r="G228" s="7"/>
      <c r="H228" s="14"/>
      <c r="I228" s="14"/>
      <c r="J228" s="14"/>
      <c r="K228" s="7"/>
      <c r="L228" s="7"/>
      <c r="M228" s="7"/>
      <c r="N228" s="7"/>
      <c r="O228" s="7"/>
      <c r="P228" s="7"/>
      <c r="Q228" s="7"/>
      <c r="R228" s="7"/>
      <c r="S228" s="7"/>
      <c r="T228" s="7"/>
      <c r="U228" s="7"/>
      <c r="V228" s="7"/>
      <c r="W228" s="7"/>
      <c r="X228" s="7"/>
      <c r="Y228" s="7"/>
      <c r="Z228" s="7"/>
      <c r="AA228" s="7"/>
      <c r="AB228" s="7"/>
    </row>
    <row r="229" ht="22.5" customHeight="1">
      <c r="A229" s="7"/>
      <c r="B229" s="7"/>
      <c r="C229" s="7"/>
      <c r="D229" s="7"/>
      <c r="E229" s="21"/>
      <c r="F229" s="7"/>
      <c r="G229" s="7"/>
      <c r="H229" s="14"/>
      <c r="I229" s="14"/>
      <c r="J229" s="14"/>
      <c r="K229" s="7"/>
      <c r="L229" s="7"/>
      <c r="M229" s="7"/>
      <c r="N229" s="7"/>
      <c r="O229" s="7"/>
      <c r="P229" s="7"/>
      <c r="Q229" s="7"/>
      <c r="R229" s="7"/>
      <c r="S229" s="7"/>
      <c r="T229" s="7"/>
      <c r="U229" s="7"/>
      <c r="V229" s="7"/>
      <c r="W229" s="7"/>
      <c r="X229" s="7"/>
      <c r="Y229" s="7"/>
      <c r="Z229" s="7"/>
      <c r="AA229" s="7"/>
      <c r="AB229" s="7"/>
    </row>
    <row r="230" ht="22.5" customHeight="1">
      <c r="A230" s="7"/>
      <c r="B230" s="7"/>
      <c r="C230" s="7"/>
      <c r="D230" s="7"/>
      <c r="E230" s="21"/>
      <c r="F230" s="7"/>
      <c r="G230" s="7"/>
      <c r="H230" s="14"/>
      <c r="I230" s="14"/>
      <c r="J230" s="14"/>
      <c r="K230" s="7"/>
      <c r="L230" s="7"/>
      <c r="M230" s="7"/>
      <c r="N230" s="7"/>
      <c r="O230" s="7"/>
      <c r="P230" s="7"/>
      <c r="Q230" s="7"/>
      <c r="R230" s="7"/>
      <c r="S230" s="7"/>
      <c r="T230" s="7"/>
      <c r="U230" s="7"/>
      <c r="V230" s="7"/>
      <c r="W230" s="7"/>
      <c r="X230" s="7"/>
      <c r="Y230" s="7"/>
      <c r="Z230" s="7"/>
      <c r="AA230" s="7"/>
      <c r="AB230" s="7"/>
    </row>
    <row r="231" ht="22.5" customHeight="1">
      <c r="A231" s="7"/>
      <c r="B231" s="7"/>
      <c r="C231" s="7"/>
      <c r="D231" s="7"/>
      <c r="E231" s="21"/>
      <c r="F231" s="7"/>
      <c r="G231" s="7"/>
      <c r="H231" s="14"/>
      <c r="I231" s="14"/>
      <c r="J231" s="14"/>
      <c r="K231" s="7"/>
      <c r="L231" s="7"/>
      <c r="M231" s="7"/>
      <c r="N231" s="7"/>
      <c r="O231" s="7"/>
      <c r="P231" s="7"/>
      <c r="Q231" s="7"/>
      <c r="R231" s="7"/>
      <c r="S231" s="7"/>
      <c r="T231" s="7"/>
      <c r="U231" s="7"/>
      <c r="V231" s="7"/>
      <c r="W231" s="7"/>
      <c r="X231" s="7"/>
      <c r="Y231" s="7"/>
      <c r="Z231" s="7"/>
      <c r="AA231" s="7"/>
      <c r="AB231" s="7"/>
    </row>
    <row r="232" ht="22.5" customHeight="1">
      <c r="A232" s="7"/>
      <c r="B232" s="7"/>
      <c r="C232" s="7"/>
      <c r="D232" s="7"/>
      <c r="E232" s="21"/>
      <c r="F232" s="7"/>
      <c r="G232" s="7"/>
      <c r="H232" s="14"/>
      <c r="I232" s="14"/>
      <c r="J232" s="14"/>
      <c r="K232" s="7"/>
      <c r="L232" s="7"/>
      <c r="M232" s="7"/>
      <c r="N232" s="7"/>
      <c r="O232" s="7"/>
      <c r="P232" s="7"/>
      <c r="Q232" s="7"/>
      <c r="R232" s="7"/>
      <c r="S232" s="7"/>
      <c r="T232" s="7"/>
      <c r="U232" s="7"/>
      <c r="V232" s="7"/>
      <c r="W232" s="7"/>
      <c r="X232" s="7"/>
      <c r="Y232" s="7"/>
      <c r="Z232" s="7"/>
      <c r="AA232" s="7"/>
      <c r="AB232" s="7"/>
    </row>
    <row r="233" ht="22.5" customHeight="1">
      <c r="A233" s="7"/>
      <c r="B233" s="7"/>
      <c r="C233" s="7"/>
      <c r="D233" s="7"/>
      <c r="E233" s="21"/>
      <c r="F233" s="7"/>
      <c r="G233" s="7"/>
      <c r="H233" s="14"/>
      <c r="I233" s="14"/>
      <c r="J233" s="14"/>
      <c r="K233" s="7"/>
      <c r="L233" s="7"/>
      <c r="M233" s="7"/>
      <c r="N233" s="7"/>
      <c r="O233" s="7"/>
      <c r="P233" s="7"/>
      <c r="Q233" s="7"/>
      <c r="R233" s="7"/>
      <c r="S233" s="7"/>
      <c r="T233" s="7"/>
      <c r="U233" s="7"/>
      <c r="V233" s="7"/>
      <c r="W233" s="7"/>
      <c r="X233" s="7"/>
      <c r="Y233" s="7"/>
      <c r="Z233" s="7"/>
      <c r="AA233" s="7"/>
      <c r="AB233" s="7"/>
    </row>
    <row r="234" ht="22.5" customHeight="1">
      <c r="A234" s="7"/>
      <c r="B234" s="7"/>
      <c r="C234" s="7"/>
      <c r="D234" s="7"/>
      <c r="E234" s="21"/>
      <c r="F234" s="7"/>
      <c r="G234" s="7"/>
      <c r="H234" s="14"/>
      <c r="I234" s="14"/>
      <c r="J234" s="14"/>
      <c r="K234" s="7"/>
      <c r="L234" s="7"/>
      <c r="M234" s="7"/>
      <c r="N234" s="7"/>
      <c r="O234" s="7"/>
      <c r="P234" s="7"/>
      <c r="Q234" s="7"/>
      <c r="R234" s="7"/>
      <c r="S234" s="7"/>
      <c r="T234" s="7"/>
      <c r="U234" s="7"/>
      <c r="V234" s="7"/>
      <c r="W234" s="7"/>
      <c r="X234" s="7"/>
      <c r="Y234" s="7"/>
      <c r="Z234" s="7"/>
      <c r="AA234" s="7"/>
      <c r="AB234" s="7"/>
    </row>
    <row r="235" ht="22.5" customHeight="1">
      <c r="A235" s="7"/>
      <c r="B235" s="7"/>
      <c r="C235" s="7"/>
      <c r="D235" s="7"/>
      <c r="E235" s="21"/>
      <c r="F235" s="7"/>
      <c r="G235" s="7"/>
      <c r="H235" s="14"/>
      <c r="I235" s="14"/>
      <c r="J235" s="14"/>
      <c r="K235" s="7"/>
      <c r="L235" s="7"/>
      <c r="M235" s="7"/>
      <c r="N235" s="7"/>
      <c r="O235" s="7"/>
      <c r="P235" s="7"/>
      <c r="Q235" s="7"/>
      <c r="R235" s="7"/>
      <c r="S235" s="7"/>
      <c r="T235" s="7"/>
      <c r="U235" s="7"/>
      <c r="V235" s="7"/>
      <c r="W235" s="7"/>
      <c r="X235" s="7"/>
      <c r="Y235" s="7"/>
      <c r="Z235" s="7"/>
      <c r="AA235" s="7"/>
      <c r="AB235" s="7"/>
    </row>
    <row r="236" ht="22.5" customHeight="1">
      <c r="A236" s="7"/>
      <c r="B236" s="7"/>
      <c r="C236" s="7"/>
      <c r="D236" s="7"/>
      <c r="E236" s="21"/>
      <c r="F236" s="7"/>
      <c r="G236" s="7"/>
      <c r="H236" s="14"/>
      <c r="I236" s="14"/>
      <c r="J236" s="14"/>
      <c r="K236" s="7"/>
      <c r="L236" s="7"/>
      <c r="M236" s="7"/>
      <c r="N236" s="7"/>
      <c r="O236" s="7"/>
      <c r="P236" s="7"/>
      <c r="Q236" s="7"/>
      <c r="R236" s="7"/>
      <c r="S236" s="7"/>
      <c r="T236" s="7"/>
      <c r="U236" s="7"/>
      <c r="V236" s="7"/>
      <c r="W236" s="7"/>
      <c r="X236" s="7"/>
      <c r="Y236" s="7"/>
      <c r="Z236" s="7"/>
      <c r="AA236" s="7"/>
      <c r="AB236" s="7"/>
    </row>
    <row r="237" ht="22.5" customHeight="1">
      <c r="A237" s="7"/>
      <c r="B237" s="7"/>
      <c r="C237" s="7"/>
      <c r="D237" s="7"/>
      <c r="E237" s="21"/>
      <c r="F237" s="7"/>
      <c r="G237" s="7"/>
      <c r="H237" s="14"/>
      <c r="I237" s="14"/>
      <c r="J237" s="14"/>
      <c r="K237" s="7"/>
      <c r="L237" s="7"/>
      <c r="M237" s="7"/>
      <c r="N237" s="7"/>
      <c r="O237" s="7"/>
      <c r="P237" s="7"/>
      <c r="Q237" s="7"/>
      <c r="R237" s="7"/>
      <c r="S237" s="7"/>
      <c r="T237" s="7"/>
      <c r="U237" s="7"/>
      <c r="V237" s="7"/>
      <c r="W237" s="7"/>
      <c r="X237" s="7"/>
      <c r="Y237" s="7"/>
      <c r="Z237" s="7"/>
      <c r="AA237" s="7"/>
      <c r="AB237" s="7"/>
    </row>
    <row r="238" ht="22.5" customHeight="1">
      <c r="A238" s="7"/>
      <c r="B238" s="7"/>
      <c r="C238" s="7"/>
      <c r="D238" s="7"/>
      <c r="E238" s="21"/>
      <c r="F238" s="7"/>
      <c r="G238" s="7"/>
      <c r="H238" s="14"/>
      <c r="I238" s="14"/>
      <c r="J238" s="14"/>
      <c r="K238" s="7"/>
      <c r="L238" s="7"/>
      <c r="M238" s="7"/>
      <c r="N238" s="7"/>
      <c r="O238" s="7"/>
      <c r="P238" s="7"/>
      <c r="Q238" s="7"/>
      <c r="R238" s="7"/>
      <c r="S238" s="7"/>
      <c r="T238" s="7"/>
      <c r="U238" s="7"/>
      <c r="V238" s="7"/>
      <c r="W238" s="7"/>
      <c r="X238" s="7"/>
      <c r="Y238" s="7"/>
      <c r="Z238" s="7"/>
      <c r="AA238" s="7"/>
      <c r="AB238" s="7"/>
    </row>
    <row r="239" ht="22.5" customHeight="1">
      <c r="A239" s="7"/>
      <c r="B239" s="7"/>
      <c r="C239" s="7"/>
      <c r="D239" s="7"/>
      <c r="E239" s="21"/>
      <c r="F239" s="7"/>
      <c r="G239" s="7"/>
      <c r="H239" s="14"/>
      <c r="I239" s="14"/>
      <c r="J239" s="14"/>
      <c r="K239" s="7"/>
      <c r="L239" s="7"/>
      <c r="M239" s="7"/>
      <c r="N239" s="7"/>
      <c r="O239" s="7"/>
      <c r="P239" s="7"/>
      <c r="Q239" s="7"/>
      <c r="R239" s="7"/>
      <c r="S239" s="7"/>
      <c r="T239" s="7"/>
      <c r="U239" s="7"/>
      <c r="V239" s="7"/>
      <c r="W239" s="7"/>
      <c r="X239" s="7"/>
      <c r="Y239" s="7"/>
      <c r="Z239" s="7"/>
      <c r="AA239" s="7"/>
      <c r="AB239" s="7"/>
    </row>
    <row r="240" ht="22.5" customHeight="1">
      <c r="A240" s="7"/>
      <c r="B240" s="7"/>
      <c r="C240" s="7"/>
      <c r="D240" s="7"/>
      <c r="E240" s="21"/>
      <c r="F240" s="7"/>
      <c r="G240" s="7"/>
      <c r="H240" s="14"/>
      <c r="I240" s="14"/>
      <c r="J240" s="14"/>
      <c r="K240" s="7"/>
      <c r="L240" s="7"/>
      <c r="M240" s="7"/>
      <c r="N240" s="7"/>
      <c r="O240" s="7"/>
      <c r="P240" s="7"/>
      <c r="Q240" s="7"/>
      <c r="R240" s="7"/>
      <c r="S240" s="7"/>
      <c r="T240" s="7"/>
      <c r="U240" s="7"/>
      <c r="V240" s="7"/>
      <c r="W240" s="7"/>
      <c r="X240" s="7"/>
      <c r="Y240" s="7"/>
      <c r="Z240" s="7"/>
      <c r="AA240" s="7"/>
      <c r="AB240" s="7"/>
    </row>
    <row r="241" ht="22.5" customHeight="1">
      <c r="A241" s="7"/>
      <c r="B241" s="7"/>
      <c r="C241" s="7"/>
      <c r="D241" s="7"/>
      <c r="E241" s="21"/>
      <c r="F241" s="7"/>
      <c r="G241" s="7"/>
      <c r="H241" s="14"/>
      <c r="I241" s="14"/>
      <c r="J241" s="14"/>
      <c r="K241" s="7"/>
      <c r="L241" s="7"/>
      <c r="M241" s="7"/>
      <c r="N241" s="7"/>
      <c r="O241" s="7"/>
      <c r="P241" s="7"/>
      <c r="Q241" s="7"/>
      <c r="R241" s="7"/>
      <c r="S241" s="7"/>
      <c r="T241" s="7"/>
      <c r="U241" s="7"/>
      <c r="V241" s="7"/>
      <c r="W241" s="7"/>
      <c r="X241" s="7"/>
      <c r="Y241" s="7"/>
      <c r="Z241" s="7"/>
      <c r="AA241" s="7"/>
      <c r="AB241" s="7"/>
    </row>
    <row r="242" ht="22.5" customHeight="1">
      <c r="A242" s="7"/>
      <c r="B242" s="7"/>
      <c r="C242" s="7"/>
      <c r="D242" s="7"/>
      <c r="E242" s="21"/>
      <c r="F242" s="7"/>
      <c r="G242" s="7"/>
      <c r="H242" s="14"/>
      <c r="I242" s="14"/>
      <c r="J242" s="14"/>
      <c r="K242" s="7"/>
      <c r="L242" s="7"/>
      <c r="M242" s="7"/>
      <c r="N242" s="7"/>
      <c r="O242" s="7"/>
      <c r="P242" s="7"/>
      <c r="Q242" s="7"/>
      <c r="R242" s="7"/>
      <c r="S242" s="7"/>
      <c r="T242" s="7"/>
      <c r="U242" s="7"/>
      <c r="V242" s="7"/>
      <c r="W242" s="7"/>
      <c r="X242" s="7"/>
      <c r="Y242" s="7"/>
      <c r="Z242" s="7"/>
      <c r="AA242" s="7"/>
      <c r="AB242" s="7"/>
    </row>
    <row r="243" ht="22.5" customHeight="1">
      <c r="A243" s="7"/>
      <c r="B243" s="7"/>
      <c r="C243" s="7"/>
      <c r="D243" s="7"/>
      <c r="E243" s="21"/>
      <c r="F243" s="7"/>
      <c r="G243" s="7"/>
      <c r="H243" s="14"/>
      <c r="I243" s="14"/>
      <c r="J243" s="14"/>
      <c r="K243" s="7"/>
      <c r="L243" s="7"/>
      <c r="M243" s="7"/>
      <c r="N243" s="7"/>
      <c r="O243" s="7"/>
      <c r="P243" s="7"/>
      <c r="Q243" s="7"/>
      <c r="R243" s="7"/>
      <c r="S243" s="7"/>
      <c r="T243" s="7"/>
      <c r="U243" s="7"/>
      <c r="V243" s="7"/>
      <c r="W243" s="7"/>
      <c r="X243" s="7"/>
      <c r="Y243" s="7"/>
      <c r="Z243" s="7"/>
      <c r="AA243" s="7"/>
      <c r="AB243" s="7"/>
    </row>
    <row r="244" ht="22.5" customHeight="1">
      <c r="A244" s="7"/>
      <c r="B244" s="7"/>
      <c r="C244" s="7"/>
      <c r="D244" s="7"/>
      <c r="E244" s="21"/>
      <c r="F244" s="7"/>
      <c r="G244" s="7"/>
      <c r="H244" s="14"/>
      <c r="I244" s="14"/>
      <c r="J244" s="14"/>
      <c r="K244" s="7"/>
      <c r="L244" s="7"/>
      <c r="M244" s="7"/>
      <c r="N244" s="7"/>
      <c r="O244" s="7"/>
      <c r="P244" s="7"/>
      <c r="Q244" s="7"/>
      <c r="R244" s="7"/>
      <c r="S244" s="7"/>
      <c r="T244" s="7"/>
      <c r="U244" s="7"/>
      <c r="V244" s="7"/>
      <c r="W244" s="7"/>
      <c r="X244" s="7"/>
      <c r="Y244" s="7"/>
      <c r="Z244" s="7"/>
      <c r="AA244" s="7"/>
      <c r="AB244" s="7"/>
    </row>
    <row r="245" ht="22.5" customHeight="1">
      <c r="A245" s="7"/>
      <c r="B245" s="7"/>
      <c r="C245" s="7"/>
      <c r="D245" s="7"/>
      <c r="E245" s="21"/>
      <c r="F245" s="7"/>
      <c r="G245" s="7"/>
      <c r="H245" s="14"/>
      <c r="I245" s="14"/>
      <c r="J245" s="14"/>
      <c r="K245" s="7"/>
      <c r="L245" s="7"/>
      <c r="M245" s="7"/>
      <c r="N245" s="7"/>
      <c r="O245" s="7"/>
      <c r="P245" s="7"/>
      <c r="Q245" s="7"/>
      <c r="R245" s="7"/>
      <c r="S245" s="7"/>
      <c r="T245" s="7"/>
      <c r="U245" s="7"/>
      <c r="V245" s="7"/>
      <c r="W245" s="7"/>
      <c r="X245" s="7"/>
      <c r="Y245" s="7"/>
      <c r="Z245" s="7"/>
      <c r="AA245" s="7"/>
      <c r="AB245" s="7"/>
    </row>
    <row r="246" ht="22.5" customHeight="1">
      <c r="A246" s="7"/>
      <c r="B246" s="7"/>
      <c r="C246" s="7"/>
      <c r="D246" s="7"/>
      <c r="E246" s="21"/>
      <c r="F246" s="7"/>
      <c r="G246" s="7"/>
      <c r="H246" s="14"/>
      <c r="I246" s="14"/>
      <c r="J246" s="14"/>
      <c r="K246" s="7"/>
      <c r="L246" s="7"/>
      <c r="M246" s="7"/>
      <c r="N246" s="7"/>
      <c r="O246" s="7"/>
      <c r="P246" s="7"/>
      <c r="Q246" s="7"/>
      <c r="R246" s="7"/>
      <c r="S246" s="7"/>
      <c r="T246" s="7"/>
      <c r="U246" s="7"/>
      <c r="V246" s="7"/>
      <c r="W246" s="7"/>
      <c r="X246" s="7"/>
      <c r="Y246" s="7"/>
      <c r="Z246" s="7"/>
      <c r="AA246" s="7"/>
      <c r="AB246" s="7"/>
    </row>
    <row r="247" ht="22.5" customHeight="1">
      <c r="A247" s="7"/>
      <c r="B247" s="7"/>
      <c r="C247" s="7"/>
      <c r="D247" s="7"/>
      <c r="E247" s="21"/>
      <c r="F247" s="7"/>
      <c r="G247" s="7"/>
      <c r="H247" s="14"/>
      <c r="I247" s="14"/>
      <c r="J247" s="14"/>
      <c r="K247" s="7"/>
      <c r="L247" s="7"/>
      <c r="M247" s="7"/>
      <c r="N247" s="7"/>
      <c r="O247" s="7"/>
      <c r="P247" s="7"/>
      <c r="Q247" s="7"/>
      <c r="R247" s="7"/>
      <c r="S247" s="7"/>
      <c r="T247" s="7"/>
      <c r="U247" s="7"/>
      <c r="V247" s="7"/>
      <c r="W247" s="7"/>
      <c r="X247" s="7"/>
      <c r="Y247" s="7"/>
      <c r="Z247" s="7"/>
      <c r="AA247" s="7"/>
      <c r="AB247" s="7"/>
    </row>
    <row r="248" ht="22.5" customHeight="1">
      <c r="A248" s="7"/>
      <c r="B248" s="7"/>
      <c r="C248" s="7"/>
      <c r="D248" s="7"/>
      <c r="E248" s="21"/>
      <c r="F248" s="7"/>
      <c r="G248" s="7"/>
      <c r="H248" s="14"/>
      <c r="I248" s="14"/>
      <c r="J248" s="14"/>
      <c r="K248" s="7"/>
      <c r="L248" s="7"/>
      <c r="M248" s="7"/>
      <c r="N248" s="7"/>
      <c r="O248" s="7"/>
      <c r="P248" s="7"/>
      <c r="Q248" s="7"/>
      <c r="R248" s="7"/>
      <c r="S248" s="7"/>
      <c r="T248" s="7"/>
      <c r="U248" s="7"/>
      <c r="V248" s="7"/>
      <c r="W248" s="7"/>
      <c r="X248" s="7"/>
      <c r="Y248" s="7"/>
      <c r="Z248" s="7"/>
      <c r="AA248" s="7"/>
      <c r="AB248" s="7"/>
    </row>
    <row r="249" ht="22.5" customHeight="1">
      <c r="A249" s="7"/>
      <c r="B249" s="7"/>
      <c r="C249" s="7"/>
      <c r="D249" s="7"/>
      <c r="E249" s="21"/>
      <c r="F249" s="7"/>
      <c r="G249" s="7"/>
      <c r="H249" s="14"/>
      <c r="I249" s="14"/>
      <c r="J249" s="14"/>
      <c r="K249" s="7"/>
      <c r="L249" s="7"/>
      <c r="M249" s="7"/>
      <c r="N249" s="7"/>
      <c r="O249" s="7"/>
      <c r="P249" s="7"/>
      <c r="Q249" s="7"/>
      <c r="R249" s="7"/>
      <c r="S249" s="7"/>
      <c r="T249" s="7"/>
      <c r="U249" s="7"/>
      <c r="V249" s="7"/>
      <c r="W249" s="7"/>
      <c r="X249" s="7"/>
      <c r="Y249" s="7"/>
      <c r="Z249" s="7"/>
      <c r="AA249" s="7"/>
      <c r="AB249" s="7"/>
    </row>
    <row r="250" ht="22.5" customHeight="1">
      <c r="A250" s="7"/>
      <c r="B250" s="7"/>
      <c r="C250" s="7"/>
      <c r="D250" s="7"/>
      <c r="E250" s="21"/>
      <c r="F250" s="7"/>
      <c r="G250" s="7"/>
      <c r="H250" s="14"/>
      <c r="I250" s="14"/>
      <c r="J250" s="14"/>
      <c r="K250" s="7"/>
      <c r="L250" s="7"/>
      <c r="M250" s="7"/>
      <c r="N250" s="7"/>
      <c r="O250" s="7"/>
      <c r="P250" s="7"/>
      <c r="Q250" s="7"/>
      <c r="R250" s="7"/>
      <c r="S250" s="7"/>
      <c r="T250" s="7"/>
      <c r="U250" s="7"/>
      <c r="V250" s="7"/>
      <c r="W250" s="7"/>
      <c r="X250" s="7"/>
      <c r="Y250" s="7"/>
      <c r="Z250" s="7"/>
      <c r="AA250" s="7"/>
      <c r="AB250" s="7"/>
    </row>
    <row r="251" ht="22.5" customHeight="1">
      <c r="A251" s="7"/>
      <c r="B251" s="7"/>
      <c r="C251" s="7"/>
      <c r="D251" s="7"/>
      <c r="E251" s="21"/>
      <c r="F251" s="7"/>
      <c r="G251" s="7"/>
      <c r="H251" s="14"/>
      <c r="I251" s="14"/>
      <c r="J251" s="14"/>
      <c r="K251" s="7"/>
      <c r="L251" s="7"/>
      <c r="M251" s="7"/>
      <c r="N251" s="7"/>
      <c r="O251" s="7"/>
      <c r="P251" s="7"/>
      <c r="Q251" s="7"/>
      <c r="R251" s="7"/>
      <c r="S251" s="7"/>
      <c r="T251" s="7"/>
      <c r="U251" s="7"/>
      <c r="V251" s="7"/>
      <c r="W251" s="7"/>
      <c r="X251" s="7"/>
      <c r="Y251" s="7"/>
      <c r="Z251" s="7"/>
      <c r="AA251" s="7"/>
      <c r="AB251" s="7"/>
    </row>
    <row r="252" ht="22.5" customHeight="1">
      <c r="A252" s="7"/>
      <c r="B252" s="7"/>
      <c r="C252" s="7"/>
      <c r="D252" s="7"/>
      <c r="E252" s="21"/>
      <c r="F252" s="7"/>
      <c r="G252" s="7"/>
      <c r="H252" s="14"/>
      <c r="I252" s="14"/>
      <c r="J252" s="14"/>
      <c r="K252" s="7"/>
      <c r="L252" s="7"/>
      <c r="M252" s="7"/>
      <c r="N252" s="7"/>
      <c r="O252" s="7"/>
      <c r="P252" s="7"/>
      <c r="Q252" s="7"/>
      <c r="R252" s="7"/>
      <c r="S252" s="7"/>
      <c r="T252" s="7"/>
      <c r="U252" s="7"/>
      <c r="V252" s="7"/>
      <c r="W252" s="7"/>
      <c r="X252" s="7"/>
      <c r="Y252" s="7"/>
      <c r="Z252" s="7"/>
      <c r="AA252" s="7"/>
      <c r="AB252" s="7"/>
    </row>
    <row r="253" ht="22.5" customHeight="1">
      <c r="A253" s="7"/>
      <c r="B253" s="7"/>
      <c r="C253" s="7"/>
      <c r="D253" s="7"/>
      <c r="E253" s="21"/>
      <c r="F253" s="7"/>
      <c r="G253" s="7"/>
      <c r="H253" s="14"/>
      <c r="I253" s="14"/>
      <c r="J253" s="14"/>
      <c r="K253" s="7"/>
      <c r="L253" s="7"/>
      <c r="M253" s="7"/>
      <c r="N253" s="7"/>
      <c r="O253" s="7"/>
      <c r="P253" s="7"/>
      <c r="Q253" s="7"/>
      <c r="R253" s="7"/>
      <c r="S253" s="7"/>
      <c r="T253" s="7"/>
      <c r="U253" s="7"/>
      <c r="V253" s="7"/>
      <c r="W253" s="7"/>
      <c r="X253" s="7"/>
      <c r="Y253" s="7"/>
      <c r="Z253" s="7"/>
      <c r="AA253" s="7"/>
      <c r="AB253" s="7"/>
    </row>
    <row r="254" ht="22.5" customHeight="1">
      <c r="A254" s="7"/>
      <c r="B254" s="7"/>
      <c r="C254" s="7"/>
      <c r="D254" s="7"/>
      <c r="E254" s="21"/>
      <c r="F254" s="7"/>
      <c r="G254" s="7"/>
      <c r="H254" s="14"/>
      <c r="I254" s="14"/>
      <c r="J254" s="14"/>
      <c r="K254" s="7"/>
      <c r="L254" s="7"/>
      <c r="M254" s="7"/>
      <c r="N254" s="7"/>
      <c r="O254" s="7"/>
      <c r="P254" s="7"/>
      <c r="Q254" s="7"/>
      <c r="R254" s="7"/>
      <c r="S254" s="7"/>
      <c r="T254" s="7"/>
      <c r="U254" s="7"/>
      <c r="V254" s="7"/>
      <c r="W254" s="7"/>
      <c r="X254" s="7"/>
      <c r="Y254" s="7"/>
      <c r="Z254" s="7"/>
      <c r="AA254" s="7"/>
      <c r="AB254" s="7"/>
    </row>
    <row r="255" ht="22.5" customHeight="1">
      <c r="A255" s="7"/>
      <c r="B255" s="7"/>
      <c r="C255" s="7"/>
      <c r="D255" s="7"/>
      <c r="E255" s="21"/>
      <c r="F255" s="7"/>
      <c r="G255" s="7"/>
      <c r="H255" s="14"/>
      <c r="I255" s="14"/>
      <c r="J255" s="14"/>
      <c r="K255" s="7"/>
      <c r="L255" s="7"/>
      <c r="M255" s="7"/>
      <c r="N255" s="7"/>
      <c r="O255" s="7"/>
      <c r="P255" s="7"/>
      <c r="Q255" s="7"/>
      <c r="R255" s="7"/>
      <c r="S255" s="7"/>
      <c r="T255" s="7"/>
      <c r="U255" s="7"/>
      <c r="V255" s="7"/>
      <c r="W255" s="7"/>
      <c r="X255" s="7"/>
      <c r="Y255" s="7"/>
      <c r="Z255" s="7"/>
      <c r="AA255" s="7"/>
      <c r="AB255" s="7"/>
    </row>
    <row r="256" ht="22.5" customHeight="1">
      <c r="A256" s="7"/>
      <c r="B256" s="7"/>
      <c r="C256" s="7"/>
      <c r="D256" s="7"/>
      <c r="E256" s="21"/>
      <c r="F256" s="7"/>
      <c r="G256" s="7"/>
      <c r="H256" s="14"/>
      <c r="I256" s="14"/>
      <c r="J256" s="14"/>
      <c r="K256" s="7"/>
      <c r="L256" s="7"/>
      <c r="M256" s="7"/>
      <c r="N256" s="7"/>
      <c r="O256" s="7"/>
      <c r="P256" s="7"/>
      <c r="Q256" s="7"/>
      <c r="R256" s="7"/>
      <c r="S256" s="7"/>
      <c r="T256" s="7"/>
      <c r="U256" s="7"/>
      <c r="V256" s="7"/>
      <c r="W256" s="7"/>
      <c r="X256" s="7"/>
      <c r="Y256" s="7"/>
      <c r="Z256" s="7"/>
      <c r="AA256" s="7"/>
      <c r="AB256" s="7"/>
    </row>
    <row r="257" ht="22.5" customHeight="1">
      <c r="A257" s="7"/>
      <c r="B257" s="7"/>
      <c r="C257" s="7"/>
      <c r="D257" s="7"/>
      <c r="E257" s="21"/>
      <c r="F257" s="7"/>
      <c r="G257" s="7"/>
      <c r="H257" s="14"/>
      <c r="I257" s="14"/>
      <c r="J257" s="14"/>
      <c r="K257" s="7"/>
      <c r="L257" s="7"/>
      <c r="M257" s="7"/>
      <c r="N257" s="7"/>
      <c r="O257" s="7"/>
      <c r="P257" s="7"/>
      <c r="Q257" s="7"/>
      <c r="R257" s="7"/>
      <c r="S257" s="7"/>
      <c r="T257" s="7"/>
      <c r="U257" s="7"/>
      <c r="V257" s="7"/>
      <c r="W257" s="7"/>
      <c r="X257" s="7"/>
      <c r="Y257" s="7"/>
      <c r="Z257" s="7"/>
      <c r="AA257" s="7"/>
      <c r="AB257" s="7"/>
    </row>
    <row r="258" ht="22.5" customHeight="1">
      <c r="A258" s="7"/>
      <c r="B258" s="7"/>
      <c r="C258" s="7"/>
      <c r="D258" s="7"/>
      <c r="E258" s="21"/>
      <c r="F258" s="7"/>
      <c r="G258" s="7"/>
      <c r="H258" s="14"/>
      <c r="I258" s="14"/>
      <c r="J258" s="14"/>
      <c r="K258" s="7"/>
      <c r="L258" s="7"/>
      <c r="M258" s="7"/>
      <c r="N258" s="7"/>
      <c r="O258" s="7"/>
      <c r="P258" s="7"/>
      <c r="Q258" s="7"/>
      <c r="R258" s="7"/>
      <c r="S258" s="7"/>
      <c r="T258" s="7"/>
      <c r="U258" s="7"/>
      <c r="V258" s="7"/>
      <c r="W258" s="7"/>
      <c r="X258" s="7"/>
      <c r="Y258" s="7"/>
      <c r="Z258" s="7"/>
      <c r="AA258" s="7"/>
      <c r="AB258" s="7"/>
    </row>
    <row r="259" ht="22.5" customHeight="1">
      <c r="A259" s="7"/>
      <c r="B259" s="7"/>
      <c r="C259" s="7"/>
      <c r="D259" s="7"/>
      <c r="E259" s="21"/>
      <c r="F259" s="7"/>
      <c r="G259" s="7"/>
      <c r="H259" s="14"/>
      <c r="I259" s="14"/>
      <c r="J259" s="14"/>
      <c r="K259" s="7"/>
      <c r="L259" s="7"/>
      <c r="M259" s="7"/>
      <c r="N259" s="7"/>
      <c r="O259" s="7"/>
      <c r="P259" s="7"/>
      <c r="Q259" s="7"/>
      <c r="R259" s="7"/>
      <c r="S259" s="7"/>
      <c r="T259" s="7"/>
      <c r="U259" s="7"/>
      <c r="V259" s="7"/>
      <c r="W259" s="7"/>
      <c r="X259" s="7"/>
      <c r="Y259" s="7"/>
      <c r="Z259" s="7"/>
      <c r="AA259" s="7"/>
      <c r="AB259" s="7"/>
    </row>
    <row r="260" ht="22.5" customHeight="1">
      <c r="A260" s="7"/>
      <c r="B260" s="7"/>
      <c r="C260" s="7"/>
      <c r="D260" s="7"/>
      <c r="E260" s="21"/>
      <c r="F260" s="7"/>
      <c r="G260" s="7"/>
      <c r="H260" s="14"/>
      <c r="I260" s="14"/>
      <c r="J260" s="14"/>
      <c r="K260" s="7"/>
      <c r="L260" s="7"/>
      <c r="M260" s="7"/>
      <c r="N260" s="7"/>
      <c r="O260" s="7"/>
      <c r="P260" s="7"/>
      <c r="Q260" s="7"/>
      <c r="R260" s="7"/>
      <c r="S260" s="7"/>
      <c r="T260" s="7"/>
      <c r="U260" s="7"/>
      <c r="V260" s="7"/>
      <c r="W260" s="7"/>
      <c r="X260" s="7"/>
      <c r="Y260" s="7"/>
      <c r="Z260" s="7"/>
      <c r="AA260" s="7"/>
      <c r="AB260" s="7"/>
    </row>
    <row r="261" ht="22.5" customHeight="1">
      <c r="A261" s="7"/>
      <c r="B261" s="7"/>
      <c r="C261" s="7"/>
      <c r="D261" s="7"/>
      <c r="E261" s="21"/>
      <c r="F261" s="7"/>
      <c r="G261" s="7"/>
      <c r="H261" s="14"/>
      <c r="I261" s="14"/>
      <c r="J261" s="14"/>
      <c r="K261" s="7"/>
      <c r="L261" s="7"/>
      <c r="M261" s="7"/>
      <c r="N261" s="7"/>
      <c r="O261" s="7"/>
      <c r="P261" s="7"/>
      <c r="Q261" s="7"/>
      <c r="R261" s="7"/>
      <c r="S261" s="7"/>
      <c r="T261" s="7"/>
      <c r="U261" s="7"/>
      <c r="V261" s="7"/>
      <c r="W261" s="7"/>
      <c r="X261" s="7"/>
      <c r="Y261" s="7"/>
      <c r="Z261" s="7"/>
      <c r="AA261" s="7"/>
      <c r="AB261" s="7"/>
    </row>
    <row r="262" ht="22.5" customHeight="1">
      <c r="A262" s="7"/>
      <c r="B262" s="7"/>
      <c r="C262" s="7"/>
      <c r="D262" s="7"/>
      <c r="E262" s="21"/>
      <c r="F262" s="7"/>
      <c r="G262" s="7"/>
      <c r="H262" s="14"/>
      <c r="I262" s="14"/>
      <c r="J262" s="14"/>
      <c r="K262" s="7"/>
      <c r="L262" s="7"/>
      <c r="M262" s="7"/>
      <c r="N262" s="7"/>
      <c r="O262" s="7"/>
      <c r="P262" s="7"/>
      <c r="Q262" s="7"/>
      <c r="R262" s="7"/>
      <c r="S262" s="7"/>
      <c r="T262" s="7"/>
      <c r="U262" s="7"/>
      <c r="V262" s="7"/>
      <c r="W262" s="7"/>
      <c r="X262" s="7"/>
      <c r="Y262" s="7"/>
      <c r="Z262" s="7"/>
      <c r="AA262" s="7"/>
      <c r="AB262" s="7"/>
    </row>
    <row r="263" ht="22.5" customHeight="1">
      <c r="A263" s="7"/>
      <c r="B263" s="7"/>
      <c r="C263" s="7"/>
      <c r="D263" s="7"/>
      <c r="E263" s="21"/>
      <c r="F263" s="7"/>
      <c r="G263" s="7"/>
      <c r="H263" s="14"/>
      <c r="I263" s="14"/>
      <c r="J263" s="14"/>
      <c r="K263" s="7"/>
      <c r="L263" s="7"/>
      <c r="M263" s="7"/>
      <c r="N263" s="7"/>
      <c r="O263" s="7"/>
      <c r="P263" s="7"/>
      <c r="Q263" s="7"/>
      <c r="R263" s="7"/>
      <c r="S263" s="7"/>
      <c r="T263" s="7"/>
      <c r="U263" s="7"/>
      <c r="V263" s="7"/>
      <c r="W263" s="7"/>
      <c r="X263" s="7"/>
      <c r="Y263" s="7"/>
      <c r="Z263" s="7"/>
      <c r="AA263" s="7"/>
      <c r="AB263" s="7"/>
    </row>
    <row r="264" ht="22.5" customHeight="1">
      <c r="A264" s="7"/>
      <c r="B264" s="7"/>
      <c r="C264" s="7"/>
      <c r="D264" s="7"/>
      <c r="E264" s="21"/>
      <c r="F264" s="7"/>
      <c r="G264" s="7"/>
      <c r="H264" s="14"/>
      <c r="I264" s="14"/>
      <c r="J264" s="14"/>
      <c r="K264" s="7"/>
      <c r="L264" s="7"/>
      <c r="M264" s="7"/>
      <c r="N264" s="7"/>
      <c r="O264" s="7"/>
      <c r="P264" s="7"/>
      <c r="Q264" s="7"/>
      <c r="R264" s="7"/>
      <c r="S264" s="7"/>
      <c r="T264" s="7"/>
      <c r="U264" s="7"/>
      <c r="V264" s="7"/>
      <c r="W264" s="7"/>
      <c r="X264" s="7"/>
      <c r="Y264" s="7"/>
      <c r="Z264" s="7"/>
      <c r="AA264" s="7"/>
      <c r="AB264" s="7"/>
    </row>
    <row r="265" ht="22.5" customHeight="1">
      <c r="A265" s="7"/>
      <c r="B265" s="7"/>
      <c r="C265" s="7"/>
      <c r="D265" s="7"/>
      <c r="E265" s="21"/>
      <c r="F265" s="7"/>
      <c r="G265" s="7"/>
      <c r="H265" s="14"/>
      <c r="I265" s="14"/>
      <c r="J265" s="14"/>
      <c r="K265" s="7"/>
      <c r="L265" s="7"/>
      <c r="M265" s="7"/>
      <c r="N265" s="7"/>
      <c r="O265" s="7"/>
      <c r="P265" s="7"/>
      <c r="Q265" s="7"/>
      <c r="R265" s="7"/>
      <c r="S265" s="7"/>
      <c r="T265" s="7"/>
      <c r="U265" s="7"/>
      <c r="V265" s="7"/>
      <c r="W265" s="7"/>
      <c r="X265" s="7"/>
      <c r="Y265" s="7"/>
      <c r="Z265" s="7"/>
      <c r="AA265" s="7"/>
      <c r="AB265" s="7"/>
    </row>
    <row r="266" ht="22.5" customHeight="1">
      <c r="A266" s="7"/>
      <c r="B266" s="7"/>
      <c r="C266" s="7"/>
      <c r="D266" s="7"/>
      <c r="E266" s="21"/>
      <c r="F266" s="7"/>
      <c r="G266" s="7"/>
      <c r="H266" s="14"/>
      <c r="I266" s="14"/>
      <c r="J266" s="14"/>
      <c r="K266" s="7"/>
      <c r="L266" s="7"/>
      <c r="M266" s="7"/>
      <c r="N266" s="7"/>
      <c r="O266" s="7"/>
      <c r="P266" s="7"/>
      <c r="Q266" s="7"/>
      <c r="R266" s="7"/>
      <c r="S266" s="7"/>
      <c r="T266" s="7"/>
      <c r="U266" s="7"/>
      <c r="V266" s="7"/>
      <c r="W266" s="7"/>
      <c r="X266" s="7"/>
      <c r="Y266" s="7"/>
      <c r="Z266" s="7"/>
      <c r="AA266" s="7"/>
      <c r="AB266" s="7"/>
    </row>
    <row r="267" ht="22.5" customHeight="1">
      <c r="A267" s="7"/>
      <c r="B267" s="7"/>
      <c r="C267" s="7"/>
      <c r="D267" s="7"/>
      <c r="E267" s="21"/>
      <c r="F267" s="7"/>
      <c r="G267" s="7"/>
      <c r="H267" s="14"/>
      <c r="I267" s="14"/>
      <c r="J267" s="14"/>
      <c r="K267" s="7"/>
      <c r="L267" s="7"/>
      <c r="M267" s="7"/>
      <c r="N267" s="7"/>
      <c r="O267" s="7"/>
      <c r="P267" s="7"/>
      <c r="Q267" s="7"/>
      <c r="R267" s="7"/>
      <c r="S267" s="7"/>
      <c r="T267" s="7"/>
      <c r="U267" s="7"/>
      <c r="V267" s="7"/>
      <c r="W267" s="7"/>
      <c r="X267" s="7"/>
      <c r="Y267" s="7"/>
      <c r="Z267" s="7"/>
      <c r="AA267" s="7"/>
      <c r="AB267" s="7"/>
    </row>
    <row r="268" ht="22.5" customHeight="1">
      <c r="A268" s="7"/>
      <c r="B268" s="7"/>
      <c r="C268" s="7"/>
      <c r="D268" s="7"/>
      <c r="E268" s="21"/>
      <c r="F268" s="7"/>
      <c r="G268" s="7"/>
      <c r="H268" s="14"/>
      <c r="I268" s="14"/>
      <c r="J268" s="14"/>
      <c r="K268" s="7"/>
      <c r="L268" s="7"/>
      <c r="M268" s="7"/>
      <c r="N268" s="7"/>
      <c r="O268" s="7"/>
      <c r="P268" s="7"/>
      <c r="Q268" s="7"/>
      <c r="R268" s="7"/>
      <c r="S268" s="7"/>
      <c r="T268" s="7"/>
      <c r="U268" s="7"/>
      <c r="V268" s="7"/>
      <c r="W268" s="7"/>
      <c r="X268" s="7"/>
      <c r="Y268" s="7"/>
      <c r="Z268" s="7"/>
      <c r="AA268" s="7"/>
      <c r="AB268" s="7"/>
    </row>
    <row r="269" ht="22.5" customHeight="1">
      <c r="A269" s="7"/>
      <c r="B269" s="7"/>
      <c r="C269" s="7"/>
      <c r="D269" s="7"/>
      <c r="E269" s="21"/>
      <c r="F269" s="7"/>
      <c r="G269" s="7"/>
      <c r="H269" s="14"/>
      <c r="I269" s="14"/>
      <c r="J269" s="14"/>
      <c r="K269" s="7"/>
      <c r="L269" s="7"/>
      <c r="M269" s="7"/>
      <c r="N269" s="7"/>
      <c r="O269" s="7"/>
      <c r="P269" s="7"/>
      <c r="Q269" s="7"/>
      <c r="R269" s="7"/>
      <c r="S269" s="7"/>
      <c r="T269" s="7"/>
      <c r="U269" s="7"/>
      <c r="V269" s="7"/>
      <c r="W269" s="7"/>
      <c r="X269" s="7"/>
      <c r="Y269" s="7"/>
      <c r="Z269" s="7"/>
      <c r="AA269" s="7"/>
      <c r="AB269" s="7"/>
    </row>
    <row r="270" ht="22.5" customHeight="1">
      <c r="A270" s="7"/>
      <c r="B270" s="7"/>
      <c r="C270" s="7"/>
      <c r="D270" s="7"/>
      <c r="E270" s="21"/>
      <c r="F270" s="7"/>
      <c r="G270" s="7"/>
      <c r="H270" s="14"/>
      <c r="I270" s="14"/>
      <c r="J270" s="14"/>
      <c r="K270" s="7"/>
      <c r="L270" s="7"/>
      <c r="M270" s="7"/>
      <c r="N270" s="7"/>
      <c r="O270" s="7"/>
      <c r="P270" s="7"/>
      <c r="Q270" s="7"/>
      <c r="R270" s="7"/>
      <c r="S270" s="7"/>
      <c r="T270" s="7"/>
      <c r="U270" s="7"/>
      <c r="V270" s="7"/>
      <c r="W270" s="7"/>
      <c r="X270" s="7"/>
      <c r="Y270" s="7"/>
      <c r="Z270" s="7"/>
      <c r="AA270" s="7"/>
      <c r="AB270" s="7"/>
    </row>
    <row r="271" ht="22.5" customHeight="1">
      <c r="A271" s="7"/>
      <c r="B271" s="7"/>
      <c r="C271" s="7"/>
      <c r="D271" s="7"/>
      <c r="E271" s="21"/>
      <c r="F271" s="7"/>
      <c r="G271" s="7"/>
      <c r="H271" s="14"/>
      <c r="I271" s="14"/>
      <c r="J271" s="14"/>
      <c r="K271" s="7"/>
      <c r="L271" s="7"/>
      <c r="M271" s="7"/>
      <c r="N271" s="7"/>
      <c r="O271" s="7"/>
      <c r="P271" s="7"/>
      <c r="Q271" s="7"/>
      <c r="R271" s="7"/>
      <c r="S271" s="7"/>
      <c r="T271" s="7"/>
      <c r="U271" s="7"/>
      <c r="V271" s="7"/>
      <c r="W271" s="7"/>
      <c r="X271" s="7"/>
      <c r="Y271" s="7"/>
      <c r="Z271" s="7"/>
      <c r="AA271" s="7"/>
      <c r="AB271" s="7"/>
    </row>
    <row r="272" ht="22.5" customHeight="1">
      <c r="A272" s="7"/>
      <c r="B272" s="7"/>
      <c r="C272" s="7"/>
      <c r="D272" s="7"/>
      <c r="E272" s="21"/>
      <c r="F272" s="7"/>
      <c r="G272" s="7"/>
      <c r="H272" s="14"/>
      <c r="I272" s="14"/>
      <c r="J272" s="14"/>
      <c r="K272" s="7"/>
      <c r="L272" s="7"/>
      <c r="M272" s="7"/>
      <c r="N272" s="7"/>
      <c r="O272" s="7"/>
      <c r="P272" s="7"/>
      <c r="Q272" s="7"/>
      <c r="R272" s="7"/>
      <c r="S272" s="7"/>
      <c r="T272" s="7"/>
      <c r="U272" s="7"/>
      <c r="V272" s="7"/>
      <c r="W272" s="7"/>
      <c r="X272" s="7"/>
      <c r="Y272" s="7"/>
      <c r="Z272" s="7"/>
      <c r="AA272" s="7"/>
      <c r="AB272" s="7"/>
    </row>
    <row r="273" ht="22.5" customHeight="1">
      <c r="A273" s="7"/>
      <c r="B273" s="7"/>
      <c r="C273" s="7"/>
      <c r="D273" s="7"/>
      <c r="E273" s="21"/>
      <c r="F273" s="7"/>
      <c r="G273" s="7"/>
      <c r="H273" s="14"/>
      <c r="I273" s="14"/>
      <c r="J273" s="14"/>
      <c r="K273" s="7"/>
      <c r="L273" s="7"/>
      <c r="M273" s="7"/>
      <c r="N273" s="7"/>
      <c r="O273" s="7"/>
      <c r="P273" s="7"/>
      <c r="Q273" s="7"/>
      <c r="R273" s="7"/>
      <c r="S273" s="7"/>
      <c r="T273" s="7"/>
      <c r="U273" s="7"/>
      <c r="V273" s="7"/>
      <c r="W273" s="7"/>
      <c r="X273" s="7"/>
      <c r="Y273" s="7"/>
      <c r="Z273" s="7"/>
      <c r="AA273" s="7"/>
      <c r="AB273" s="7"/>
    </row>
    <row r="274" ht="22.5" customHeight="1">
      <c r="A274" s="7"/>
      <c r="B274" s="7"/>
      <c r="C274" s="7"/>
      <c r="D274" s="7"/>
      <c r="E274" s="21"/>
      <c r="F274" s="7"/>
      <c r="G274" s="7"/>
      <c r="H274" s="14"/>
      <c r="I274" s="14"/>
      <c r="J274" s="14"/>
      <c r="K274" s="7"/>
      <c r="L274" s="7"/>
      <c r="M274" s="7"/>
      <c r="N274" s="7"/>
      <c r="O274" s="7"/>
      <c r="P274" s="7"/>
      <c r="Q274" s="7"/>
      <c r="R274" s="7"/>
      <c r="S274" s="7"/>
      <c r="T274" s="7"/>
      <c r="U274" s="7"/>
      <c r="V274" s="7"/>
      <c r="W274" s="7"/>
      <c r="X274" s="7"/>
      <c r="Y274" s="7"/>
      <c r="Z274" s="7"/>
      <c r="AA274" s="7"/>
      <c r="AB274" s="7"/>
    </row>
    <row r="275" ht="22.5" customHeight="1">
      <c r="A275" s="7"/>
      <c r="B275" s="7"/>
      <c r="C275" s="7"/>
      <c r="D275" s="7"/>
      <c r="E275" s="21"/>
      <c r="F275" s="7"/>
      <c r="G275" s="7"/>
      <c r="H275" s="14"/>
      <c r="I275" s="14"/>
      <c r="J275" s="14"/>
      <c r="K275" s="7"/>
      <c r="L275" s="7"/>
      <c r="M275" s="7"/>
      <c r="N275" s="7"/>
      <c r="O275" s="7"/>
      <c r="P275" s="7"/>
      <c r="Q275" s="7"/>
      <c r="R275" s="7"/>
      <c r="S275" s="7"/>
      <c r="T275" s="7"/>
      <c r="U275" s="7"/>
      <c r="V275" s="7"/>
      <c r="W275" s="7"/>
      <c r="X275" s="7"/>
      <c r="Y275" s="7"/>
      <c r="Z275" s="7"/>
      <c r="AA275" s="7"/>
      <c r="AB275" s="7"/>
    </row>
    <row r="276" ht="22.5" customHeight="1">
      <c r="A276" s="7"/>
      <c r="B276" s="7"/>
      <c r="C276" s="7"/>
      <c r="D276" s="7"/>
      <c r="E276" s="21"/>
      <c r="F276" s="7"/>
      <c r="G276" s="7"/>
      <c r="H276" s="14"/>
      <c r="I276" s="14"/>
      <c r="J276" s="14"/>
      <c r="K276" s="7"/>
      <c r="L276" s="7"/>
      <c r="M276" s="7"/>
      <c r="N276" s="7"/>
      <c r="O276" s="7"/>
      <c r="P276" s="7"/>
      <c r="Q276" s="7"/>
      <c r="R276" s="7"/>
      <c r="S276" s="7"/>
      <c r="T276" s="7"/>
      <c r="U276" s="7"/>
      <c r="V276" s="7"/>
      <c r="W276" s="7"/>
      <c r="X276" s="7"/>
      <c r="Y276" s="7"/>
      <c r="Z276" s="7"/>
      <c r="AA276" s="7"/>
      <c r="AB276" s="7"/>
    </row>
    <row r="277" ht="22.5" customHeight="1">
      <c r="A277" s="7"/>
      <c r="B277" s="7"/>
      <c r="C277" s="7"/>
      <c r="D277" s="7"/>
      <c r="E277" s="21"/>
      <c r="F277" s="7"/>
      <c r="G277" s="7"/>
      <c r="H277" s="14"/>
      <c r="I277" s="14"/>
      <c r="J277" s="14"/>
      <c r="K277" s="7"/>
      <c r="L277" s="7"/>
      <c r="M277" s="7"/>
      <c r="N277" s="7"/>
      <c r="O277" s="7"/>
      <c r="P277" s="7"/>
      <c r="Q277" s="7"/>
      <c r="R277" s="7"/>
      <c r="S277" s="7"/>
      <c r="T277" s="7"/>
      <c r="U277" s="7"/>
      <c r="V277" s="7"/>
      <c r="W277" s="7"/>
      <c r="X277" s="7"/>
      <c r="Y277" s="7"/>
      <c r="Z277" s="7"/>
      <c r="AA277" s="7"/>
      <c r="AB277" s="7"/>
    </row>
    <row r="278" ht="22.5" customHeight="1">
      <c r="A278" s="7"/>
      <c r="B278" s="7"/>
      <c r="C278" s="7"/>
      <c r="D278" s="7"/>
      <c r="E278" s="21"/>
      <c r="F278" s="7"/>
      <c r="G278" s="7"/>
      <c r="H278" s="14"/>
      <c r="I278" s="14"/>
      <c r="J278" s="14"/>
      <c r="K278" s="7"/>
      <c r="L278" s="7"/>
      <c r="M278" s="7"/>
      <c r="N278" s="7"/>
      <c r="O278" s="7"/>
      <c r="P278" s="7"/>
      <c r="Q278" s="7"/>
      <c r="R278" s="7"/>
      <c r="S278" s="7"/>
      <c r="T278" s="7"/>
      <c r="U278" s="7"/>
      <c r="V278" s="7"/>
      <c r="W278" s="7"/>
      <c r="X278" s="7"/>
      <c r="Y278" s="7"/>
      <c r="Z278" s="7"/>
      <c r="AA278" s="7"/>
      <c r="AB278" s="7"/>
    </row>
    <row r="279" ht="22.5" customHeight="1">
      <c r="A279" s="7"/>
      <c r="B279" s="7"/>
      <c r="C279" s="7"/>
      <c r="D279" s="7"/>
      <c r="E279" s="21"/>
      <c r="F279" s="7"/>
      <c r="G279" s="7"/>
      <c r="H279" s="14"/>
      <c r="I279" s="14"/>
      <c r="J279" s="14"/>
      <c r="K279" s="7"/>
      <c r="L279" s="7"/>
      <c r="M279" s="7"/>
      <c r="N279" s="7"/>
      <c r="O279" s="7"/>
      <c r="P279" s="7"/>
      <c r="Q279" s="7"/>
      <c r="R279" s="7"/>
      <c r="S279" s="7"/>
      <c r="T279" s="7"/>
      <c r="U279" s="7"/>
      <c r="V279" s="7"/>
      <c r="W279" s="7"/>
      <c r="X279" s="7"/>
      <c r="Y279" s="7"/>
      <c r="Z279" s="7"/>
      <c r="AA279" s="7"/>
      <c r="AB279" s="7"/>
    </row>
    <row r="280" ht="22.5" customHeight="1">
      <c r="A280" s="7"/>
      <c r="B280" s="7"/>
      <c r="C280" s="7"/>
      <c r="D280" s="7"/>
      <c r="E280" s="21"/>
      <c r="F280" s="7"/>
      <c r="G280" s="7"/>
      <c r="H280" s="14"/>
      <c r="I280" s="14"/>
      <c r="J280" s="14"/>
      <c r="K280" s="7"/>
      <c r="L280" s="7"/>
      <c r="M280" s="7"/>
      <c r="N280" s="7"/>
      <c r="O280" s="7"/>
      <c r="P280" s="7"/>
      <c r="Q280" s="7"/>
      <c r="R280" s="7"/>
      <c r="S280" s="7"/>
      <c r="T280" s="7"/>
      <c r="U280" s="7"/>
      <c r="V280" s="7"/>
      <c r="W280" s="7"/>
      <c r="X280" s="7"/>
      <c r="Y280" s="7"/>
      <c r="Z280" s="7"/>
      <c r="AA280" s="7"/>
      <c r="AB280" s="7"/>
    </row>
    <row r="281" ht="22.5" customHeight="1">
      <c r="A281" s="7"/>
      <c r="B281" s="7"/>
      <c r="C281" s="7"/>
      <c r="D281" s="7"/>
      <c r="E281" s="21"/>
      <c r="F281" s="7"/>
      <c r="G281" s="7"/>
      <c r="H281" s="14"/>
      <c r="I281" s="14"/>
      <c r="J281" s="14"/>
      <c r="K281" s="7"/>
      <c r="L281" s="7"/>
      <c r="M281" s="7"/>
      <c r="N281" s="7"/>
      <c r="O281" s="7"/>
      <c r="P281" s="7"/>
      <c r="Q281" s="7"/>
      <c r="R281" s="7"/>
      <c r="S281" s="7"/>
      <c r="T281" s="7"/>
      <c r="U281" s="7"/>
      <c r="V281" s="7"/>
      <c r="W281" s="7"/>
      <c r="X281" s="7"/>
      <c r="Y281" s="7"/>
      <c r="Z281" s="7"/>
      <c r="AA281" s="7"/>
      <c r="AB281" s="7"/>
    </row>
    <row r="282" ht="22.5" customHeight="1">
      <c r="A282" s="7"/>
      <c r="B282" s="7"/>
      <c r="C282" s="7"/>
      <c r="D282" s="7"/>
      <c r="E282" s="21"/>
      <c r="F282" s="7"/>
      <c r="G282" s="7"/>
      <c r="H282" s="14"/>
      <c r="I282" s="14"/>
      <c r="J282" s="14"/>
      <c r="K282" s="7"/>
      <c r="L282" s="7"/>
      <c r="M282" s="7"/>
      <c r="N282" s="7"/>
      <c r="O282" s="7"/>
      <c r="P282" s="7"/>
      <c r="Q282" s="7"/>
      <c r="R282" s="7"/>
      <c r="S282" s="7"/>
      <c r="T282" s="7"/>
      <c r="U282" s="7"/>
      <c r="V282" s="7"/>
      <c r="W282" s="7"/>
      <c r="X282" s="7"/>
      <c r="Y282" s="7"/>
      <c r="Z282" s="7"/>
      <c r="AA282" s="7"/>
      <c r="AB282" s="7"/>
    </row>
    <row r="283" ht="22.5" customHeight="1">
      <c r="A283" s="7"/>
      <c r="B283" s="7"/>
      <c r="C283" s="7"/>
      <c r="D283" s="7"/>
      <c r="E283" s="21"/>
      <c r="F283" s="7"/>
      <c r="G283" s="7"/>
      <c r="H283" s="14"/>
      <c r="I283" s="14"/>
      <c r="J283" s="14"/>
      <c r="K283" s="7"/>
      <c r="L283" s="7"/>
      <c r="M283" s="7"/>
      <c r="N283" s="7"/>
      <c r="O283" s="7"/>
      <c r="P283" s="7"/>
      <c r="Q283" s="7"/>
      <c r="R283" s="7"/>
      <c r="S283" s="7"/>
      <c r="T283" s="7"/>
      <c r="U283" s="7"/>
      <c r="V283" s="7"/>
      <c r="W283" s="7"/>
      <c r="X283" s="7"/>
      <c r="Y283" s="7"/>
      <c r="Z283" s="7"/>
      <c r="AA283" s="7"/>
      <c r="AB283" s="7"/>
    </row>
    <row r="284" ht="22.5" customHeight="1">
      <c r="A284" s="7"/>
      <c r="B284" s="7"/>
      <c r="C284" s="7"/>
      <c r="D284" s="7"/>
      <c r="E284" s="21"/>
      <c r="F284" s="7"/>
      <c r="G284" s="7"/>
      <c r="H284" s="14"/>
      <c r="I284" s="14"/>
      <c r="J284" s="14"/>
      <c r="K284" s="7"/>
      <c r="L284" s="7"/>
      <c r="M284" s="7"/>
      <c r="N284" s="7"/>
      <c r="O284" s="7"/>
      <c r="P284" s="7"/>
      <c r="Q284" s="7"/>
      <c r="R284" s="7"/>
      <c r="S284" s="7"/>
      <c r="T284" s="7"/>
      <c r="U284" s="7"/>
      <c r="V284" s="7"/>
      <c r="W284" s="7"/>
      <c r="X284" s="7"/>
      <c r="Y284" s="7"/>
      <c r="Z284" s="7"/>
      <c r="AA284" s="7"/>
      <c r="AB284" s="7"/>
    </row>
    <row r="285" ht="22.5" customHeight="1">
      <c r="A285" s="7"/>
      <c r="B285" s="7"/>
      <c r="C285" s="7"/>
      <c r="D285" s="7"/>
      <c r="E285" s="21"/>
      <c r="F285" s="7"/>
      <c r="G285" s="7"/>
      <c r="H285" s="14"/>
      <c r="I285" s="14"/>
      <c r="J285" s="14"/>
      <c r="K285" s="7"/>
      <c r="L285" s="7"/>
      <c r="M285" s="7"/>
      <c r="N285" s="7"/>
      <c r="O285" s="7"/>
      <c r="P285" s="7"/>
      <c r="Q285" s="7"/>
      <c r="R285" s="7"/>
      <c r="S285" s="7"/>
      <c r="T285" s="7"/>
      <c r="U285" s="7"/>
      <c r="V285" s="7"/>
      <c r="W285" s="7"/>
      <c r="X285" s="7"/>
      <c r="Y285" s="7"/>
      <c r="Z285" s="7"/>
      <c r="AA285" s="7"/>
      <c r="AB285" s="7"/>
    </row>
    <row r="286" ht="22.5" customHeight="1">
      <c r="A286" s="7"/>
      <c r="B286" s="7"/>
      <c r="C286" s="7"/>
      <c r="D286" s="7"/>
      <c r="E286" s="21"/>
      <c r="F286" s="7"/>
      <c r="G286" s="7"/>
      <c r="H286" s="14"/>
      <c r="I286" s="14"/>
      <c r="J286" s="14"/>
      <c r="K286" s="7"/>
      <c r="L286" s="7"/>
      <c r="M286" s="7"/>
      <c r="N286" s="7"/>
      <c r="O286" s="7"/>
      <c r="P286" s="7"/>
      <c r="Q286" s="7"/>
      <c r="R286" s="7"/>
      <c r="S286" s="7"/>
      <c r="T286" s="7"/>
      <c r="U286" s="7"/>
      <c r="V286" s="7"/>
      <c r="W286" s="7"/>
      <c r="X286" s="7"/>
      <c r="Y286" s="7"/>
      <c r="Z286" s="7"/>
      <c r="AA286" s="7"/>
      <c r="AB286" s="7"/>
    </row>
    <row r="287" ht="22.5" customHeight="1">
      <c r="A287" s="7"/>
      <c r="B287" s="7"/>
      <c r="C287" s="7"/>
      <c r="D287" s="7"/>
      <c r="E287" s="21"/>
      <c r="F287" s="7"/>
      <c r="G287" s="7"/>
      <c r="H287" s="14"/>
      <c r="I287" s="14"/>
      <c r="J287" s="14"/>
      <c r="K287" s="7"/>
      <c r="L287" s="7"/>
      <c r="M287" s="7"/>
      <c r="N287" s="7"/>
      <c r="O287" s="7"/>
      <c r="P287" s="7"/>
      <c r="Q287" s="7"/>
      <c r="R287" s="7"/>
      <c r="S287" s="7"/>
      <c r="T287" s="7"/>
      <c r="U287" s="7"/>
      <c r="V287" s="7"/>
      <c r="W287" s="7"/>
      <c r="X287" s="7"/>
      <c r="Y287" s="7"/>
      <c r="Z287" s="7"/>
      <c r="AA287" s="7"/>
      <c r="AB287" s="7"/>
    </row>
    <row r="288" ht="22.5" customHeight="1">
      <c r="A288" s="7"/>
      <c r="B288" s="7"/>
      <c r="C288" s="7"/>
      <c r="D288" s="7"/>
      <c r="E288" s="21"/>
      <c r="F288" s="7"/>
      <c r="G288" s="7"/>
      <c r="H288" s="14"/>
      <c r="I288" s="14"/>
      <c r="J288" s="14"/>
      <c r="K288" s="7"/>
      <c r="L288" s="7"/>
      <c r="M288" s="7"/>
      <c r="N288" s="7"/>
      <c r="O288" s="7"/>
      <c r="P288" s="7"/>
      <c r="Q288" s="7"/>
      <c r="R288" s="7"/>
      <c r="S288" s="7"/>
      <c r="T288" s="7"/>
      <c r="U288" s="7"/>
      <c r="V288" s="7"/>
      <c r="W288" s="7"/>
      <c r="X288" s="7"/>
      <c r="Y288" s="7"/>
      <c r="Z288" s="7"/>
      <c r="AA288" s="7"/>
      <c r="AB288" s="7"/>
    </row>
    <row r="289" ht="22.5" customHeight="1">
      <c r="A289" s="7"/>
      <c r="B289" s="7"/>
      <c r="C289" s="7"/>
      <c r="D289" s="7"/>
      <c r="E289" s="21"/>
      <c r="F289" s="7"/>
      <c r="G289" s="7"/>
      <c r="H289" s="14"/>
      <c r="I289" s="14"/>
      <c r="J289" s="14"/>
      <c r="K289" s="7"/>
      <c r="L289" s="7"/>
      <c r="M289" s="7"/>
      <c r="N289" s="7"/>
      <c r="O289" s="7"/>
      <c r="P289" s="7"/>
      <c r="Q289" s="7"/>
      <c r="R289" s="7"/>
      <c r="S289" s="7"/>
      <c r="T289" s="7"/>
      <c r="U289" s="7"/>
      <c r="V289" s="7"/>
      <c r="W289" s="7"/>
      <c r="X289" s="7"/>
      <c r="Y289" s="7"/>
      <c r="Z289" s="7"/>
      <c r="AA289" s="7"/>
      <c r="AB289" s="7"/>
    </row>
    <row r="290" ht="22.5" customHeight="1">
      <c r="A290" s="7"/>
      <c r="B290" s="7"/>
      <c r="C290" s="7"/>
      <c r="D290" s="7"/>
      <c r="E290" s="21"/>
      <c r="F290" s="7"/>
      <c r="G290" s="7"/>
      <c r="H290" s="14"/>
      <c r="I290" s="14"/>
      <c r="J290" s="14"/>
      <c r="K290" s="7"/>
      <c r="L290" s="7"/>
      <c r="M290" s="7"/>
      <c r="N290" s="7"/>
      <c r="O290" s="7"/>
      <c r="P290" s="7"/>
      <c r="Q290" s="7"/>
      <c r="R290" s="7"/>
      <c r="S290" s="7"/>
      <c r="T290" s="7"/>
      <c r="U290" s="7"/>
      <c r="V290" s="7"/>
      <c r="W290" s="7"/>
      <c r="X290" s="7"/>
      <c r="Y290" s="7"/>
      <c r="Z290" s="7"/>
      <c r="AA290" s="7"/>
      <c r="AB290" s="7"/>
    </row>
    <row r="291" ht="22.5" customHeight="1">
      <c r="A291" s="7"/>
      <c r="B291" s="7"/>
      <c r="C291" s="7"/>
      <c r="D291" s="7"/>
      <c r="E291" s="21"/>
      <c r="F291" s="7"/>
      <c r="G291" s="7"/>
      <c r="H291" s="14"/>
      <c r="I291" s="14"/>
      <c r="J291" s="14"/>
      <c r="K291" s="7"/>
      <c r="L291" s="7"/>
      <c r="M291" s="7"/>
      <c r="N291" s="7"/>
      <c r="O291" s="7"/>
      <c r="P291" s="7"/>
      <c r="Q291" s="7"/>
      <c r="R291" s="7"/>
      <c r="S291" s="7"/>
      <c r="T291" s="7"/>
      <c r="U291" s="7"/>
      <c r="V291" s="7"/>
      <c r="W291" s="7"/>
      <c r="X291" s="7"/>
      <c r="Y291" s="7"/>
      <c r="Z291" s="7"/>
      <c r="AA291" s="7"/>
      <c r="AB291" s="7"/>
    </row>
    <row r="292" ht="22.5" customHeight="1">
      <c r="A292" s="7"/>
      <c r="B292" s="7"/>
      <c r="C292" s="7"/>
      <c r="D292" s="7"/>
      <c r="E292" s="21"/>
      <c r="F292" s="7"/>
      <c r="G292" s="7"/>
      <c r="H292" s="14"/>
      <c r="I292" s="14"/>
      <c r="J292" s="14"/>
      <c r="K292" s="7"/>
      <c r="L292" s="7"/>
      <c r="M292" s="7"/>
      <c r="N292" s="7"/>
      <c r="O292" s="7"/>
      <c r="P292" s="7"/>
      <c r="Q292" s="7"/>
      <c r="R292" s="7"/>
      <c r="S292" s="7"/>
      <c r="T292" s="7"/>
      <c r="U292" s="7"/>
      <c r="V292" s="7"/>
      <c r="W292" s="7"/>
      <c r="X292" s="7"/>
      <c r="Y292" s="7"/>
      <c r="Z292" s="7"/>
      <c r="AA292" s="7"/>
      <c r="AB292" s="7"/>
    </row>
    <row r="293" ht="22.5" customHeight="1">
      <c r="A293" s="7"/>
      <c r="B293" s="7"/>
      <c r="C293" s="7"/>
      <c r="D293" s="7"/>
      <c r="E293" s="21"/>
      <c r="F293" s="7"/>
      <c r="G293" s="7"/>
      <c r="H293" s="14"/>
      <c r="I293" s="14"/>
      <c r="J293" s="14"/>
      <c r="K293" s="7"/>
      <c r="L293" s="7"/>
      <c r="M293" s="7"/>
      <c r="N293" s="7"/>
      <c r="O293" s="7"/>
      <c r="P293" s="7"/>
      <c r="Q293" s="7"/>
      <c r="R293" s="7"/>
      <c r="S293" s="7"/>
      <c r="T293" s="7"/>
      <c r="U293" s="7"/>
      <c r="V293" s="7"/>
      <c r="W293" s="7"/>
      <c r="X293" s="7"/>
      <c r="Y293" s="7"/>
      <c r="Z293" s="7"/>
      <c r="AA293" s="7"/>
      <c r="AB293" s="7"/>
    </row>
    <row r="294" ht="22.5" customHeight="1">
      <c r="A294" s="7"/>
      <c r="B294" s="7"/>
      <c r="C294" s="7"/>
      <c r="D294" s="7"/>
      <c r="E294" s="21"/>
      <c r="F294" s="7"/>
      <c r="G294" s="7"/>
      <c r="H294" s="14"/>
      <c r="I294" s="14"/>
      <c r="J294" s="14"/>
      <c r="K294" s="7"/>
      <c r="L294" s="7"/>
      <c r="M294" s="7"/>
      <c r="N294" s="7"/>
      <c r="O294" s="7"/>
      <c r="P294" s="7"/>
      <c r="Q294" s="7"/>
      <c r="R294" s="7"/>
      <c r="S294" s="7"/>
      <c r="T294" s="7"/>
      <c r="U294" s="7"/>
      <c r="V294" s="7"/>
      <c r="W294" s="7"/>
      <c r="X294" s="7"/>
      <c r="Y294" s="7"/>
      <c r="Z294" s="7"/>
      <c r="AA294" s="7"/>
      <c r="AB294" s="7"/>
    </row>
    <row r="295" ht="22.5" customHeight="1">
      <c r="A295" s="7"/>
      <c r="B295" s="7"/>
      <c r="C295" s="7"/>
      <c r="D295" s="7"/>
      <c r="E295" s="21"/>
      <c r="F295" s="7"/>
      <c r="G295" s="7"/>
      <c r="H295" s="14"/>
      <c r="I295" s="14"/>
      <c r="J295" s="14"/>
      <c r="K295" s="7"/>
      <c r="L295" s="7"/>
      <c r="M295" s="7"/>
      <c r="N295" s="7"/>
      <c r="O295" s="7"/>
      <c r="P295" s="7"/>
      <c r="Q295" s="7"/>
      <c r="R295" s="7"/>
      <c r="S295" s="7"/>
      <c r="T295" s="7"/>
      <c r="U295" s="7"/>
      <c r="V295" s="7"/>
      <c r="W295" s="7"/>
      <c r="X295" s="7"/>
      <c r="Y295" s="7"/>
      <c r="Z295" s="7"/>
      <c r="AA295" s="7"/>
      <c r="AB295" s="7"/>
    </row>
    <row r="296" ht="22.5" customHeight="1">
      <c r="A296" s="7"/>
      <c r="B296" s="7"/>
      <c r="C296" s="7"/>
      <c r="D296" s="7"/>
      <c r="E296" s="21"/>
      <c r="F296" s="7"/>
      <c r="G296" s="7"/>
      <c r="H296" s="14"/>
      <c r="I296" s="14"/>
      <c r="J296" s="14"/>
      <c r="K296" s="7"/>
      <c r="L296" s="7"/>
      <c r="M296" s="7"/>
      <c r="N296" s="7"/>
      <c r="O296" s="7"/>
      <c r="P296" s="7"/>
      <c r="Q296" s="7"/>
      <c r="R296" s="7"/>
      <c r="S296" s="7"/>
      <c r="T296" s="7"/>
      <c r="U296" s="7"/>
      <c r="V296" s="7"/>
      <c r="W296" s="7"/>
      <c r="X296" s="7"/>
      <c r="Y296" s="7"/>
      <c r="Z296" s="7"/>
      <c r="AA296" s="7"/>
      <c r="AB296" s="7"/>
    </row>
    <row r="297" ht="22.5" customHeight="1">
      <c r="A297" s="7"/>
      <c r="B297" s="7"/>
      <c r="C297" s="7"/>
      <c r="D297" s="7"/>
      <c r="E297" s="21"/>
      <c r="F297" s="7"/>
      <c r="G297" s="7"/>
      <c r="H297" s="14"/>
      <c r="I297" s="14"/>
      <c r="J297" s="14"/>
      <c r="K297" s="7"/>
      <c r="L297" s="7"/>
      <c r="M297" s="7"/>
      <c r="N297" s="7"/>
      <c r="O297" s="7"/>
      <c r="P297" s="7"/>
      <c r="Q297" s="7"/>
      <c r="R297" s="7"/>
      <c r="S297" s="7"/>
      <c r="T297" s="7"/>
      <c r="U297" s="7"/>
      <c r="V297" s="7"/>
      <c r="W297" s="7"/>
      <c r="X297" s="7"/>
      <c r="Y297" s="7"/>
      <c r="Z297" s="7"/>
      <c r="AA297" s="7"/>
      <c r="AB297" s="7"/>
    </row>
    <row r="298" ht="22.5" customHeight="1">
      <c r="A298" s="7"/>
      <c r="B298" s="7"/>
      <c r="C298" s="7"/>
      <c r="D298" s="7"/>
      <c r="E298" s="21"/>
      <c r="F298" s="7"/>
      <c r="G298" s="7"/>
      <c r="H298" s="14"/>
      <c r="I298" s="14"/>
      <c r="J298" s="14"/>
      <c r="K298" s="7"/>
      <c r="L298" s="7"/>
      <c r="M298" s="7"/>
      <c r="N298" s="7"/>
      <c r="O298" s="7"/>
      <c r="P298" s="7"/>
      <c r="Q298" s="7"/>
      <c r="R298" s="7"/>
      <c r="S298" s="7"/>
      <c r="T298" s="7"/>
      <c r="U298" s="7"/>
      <c r="V298" s="7"/>
      <c r="W298" s="7"/>
      <c r="X298" s="7"/>
      <c r="Y298" s="7"/>
      <c r="Z298" s="7"/>
      <c r="AA298" s="7"/>
      <c r="AB298" s="7"/>
    </row>
    <row r="299" ht="22.5" customHeight="1">
      <c r="A299" s="7"/>
      <c r="B299" s="7"/>
      <c r="C299" s="7"/>
      <c r="D299" s="7"/>
      <c r="E299" s="21"/>
      <c r="F299" s="7"/>
      <c r="G299" s="7"/>
      <c r="H299" s="14"/>
      <c r="I299" s="14"/>
      <c r="J299" s="14"/>
      <c r="K299" s="7"/>
      <c r="L299" s="7"/>
      <c r="M299" s="7"/>
      <c r="N299" s="7"/>
      <c r="O299" s="7"/>
      <c r="P299" s="7"/>
      <c r="Q299" s="7"/>
      <c r="R299" s="7"/>
      <c r="S299" s="7"/>
      <c r="T299" s="7"/>
      <c r="U299" s="7"/>
      <c r="V299" s="7"/>
      <c r="W299" s="7"/>
      <c r="X299" s="7"/>
      <c r="Y299" s="7"/>
      <c r="Z299" s="7"/>
      <c r="AA299" s="7"/>
      <c r="AB299" s="7"/>
    </row>
    <row r="300" ht="22.5" customHeight="1">
      <c r="A300" s="7"/>
      <c r="B300" s="7"/>
      <c r="C300" s="7"/>
      <c r="D300" s="7"/>
      <c r="E300" s="21"/>
      <c r="F300" s="7"/>
      <c r="G300" s="7"/>
      <c r="H300" s="14"/>
      <c r="I300" s="14"/>
      <c r="J300" s="14"/>
      <c r="K300" s="7"/>
      <c r="L300" s="7"/>
      <c r="M300" s="7"/>
      <c r="N300" s="7"/>
      <c r="O300" s="7"/>
      <c r="P300" s="7"/>
      <c r="Q300" s="7"/>
      <c r="R300" s="7"/>
      <c r="S300" s="7"/>
      <c r="T300" s="7"/>
      <c r="U300" s="7"/>
      <c r="V300" s="7"/>
      <c r="W300" s="7"/>
      <c r="X300" s="7"/>
      <c r="Y300" s="7"/>
      <c r="Z300" s="7"/>
      <c r="AA300" s="7"/>
      <c r="AB300" s="7"/>
    </row>
    <row r="301" ht="22.5" customHeight="1">
      <c r="A301" s="7"/>
      <c r="B301" s="7"/>
      <c r="C301" s="7"/>
      <c r="D301" s="7"/>
      <c r="E301" s="21"/>
      <c r="F301" s="7"/>
      <c r="G301" s="7"/>
      <c r="H301" s="14"/>
      <c r="I301" s="14"/>
      <c r="J301" s="14"/>
      <c r="K301" s="7"/>
      <c r="L301" s="7"/>
      <c r="M301" s="7"/>
      <c r="N301" s="7"/>
      <c r="O301" s="7"/>
      <c r="P301" s="7"/>
      <c r="Q301" s="7"/>
      <c r="R301" s="7"/>
      <c r="S301" s="7"/>
      <c r="T301" s="7"/>
      <c r="U301" s="7"/>
      <c r="V301" s="7"/>
      <c r="W301" s="7"/>
      <c r="X301" s="7"/>
      <c r="Y301" s="7"/>
      <c r="Z301" s="7"/>
      <c r="AA301" s="7"/>
      <c r="AB301" s="7"/>
    </row>
    <row r="302" ht="22.5" customHeight="1">
      <c r="A302" s="7"/>
      <c r="B302" s="7"/>
      <c r="C302" s="7"/>
      <c r="D302" s="7"/>
      <c r="E302" s="21"/>
      <c r="F302" s="7"/>
      <c r="G302" s="7"/>
      <c r="H302" s="14"/>
      <c r="I302" s="14"/>
      <c r="J302" s="14"/>
      <c r="K302" s="7"/>
      <c r="L302" s="7"/>
      <c r="M302" s="7"/>
      <c r="N302" s="7"/>
      <c r="O302" s="7"/>
      <c r="P302" s="7"/>
      <c r="Q302" s="7"/>
      <c r="R302" s="7"/>
      <c r="S302" s="7"/>
      <c r="T302" s="7"/>
      <c r="U302" s="7"/>
      <c r="V302" s="7"/>
      <c r="W302" s="7"/>
      <c r="X302" s="7"/>
      <c r="Y302" s="7"/>
      <c r="Z302" s="7"/>
      <c r="AA302" s="7"/>
      <c r="AB302" s="7"/>
    </row>
    <row r="303" ht="22.5" customHeight="1">
      <c r="A303" s="7"/>
      <c r="B303" s="7"/>
      <c r="C303" s="7"/>
      <c r="D303" s="7"/>
      <c r="E303" s="21"/>
      <c r="F303" s="7"/>
      <c r="G303" s="7"/>
      <c r="H303" s="14"/>
      <c r="I303" s="14"/>
      <c r="J303" s="14"/>
      <c r="K303" s="7"/>
      <c r="L303" s="7"/>
      <c r="M303" s="7"/>
      <c r="N303" s="7"/>
      <c r="O303" s="7"/>
      <c r="P303" s="7"/>
      <c r="Q303" s="7"/>
      <c r="R303" s="7"/>
      <c r="S303" s="7"/>
      <c r="T303" s="7"/>
      <c r="U303" s="7"/>
      <c r="V303" s="7"/>
      <c r="W303" s="7"/>
      <c r="X303" s="7"/>
      <c r="Y303" s="7"/>
      <c r="Z303" s="7"/>
      <c r="AA303" s="7"/>
      <c r="AB303" s="7"/>
    </row>
    <row r="304" ht="22.5" customHeight="1">
      <c r="A304" s="7"/>
      <c r="B304" s="7"/>
      <c r="C304" s="7"/>
      <c r="D304" s="7"/>
      <c r="E304" s="21"/>
      <c r="F304" s="7"/>
      <c r="G304" s="7"/>
      <c r="H304" s="14"/>
      <c r="I304" s="14"/>
      <c r="J304" s="14"/>
      <c r="K304" s="7"/>
      <c r="L304" s="7"/>
      <c r="M304" s="7"/>
      <c r="N304" s="7"/>
      <c r="O304" s="7"/>
      <c r="P304" s="7"/>
      <c r="Q304" s="7"/>
      <c r="R304" s="7"/>
      <c r="S304" s="7"/>
      <c r="T304" s="7"/>
      <c r="U304" s="7"/>
      <c r="V304" s="7"/>
      <c r="W304" s="7"/>
      <c r="X304" s="7"/>
      <c r="Y304" s="7"/>
      <c r="Z304" s="7"/>
      <c r="AA304" s="7"/>
      <c r="AB304" s="7"/>
    </row>
    <row r="305" ht="22.5" customHeight="1">
      <c r="A305" s="7"/>
      <c r="B305" s="7"/>
      <c r="C305" s="7"/>
      <c r="D305" s="7"/>
      <c r="E305" s="21"/>
      <c r="F305" s="7"/>
      <c r="G305" s="7"/>
      <c r="H305" s="14"/>
      <c r="I305" s="14"/>
      <c r="J305" s="14"/>
      <c r="K305" s="7"/>
      <c r="L305" s="7"/>
      <c r="M305" s="7"/>
      <c r="N305" s="7"/>
      <c r="O305" s="7"/>
      <c r="P305" s="7"/>
      <c r="Q305" s="7"/>
      <c r="R305" s="7"/>
      <c r="S305" s="7"/>
      <c r="T305" s="7"/>
      <c r="U305" s="7"/>
      <c r="V305" s="7"/>
      <c r="W305" s="7"/>
      <c r="X305" s="7"/>
      <c r="Y305" s="7"/>
      <c r="Z305" s="7"/>
      <c r="AA305" s="7"/>
      <c r="AB305" s="7"/>
    </row>
    <row r="306" ht="22.5" customHeight="1">
      <c r="A306" s="7"/>
      <c r="B306" s="7"/>
      <c r="C306" s="7"/>
      <c r="D306" s="7"/>
      <c r="E306" s="21"/>
      <c r="F306" s="7"/>
      <c r="G306" s="7"/>
      <c r="H306" s="14"/>
      <c r="I306" s="14"/>
      <c r="J306" s="14"/>
      <c r="K306" s="7"/>
      <c r="L306" s="7"/>
      <c r="M306" s="7"/>
      <c r="N306" s="7"/>
      <c r="O306" s="7"/>
      <c r="P306" s="7"/>
      <c r="Q306" s="7"/>
      <c r="R306" s="7"/>
      <c r="S306" s="7"/>
      <c r="T306" s="7"/>
      <c r="U306" s="7"/>
      <c r="V306" s="7"/>
      <c r="W306" s="7"/>
      <c r="X306" s="7"/>
      <c r="Y306" s="7"/>
      <c r="Z306" s="7"/>
      <c r="AA306" s="7"/>
      <c r="AB306" s="7"/>
    </row>
    <row r="307" ht="22.5" customHeight="1">
      <c r="A307" s="7"/>
      <c r="B307" s="7"/>
      <c r="C307" s="7"/>
      <c r="D307" s="7"/>
      <c r="E307" s="21"/>
      <c r="F307" s="7"/>
      <c r="G307" s="7"/>
      <c r="H307" s="14"/>
      <c r="I307" s="14"/>
      <c r="J307" s="14"/>
      <c r="K307" s="7"/>
      <c r="L307" s="7"/>
      <c r="M307" s="7"/>
      <c r="N307" s="7"/>
      <c r="O307" s="7"/>
      <c r="P307" s="7"/>
      <c r="Q307" s="7"/>
      <c r="R307" s="7"/>
      <c r="S307" s="7"/>
      <c r="T307" s="7"/>
      <c r="U307" s="7"/>
      <c r="V307" s="7"/>
      <c r="W307" s="7"/>
      <c r="X307" s="7"/>
      <c r="Y307" s="7"/>
      <c r="Z307" s="7"/>
      <c r="AA307" s="7"/>
      <c r="AB307" s="7"/>
    </row>
    <row r="308" ht="22.5" customHeight="1">
      <c r="A308" s="7"/>
      <c r="B308" s="7"/>
      <c r="C308" s="7"/>
      <c r="D308" s="7"/>
      <c r="E308" s="21"/>
      <c r="F308" s="7"/>
      <c r="G308" s="7"/>
      <c r="H308" s="14"/>
      <c r="I308" s="14"/>
      <c r="J308" s="14"/>
      <c r="K308" s="7"/>
      <c r="L308" s="7"/>
      <c r="M308" s="7"/>
      <c r="N308" s="7"/>
      <c r="O308" s="7"/>
      <c r="P308" s="7"/>
      <c r="Q308" s="7"/>
      <c r="R308" s="7"/>
      <c r="S308" s="7"/>
      <c r="T308" s="7"/>
      <c r="U308" s="7"/>
      <c r="V308" s="7"/>
      <c r="W308" s="7"/>
      <c r="X308" s="7"/>
      <c r="Y308" s="7"/>
      <c r="Z308" s="7"/>
      <c r="AA308" s="7"/>
      <c r="AB308" s="7"/>
    </row>
    <row r="309" ht="22.5" customHeight="1">
      <c r="A309" s="7"/>
      <c r="B309" s="7"/>
      <c r="C309" s="7"/>
      <c r="D309" s="7"/>
      <c r="E309" s="21"/>
      <c r="F309" s="7"/>
      <c r="G309" s="7"/>
      <c r="H309" s="14"/>
      <c r="I309" s="14"/>
      <c r="J309" s="14"/>
      <c r="K309" s="7"/>
      <c r="L309" s="7"/>
      <c r="M309" s="7"/>
      <c r="N309" s="7"/>
      <c r="O309" s="7"/>
      <c r="P309" s="7"/>
      <c r="Q309" s="7"/>
      <c r="R309" s="7"/>
      <c r="S309" s="7"/>
      <c r="T309" s="7"/>
      <c r="U309" s="7"/>
      <c r="V309" s="7"/>
      <c r="W309" s="7"/>
      <c r="X309" s="7"/>
      <c r="Y309" s="7"/>
      <c r="Z309" s="7"/>
      <c r="AA309" s="7"/>
      <c r="AB309" s="7"/>
    </row>
    <row r="310" ht="22.5" customHeight="1">
      <c r="A310" s="7"/>
      <c r="B310" s="7"/>
      <c r="C310" s="7"/>
      <c r="D310" s="7"/>
      <c r="E310" s="21"/>
      <c r="F310" s="7"/>
      <c r="G310" s="7"/>
      <c r="H310" s="14"/>
      <c r="I310" s="14"/>
      <c r="J310" s="14"/>
      <c r="K310" s="7"/>
      <c r="L310" s="7"/>
      <c r="M310" s="7"/>
      <c r="N310" s="7"/>
      <c r="O310" s="7"/>
      <c r="P310" s="7"/>
      <c r="Q310" s="7"/>
      <c r="R310" s="7"/>
      <c r="S310" s="7"/>
      <c r="T310" s="7"/>
      <c r="U310" s="7"/>
      <c r="V310" s="7"/>
      <c r="W310" s="7"/>
      <c r="X310" s="7"/>
      <c r="Y310" s="7"/>
      <c r="Z310" s="7"/>
      <c r="AA310" s="7"/>
      <c r="AB310" s="7"/>
    </row>
    <row r="311" ht="22.5" customHeight="1">
      <c r="A311" s="7"/>
      <c r="B311" s="7"/>
      <c r="C311" s="7"/>
      <c r="D311" s="7"/>
      <c r="E311" s="21"/>
      <c r="F311" s="7"/>
      <c r="G311" s="7"/>
      <c r="H311" s="14"/>
      <c r="I311" s="14"/>
      <c r="J311" s="14"/>
      <c r="K311" s="7"/>
      <c r="L311" s="7"/>
      <c r="M311" s="7"/>
      <c r="N311" s="7"/>
      <c r="O311" s="7"/>
      <c r="P311" s="7"/>
      <c r="Q311" s="7"/>
      <c r="R311" s="7"/>
      <c r="S311" s="7"/>
      <c r="T311" s="7"/>
      <c r="U311" s="7"/>
      <c r="V311" s="7"/>
      <c r="W311" s="7"/>
      <c r="X311" s="7"/>
      <c r="Y311" s="7"/>
      <c r="Z311" s="7"/>
      <c r="AA311" s="7"/>
      <c r="AB311" s="7"/>
    </row>
    <row r="312" ht="22.5" customHeight="1">
      <c r="A312" s="7"/>
      <c r="B312" s="7"/>
      <c r="C312" s="7"/>
      <c r="D312" s="7"/>
      <c r="E312" s="21"/>
      <c r="F312" s="7"/>
      <c r="G312" s="7"/>
      <c r="H312" s="14"/>
      <c r="I312" s="14"/>
      <c r="J312" s="14"/>
      <c r="K312" s="7"/>
      <c r="L312" s="7"/>
      <c r="M312" s="7"/>
      <c r="N312" s="7"/>
      <c r="O312" s="7"/>
      <c r="P312" s="7"/>
      <c r="Q312" s="7"/>
      <c r="R312" s="7"/>
      <c r="S312" s="7"/>
      <c r="T312" s="7"/>
      <c r="U312" s="7"/>
      <c r="V312" s="7"/>
      <c r="W312" s="7"/>
      <c r="X312" s="7"/>
      <c r="Y312" s="7"/>
      <c r="Z312" s="7"/>
      <c r="AA312" s="7"/>
      <c r="AB312" s="7"/>
    </row>
    <row r="313" ht="22.5" customHeight="1">
      <c r="A313" s="7"/>
      <c r="B313" s="7"/>
      <c r="C313" s="7"/>
      <c r="D313" s="7"/>
      <c r="E313" s="21"/>
      <c r="F313" s="7"/>
      <c r="G313" s="7"/>
      <c r="H313" s="14"/>
      <c r="I313" s="14"/>
      <c r="J313" s="14"/>
      <c r="K313" s="7"/>
      <c r="L313" s="7"/>
      <c r="M313" s="7"/>
      <c r="N313" s="7"/>
      <c r="O313" s="7"/>
      <c r="P313" s="7"/>
      <c r="Q313" s="7"/>
      <c r="R313" s="7"/>
      <c r="S313" s="7"/>
      <c r="T313" s="7"/>
      <c r="U313" s="7"/>
      <c r="V313" s="7"/>
      <c r="W313" s="7"/>
      <c r="X313" s="7"/>
      <c r="Y313" s="7"/>
      <c r="Z313" s="7"/>
      <c r="AA313" s="7"/>
      <c r="AB313" s="7"/>
    </row>
    <row r="314" ht="22.5" customHeight="1">
      <c r="A314" s="7"/>
      <c r="B314" s="7"/>
      <c r="C314" s="7"/>
      <c r="D314" s="7"/>
      <c r="E314" s="21"/>
      <c r="F314" s="7"/>
      <c r="G314" s="7"/>
      <c r="H314" s="14"/>
      <c r="I314" s="14"/>
      <c r="J314" s="14"/>
      <c r="K314" s="7"/>
      <c r="L314" s="7"/>
      <c r="M314" s="7"/>
      <c r="N314" s="7"/>
      <c r="O314" s="7"/>
      <c r="P314" s="7"/>
      <c r="Q314" s="7"/>
      <c r="R314" s="7"/>
      <c r="S314" s="7"/>
      <c r="T314" s="7"/>
      <c r="U314" s="7"/>
      <c r="V314" s="7"/>
      <c r="W314" s="7"/>
      <c r="X314" s="7"/>
      <c r="Y314" s="7"/>
      <c r="Z314" s="7"/>
      <c r="AA314" s="7"/>
      <c r="AB314" s="7"/>
    </row>
    <row r="315" ht="22.5" customHeight="1">
      <c r="A315" s="7"/>
      <c r="B315" s="7"/>
      <c r="C315" s="7"/>
      <c r="D315" s="7"/>
      <c r="E315" s="21"/>
      <c r="F315" s="7"/>
      <c r="G315" s="7"/>
      <c r="H315" s="14"/>
      <c r="I315" s="14"/>
      <c r="J315" s="14"/>
      <c r="K315" s="7"/>
      <c r="L315" s="7"/>
      <c r="M315" s="7"/>
      <c r="N315" s="7"/>
      <c r="O315" s="7"/>
      <c r="P315" s="7"/>
      <c r="Q315" s="7"/>
      <c r="R315" s="7"/>
      <c r="S315" s="7"/>
      <c r="T315" s="7"/>
      <c r="U315" s="7"/>
      <c r="V315" s="7"/>
      <c r="W315" s="7"/>
      <c r="X315" s="7"/>
      <c r="Y315" s="7"/>
      <c r="Z315" s="7"/>
      <c r="AA315" s="7"/>
      <c r="AB315" s="7"/>
    </row>
    <row r="316" ht="22.5" customHeight="1">
      <c r="A316" s="7"/>
      <c r="B316" s="7"/>
      <c r="C316" s="7"/>
      <c r="D316" s="7"/>
      <c r="E316" s="21"/>
      <c r="F316" s="7"/>
      <c r="G316" s="7"/>
      <c r="H316" s="14"/>
      <c r="I316" s="14"/>
      <c r="J316" s="14"/>
      <c r="K316" s="7"/>
      <c r="L316" s="7"/>
      <c r="M316" s="7"/>
      <c r="N316" s="7"/>
      <c r="O316" s="7"/>
      <c r="P316" s="7"/>
      <c r="Q316" s="7"/>
      <c r="R316" s="7"/>
      <c r="S316" s="7"/>
      <c r="T316" s="7"/>
      <c r="U316" s="7"/>
      <c r="V316" s="7"/>
      <c r="W316" s="7"/>
      <c r="X316" s="7"/>
      <c r="Y316" s="7"/>
      <c r="Z316" s="7"/>
      <c r="AA316" s="7"/>
      <c r="AB316" s="7"/>
    </row>
    <row r="317" ht="22.5" customHeight="1">
      <c r="A317" s="7"/>
      <c r="B317" s="7"/>
      <c r="C317" s="7"/>
      <c r="D317" s="7"/>
      <c r="E317" s="21"/>
      <c r="F317" s="7"/>
      <c r="G317" s="7"/>
      <c r="H317" s="14"/>
      <c r="I317" s="14"/>
      <c r="J317" s="14"/>
      <c r="K317" s="7"/>
      <c r="L317" s="7"/>
      <c r="M317" s="7"/>
      <c r="N317" s="7"/>
      <c r="O317" s="7"/>
      <c r="P317" s="7"/>
      <c r="Q317" s="7"/>
      <c r="R317" s="7"/>
      <c r="S317" s="7"/>
      <c r="T317" s="7"/>
      <c r="U317" s="7"/>
      <c r="V317" s="7"/>
      <c r="W317" s="7"/>
      <c r="X317" s="7"/>
      <c r="Y317" s="7"/>
      <c r="Z317" s="7"/>
      <c r="AA317" s="7"/>
      <c r="AB317" s="7"/>
    </row>
    <row r="318" ht="22.5" customHeight="1">
      <c r="A318" s="7"/>
      <c r="B318" s="7"/>
      <c r="C318" s="7"/>
      <c r="D318" s="7"/>
      <c r="E318" s="21"/>
      <c r="F318" s="7"/>
      <c r="G318" s="7"/>
      <c r="H318" s="14"/>
      <c r="I318" s="14"/>
      <c r="J318" s="14"/>
      <c r="K318" s="7"/>
      <c r="L318" s="7"/>
      <c r="M318" s="7"/>
      <c r="N318" s="7"/>
      <c r="O318" s="7"/>
      <c r="P318" s="7"/>
      <c r="Q318" s="7"/>
      <c r="R318" s="7"/>
      <c r="S318" s="7"/>
      <c r="T318" s="7"/>
      <c r="U318" s="7"/>
      <c r="V318" s="7"/>
      <c r="W318" s="7"/>
      <c r="X318" s="7"/>
      <c r="Y318" s="7"/>
      <c r="Z318" s="7"/>
      <c r="AA318" s="7"/>
      <c r="AB318" s="7"/>
    </row>
    <row r="319" ht="22.5" customHeight="1">
      <c r="A319" s="7"/>
      <c r="B319" s="7"/>
      <c r="C319" s="7"/>
      <c r="D319" s="7"/>
      <c r="E319" s="21"/>
      <c r="F319" s="7"/>
      <c r="G319" s="7"/>
      <c r="H319" s="14"/>
      <c r="I319" s="14"/>
      <c r="J319" s="14"/>
      <c r="K319" s="7"/>
      <c r="L319" s="7"/>
      <c r="M319" s="7"/>
      <c r="N319" s="7"/>
      <c r="O319" s="7"/>
      <c r="P319" s="7"/>
      <c r="Q319" s="7"/>
      <c r="R319" s="7"/>
      <c r="S319" s="7"/>
      <c r="T319" s="7"/>
      <c r="U319" s="7"/>
      <c r="V319" s="7"/>
      <c r="W319" s="7"/>
      <c r="X319" s="7"/>
      <c r="Y319" s="7"/>
      <c r="Z319" s="7"/>
      <c r="AA319" s="7"/>
      <c r="AB319" s="7"/>
    </row>
    <row r="320" ht="22.5" customHeight="1">
      <c r="A320" s="7"/>
      <c r="B320" s="7"/>
      <c r="C320" s="7"/>
      <c r="D320" s="7"/>
      <c r="E320" s="21"/>
      <c r="F320" s="7"/>
      <c r="G320" s="7"/>
      <c r="H320" s="14"/>
      <c r="I320" s="14"/>
      <c r="J320" s="14"/>
      <c r="K320" s="7"/>
      <c r="L320" s="7"/>
      <c r="M320" s="7"/>
      <c r="N320" s="7"/>
      <c r="O320" s="7"/>
      <c r="P320" s="7"/>
      <c r="Q320" s="7"/>
      <c r="R320" s="7"/>
      <c r="S320" s="7"/>
      <c r="T320" s="7"/>
      <c r="U320" s="7"/>
      <c r="V320" s="7"/>
      <c r="W320" s="7"/>
      <c r="X320" s="7"/>
      <c r="Y320" s="7"/>
      <c r="Z320" s="7"/>
      <c r="AA320" s="7"/>
      <c r="AB320" s="7"/>
    </row>
    <row r="321" ht="22.5" customHeight="1">
      <c r="A321" s="7"/>
      <c r="B321" s="7"/>
      <c r="C321" s="7"/>
      <c r="D321" s="7"/>
      <c r="E321" s="21"/>
      <c r="F321" s="7"/>
      <c r="G321" s="7"/>
      <c r="H321" s="14"/>
      <c r="I321" s="14"/>
      <c r="J321" s="14"/>
      <c r="K321" s="7"/>
      <c r="L321" s="7"/>
      <c r="M321" s="7"/>
      <c r="N321" s="7"/>
      <c r="O321" s="7"/>
      <c r="P321" s="7"/>
      <c r="Q321" s="7"/>
      <c r="R321" s="7"/>
      <c r="S321" s="7"/>
      <c r="T321" s="7"/>
      <c r="U321" s="7"/>
      <c r="V321" s="7"/>
      <c r="W321" s="7"/>
      <c r="X321" s="7"/>
      <c r="Y321" s="7"/>
      <c r="Z321" s="7"/>
      <c r="AA321" s="7"/>
      <c r="AB321" s="7"/>
    </row>
    <row r="322" ht="22.5" customHeight="1">
      <c r="A322" s="7"/>
      <c r="B322" s="7"/>
      <c r="C322" s="7"/>
      <c r="D322" s="7"/>
      <c r="E322" s="21"/>
      <c r="F322" s="7"/>
      <c r="G322" s="7"/>
      <c r="H322" s="14"/>
      <c r="I322" s="14"/>
      <c r="J322" s="14"/>
      <c r="K322" s="7"/>
      <c r="L322" s="7"/>
      <c r="M322" s="7"/>
      <c r="N322" s="7"/>
      <c r="O322" s="7"/>
      <c r="P322" s="7"/>
      <c r="Q322" s="7"/>
      <c r="R322" s="7"/>
      <c r="S322" s="7"/>
      <c r="T322" s="7"/>
      <c r="U322" s="7"/>
      <c r="V322" s="7"/>
      <c r="W322" s="7"/>
      <c r="X322" s="7"/>
      <c r="Y322" s="7"/>
      <c r="Z322" s="7"/>
      <c r="AA322" s="7"/>
      <c r="AB322" s="7"/>
    </row>
    <row r="323" ht="22.5" customHeight="1">
      <c r="A323" s="7"/>
      <c r="B323" s="7"/>
      <c r="C323" s="7"/>
      <c r="D323" s="7"/>
      <c r="E323" s="21"/>
      <c r="F323" s="7"/>
      <c r="G323" s="7"/>
      <c r="H323" s="14"/>
      <c r="I323" s="14"/>
      <c r="J323" s="14"/>
      <c r="K323" s="7"/>
      <c r="L323" s="7"/>
      <c r="M323" s="7"/>
      <c r="N323" s="7"/>
      <c r="O323" s="7"/>
      <c r="P323" s="7"/>
      <c r="Q323" s="7"/>
      <c r="R323" s="7"/>
      <c r="S323" s="7"/>
      <c r="T323" s="7"/>
      <c r="U323" s="7"/>
      <c r="V323" s="7"/>
      <c r="W323" s="7"/>
      <c r="X323" s="7"/>
      <c r="Y323" s="7"/>
      <c r="Z323" s="7"/>
      <c r="AA323" s="7"/>
      <c r="AB323" s="7"/>
    </row>
    <row r="324" ht="22.5" customHeight="1">
      <c r="A324" s="7"/>
      <c r="B324" s="7"/>
      <c r="C324" s="7"/>
      <c r="D324" s="7"/>
      <c r="E324" s="21"/>
      <c r="F324" s="7"/>
      <c r="G324" s="7"/>
      <c r="H324" s="14"/>
      <c r="I324" s="14"/>
      <c r="J324" s="14"/>
      <c r="K324" s="7"/>
      <c r="L324" s="7"/>
      <c r="M324" s="7"/>
      <c r="N324" s="7"/>
      <c r="O324" s="7"/>
      <c r="P324" s="7"/>
      <c r="Q324" s="7"/>
      <c r="R324" s="7"/>
      <c r="S324" s="7"/>
      <c r="T324" s="7"/>
      <c r="U324" s="7"/>
      <c r="V324" s="7"/>
      <c r="W324" s="7"/>
      <c r="X324" s="7"/>
      <c r="Y324" s="7"/>
      <c r="Z324" s="7"/>
      <c r="AA324" s="7"/>
      <c r="AB324" s="7"/>
    </row>
    <row r="325" ht="22.5" customHeight="1">
      <c r="A325" s="7"/>
      <c r="B325" s="7"/>
      <c r="C325" s="7"/>
      <c r="D325" s="7"/>
      <c r="E325" s="21"/>
      <c r="F325" s="7"/>
      <c r="G325" s="7"/>
      <c r="H325" s="14"/>
      <c r="I325" s="14"/>
      <c r="J325" s="14"/>
      <c r="K325" s="7"/>
      <c r="L325" s="7"/>
      <c r="M325" s="7"/>
      <c r="N325" s="7"/>
      <c r="O325" s="7"/>
      <c r="P325" s="7"/>
      <c r="Q325" s="7"/>
      <c r="R325" s="7"/>
      <c r="S325" s="7"/>
      <c r="T325" s="7"/>
      <c r="U325" s="7"/>
      <c r="V325" s="7"/>
      <c r="W325" s="7"/>
      <c r="X325" s="7"/>
      <c r="Y325" s="7"/>
      <c r="Z325" s="7"/>
      <c r="AA325" s="7"/>
      <c r="AB325" s="7"/>
    </row>
    <row r="326" ht="22.5" customHeight="1">
      <c r="A326" s="7"/>
      <c r="B326" s="7"/>
      <c r="C326" s="7"/>
      <c r="D326" s="7"/>
      <c r="E326" s="21"/>
      <c r="F326" s="7"/>
      <c r="G326" s="7"/>
      <c r="H326" s="14"/>
      <c r="I326" s="14"/>
      <c r="J326" s="14"/>
      <c r="K326" s="7"/>
      <c r="L326" s="7"/>
      <c r="M326" s="7"/>
      <c r="N326" s="7"/>
      <c r="O326" s="7"/>
      <c r="P326" s="7"/>
      <c r="Q326" s="7"/>
      <c r="R326" s="7"/>
      <c r="S326" s="7"/>
      <c r="T326" s="7"/>
      <c r="U326" s="7"/>
      <c r="V326" s="7"/>
      <c r="W326" s="7"/>
      <c r="X326" s="7"/>
      <c r="Y326" s="7"/>
      <c r="Z326" s="7"/>
      <c r="AA326" s="7"/>
      <c r="AB326" s="7"/>
    </row>
    <row r="327" ht="22.5" customHeight="1">
      <c r="A327" s="7"/>
      <c r="B327" s="7"/>
      <c r="C327" s="7"/>
      <c r="D327" s="7"/>
      <c r="E327" s="21"/>
      <c r="F327" s="7"/>
      <c r="G327" s="7"/>
      <c r="H327" s="14"/>
      <c r="I327" s="14"/>
      <c r="J327" s="14"/>
      <c r="K327" s="7"/>
      <c r="L327" s="7"/>
      <c r="M327" s="7"/>
      <c r="N327" s="7"/>
      <c r="O327" s="7"/>
      <c r="P327" s="7"/>
      <c r="Q327" s="7"/>
      <c r="R327" s="7"/>
      <c r="S327" s="7"/>
      <c r="T327" s="7"/>
      <c r="U327" s="7"/>
      <c r="V327" s="7"/>
      <c r="W327" s="7"/>
      <c r="X327" s="7"/>
      <c r="Y327" s="7"/>
      <c r="Z327" s="7"/>
      <c r="AA327" s="7"/>
      <c r="AB327" s="7"/>
    </row>
    <row r="328" ht="22.5" customHeight="1">
      <c r="A328" s="7"/>
      <c r="B328" s="7"/>
      <c r="C328" s="7"/>
      <c r="D328" s="7"/>
      <c r="E328" s="21"/>
      <c r="F328" s="7"/>
      <c r="G328" s="7"/>
      <c r="H328" s="14"/>
      <c r="I328" s="14"/>
      <c r="J328" s="14"/>
      <c r="K328" s="7"/>
      <c r="L328" s="7"/>
      <c r="M328" s="7"/>
      <c r="N328" s="7"/>
      <c r="O328" s="7"/>
      <c r="P328" s="7"/>
      <c r="Q328" s="7"/>
      <c r="R328" s="7"/>
      <c r="S328" s="7"/>
      <c r="T328" s="7"/>
      <c r="U328" s="7"/>
      <c r="V328" s="7"/>
      <c r="W328" s="7"/>
      <c r="X328" s="7"/>
      <c r="Y328" s="7"/>
      <c r="Z328" s="7"/>
      <c r="AA328" s="7"/>
      <c r="AB328" s="7"/>
    </row>
    <row r="329" ht="22.5" customHeight="1">
      <c r="A329" s="7"/>
      <c r="B329" s="7"/>
      <c r="C329" s="7"/>
      <c r="D329" s="7"/>
      <c r="E329" s="21"/>
      <c r="F329" s="7"/>
      <c r="G329" s="7"/>
      <c r="H329" s="14"/>
      <c r="I329" s="14"/>
      <c r="J329" s="14"/>
      <c r="K329" s="7"/>
      <c r="L329" s="7"/>
      <c r="M329" s="7"/>
      <c r="N329" s="7"/>
      <c r="O329" s="7"/>
      <c r="P329" s="7"/>
      <c r="Q329" s="7"/>
      <c r="R329" s="7"/>
      <c r="S329" s="7"/>
      <c r="T329" s="7"/>
      <c r="U329" s="7"/>
      <c r="V329" s="7"/>
      <c r="W329" s="7"/>
      <c r="X329" s="7"/>
      <c r="Y329" s="7"/>
      <c r="Z329" s="7"/>
      <c r="AA329" s="7"/>
      <c r="AB329" s="7"/>
    </row>
    <row r="330" ht="22.5" customHeight="1">
      <c r="A330" s="7"/>
      <c r="B330" s="7"/>
      <c r="C330" s="7"/>
      <c r="D330" s="7"/>
      <c r="E330" s="21"/>
      <c r="F330" s="7"/>
      <c r="G330" s="7"/>
      <c r="H330" s="14"/>
      <c r="I330" s="14"/>
      <c r="J330" s="14"/>
      <c r="K330" s="7"/>
      <c r="L330" s="7"/>
      <c r="M330" s="7"/>
      <c r="N330" s="7"/>
      <c r="O330" s="7"/>
      <c r="P330" s="7"/>
      <c r="Q330" s="7"/>
      <c r="R330" s="7"/>
      <c r="S330" s="7"/>
      <c r="T330" s="7"/>
      <c r="U330" s="7"/>
      <c r="V330" s="7"/>
      <c r="W330" s="7"/>
      <c r="X330" s="7"/>
      <c r="Y330" s="7"/>
      <c r="Z330" s="7"/>
      <c r="AA330" s="7"/>
      <c r="AB330" s="7"/>
    </row>
    <row r="331" ht="22.5" customHeight="1">
      <c r="A331" s="7"/>
      <c r="B331" s="7"/>
      <c r="C331" s="7"/>
      <c r="D331" s="7"/>
      <c r="E331" s="21"/>
      <c r="F331" s="7"/>
      <c r="G331" s="7"/>
      <c r="H331" s="14"/>
      <c r="I331" s="14"/>
      <c r="J331" s="14"/>
      <c r="K331" s="7"/>
      <c r="L331" s="7"/>
      <c r="M331" s="7"/>
      <c r="N331" s="7"/>
      <c r="O331" s="7"/>
      <c r="P331" s="7"/>
      <c r="Q331" s="7"/>
      <c r="R331" s="7"/>
      <c r="S331" s="7"/>
      <c r="T331" s="7"/>
      <c r="U331" s="7"/>
      <c r="V331" s="7"/>
      <c r="W331" s="7"/>
      <c r="X331" s="7"/>
      <c r="Y331" s="7"/>
      <c r="Z331" s="7"/>
      <c r="AA331" s="7"/>
      <c r="AB331" s="7"/>
    </row>
    <row r="332" ht="22.5" customHeight="1">
      <c r="A332" s="7"/>
      <c r="B332" s="7"/>
      <c r="C332" s="7"/>
      <c r="D332" s="7"/>
      <c r="E332" s="21"/>
      <c r="F332" s="7"/>
      <c r="G332" s="7"/>
      <c r="H332" s="14"/>
      <c r="I332" s="14"/>
      <c r="J332" s="14"/>
      <c r="K332" s="7"/>
      <c r="L332" s="7"/>
      <c r="M332" s="7"/>
      <c r="N332" s="7"/>
      <c r="O332" s="7"/>
      <c r="P332" s="7"/>
      <c r="Q332" s="7"/>
      <c r="R332" s="7"/>
      <c r="S332" s="7"/>
      <c r="T332" s="7"/>
      <c r="U332" s="7"/>
      <c r="V332" s="7"/>
      <c r="W332" s="7"/>
      <c r="X332" s="7"/>
      <c r="Y332" s="7"/>
      <c r="Z332" s="7"/>
      <c r="AA332" s="7"/>
      <c r="AB332" s="7"/>
    </row>
    <row r="333" ht="22.5" customHeight="1">
      <c r="A333" s="7"/>
      <c r="B333" s="7"/>
      <c r="C333" s="7"/>
      <c r="D333" s="7"/>
      <c r="E333" s="21"/>
      <c r="F333" s="7"/>
      <c r="G333" s="7"/>
      <c r="H333" s="14"/>
      <c r="I333" s="14"/>
      <c r="J333" s="14"/>
      <c r="K333" s="7"/>
      <c r="L333" s="7"/>
      <c r="M333" s="7"/>
      <c r="N333" s="7"/>
      <c r="O333" s="7"/>
      <c r="P333" s="7"/>
      <c r="Q333" s="7"/>
      <c r="R333" s="7"/>
      <c r="S333" s="7"/>
      <c r="T333" s="7"/>
      <c r="U333" s="7"/>
      <c r="V333" s="7"/>
      <c r="W333" s="7"/>
      <c r="X333" s="7"/>
      <c r="Y333" s="7"/>
      <c r="Z333" s="7"/>
      <c r="AA333" s="7"/>
      <c r="AB333" s="7"/>
    </row>
    <row r="334" ht="22.5" customHeight="1">
      <c r="A334" s="7"/>
      <c r="B334" s="7"/>
      <c r="C334" s="7"/>
      <c r="D334" s="7"/>
      <c r="E334" s="21"/>
      <c r="F334" s="7"/>
      <c r="G334" s="7"/>
      <c r="H334" s="14"/>
      <c r="I334" s="14"/>
      <c r="J334" s="14"/>
      <c r="K334" s="7"/>
      <c r="L334" s="7"/>
      <c r="M334" s="7"/>
      <c r="N334" s="7"/>
      <c r="O334" s="7"/>
      <c r="P334" s="7"/>
      <c r="Q334" s="7"/>
      <c r="R334" s="7"/>
      <c r="S334" s="7"/>
      <c r="T334" s="7"/>
      <c r="U334" s="7"/>
      <c r="V334" s="7"/>
      <c r="W334" s="7"/>
      <c r="X334" s="7"/>
      <c r="Y334" s="7"/>
      <c r="Z334" s="7"/>
      <c r="AA334" s="7"/>
      <c r="AB334" s="7"/>
    </row>
    <row r="335" ht="22.5" customHeight="1">
      <c r="A335" s="7"/>
      <c r="B335" s="7"/>
      <c r="C335" s="7"/>
      <c r="D335" s="7"/>
      <c r="E335" s="21"/>
      <c r="F335" s="7"/>
      <c r="G335" s="7"/>
      <c r="H335" s="14"/>
      <c r="I335" s="14"/>
      <c r="J335" s="14"/>
      <c r="K335" s="7"/>
      <c r="L335" s="7"/>
      <c r="M335" s="7"/>
      <c r="N335" s="7"/>
      <c r="O335" s="7"/>
      <c r="P335" s="7"/>
      <c r="Q335" s="7"/>
      <c r="R335" s="7"/>
      <c r="S335" s="7"/>
      <c r="T335" s="7"/>
      <c r="U335" s="7"/>
      <c r="V335" s="7"/>
      <c r="W335" s="7"/>
      <c r="X335" s="7"/>
      <c r="Y335" s="7"/>
      <c r="Z335" s="7"/>
      <c r="AA335" s="7"/>
      <c r="AB335" s="7"/>
    </row>
    <row r="336" ht="22.5" customHeight="1">
      <c r="A336" s="7"/>
      <c r="B336" s="7"/>
      <c r="C336" s="7"/>
      <c r="D336" s="7"/>
      <c r="E336" s="21"/>
      <c r="F336" s="7"/>
      <c r="G336" s="7"/>
      <c r="H336" s="14"/>
      <c r="I336" s="14"/>
      <c r="J336" s="14"/>
      <c r="K336" s="7"/>
      <c r="L336" s="7"/>
      <c r="M336" s="7"/>
      <c r="N336" s="7"/>
      <c r="O336" s="7"/>
      <c r="P336" s="7"/>
      <c r="Q336" s="7"/>
      <c r="R336" s="7"/>
      <c r="S336" s="7"/>
      <c r="T336" s="7"/>
      <c r="U336" s="7"/>
      <c r="V336" s="7"/>
      <c r="W336" s="7"/>
      <c r="X336" s="7"/>
      <c r="Y336" s="7"/>
      <c r="Z336" s="7"/>
      <c r="AA336" s="7"/>
      <c r="AB336" s="7"/>
    </row>
    <row r="337" ht="22.5" customHeight="1">
      <c r="A337" s="7"/>
      <c r="B337" s="7"/>
      <c r="C337" s="7"/>
      <c r="D337" s="7"/>
      <c r="E337" s="21"/>
      <c r="F337" s="7"/>
      <c r="G337" s="7"/>
      <c r="H337" s="14"/>
      <c r="I337" s="14"/>
      <c r="J337" s="14"/>
      <c r="K337" s="7"/>
      <c r="L337" s="7"/>
      <c r="M337" s="7"/>
      <c r="N337" s="7"/>
      <c r="O337" s="7"/>
      <c r="P337" s="7"/>
      <c r="Q337" s="7"/>
      <c r="R337" s="7"/>
      <c r="S337" s="7"/>
      <c r="T337" s="7"/>
      <c r="U337" s="7"/>
      <c r="V337" s="7"/>
      <c r="W337" s="7"/>
      <c r="X337" s="7"/>
      <c r="Y337" s="7"/>
      <c r="Z337" s="7"/>
      <c r="AA337" s="7"/>
      <c r="AB337" s="7"/>
    </row>
    <row r="338" ht="22.5" customHeight="1">
      <c r="A338" s="7"/>
      <c r="B338" s="7"/>
      <c r="C338" s="7"/>
      <c r="D338" s="7"/>
      <c r="E338" s="21"/>
      <c r="F338" s="7"/>
      <c r="G338" s="7"/>
      <c r="H338" s="14"/>
      <c r="I338" s="14"/>
      <c r="J338" s="14"/>
      <c r="K338" s="7"/>
      <c r="L338" s="7"/>
      <c r="M338" s="7"/>
      <c r="N338" s="7"/>
      <c r="O338" s="7"/>
      <c r="P338" s="7"/>
      <c r="Q338" s="7"/>
      <c r="R338" s="7"/>
      <c r="S338" s="7"/>
      <c r="T338" s="7"/>
      <c r="U338" s="7"/>
      <c r="V338" s="7"/>
      <c r="W338" s="7"/>
      <c r="X338" s="7"/>
      <c r="Y338" s="7"/>
      <c r="Z338" s="7"/>
      <c r="AA338" s="7"/>
      <c r="AB338" s="7"/>
    </row>
    <row r="339" ht="22.5" customHeight="1">
      <c r="A339" s="7"/>
      <c r="B339" s="7"/>
      <c r="C339" s="7"/>
      <c r="D339" s="7"/>
      <c r="E339" s="21"/>
      <c r="F339" s="7"/>
      <c r="G339" s="7"/>
      <c r="H339" s="14"/>
      <c r="I339" s="14"/>
      <c r="J339" s="14"/>
      <c r="K339" s="7"/>
      <c r="L339" s="7"/>
      <c r="M339" s="7"/>
      <c r="N339" s="7"/>
      <c r="O339" s="7"/>
      <c r="P339" s="7"/>
      <c r="Q339" s="7"/>
      <c r="R339" s="7"/>
      <c r="S339" s="7"/>
      <c r="T339" s="7"/>
      <c r="U339" s="7"/>
      <c r="V339" s="7"/>
      <c r="W339" s="7"/>
      <c r="X339" s="7"/>
      <c r="Y339" s="7"/>
      <c r="Z339" s="7"/>
      <c r="AA339" s="7"/>
      <c r="AB339" s="7"/>
    </row>
    <row r="340" ht="22.5" customHeight="1">
      <c r="A340" s="7"/>
      <c r="B340" s="7"/>
      <c r="C340" s="7"/>
      <c r="D340" s="7"/>
      <c r="E340" s="21"/>
      <c r="F340" s="7"/>
      <c r="G340" s="7"/>
      <c r="H340" s="14"/>
      <c r="I340" s="14"/>
      <c r="J340" s="14"/>
      <c r="K340" s="7"/>
      <c r="L340" s="7"/>
      <c r="M340" s="7"/>
      <c r="N340" s="7"/>
      <c r="O340" s="7"/>
      <c r="P340" s="7"/>
      <c r="Q340" s="7"/>
      <c r="R340" s="7"/>
      <c r="S340" s="7"/>
      <c r="T340" s="7"/>
      <c r="U340" s="7"/>
      <c r="V340" s="7"/>
      <c r="W340" s="7"/>
      <c r="X340" s="7"/>
      <c r="Y340" s="7"/>
      <c r="Z340" s="7"/>
      <c r="AA340" s="7"/>
      <c r="AB340" s="7"/>
    </row>
    <row r="341" ht="22.5" customHeight="1">
      <c r="A341" s="7"/>
      <c r="B341" s="7"/>
      <c r="C341" s="7"/>
      <c r="D341" s="7"/>
      <c r="E341" s="21"/>
      <c r="F341" s="7"/>
      <c r="G341" s="7"/>
      <c r="H341" s="14"/>
      <c r="I341" s="14"/>
      <c r="J341" s="14"/>
      <c r="K341" s="7"/>
      <c r="L341" s="7"/>
      <c r="M341" s="7"/>
      <c r="N341" s="7"/>
      <c r="O341" s="7"/>
      <c r="P341" s="7"/>
      <c r="Q341" s="7"/>
      <c r="R341" s="7"/>
      <c r="S341" s="7"/>
      <c r="T341" s="7"/>
      <c r="U341" s="7"/>
      <c r="V341" s="7"/>
      <c r="W341" s="7"/>
      <c r="X341" s="7"/>
      <c r="Y341" s="7"/>
      <c r="Z341" s="7"/>
      <c r="AA341" s="7"/>
      <c r="AB341" s="7"/>
    </row>
    <row r="342" ht="22.5" customHeight="1">
      <c r="A342" s="7"/>
      <c r="B342" s="7"/>
      <c r="C342" s="7"/>
      <c r="D342" s="7"/>
      <c r="E342" s="21"/>
      <c r="F342" s="7"/>
      <c r="G342" s="7"/>
      <c r="H342" s="14"/>
      <c r="I342" s="14"/>
      <c r="J342" s="14"/>
      <c r="K342" s="7"/>
      <c r="L342" s="7"/>
      <c r="M342" s="7"/>
      <c r="N342" s="7"/>
      <c r="O342" s="7"/>
      <c r="P342" s="7"/>
      <c r="Q342" s="7"/>
      <c r="R342" s="7"/>
      <c r="S342" s="7"/>
      <c r="T342" s="7"/>
      <c r="U342" s="7"/>
      <c r="V342" s="7"/>
      <c r="W342" s="7"/>
      <c r="X342" s="7"/>
      <c r="Y342" s="7"/>
      <c r="Z342" s="7"/>
      <c r="AA342" s="7"/>
      <c r="AB342" s="7"/>
    </row>
    <row r="343" ht="22.5" customHeight="1">
      <c r="A343" s="7"/>
      <c r="B343" s="7"/>
      <c r="C343" s="7"/>
      <c r="D343" s="7"/>
      <c r="E343" s="21"/>
      <c r="F343" s="7"/>
      <c r="G343" s="7"/>
      <c r="H343" s="14"/>
      <c r="I343" s="14"/>
      <c r="J343" s="14"/>
      <c r="K343" s="7"/>
      <c r="L343" s="7"/>
      <c r="M343" s="7"/>
      <c r="N343" s="7"/>
      <c r="O343" s="7"/>
      <c r="P343" s="7"/>
      <c r="Q343" s="7"/>
      <c r="R343" s="7"/>
      <c r="S343" s="7"/>
      <c r="T343" s="7"/>
      <c r="U343" s="7"/>
      <c r="V343" s="7"/>
      <c r="W343" s="7"/>
      <c r="X343" s="7"/>
      <c r="Y343" s="7"/>
      <c r="Z343" s="7"/>
      <c r="AA343" s="7"/>
      <c r="AB343" s="7"/>
    </row>
    <row r="344" ht="22.5" customHeight="1">
      <c r="A344" s="7"/>
      <c r="B344" s="7"/>
      <c r="C344" s="7"/>
      <c r="D344" s="7"/>
      <c r="E344" s="21"/>
      <c r="F344" s="7"/>
      <c r="G344" s="7"/>
      <c r="H344" s="14"/>
      <c r="I344" s="14"/>
      <c r="J344" s="14"/>
      <c r="K344" s="7"/>
      <c r="L344" s="7"/>
      <c r="M344" s="7"/>
      <c r="N344" s="7"/>
      <c r="O344" s="7"/>
      <c r="P344" s="7"/>
      <c r="Q344" s="7"/>
      <c r="R344" s="7"/>
      <c r="S344" s="7"/>
      <c r="T344" s="7"/>
      <c r="U344" s="7"/>
      <c r="V344" s="7"/>
      <c r="W344" s="7"/>
      <c r="X344" s="7"/>
      <c r="Y344" s="7"/>
      <c r="Z344" s="7"/>
      <c r="AA344" s="7"/>
      <c r="AB344" s="7"/>
    </row>
    <row r="345" ht="22.5" customHeight="1">
      <c r="A345" s="7"/>
      <c r="B345" s="7"/>
      <c r="C345" s="7"/>
      <c r="D345" s="7"/>
      <c r="E345" s="21"/>
      <c r="F345" s="7"/>
      <c r="G345" s="7"/>
      <c r="H345" s="14"/>
      <c r="I345" s="14"/>
      <c r="J345" s="14"/>
      <c r="K345" s="7"/>
      <c r="L345" s="7"/>
      <c r="M345" s="7"/>
      <c r="N345" s="7"/>
      <c r="O345" s="7"/>
      <c r="P345" s="7"/>
      <c r="Q345" s="7"/>
      <c r="R345" s="7"/>
      <c r="S345" s="7"/>
      <c r="T345" s="7"/>
      <c r="U345" s="7"/>
      <c r="V345" s="7"/>
      <c r="W345" s="7"/>
      <c r="X345" s="7"/>
      <c r="Y345" s="7"/>
      <c r="Z345" s="7"/>
      <c r="AA345" s="7"/>
      <c r="AB345" s="7"/>
    </row>
    <row r="346" ht="22.5" customHeight="1">
      <c r="A346" s="7"/>
      <c r="B346" s="7"/>
      <c r="C346" s="7"/>
      <c r="D346" s="7"/>
      <c r="E346" s="21"/>
      <c r="F346" s="7"/>
      <c r="G346" s="7"/>
      <c r="H346" s="14"/>
      <c r="I346" s="14"/>
      <c r="J346" s="14"/>
      <c r="K346" s="7"/>
      <c r="L346" s="7"/>
      <c r="M346" s="7"/>
      <c r="N346" s="7"/>
      <c r="O346" s="7"/>
      <c r="P346" s="7"/>
      <c r="Q346" s="7"/>
      <c r="R346" s="7"/>
      <c r="S346" s="7"/>
      <c r="T346" s="7"/>
      <c r="U346" s="7"/>
      <c r="V346" s="7"/>
      <c r="W346" s="7"/>
      <c r="X346" s="7"/>
      <c r="Y346" s="7"/>
      <c r="Z346" s="7"/>
      <c r="AA346" s="7"/>
      <c r="AB346" s="7"/>
    </row>
    <row r="347" ht="22.5" customHeight="1">
      <c r="A347" s="7"/>
      <c r="B347" s="7"/>
      <c r="C347" s="7"/>
      <c r="D347" s="7"/>
      <c r="E347" s="21"/>
      <c r="F347" s="7"/>
      <c r="G347" s="7"/>
      <c r="H347" s="14"/>
      <c r="I347" s="14"/>
      <c r="J347" s="14"/>
      <c r="K347" s="7"/>
      <c r="L347" s="7"/>
      <c r="M347" s="7"/>
      <c r="N347" s="7"/>
      <c r="O347" s="7"/>
      <c r="P347" s="7"/>
      <c r="Q347" s="7"/>
      <c r="R347" s="7"/>
      <c r="S347" s="7"/>
      <c r="T347" s="7"/>
      <c r="U347" s="7"/>
      <c r="V347" s="7"/>
      <c r="W347" s="7"/>
      <c r="X347" s="7"/>
      <c r="Y347" s="7"/>
      <c r="Z347" s="7"/>
      <c r="AA347" s="7"/>
      <c r="AB347" s="7"/>
    </row>
    <row r="348" ht="22.5" customHeight="1">
      <c r="A348" s="7"/>
      <c r="B348" s="7"/>
      <c r="C348" s="7"/>
      <c r="D348" s="7"/>
      <c r="E348" s="21"/>
      <c r="F348" s="7"/>
      <c r="G348" s="7"/>
      <c r="H348" s="14"/>
      <c r="I348" s="14"/>
      <c r="J348" s="14"/>
      <c r="K348" s="7"/>
      <c r="L348" s="7"/>
      <c r="M348" s="7"/>
      <c r="N348" s="7"/>
      <c r="O348" s="7"/>
      <c r="P348" s="7"/>
      <c r="Q348" s="7"/>
      <c r="R348" s="7"/>
      <c r="S348" s="7"/>
      <c r="T348" s="7"/>
      <c r="U348" s="7"/>
      <c r="V348" s="7"/>
      <c r="W348" s="7"/>
      <c r="X348" s="7"/>
      <c r="Y348" s="7"/>
      <c r="Z348" s="7"/>
      <c r="AA348" s="7"/>
      <c r="AB348" s="7"/>
    </row>
    <row r="349" ht="22.5" customHeight="1">
      <c r="A349" s="7"/>
      <c r="B349" s="7"/>
      <c r="C349" s="7"/>
      <c r="D349" s="7"/>
      <c r="E349" s="21"/>
      <c r="F349" s="7"/>
      <c r="G349" s="7"/>
      <c r="H349" s="14"/>
      <c r="I349" s="14"/>
      <c r="J349" s="14"/>
      <c r="K349" s="7"/>
      <c r="L349" s="7"/>
      <c r="M349" s="7"/>
      <c r="N349" s="7"/>
      <c r="O349" s="7"/>
      <c r="P349" s="7"/>
      <c r="Q349" s="7"/>
      <c r="R349" s="7"/>
      <c r="S349" s="7"/>
      <c r="T349" s="7"/>
      <c r="U349" s="7"/>
      <c r="V349" s="7"/>
      <c r="W349" s="7"/>
      <c r="X349" s="7"/>
      <c r="Y349" s="7"/>
      <c r="Z349" s="7"/>
      <c r="AA349" s="7"/>
      <c r="AB349" s="7"/>
    </row>
    <row r="350" ht="22.5" customHeight="1">
      <c r="A350" s="7"/>
      <c r="B350" s="7"/>
      <c r="C350" s="7"/>
      <c r="D350" s="7"/>
      <c r="E350" s="21"/>
      <c r="F350" s="7"/>
      <c r="G350" s="7"/>
      <c r="H350" s="14"/>
      <c r="I350" s="14"/>
      <c r="J350" s="14"/>
      <c r="K350" s="7"/>
      <c r="L350" s="7"/>
      <c r="M350" s="7"/>
      <c r="N350" s="7"/>
      <c r="O350" s="7"/>
      <c r="P350" s="7"/>
      <c r="Q350" s="7"/>
      <c r="R350" s="7"/>
      <c r="S350" s="7"/>
      <c r="T350" s="7"/>
      <c r="U350" s="7"/>
      <c r="V350" s="7"/>
      <c r="W350" s="7"/>
      <c r="X350" s="7"/>
      <c r="Y350" s="7"/>
      <c r="Z350" s="7"/>
      <c r="AA350" s="7"/>
      <c r="AB350" s="7"/>
    </row>
    <row r="351" ht="22.5" customHeight="1">
      <c r="A351" s="7"/>
      <c r="B351" s="7"/>
      <c r="C351" s="7"/>
      <c r="D351" s="7"/>
      <c r="E351" s="21"/>
      <c r="F351" s="7"/>
      <c r="G351" s="7"/>
      <c r="H351" s="14"/>
      <c r="I351" s="14"/>
      <c r="J351" s="14"/>
      <c r="K351" s="7"/>
      <c r="L351" s="7"/>
      <c r="M351" s="7"/>
      <c r="N351" s="7"/>
      <c r="O351" s="7"/>
      <c r="P351" s="7"/>
      <c r="Q351" s="7"/>
      <c r="R351" s="7"/>
      <c r="S351" s="7"/>
      <c r="T351" s="7"/>
      <c r="U351" s="7"/>
      <c r="V351" s="7"/>
      <c r="W351" s="7"/>
      <c r="X351" s="7"/>
      <c r="Y351" s="7"/>
      <c r="Z351" s="7"/>
      <c r="AA351" s="7"/>
      <c r="AB351" s="7"/>
    </row>
    <row r="352" ht="22.5" customHeight="1">
      <c r="A352" s="7"/>
      <c r="B352" s="7"/>
      <c r="C352" s="7"/>
      <c r="D352" s="7"/>
      <c r="E352" s="21"/>
      <c r="F352" s="7"/>
      <c r="G352" s="7"/>
      <c r="H352" s="14"/>
      <c r="I352" s="14"/>
      <c r="J352" s="14"/>
      <c r="K352" s="7"/>
      <c r="L352" s="7"/>
      <c r="M352" s="7"/>
      <c r="N352" s="7"/>
      <c r="O352" s="7"/>
      <c r="P352" s="7"/>
      <c r="Q352" s="7"/>
      <c r="R352" s="7"/>
      <c r="S352" s="7"/>
      <c r="T352" s="7"/>
      <c r="U352" s="7"/>
      <c r="V352" s="7"/>
      <c r="W352" s="7"/>
      <c r="X352" s="7"/>
      <c r="Y352" s="7"/>
      <c r="Z352" s="7"/>
      <c r="AA352" s="7"/>
      <c r="AB352" s="7"/>
    </row>
    <row r="353" ht="22.5" customHeight="1">
      <c r="A353" s="7"/>
      <c r="B353" s="7"/>
      <c r="C353" s="7"/>
      <c r="D353" s="7"/>
      <c r="E353" s="21"/>
      <c r="F353" s="7"/>
      <c r="G353" s="7"/>
      <c r="H353" s="14"/>
      <c r="I353" s="14"/>
      <c r="J353" s="14"/>
      <c r="K353" s="7"/>
      <c r="L353" s="7"/>
      <c r="M353" s="7"/>
      <c r="N353" s="7"/>
      <c r="O353" s="7"/>
      <c r="P353" s="7"/>
      <c r="Q353" s="7"/>
      <c r="R353" s="7"/>
      <c r="S353" s="7"/>
      <c r="T353" s="7"/>
      <c r="U353" s="7"/>
      <c r="V353" s="7"/>
      <c r="W353" s="7"/>
      <c r="X353" s="7"/>
      <c r="Y353" s="7"/>
      <c r="Z353" s="7"/>
      <c r="AA353" s="7"/>
      <c r="AB353" s="7"/>
    </row>
    <row r="354" ht="22.5" customHeight="1">
      <c r="A354" s="7"/>
      <c r="B354" s="7"/>
      <c r="C354" s="7"/>
      <c r="D354" s="7"/>
      <c r="E354" s="21"/>
      <c r="F354" s="7"/>
      <c r="G354" s="7"/>
      <c r="H354" s="14"/>
      <c r="I354" s="14"/>
      <c r="J354" s="14"/>
      <c r="K354" s="7"/>
      <c r="L354" s="7"/>
      <c r="M354" s="7"/>
      <c r="N354" s="7"/>
      <c r="O354" s="7"/>
      <c r="P354" s="7"/>
      <c r="Q354" s="7"/>
      <c r="R354" s="7"/>
      <c r="S354" s="7"/>
      <c r="T354" s="7"/>
      <c r="U354" s="7"/>
      <c r="V354" s="7"/>
      <c r="W354" s="7"/>
      <c r="X354" s="7"/>
      <c r="Y354" s="7"/>
      <c r="Z354" s="7"/>
      <c r="AA354" s="7"/>
      <c r="AB354" s="7"/>
    </row>
    <row r="355" ht="22.5" customHeight="1">
      <c r="A355" s="7"/>
      <c r="B355" s="7"/>
      <c r="C355" s="7"/>
      <c r="D355" s="7"/>
      <c r="E355" s="21"/>
      <c r="F355" s="7"/>
      <c r="G355" s="7"/>
      <c r="H355" s="14"/>
      <c r="I355" s="14"/>
      <c r="J355" s="14"/>
      <c r="K355" s="7"/>
      <c r="L355" s="7"/>
      <c r="M355" s="7"/>
      <c r="N355" s="7"/>
      <c r="O355" s="7"/>
      <c r="P355" s="7"/>
      <c r="Q355" s="7"/>
      <c r="R355" s="7"/>
      <c r="S355" s="7"/>
      <c r="T355" s="7"/>
      <c r="U355" s="7"/>
      <c r="V355" s="7"/>
      <c r="W355" s="7"/>
      <c r="X355" s="7"/>
      <c r="Y355" s="7"/>
      <c r="Z355" s="7"/>
      <c r="AA355" s="7"/>
      <c r="AB355" s="7"/>
    </row>
    <row r="356" ht="22.5" customHeight="1">
      <c r="A356" s="7"/>
      <c r="B356" s="7"/>
      <c r="C356" s="7"/>
      <c r="D356" s="7"/>
      <c r="E356" s="21"/>
      <c r="F356" s="7"/>
      <c r="G356" s="7"/>
      <c r="H356" s="14"/>
      <c r="I356" s="14"/>
      <c r="J356" s="14"/>
      <c r="K356" s="7"/>
      <c r="L356" s="7"/>
      <c r="M356" s="7"/>
      <c r="N356" s="7"/>
      <c r="O356" s="7"/>
      <c r="P356" s="7"/>
      <c r="Q356" s="7"/>
      <c r="R356" s="7"/>
      <c r="S356" s="7"/>
      <c r="T356" s="7"/>
      <c r="U356" s="7"/>
      <c r="V356" s="7"/>
      <c r="W356" s="7"/>
      <c r="X356" s="7"/>
      <c r="Y356" s="7"/>
      <c r="Z356" s="7"/>
      <c r="AA356" s="7"/>
      <c r="AB356" s="7"/>
    </row>
    <row r="357" ht="22.5" customHeight="1">
      <c r="A357" s="7"/>
      <c r="B357" s="7"/>
      <c r="C357" s="7"/>
      <c r="D357" s="7"/>
      <c r="E357" s="21"/>
      <c r="F357" s="7"/>
      <c r="G357" s="7"/>
      <c r="H357" s="14"/>
      <c r="I357" s="14"/>
      <c r="J357" s="14"/>
      <c r="K357" s="7"/>
      <c r="L357" s="7"/>
      <c r="M357" s="7"/>
      <c r="N357" s="7"/>
      <c r="O357" s="7"/>
      <c r="P357" s="7"/>
      <c r="Q357" s="7"/>
      <c r="R357" s="7"/>
      <c r="S357" s="7"/>
      <c r="T357" s="7"/>
      <c r="U357" s="7"/>
      <c r="V357" s="7"/>
      <c r="W357" s="7"/>
      <c r="X357" s="7"/>
      <c r="Y357" s="7"/>
      <c r="Z357" s="7"/>
      <c r="AA357" s="7"/>
      <c r="AB357" s="7"/>
    </row>
    <row r="358" ht="22.5" customHeight="1">
      <c r="A358" s="7"/>
      <c r="B358" s="7"/>
      <c r="C358" s="7"/>
      <c r="D358" s="7"/>
      <c r="E358" s="21"/>
      <c r="F358" s="7"/>
      <c r="G358" s="7"/>
      <c r="H358" s="14"/>
      <c r="I358" s="14"/>
      <c r="J358" s="14"/>
      <c r="K358" s="7"/>
      <c r="L358" s="7"/>
      <c r="M358" s="7"/>
      <c r="N358" s="7"/>
      <c r="O358" s="7"/>
      <c r="P358" s="7"/>
      <c r="Q358" s="7"/>
      <c r="R358" s="7"/>
      <c r="S358" s="7"/>
      <c r="T358" s="7"/>
      <c r="U358" s="7"/>
      <c r="V358" s="7"/>
      <c r="W358" s="7"/>
      <c r="X358" s="7"/>
      <c r="Y358" s="7"/>
      <c r="Z358" s="7"/>
      <c r="AA358" s="7"/>
      <c r="AB358" s="7"/>
    </row>
    <row r="359" ht="22.5" customHeight="1">
      <c r="A359" s="7"/>
      <c r="B359" s="7"/>
      <c r="C359" s="7"/>
      <c r="D359" s="7"/>
      <c r="E359" s="21"/>
      <c r="F359" s="7"/>
      <c r="G359" s="7"/>
      <c r="H359" s="14"/>
      <c r="I359" s="14"/>
      <c r="J359" s="14"/>
      <c r="K359" s="7"/>
      <c r="L359" s="7"/>
      <c r="M359" s="7"/>
      <c r="N359" s="7"/>
      <c r="O359" s="7"/>
      <c r="P359" s="7"/>
      <c r="Q359" s="7"/>
      <c r="R359" s="7"/>
      <c r="S359" s="7"/>
      <c r="T359" s="7"/>
      <c r="U359" s="7"/>
      <c r="V359" s="7"/>
      <c r="W359" s="7"/>
      <c r="X359" s="7"/>
      <c r="Y359" s="7"/>
      <c r="Z359" s="7"/>
      <c r="AA359" s="7"/>
      <c r="AB359" s="7"/>
    </row>
    <row r="360" ht="22.5" customHeight="1">
      <c r="A360" s="7"/>
      <c r="B360" s="7"/>
      <c r="C360" s="7"/>
      <c r="D360" s="7"/>
      <c r="E360" s="21"/>
      <c r="F360" s="7"/>
      <c r="G360" s="7"/>
      <c r="H360" s="14"/>
      <c r="I360" s="14"/>
      <c r="J360" s="14"/>
      <c r="K360" s="7"/>
      <c r="L360" s="7"/>
      <c r="M360" s="7"/>
      <c r="N360" s="7"/>
      <c r="O360" s="7"/>
      <c r="P360" s="7"/>
      <c r="Q360" s="7"/>
      <c r="R360" s="7"/>
      <c r="S360" s="7"/>
      <c r="T360" s="7"/>
      <c r="U360" s="7"/>
      <c r="V360" s="7"/>
      <c r="W360" s="7"/>
      <c r="X360" s="7"/>
      <c r="Y360" s="7"/>
      <c r="Z360" s="7"/>
      <c r="AA360" s="7"/>
      <c r="AB360" s="7"/>
    </row>
    <row r="361" ht="22.5" customHeight="1">
      <c r="A361" s="7"/>
      <c r="B361" s="7"/>
      <c r="C361" s="7"/>
      <c r="D361" s="7"/>
      <c r="E361" s="21"/>
      <c r="F361" s="7"/>
      <c r="G361" s="7"/>
      <c r="H361" s="14"/>
      <c r="I361" s="14"/>
      <c r="J361" s="14"/>
      <c r="K361" s="7"/>
      <c r="L361" s="7"/>
      <c r="M361" s="7"/>
      <c r="N361" s="7"/>
      <c r="O361" s="7"/>
      <c r="P361" s="7"/>
      <c r="Q361" s="7"/>
      <c r="R361" s="7"/>
      <c r="S361" s="7"/>
      <c r="T361" s="7"/>
      <c r="U361" s="7"/>
      <c r="V361" s="7"/>
      <c r="W361" s="7"/>
      <c r="X361" s="7"/>
      <c r="Y361" s="7"/>
      <c r="Z361" s="7"/>
      <c r="AA361" s="7"/>
      <c r="AB361" s="7"/>
    </row>
    <row r="362" ht="22.5" customHeight="1">
      <c r="A362" s="7"/>
      <c r="B362" s="7"/>
      <c r="C362" s="7"/>
      <c r="D362" s="7"/>
      <c r="E362" s="21"/>
      <c r="F362" s="7"/>
      <c r="G362" s="7"/>
      <c r="H362" s="14"/>
      <c r="I362" s="14"/>
      <c r="J362" s="14"/>
      <c r="K362" s="7"/>
      <c r="L362" s="7"/>
      <c r="M362" s="7"/>
      <c r="N362" s="7"/>
      <c r="O362" s="7"/>
      <c r="P362" s="7"/>
      <c r="Q362" s="7"/>
      <c r="R362" s="7"/>
      <c r="S362" s="7"/>
      <c r="T362" s="7"/>
      <c r="U362" s="7"/>
      <c r="V362" s="7"/>
      <c r="W362" s="7"/>
      <c r="X362" s="7"/>
      <c r="Y362" s="7"/>
      <c r="Z362" s="7"/>
      <c r="AA362" s="7"/>
      <c r="AB362" s="7"/>
    </row>
    <row r="363" ht="22.5" customHeight="1">
      <c r="A363" s="7"/>
      <c r="B363" s="7"/>
      <c r="C363" s="7"/>
      <c r="D363" s="7"/>
      <c r="E363" s="21"/>
      <c r="F363" s="7"/>
      <c r="G363" s="7"/>
      <c r="H363" s="14"/>
      <c r="I363" s="14"/>
      <c r="J363" s="14"/>
      <c r="K363" s="7"/>
      <c r="L363" s="7"/>
      <c r="M363" s="7"/>
      <c r="N363" s="7"/>
      <c r="O363" s="7"/>
      <c r="P363" s="7"/>
      <c r="Q363" s="7"/>
      <c r="R363" s="7"/>
      <c r="S363" s="7"/>
      <c r="T363" s="7"/>
      <c r="U363" s="7"/>
      <c r="V363" s="7"/>
      <c r="W363" s="7"/>
      <c r="X363" s="7"/>
      <c r="Y363" s="7"/>
      <c r="Z363" s="7"/>
      <c r="AA363" s="7"/>
      <c r="AB363" s="7"/>
    </row>
    <row r="364" ht="22.5" customHeight="1">
      <c r="A364" s="7"/>
      <c r="B364" s="7"/>
      <c r="C364" s="7"/>
      <c r="D364" s="7"/>
      <c r="E364" s="21"/>
      <c r="F364" s="7"/>
      <c r="G364" s="7"/>
      <c r="H364" s="14"/>
      <c r="I364" s="14"/>
      <c r="J364" s="14"/>
      <c r="K364" s="7"/>
      <c r="L364" s="7"/>
      <c r="M364" s="7"/>
      <c r="N364" s="7"/>
      <c r="O364" s="7"/>
      <c r="P364" s="7"/>
      <c r="Q364" s="7"/>
      <c r="R364" s="7"/>
      <c r="S364" s="7"/>
      <c r="T364" s="7"/>
      <c r="U364" s="7"/>
      <c r="V364" s="7"/>
      <c r="W364" s="7"/>
      <c r="X364" s="7"/>
      <c r="Y364" s="7"/>
      <c r="Z364" s="7"/>
      <c r="AA364" s="7"/>
      <c r="AB364" s="7"/>
    </row>
    <row r="365" ht="22.5" customHeight="1">
      <c r="A365" s="7"/>
      <c r="B365" s="7"/>
      <c r="C365" s="7"/>
      <c r="D365" s="7"/>
      <c r="E365" s="21"/>
      <c r="F365" s="7"/>
      <c r="G365" s="7"/>
      <c r="H365" s="14"/>
      <c r="I365" s="14"/>
      <c r="J365" s="14"/>
      <c r="K365" s="7"/>
      <c r="L365" s="7"/>
      <c r="M365" s="7"/>
      <c r="N365" s="7"/>
      <c r="O365" s="7"/>
      <c r="P365" s="7"/>
      <c r="Q365" s="7"/>
      <c r="R365" s="7"/>
      <c r="S365" s="7"/>
      <c r="T365" s="7"/>
      <c r="U365" s="7"/>
      <c r="V365" s="7"/>
      <c r="W365" s="7"/>
      <c r="X365" s="7"/>
      <c r="Y365" s="7"/>
      <c r="Z365" s="7"/>
      <c r="AA365" s="7"/>
      <c r="AB365" s="7"/>
    </row>
    <row r="366" ht="22.5" customHeight="1">
      <c r="A366" s="7"/>
      <c r="B366" s="7"/>
      <c r="C366" s="7"/>
      <c r="D366" s="7"/>
      <c r="E366" s="21"/>
      <c r="F366" s="7"/>
      <c r="G366" s="7"/>
      <c r="H366" s="14"/>
      <c r="I366" s="14"/>
      <c r="J366" s="14"/>
      <c r="K366" s="7"/>
      <c r="L366" s="7"/>
      <c r="M366" s="7"/>
      <c r="N366" s="7"/>
      <c r="O366" s="7"/>
      <c r="P366" s="7"/>
      <c r="Q366" s="7"/>
      <c r="R366" s="7"/>
      <c r="S366" s="7"/>
      <c r="T366" s="7"/>
      <c r="U366" s="7"/>
      <c r="V366" s="7"/>
      <c r="W366" s="7"/>
      <c r="X366" s="7"/>
      <c r="Y366" s="7"/>
      <c r="Z366" s="7"/>
      <c r="AA366" s="7"/>
      <c r="AB366" s="7"/>
    </row>
    <row r="367" ht="22.5" customHeight="1">
      <c r="A367" s="7"/>
      <c r="B367" s="7"/>
      <c r="C367" s="7"/>
      <c r="D367" s="7"/>
      <c r="E367" s="21"/>
      <c r="F367" s="7"/>
      <c r="G367" s="7"/>
      <c r="H367" s="14"/>
      <c r="I367" s="14"/>
      <c r="J367" s="14"/>
      <c r="K367" s="7"/>
      <c r="L367" s="7"/>
      <c r="M367" s="7"/>
      <c r="N367" s="7"/>
      <c r="O367" s="7"/>
      <c r="P367" s="7"/>
      <c r="Q367" s="7"/>
      <c r="R367" s="7"/>
      <c r="S367" s="7"/>
      <c r="T367" s="7"/>
      <c r="U367" s="7"/>
      <c r="V367" s="7"/>
      <c r="W367" s="7"/>
      <c r="X367" s="7"/>
      <c r="Y367" s="7"/>
      <c r="Z367" s="7"/>
      <c r="AA367" s="7"/>
      <c r="AB367" s="7"/>
    </row>
    <row r="368" ht="22.5" customHeight="1">
      <c r="A368" s="7"/>
      <c r="B368" s="7"/>
      <c r="C368" s="7"/>
      <c r="D368" s="7"/>
      <c r="E368" s="21"/>
      <c r="F368" s="7"/>
      <c r="G368" s="7"/>
      <c r="H368" s="14"/>
      <c r="I368" s="14"/>
      <c r="J368" s="14"/>
      <c r="K368" s="7"/>
      <c r="L368" s="7"/>
      <c r="M368" s="7"/>
      <c r="N368" s="7"/>
      <c r="O368" s="7"/>
      <c r="P368" s="7"/>
      <c r="Q368" s="7"/>
      <c r="R368" s="7"/>
      <c r="S368" s="7"/>
      <c r="T368" s="7"/>
      <c r="U368" s="7"/>
      <c r="V368" s="7"/>
      <c r="W368" s="7"/>
      <c r="X368" s="7"/>
      <c r="Y368" s="7"/>
      <c r="Z368" s="7"/>
      <c r="AA368" s="7"/>
      <c r="AB368" s="7"/>
    </row>
    <row r="369" ht="22.5" customHeight="1">
      <c r="A369" s="7"/>
      <c r="B369" s="7"/>
      <c r="C369" s="7"/>
      <c r="D369" s="7"/>
      <c r="E369" s="21"/>
      <c r="F369" s="7"/>
      <c r="G369" s="7"/>
      <c r="H369" s="14"/>
      <c r="I369" s="14"/>
      <c r="J369" s="14"/>
      <c r="K369" s="7"/>
      <c r="L369" s="7"/>
      <c r="M369" s="7"/>
      <c r="N369" s="7"/>
      <c r="O369" s="7"/>
      <c r="P369" s="7"/>
      <c r="Q369" s="7"/>
      <c r="R369" s="7"/>
      <c r="S369" s="7"/>
      <c r="T369" s="7"/>
      <c r="U369" s="7"/>
      <c r="V369" s="7"/>
      <c r="W369" s="7"/>
      <c r="X369" s="7"/>
      <c r="Y369" s="7"/>
      <c r="Z369" s="7"/>
      <c r="AA369" s="7"/>
      <c r="AB369" s="7"/>
    </row>
    <row r="370" ht="22.5" customHeight="1">
      <c r="A370" s="7"/>
      <c r="B370" s="7"/>
      <c r="C370" s="7"/>
      <c r="D370" s="7"/>
      <c r="E370" s="21"/>
      <c r="F370" s="7"/>
      <c r="G370" s="7"/>
      <c r="H370" s="14"/>
      <c r="I370" s="14"/>
      <c r="J370" s="14"/>
      <c r="K370" s="7"/>
      <c r="L370" s="7"/>
      <c r="M370" s="7"/>
      <c r="N370" s="7"/>
      <c r="O370" s="7"/>
      <c r="P370" s="7"/>
      <c r="Q370" s="7"/>
      <c r="R370" s="7"/>
      <c r="S370" s="7"/>
      <c r="T370" s="7"/>
      <c r="U370" s="7"/>
      <c r="V370" s="7"/>
      <c r="W370" s="7"/>
      <c r="X370" s="7"/>
      <c r="Y370" s="7"/>
      <c r="Z370" s="7"/>
      <c r="AA370" s="7"/>
      <c r="AB370" s="7"/>
    </row>
    <row r="371" ht="22.5" customHeight="1">
      <c r="A371" s="7"/>
      <c r="B371" s="7"/>
      <c r="C371" s="7"/>
      <c r="D371" s="7"/>
      <c r="E371" s="21"/>
      <c r="F371" s="7"/>
      <c r="G371" s="7"/>
      <c r="H371" s="14"/>
      <c r="I371" s="14"/>
      <c r="J371" s="14"/>
      <c r="K371" s="7"/>
      <c r="L371" s="7"/>
      <c r="M371" s="7"/>
      <c r="N371" s="7"/>
      <c r="O371" s="7"/>
      <c r="P371" s="7"/>
      <c r="Q371" s="7"/>
      <c r="R371" s="7"/>
      <c r="S371" s="7"/>
      <c r="T371" s="7"/>
      <c r="U371" s="7"/>
      <c r="V371" s="7"/>
      <c r="W371" s="7"/>
      <c r="X371" s="7"/>
      <c r="Y371" s="7"/>
      <c r="Z371" s="7"/>
      <c r="AA371" s="7"/>
      <c r="AB371" s="7"/>
    </row>
    <row r="372" ht="22.5" customHeight="1">
      <c r="A372" s="7"/>
      <c r="B372" s="7"/>
      <c r="C372" s="7"/>
      <c r="D372" s="7"/>
      <c r="E372" s="21"/>
      <c r="F372" s="7"/>
      <c r="G372" s="7"/>
      <c r="H372" s="14"/>
      <c r="I372" s="14"/>
      <c r="J372" s="14"/>
      <c r="K372" s="7"/>
      <c r="L372" s="7"/>
      <c r="M372" s="7"/>
      <c r="N372" s="7"/>
      <c r="O372" s="7"/>
      <c r="P372" s="7"/>
      <c r="Q372" s="7"/>
      <c r="R372" s="7"/>
      <c r="S372" s="7"/>
      <c r="T372" s="7"/>
      <c r="U372" s="7"/>
      <c r="V372" s="7"/>
      <c r="W372" s="7"/>
      <c r="X372" s="7"/>
      <c r="Y372" s="7"/>
      <c r="Z372" s="7"/>
      <c r="AA372" s="7"/>
      <c r="AB372" s="7"/>
    </row>
    <row r="373" ht="22.5" customHeight="1">
      <c r="A373" s="7"/>
      <c r="B373" s="7"/>
      <c r="C373" s="7"/>
      <c r="D373" s="7"/>
      <c r="E373" s="21"/>
      <c r="F373" s="7"/>
      <c r="G373" s="7"/>
      <c r="H373" s="14"/>
      <c r="I373" s="14"/>
      <c r="J373" s="14"/>
      <c r="K373" s="7"/>
      <c r="L373" s="7"/>
      <c r="M373" s="7"/>
      <c r="N373" s="7"/>
      <c r="O373" s="7"/>
      <c r="P373" s="7"/>
      <c r="Q373" s="7"/>
      <c r="R373" s="7"/>
      <c r="S373" s="7"/>
      <c r="T373" s="7"/>
      <c r="U373" s="7"/>
      <c r="V373" s="7"/>
      <c r="W373" s="7"/>
      <c r="X373" s="7"/>
      <c r="Y373" s="7"/>
      <c r="Z373" s="7"/>
      <c r="AA373" s="7"/>
      <c r="AB373" s="7"/>
    </row>
    <row r="374" ht="22.5" customHeight="1">
      <c r="A374" s="7"/>
      <c r="B374" s="7"/>
      <c r="C374" s="7"/>
      <c r="D374" s="7"/>
      <c r="E374" s="21"/>
      <c r="F374" s="7"/>
      <c r="G374" s="7"/>
      <c r="H374" s="14"/>
      <c r="I374" s="14"/>
      <c r="J374" s="14"/>
      <c r="K374" s="7"/>
      <c r="L374" s="7"/>
      <c r="M374" s="7"/>
      <c r="N374" s="7"/>
      <c r="O374" s="7"/>
      <c r="P374" s="7"/>
      <c r="Q374" s="7"/>
      <c r="R374" s="7"/>
      <c r="S374" s="7"/>
      <c r="T374" s="7"/>
      <c r="U374" s="7"/>
      <c r="V374" s="7"/>
      <c r="W374" s="7"/>
      <c r="X374" s="7"/>
      <c r="Y374" s="7"/>
      <c r="Z374" s="7"/>
      <c r="AA374" s="7"/>
      <c r="AB374" s="7"/>
    </row>
    <row r="375" ht="22.5" customHeight="1">
      <c r="A375" s="7"/>
      <c r="B375" s="7"/>
      <c r="C375" s="7"/>
      <c r="D375" s="7"/>
      <c r="E375" s="21"/>
      <c r="F375" s="7"/>
      <c r="G375" s="7"/>
      <c r="H375" s="14"/>
      <c r="I375" s="14"/>
      <c r="J375" s="14"/>
      <c r="K375" s="7"/>
      <c r="L375" s="7"/>
      <c r="M375" s="7"/>
      <c r="N375" s="7"/>
      <c r="O375" s="7"/>
      <c r="P375" s="7"/>
      <c r="Q375" s="7"/>
      <c r="R375" s="7"/>
      <c r="S375" s="7"/>
      <c r="T375" s="7"/>
      <c r="U375" s="7"/>
      <c r="V375" s="7"/>
      <c r="W375" s="7"/>
      <c r="X375" s="7"/>
      <c r="Y375" s="7"/>
      <c r="Z375" s="7"/>
      <c r="AA375" s="7"/>
      <c r="AB375" s="7"/>
    </row>
    <row r="376" ht="22.5" customHeight="1">
      <c r="A376" s="7"/>
      <c r="B376" s="7"/>
      <c r="C376" s="7"/>
      <c r="D376" s="7"/>
      <c r="E376" s="21"/>
      <c r="F376" s="7"/>
      <c r="G376" s="7"/>
      <c r="H376" s="14"/>
      <c r="I376" s="14"/>
      <c r="J376" s="14"/>
      <c r="K376" s="7"/>
      <c r="L376" s="7"/>
      <c r="M376" s="7"/>
      <c r="N376" s="7"/>
      <c r="O376" s="7"/>
      <c r="P376" s="7"/>
      <c r="Q376" s="7"/>
      <c r="R376" s="7"/>
      <c r="S376" s="7"/>
      <c r="T376" s="7"/>
      <c r="U376" s="7"/>
      <c r="V376" s="7"/>
      <c r="W376" s="7"/>
      <c r="X376" s="7"/>
      <c r="Y376" s="7"/>
      <c r="Z376" s="7"/>
      <c r="AA376" s="7"/>
      <c r="AB376" s="7"/>
    </row>
    <row r="377" ht="22.5" customHeight="1">
      <c r="A377" s="7"/>
      <c r="B377" s="7"/>
      <c r="C377" s="7"/>
      <c r="D377" s="7"/>
      <c r="E377" s="21"/>
      <c r="F377" s="7"/>
      <c r="G377" s="7"/>
      <c r="H377" s="14"/>
      <c r="I377" s="14"/>
      <c r="J377" s="14"/>
      <c r="K377" s="7"/>
      <c r="L377" s="7"/>
      <c r="M377" s="7"/>
      <c r="N377" s="7"/>
      <c r="O377" s="7"/>
      <c r="P377" s="7"/>
      <c r="Q377" s="7"/>
      <c r="R377" s="7"/>
      <c r="S377" s="7"/>
      <c r="T377" s="7"/>
      <c r="U377" s="7"/>
      <c r="V377" s="7"/>
      <c r="W377" s="7"/>
      <c r="X377" s="7"/>
      <c r="Y377" s="7"/>
      <c r="Z377" s="7"/>
      <c r="AA377" s="7"/>
      <c r="AB377" s="7"/>
    </row>
    <row r="378" ht="22.5" customHeight="1">
      <c r="A378" s="7"/>
      <c r="B378" s="7"/>
      <c r="C378" s="7"/>
      <c r="D378" s="7"/>
      <c r="E378" s="21"/>
      <c r="F378" s="7"/>
      <c r="G378" s="7"/>
      <c r="H378" s="14"/>
      <c r="I378" s="14"/>
      <c r="J378" s="14"/>
      <c r="K378" s="7"/>
      <c r="L378" s="7"/>
      <c r="M378" s="7"/>
      <c r="N378" s="7"/>
      <c r="O378" s="7"/>
      <c r="P378" s="7"/>
      <c r="Q378" s="7"/>
      <c r="R378" s="7"/>
      <c r="S378" s="7"/>
      <c r="T378" s="7"/>
      <c r="U378" s="7"/>
      <c r="V378" s="7"/>
      <c r="W378" s="7"/>
      <c r="X378" s="7"/>
      <c r="Y378" s="7"/>
      <c r="Z378" s="7"/>
      <c r="AA378" s="7"/>
      <c r="AB378" s="7"/>
    </row>
    <row r="379" ht="22.5" customHeight="1">
      <c r="A379" s="7"/>
      <c r="B379" s="7"/>
      <c r="C379" s="7"/>
      <c r="D379" s="7"/>
      <c r="E379" s="21"/>
      <c r="F379" s="7"/>
      <c r="G379" s="7"/>
      <c r="H379" s="14"/>
      <c r="I379" s="14"/>
      <c r="J379" s="14"/>
      <c r="K379" s="7"/>
      <c r="L379" s="7"/>
      <c r="M379" s="7"/>
      <c r="N379" s="7"/>
      <c r="O379" s="7"/>
      <c r="P379" s="7"/>
      <c r="Q379" s="7"/>
      <c r="R379" s="7"/>
      <c r="S379" s="7"/>
      <c r="T379" s="7"/>
      <c r="U379" s="7"/>
      <c r="V379" s="7"/>
      <c r="W379" s="7"/>
      <c r="X379" s="7"/>
      <c r="Y379" s="7"/>
      <c r="Z379" s="7"/>
      <c r="AA379" s="7"/>
      <c r="AB379" s="7"/>
    </row>
    <row r="380" ht="22.5" customHeight="1">
      <c r="A380" s="7"/>
      <c r="B380" s="7"/>
      <c r="C380" s="7"/>
      <c r="D380" s="7"/>
      <c r="E380" s="21"/>
      <c r="F380" s="7"/>
      <c r="G380" s="7"/>
      <c r="H380" s="14"/>
      <c r="I380" s="14"/>
      <c r="J380" s="14"/>
      <c r="K380" s="7"/>
      <c r="L380" s="7"/>
      <c r="M380" s="7"/>
      <c r="N380" s="7"/>
      <c r="O380" s="7"/>
      <c r="P380" s="7"/>
      <c r="Q380" s="7"/>
      <c r="R380" s="7"/>
      <c r="S380" s="7"/>
      <c r="T380" s="7"/>
      <c r="U380" s="7"/>
      <c r="V380" s="7"/>
      <c r="W380" s="7"/>
      <c r="X380" s="7"/>
      <c r="Y380" s="7"/>
      <c r="Z380" s="7"/>
      <c r="AA380" s="7"/>
      <c r="AB380" s="7"/>
    </row>
    <row r="381" ht="22.5" customHeight="1">
      <c r="A381" s="7"/>
      <c r="B381" s="7"/>
      <c r="C381" s="7"/>
      <c r="D381" s="7"/>
      <c r="E381" s="21"/>
      <c r="F381" s="7"/>
      <c r="G381" s="7"/>
      <c r="H381" s="14"/>
      <c r="I381" s="14"/>
      <c r="J381" s="14"/>
      <c r="K381" s="7"/>
      <c r="L381" s="7"/>
      <c r="M381" s="7"/>
      <c r="N381" s="7"/>
      <c r="O381" s="7"/>
      <c r="P381" s="7"/>
      <c r="Q381" s="7"/>
      <c r="R381" s="7"/>
      <c r="S381" s="7"/>
      <c r="T381" s="7"/>
      <c r="U381" s="7"/>
      <c r="V381" s="7"/>
      <c r="W381" s="7"/>
      <c r="X381" s="7"/>
      <c r="Y381" s="7"/>
      <c r="Z381" s="7"/>
      <c r="AA381" s="7"/>
      <c r="AB381" s="7"/>
    </row>
    <row r="382" ht="22.5" customHeight="1">
      <c r="A382" s="7"/>
      <c r="B382" s="7"/>
      <c r="C382" s="7"/>
      <c r="D382" s="7"/>
      <c r="E382" s="21"/>
      <c r="F382" s="7"/>
      <c r="G382" s="7"/>
      <c r="H382" s="14"/>
      <c r="I382" s="14"/>
      <c r="J382" s="14"/>
      <c r="K382" s="7"/>
      <c r="L382" s="7"/>
      <c r="M382" s="7"/>
      <c r="N382" s="7"/>
      <c r="O382" s="7"/>
      <c r="P382" s="7"/>
      <c r="Q382" s="7"/>
      <c r="R382" s="7"/>
      <c r="S382" s="7"/>
      <c r="T382" s="7"/>
      <c r="U382" s="7"/>
      <c r="V382" s="7"/>
      <c r="W382" s="7"/>
      <c r="X382" s="7"/>
      <c r="Y382" s="7"/>
      <c r="Z382" s="7"/>
      <c r="AA382" s="7"/>
      <c r="AB382" s="7"/>
    </row>
    <row r="383" ht="22.5" customHeight="1">
      <c r="A383" s="7"/>
      <c r="B383" s="7"/>
      <c r="C383" s="7"/>
      <c r="D383" s="7"/>
      <c r="E383" s="21"/>
      <c r="F383" s="7"/>
      <c r="G383" s="7"/>
      <c r="H383" s="14"/>
      <c r="I383" s="14"/>
      <c r="J383" s="14"/>
      <c r="K383" s="7"/>
      <c r="L383" s="7"/>
      <c r="M383" s="7"/>
      <c r="N383" s="7"/>
      <c r="O383" s="7"/>
      <c r="P383" s="7"/>
      <c r="Q383" s="7"/>
      <c r="R383" s="7"/>
      <c r="S383" s="7"/>
      <c r="T383" s="7"/>
      <c r="U383" s="7"/>
      <c r="V383" s="7"/>
      <c r="W383" s="7"/>
      <c r="X383" s="7"/>
      <c r="Y383" s="7"/>
      <c r="Z383" s="7"/>
      <c r="AA383" s="7"/>
      <c r="AB383" s="7"/>
    </row>
    <row r="384" ht="22.5" customHeight="1">
      <c r="A384" s="7"/>
      <c r="B384" s="7"/>
      <c r="C384" s="7"/>
      <c r="D384" s="7"/>
      <c r="E384" s="21"/>
      <c r="F384" s="7"/>
      <c r="G384" s="7"/>
      <c r="H384" s="14"/>
      <c r="I384" s="14"/>
      <c r="J384" s="14"/>
      <c r="K384" s="7"/>
      <c r="L384" s="7"/>
      <c r="M384" s="7"/>
      <c r="N384" s="7"/>
      <c r="O384" s="7"/>
      <c r="P384" s="7"/>
      <c r="Q384" s="7"/>
      <c r="R384" s="7"/>
      <c r="S384" s="7"/>
      <c r="T384" s="7"/>
      <c r="U384" s="7"/>
      <c r="V384" s="7"/>
      <c r="W384" s="7"/>
      <c r="X384" s="7"/>
      <c r="Y384" s="7"/>
      <c r="Z384" s="7"/>
      <c r="AA384" s="7"/>
      <c r="AB384" s="7"/>
    </row>
    <row r="385" ht="22.5" customHeight="1">
      <c r="A385" s="7"/>
      <c r="B385" s="7"/>
      <c r="C385" s="7"/>
      <c r="D385" s="7"/>
      <c r="E385" s="21"/>
      <c r="F385" s="7"/>
      <c r="G385" s="7"/>
      <c r="H385" s="14"/>
      <c r="I385" s="14"/>
      <c r="J385" s="14"/>
      <c r="K385" s="7"/>
      <c r="L385" s="7"/>
      <c r="M385" s="7"/>
      <c r="N385" s="7"/>
      <c r="O385" s="7"/>
      <c r="P385" s="7"/>
      <c r="Q385" s="7"/>
      <c r="R385" s="7"/>
      <c r="S385" s="7"/>
      <c r="T385" s="7"/>
      <c r="U385" s="7"/>
      <c r="V385" s="7"/>
      <c r="W385" s="7"/>
      <c r="X385" s="7"/>
      <c r="Y385" s="7"/>
      <c r="Z385" s="7"/>
      <c r="AA385" s="7"/>
      <c r="AB385" s="7"/>
    </row>
    <row r="386" ht="22.5" customHeight="1">
      <c r="A386" s="7"/>
      <c r="B386" s="7"/>
      <c r="C386" s="7"/>
      <c r="D386" s="7"/>
      <c r="E386" s="21"/>
      <c r="F386" s="7"/>
      <c r="G386" s="7"/>
      <c r="H386" s="14"/>
      <c r="I386" s="14"/>
      <c r="J386" s="14"/>
      <c r="K386" s="7"/>
      <c r="L386" s="7"/>
      <c r="M386" s="7"/>
      <c r="N386" s="7"/>
      <c r="O386" s="7"/>
      <c r="P386" s="7"/>
      <c r="Q386" s="7"/>
      <c r="R386" s="7"/>
      <c r="S386" s="7"/>
      <c r="T386" s="7"/>
      <c r="U386" s="7"/>
      <c r="V386" s="7"/>
      <c r="W386" s="7"/>
      <c r="X386" s="7"/>
      <c r="Y386" s="7"/>
      <c r="Z386" s="7"/>
      <c r="AA386" s="7"/>
      <c r="AB386" s="7"/>
    </row>
    <row r="387" ht="22.5" customHeight="1">
      <c r="A387" s="7"/>
      <c r="B387" s="7"/>
      <c r="C387" s="7"/>
      <c r="D387" s="7"/>
      <c r="E387" s="21"/>
      <c r="F387" s="7"/>
      <c r="G387" s="7"/>
      <c r="H387" s="14"/>
      <c r="I387" s="14"/>
      <c r="J387" s="14"/>
      <c r="K387" s="7"/>
      <c r="L387" s="7"/>
      <c r="M387" s="7"/>
      <c r="N387" s="7"/>
      <c r="O387" s="7"/>
      <c r="P387" s="7"/>
      <c r="Q387" s="7"/>
      <c r="R387" s="7"/>
      <c r="S387" s="7"/>
      <c r="T387" s="7"/>
      <c r="U387" s="7"/>
      <c r="V387" s="7"/>
      <c r="W387" s="7"/>
      <c r="X387" s="7"/>
      <c r="Y387" s="7"/>
      <c r="Z387" s="7"/>
      <c r="AA387" s="7"/>
      <c r="AB387" s="7"/>
    </row>
    <row r="388" ht="22.5" customHeight="1">
      <c r="A388" s="7"/>
      <c r="B388" s="7"/>
      <c r="C388" s="7"/>
      <c r="D388" s="7"/>
      <c r="E388" s="21"/>
      <c r="F388" s="7"/>
      <c r="G388" s="7"/>
      <c r="H388" s="14"/>
      <c r="I388" s="14"/>
      <c r="J388" s="14"/>
      <c r="K388" s="7"/>
      <c r="L388" s="7"/>
      <c r="M388" s="7"/>
      <c r="N388" s="7"/>
      <c r="O388" s="7"/>
      <c r="P388" s="7"/>
      <c r="Q388" s="7"/>
      <c r="R388" s="7"/>
      <c r="S388" s="7"/>
      <c r="T388" s="7"/>
      <c r="U388" s="7"/>
      <c r="V388" s="7"/>
      <c r="W388" s="7"/>
      <c r="X388" s="7"/>
      <c r="Y388" s="7"/>
      <c r="Z388" s="7"/>
      <c r="AA388" s="7"/>
      <c r="AB388" s="7"/>
    </row>
    <row r="389" ht="22.5" customHeight="1">
      <c r="A389" s="7"/>
      <c r="B389" s="7"/>
      <c r="C389" s="7"/>
      <c r="D389" s="7"/>
      <c r="E389" s="21"/>
      <c r="F389" s="7"/>
      <c r="G389" s="7"/>
      <c r="H389" s="14"/>
      <c r="I389" s="14"/>
      <c r="J389" s="14"/>
      <c r="K389" s="7"/>
      <c r="L389" s="7"/>
      <c r="M389" s="7"/>
      <c r="N389" s="7"/>
      <c r="O389" s="7"/>
      <c r="P389" s="7"/>
      <c r="Q389" s="7"/>
      <c r="R389" s="7"/>
      <c r="S389" s="7"/>
      <c r="T389" s="7"/>
      <c r="U389" s="7"/>
      <c r="V389" s="7"/>
      <c r="W389" s="7"/>
      <c r="X389" s="7"/>
      <c r="Y389" s="7"/>
      <c r="Z389" s="7"/>
      <c r="AA389" s="7"/>
      <c r="AB389" s="7"/>
    </row>
    <row r="390" ht="22.5" customHeight="1">
      <c r="A390" s="7"/>
      <c r="B390" s="7"/>
      <c r="C390" s="7"/>
      <c r="D390" s="7"/>
      <c r="E390" s="21"/>
      <c r="F390" s="7"/>
      <c r="G390" s="7"/>
      <c r="H390" s="14"/>
      <c r="I390" s="14"/>
      <c r="J390" s="14"/>
      <c r="K390" s="7"/>
      <c r="L390" s="7"/>
      <c r="M390" s="7"/>
      <c r="N390" s="7"/>
      <c r="O390" s="7"/>
      <c r="P390" s="7"/>
      <c r="Q390" s="7"/>
      <c r="R390" s="7"/>
      <c r="S390" s="7"/>
      <c r="T390" s="7"/>
      <c r="U390" s="7"/>
      <c r="V390" s="7"/>
      <c r="W390" s="7"/>
      <c r="X390" s="7"/>
      <c r="Y390" s="7"/>
      <c r="Z390" s="7"/>
      <c r="AA390" s="7"/>
      <c r="AB390" s="7"/>
    </row>
    <row r="391" ht="22.5" customHeight="1">
      <c r="A391" s="7"/>
      <c r="B391" s="7"/>
      <c r="C391" s="7"/>
      <c r="D391" s="7"/>
      <c r="E391" s="21"/>
      <c r="F391" s="7"/>
      <c r="G391" s="7"/>
      <c r="H391" s="14"/>
      <c r="I391" s="14"/>
      <c r="J391" s="14"/>
      <c r="K391" s="7"/>
      <c r="L391" s="7"/>
      <c r="M391" s="7"/>
      <c r="N391" s="7"/>
      <c r="O391" s="7"/>
      <c r="P391" s="7"/>
      <c r="Q391" s="7"/>
      <c r="R391" s="7"/>
      <c r="S391" s="7"/>
      <c r="T391" s="7"/>
      <c r="U391" s="7"/>
      <c r="V391" s="7"/>
      <c r="W391" s="7"/>
      <c r="X391" s="7"/>
      <c r="Y391" s="7"/>
      <c r="Z391" s="7"/>
      <c r="AA391" s="7"/>
      <c r="AB391" s="7"/>
    </row>
    <row r="392" ht="22.5" customHeight="1">
      <c r="A392" s="7"/>
      <c r="B392" s="7"/>
      <c r="C392" s="7"/>
      <c r="D392" s="7"/>
      <c r="E392" s="21"/>
      <c r="F392" s="7"/>
      <c r="G392" s="7"/>
      <c r="H392" s="14"/>
      <c r="I392" s="14"/>
      <c r="J392" s="14"/>
      <c r="K392" s="7"/>
      <c r="L392" s="7"/>
      <c r="M392" s="7"/>
      <c r="N392" s="7"/>
      <c r="O392" s="7"/>
      <c r="P392" s="7"/>
      <c r="Q392" s="7"/>
      <c r="R392" s="7"/>
      <c r="S392" s="7"/>
      <c r="T392" s="7"/>
      <c r="U392" s="7"/>
      <c r="V392" s="7"/>
      <c r="W392" s="7"/>
      <c r="X392" s="7"/>
      <c r="Y392" s="7"/>
      <c r="Z392" s="7"/>
      <c r="AA392" s="7"/>
      <c r="AB392" s="7"/>
    </row>
    <row r="393" ht="22.5" customHeight="1">
      <c r="A393" s="7"/>
      <c r="B393" s="7"/>
      <c r="C393" s="7"/>
      <c r="D393" s="7"/>
      <c r="E393" s="21"/>
      <c r="F393" s="7"/>
      <c r="G393" s="7"/>
      <c r="H393" s="14"/>
      <c r="I393" s="14"/>
      <c r="J393" s="14"/>
      <c r="K393" s="7"/>
      <c r="L393" s="7"/>
      <c r="M393" s="7"/>
      <c r="N393" s="7"/>
      <c r="O393" s="7"/>
      <c r="P393" s="7"/>
      <c r="Q393" s="7"/>
      <c r="R393" s="7"/>
      <c r="S393" s="7"/>
      <c r="T393" s="7"/>
      <c r="U393" s="7"/>
      <c r="V393" s="7"/>
      <c r="W393" s="7"/>
      <c r="X393" s="7"/>
      <c r="Y393" s="7"/>
      <c r="Z393" s="7"/>
      <c r="AA393" s="7"/>
      <c r="AB393" s="7"/>
    </row>
    <row r="394" ht="22.5" customHeight="1">
      <c r="A394" s="7"/>
      <c r="B394" s="7"/>
      <c r="C394" s="7"/>
      <c r="D394" s="7"/>
      <c r="E394" s="21"/>
      <c r="F394" s="7"/>
      <c r="G394" s="7"/>
      <c r="H394" s="14"/>
      <c r="I394" s="14"/>
      <c r="J394" s="14"/>
      <c r="K394" s="7"/>
      <c r="L394" s="7"/>
      <c r="M394" s="7"/>
      <c r="N394" s="7"/>
      <c r="O394" s="7"/>
      <c r="P394" s="7"/>
      <c r="Q394" s="7"/>
      <c r="R394" s="7"/>
      <c r="S394" s="7"/>
      <c r="T394" s="7"/>
      <c r="U394" s="7"/>
      <c r="V394" s="7"/>
      <c r="W394" s="7"/>
      <c r="X394" s="7"/>
      <c r="Y394" s="7"/>
      <c r="Z394" s="7"/>
      <c r="AA394" s="7"/>
      <c r="AB394" s="7"/>
    </row>
    <row r="395" ht="22.5" customHeight="1">
      <c r="A395" s="7"/>
      <c r="B395" s="7"/>
      <c r="C395" s="7"/>
      <c r="D395" s="7"/>
      <c r="E395" s="21"/>
      <c r="F395" s="7"/>
      <c r="G395" s="7"/>
      <c r="H395" s="14"/>
      <c r="I395" s="14"/>
      <c r="J395" s="14"/>
      <c r="K395" s="7"/>
      <c r="L395" s="7"/>
      <c r="M395" s="7"/>
      <c r="N395" s="7"/>
      <c r="O395" s="7"/>
      <c r="P395" s="7"/>
      <c r="Q395" s="7"/>
      <c r="R395" s="7"/>
      <c r="S395" s="7"/>
      <c r="T395" s="7"/>
      <c r="U395" s="7"/>
      <c r="V395" s="7"/>
      <c r="W395" s="7"/>
      <c r="X395" s="7"/>
      <c r="Y395" s="7"/>
      <c r="Z395" s="7"/>
      <c r="AA395" s="7"/>
      <c r="AB395" s="7"/>
    </row>
    <row r="396" ht="22.5" customHeight="1">
      <c r="A396" s="7"/>
      <c r="B396" s="7"/>
      <c r="C396" s="7"/>
      <c r="D396" s="7"/>
      <c r="E396" s="21"/>
      <c r="F396" s="7"/>
      <c r="G396" s="7"/>
      <c r="H396" s="14"/>
      <c r="I396" s="14"/>
      <c r="J396" s="14"/>
      <c r="K396" s="7"/>
      <c r="L396" s="7"/>
      <c r="M396" s="7"/>
      <c r="N396" s="7"/>
      <c r="O396" s="7"/>
      <c r="P396" s="7"/>
      <c r="Q396" s="7"/>
      <c r="R396" s="7"/>
      <c r="S396" s="7"/>
      <c r="T396" s="7"/>
      <c r="U396" s="7"/>
      <c r="V396" s="7"/>
      <c r="W396" s="7"/>
      <c r="X396" s="7"/>
      <c r="Y396" s="7"/>
      <c r="Z396" s="7"/>
      <c r="AA396" s="7"/>
      <c r="AB396" s="7"/>
    </row>
    <row r="397" ht="22.5" customHeight="1">
      <c r="A397" s="7"/>
      <c r="B397" s="7"/>
      <c r="C397" s="7"/>
      <c r="D397" s="7"/>
      <c r="E397" s="21"/>
      <c r="F397" s="7"/>
      <c r="G397" s="7"/>
      <c r="H397" s="14"/>
      <c r="I397" s="14"/>
      <c r="J397" s="14"/>
      <c r="K397" s="7"/>
      <c r="L397" s="7"/>
      <c r="M397" s="7"/>
      <c r="N397" s="7"/>
      <c r="O397" s="7"/>
      <c r="P397" s="7"/>
      <c r="Q397" s="7"/>
      <c r="R397" s="7"/>
      <c r="S397" s="7"/>
      <c r="T397" s="7"/>
      <c r="U397" s="7"/>
      <c r="V397" s="7"/>
      <c r="W397" s="7"/>
      <c r="X397" s="7"/>
      <c r="Y397" s="7"/>
      <c r="Z397" s="7"/>
      <c r="AA397" s="7"/>
      <c r="AB397" s="7"/>
    </row>
    <row r="398" ht="22.5" customHeight="1">
      <c r="A398" s="7"/>
      <c r="B398" s="7"/>
      <c r="C398" s="7"/>
      <c r="D398" s="7"/>
      <c r="E398" s="21"/>
      <c r="F398" s="7"/>
      <c r="G398" s="7"/>
      <c r="H398" s="14"/>
      <c r="I398" s="14"/>
      <c r="J398" s="14"/>
      <c r="K398" s="7"/>
      <c r="L398" s="7"/>
      <c r="M398" s="7"/>
      <c r="N398" s="7"/>
      <c r="O398" s="7"/>
      <c r="P398" s="7"/>
      <c r="Q398" s="7"/>
      <c r="R398" s="7"/>
      <c r="S398" s="7"/>
      <c r="T398" s="7"/>
      <c r="U398" s="7"/>
      <c r="V398" s="7"/>
      <c r="W398" s="7"/>
      <c r="X398" s="7"/>
      <c r="Y398" s="7"/>
      <c r="Z398" s="7"/>
      <c r="AA398" s="7"/>
      <c r="AB398" s="7"/>
    </row>
    <row r="399" ht="22.5" customHeight="1">
      <c r="A399" s="7"/>
      <c r="B399" s="7"/>
      <c r="C399" s="7"/>
      <c r="D399" s="7"/>
      <c r="E399" s="21"/>
      <c r="F399" s="7"/>
      <c r="G399" s="7"/>
      <c r="H399" s="14"/>
      <c r="I399" s="14"/>
      <c r="J399" s="14"/>
      <c r="K399" s="7"/>
      <c r="L399" s="7"/>
      <c r="M399" s="7"/>
      <c r="N399" s="7"/>
      <c r="O399" s="7"/>
      <c r="P399" s="7"/>
      <c r="Q399" s="7"/>
      <c r="R399" s="7"/>
      <c r="S399" s="7"/>
      <c r="T399" s="7"/>
      <c r="U399" s="7"/>
      <c r="V399" s="7"/>
      <c r="W399" s="7"/>
      <c r="X399" s="7"/>
      <c r="Y399" s="7"/>
      <c r="Z399" s="7"/>
      <c r="AA399" s="7"/>
      <c r="AB399" s="7"/>
    </row>
    <row r="400" ht="22.5" customHeight="1">
      <c r="A400" s="7"/>
      <c r="B400" s="7"/>
      <c r="C400" s="7"/>
      <c r="D400" s="7"/>
      <c r="E400" s="21"/>
      <c r="F400" s="7"/>
      <c r="G400" s="7"/>
      <c r="H400" s="14"/>
      <c r="I400" s="14"/>
      <c r="J400" s="14"/>
      <c r="K400" s="7"/>
      <c r="L400" s="7"/>
      <c r="M400" s="7"/>
      <c r="N400" s="7"/>
      <c r="O400" s="7"/>
      <c r="P400" s="7"/>
      <c r="Q400" s="7"/>
      <c r="R400" s="7"/>
      <c r="S400" s="7"/>
      <c r="T400" s="7"/>
      <c r="U400" s="7"/>
      <c r="V400" s="7"/>
      <c r="W400" s="7"/>
      <c r="X400" s="7"/>
      <c r="Y400" s="7"/>
      <c r="Z400" s="7"/>
      <c r="AA400" s="7"/>
      <c r="AB400" s="7"/>
    </row>
    <row r="401" ht="22.5" customHeight="1">
      <c r="A401" s="7"/>
      <c r="B401" s="7"/>
      <c r="C401" s="7"/>
      <c r="D401" s="7"/>
      <c r="E401" s="21"/>
      <c r="F401" s="7"/>
      <c r="G401" s="7"/>
      <c r="H401" s="14"/>
      <c r="I401" s="14"/>
      <c r="J401" s="14"/>
      <c r="K401" s="7"/>
      <c r="L401" s="7"/>
      <c r="M401" s="7"/>
      <c r="N401" s="7"/>
      <c r="O401" s="7"/>
      <c r="P401" s="7"/>
      <c r="Q401" s="7"/>
      <c r="R401" s="7"/>
      <c r="S401" s="7"/>
      <c r="T401" s="7"/>
      <c r="U401" s="7"/>
      <c r="V401" s="7"/>
      <c r="W401" s="7"/>
      <c r="X401" s="7"/>
      <c r="Y401" s="7"/>
      <c r="Z401" s="7"/>
      <c r="AA401" s="7"/>
      <c r="AB401" s="7"/>
    </row>
    <row r="402" ht="22.5" customHeight="1">
      <c r="A402" s="7"/>
      <c r="B402" s="7"/>
      <c r="C402" s="7"/>
      <c r="D402" s="7"/>
      <c r="E402" s="21"/>
      <c r="F402" s="7"/>
      <c r="G402" s="7"/>
      <c r="H402" s="14"/>
      <c r="I402" s="14"/>
      <c r="J402" s="14"/>
      <c r="K402" s="7"/>
      <c r="L402" s="7"/>
      <c r="M402" s="7"/>
      <c r="N402" s="7"/>
      <c r="O402" s="7"/>
      <c r="P402" s="7"/>
      <c r="Q402" s="7"/>
      <c r="R402" s="7"/>
      <c r="S402" s="7"/>
      <c r="T402" s="7"/>
      <c r="U402" s="7"/>
      <c r="V402" s="7"/>
      <c r="W402" s="7"/>
      <c r="X402" s="7"/>
      <c r="Y402" s="7"/>
      <c r="Z402" s="7"/>
      <c r="AA402" s="7"/>
      <c r="AB402" s="7"/>
    </row>
    <row r="403" ht="22.5" customHeight="1">
      <c r="A403" s="7"/>
      <c r="B403" s="7"/>
      <c r="C403" s="7"/>
      <c r="D403" s="7"/>
      <c r="E403" s="21"/>
      <c r="F403" s="7"/>
      <c r="G403" s="7"/>
      <c r="H403" s="14"/>
      <c r="I403" s="14"/>
      <c r="J403" s="14"/>
      <c r="K403" s="7"/>
      <c r="L403" s="7"/>
      <c r="M403" s="7"/>
      <c r="N403" s="7"/>
      <c r="O403" s="7"/>
      <c r="P403" s="7"/>
      <c r="Q403" s="7"/>
      <c r="R403" s="7"/>
      <c r="S403" s="7"/>
      <c r="T403" s="7"/>
      <c r="U403" s="7"/>
      <c r="V403" s="7"/>
      <c r="W403" s="7"/>
      <c r="X403" s="7"/>
      <c r="Y403" s="7"/>
      <c r="Z403" s="7"/>
      <c r="AA403" s="7"/>
      <c r="AB403" s="7"/>
    </row>
    <row r="404" ht="22.5" customHeight="1">
      <c r="A404" s="7"/>
      <c r="B404" s="7"/>
      <c r="C404" s="7"/>
      <c r="D404" s="7"/>
      <c r="E404" s="21"/>
      <c r="F404" s="7"/>
      <c r="G404" s="7"/>
      <c r="H404" s="14"/>
      <c r="I404" s="14"/>
      <c r="J404" s="14"/>
      <c r="K404" s="7"/>
      <c r="L404" s="7"/>
      <c r="M404" s="7"/>
      <c r="N404" s="7"/>
      <c r="O404" s="7"/>
      <c r="P404" s="7"/>
      <c r="Q404" s="7"/>
      <c r="R404" s="7"/>
      <c r="S404" s="7"/>
      <c r="T404" s="7"/>
      <c r="U404" s="7"/>
      <c r="V404" s="7"/>
      <c r="W404" s="7"/>
      <c r="X404" s="7"/>
      <c r="Y404" s="7"/>
      <c r="Z404" s="7"/>
      <c r="AA404" s="7"/>
      <c r="AB404" s="7"/>
    </row>
    <row r="405" ht="22.5" customHeight="1">
      <c r="A405" s="7"/>
      <c r="B405" s="7"/>
      <c r="C405" s="7"/>
      <c r="D405" s="7"/>
      <c r="E405" s="21"/>
      <c r="F405" s="7"/>
      <c r="G405" s="7"/>
      <c r="H405" s="14"/>
      <c r="I405" s="14"/>
      <c r="J405" s="14"/>
      <c r="K405" s="7"/>
      <c r="L405" s="7"/>
      <c r="M405" s="7"/>
      <c r="N405" s="7"/>
      <c r="O405" s="7"/>
      <c r="P405" s="7"/>
      <c r="Q405" s="7"/>
      <c r="R405" s="7"/>
      <c r="S405" s="7"/>
      <c r="T405" s="7"/>
      <c r="U405" s="7"/>
      <c r="V405" s="7"/>
      <c r="W405" s="7"/>
      <c r="X405" s="7"/>
      <c r="Y405" s="7"/>
      <c r="Z405" s="7"/>
      <c r="AA405" s="7"/>
      <c r="AB405" s="7"/>
    </row>
    <row r="406" ht="22.5" customHeight="1">
      <c r="A406" s="7"/>
      <c r="B406" s="7"/>
      <c r="C406" s="7"/>
      <c r="D406" s="7"/>
      <c r="E406" s="21"/>
      <c r="F406" s="7"/>
      <c r="G406" s="7"/>
      <c r="H406" s="14"/>
      <c r="I406" s="14"/>
      <c r="J406" s="14"/>
      <c r="K406" s="7"/>
      <c r="L406" s="7"/>
      <c r="M406" s="7"/>
      <c r="N406" s="7"/>
      <c r="O406" s="7"/>
      <c r="P406" s="7"/>
      <c r="Q406" s="7"/>
      <c r="R406" s="7"/>
      <c r="S406" s="7"/>
      <c r="T406" s="7"/>
      <c r="U406" s="7"/>
      <c r="V406" s="7"/>
      <c r="W406" s="7"/>
      <c r="X406" s="7"/>
      <c r="Y406" s="7"/>
      <c r="Z406" s="7"/>
      <c r="AA406" s="7"/>
      <c r="AB406" s="7"/>
    </row>
    <row r="407" ht="22.5" customHeight="1">
      <c r="A407" s="7"/>
      <c r="B407" s="7"/>
      <c r="C407" s="7"/>
      <c r="D407" s="7"/>
      <c r="E407" s="21"/>
      <c r="F407" s="7"/>
      <c r="G407" s="7"/>
      <c r="H407" s="14"/>
      <c r="I407" s="14"/>
      <c r="J407" s="14"/>
      <c r="K407" s="7"/>
      <c r="L407" s="7"/>
      <c r="M407" s="7"/>
      <c r="N407" s="7"/>
      <c r="O407" s="7"/>
      <c r="P407" s="7"/>
      <c r="Q407" s="7"/>
      <c r="R407" s="7"/>
      <c r="S407" s="7"/>
      <c r="T407" s="7"/>
      <c r="U407" s="7"/>
      <c r="V407" s="7"/>
      <c r="W407" s="7"/>
      <c r="X407" s="7"/>
      <c r="Y407" s="7"/>
      <c r="Z407" s="7"/>
      <c r="AA407" s="7"/>
      <c r="AB407" s="7"/>
    </row>
    <row r="408" ht="22.5" customHeight="1">
      <c r="A408" s="7"/>
      <c r="B408" s="7"/>
      <c r="C408" s="7"/>
      <c r="D408" s="7"/>
      <c r="E408" s="21"/>
      <c r="F408" s="7"/>
      <c r="G408" s="7"/>
      <c r="H408" s="14"/>
      <c r="I408" s="14"/>
      <c r="J408" s="14"/>
      <c r="K408" s="7"/>
      <c r="L408" s="7"/>
      <c r="M408" s="7"/>
      <c r="N408" s="7"/>
      <c r="O408" s="7"/>
      <c r="P408" s="7"/>
      <c r="Q408" s="7"/>
      <c r="R408" s="7"/>
      <c r="S408" s="7"/>
      <c r="T408" s="7"/>
      <c r="U408" s="7"/>
      <c r="V408" s="7"/>
      <c r="W408" s="7"/>
      <c r="X408" s="7"/>
      <c r="Y408" s="7"/>
      <c r="Z408" s="7"/>
      <c r="AA408" s="7"/>
      <c r="AB408" s="7"/>
    </row>
    <row r="409" ht="22.5" customHeight="1">
      <c r="A409" s="7"/>
      <c r="B409" s="7"/>
      <c r="C409" s="7"/>
      <c r="D409" s="7"/>
      <c r="E409" s="21"/>
      <c r="F409" s="7"/>
      <c r="G409" s="7"/>
      <c r="H409" s="14"/>
      <c r="I409" s="14"/>
      <c r="J409" s="14"/>
      <c r="K409" s="7"/>
      <c r="L409" s="7"/>
      <c r="M409" s="7"/>
      <c r="N409" s="7"/>
      <c r="O409" s="7"/>
      <c r="P409" s="7"/>
      <c r="Q409" s="7"/>
      <c r="R409" s="7"/>
      <c r="S409" s="7"/>
      <c r="T409" s="7"/>
      <c r="U409" s="7"/>
      <c r="V409" s="7"/>
      <c r="W409" s="7"/>
      <c r="X409" s="7"/>
      <c r="Y409" s="7"/>
      <c r="Z409" s="7"/>
      <c r="AA409" s="7"/>
      <c r="AB409" s="7"/>
    </row>
    <row r="410" ht="22.5" customHeight="1">
      <c r="A410" s="7"/>
      <c r="B410" s="7"/>
      <c r="C410" s="7"/>
      <c r="D410" s="7"/>
      <c r="E410" s="21"/>
      <c r="F410" s="7"/>
      <c r="G410" s="7"/>
      <c r="H410" s="14"/>
      <c r="I410" s="14"/>
      <c r="J410" s="14"/>
      <c r="K410" s="7"/>
      <c r="L410" s="7"/>
      <c r="M410" s="7"/>
      <c r="N410" s="7"/>
      <c r="O410" s="7"/>
      <c r="P410" s="7"/>
      <c r="Q410" s="7"/>
      <c r="R410" s="7"/>
      <c r="S410" s="7"/>
      <c r="T410" s="7"/>
      <c r="U410" s="7"/>
      <c r="V410" s="7"/>
      <c r="W410" s="7"/>
      <c r="X410" s="7"/>
      <c r="Y410" s="7"/>
      <c r="Z410" s="7"/>
      <c r="AA410" s="7"/>
      <c r="AB410" s="7"/>
    </row>
    <row r="411" ht="22.5" customHeight="1">
      <c r="A411" s="7"/>
      <c r="B411" s="7"/>
      <c r="C411" s="7"/>
      <c r="D411" s="7"/>
      <c r="E411" s="21"/>
      <c r="F411" s="7"/>
      <c r="G411" s="7"/>
      <c r="H411" s="14"/>
      <c r="I411" s="14"/>
      <c r="J411" s="14"/>
      <c r="K411" s="7"/>
      <c r="L411" s="7"/>
      <c r="M411" s="7"/>
      <c r="N411" s="7"/>
      <c r="O411" s="7"/>
      <c r="P411" s="7"/>
      <c r="Q411" s="7"/>
      <c r="R411" s="7"/>
      <c r="S411" s="7"/>
      <c r="T411" s="7"/>
      <c r="U411" s="7"/>
      <c r="V411" s="7"/>
      <c r="W411" s="7"/>
      <c r="X411" s="7"/>
      <c r="Y411" s="7"/>
      <c r="Z411" s="7"/>
      <c r="AA411" s="7"/>
      <c r="AB411" s="7"/>
    </row>
    <row r="412" ht="22.5" customHeight="1">
      <c r="A412" s="7"/>
      <c r="B412" s="7"/>
      <c r="C412" s="7"/>
      <c r="D412" s="7"/>
      <c r="E412" s="21"/>
      <c r="F412" s="7"/>
      <c r="G412" s="7"/>
      <c r="H412" s="14"/>
      <c r="I412" s="14"/>
      <c r="J412" s="14"/>
      <c r="K412" s="7"/>
      <c r="L412" s="7"/>
      <c r="M412" s="7"/>
      <c r="N412" s="7"/>
      <c r="O412" s="7"/>
      <c r="P412" s="7"/>
      <c r="Q412" s="7"/>
      <c r="R412" s="7"/>
      <c r="S412" s="7"/>
      <c r="T412" s="7"/>
      <c r="U412" s="7"/>
      <c r="V412" s="7"/>
      <c r="W412" s="7"/>
      <c r="X412" s="7"/>
      <c r="Y412" s="7"/>
      <c r="Z412" s="7"/>
      <c r="AA412" s="7"/>
      <c r="AB412" s="7"/>
    </row>
    <row r="413" ht="22.5" customHeight="1">
      <c r="A413" s="7"/>
      <c r="B413" s="7"/>
      <c r="C413" s="7"/>
      <c r="D413" s="7"/>
      <c r="E413" s="21"/>
      <c r="F413" s="7"/>
      <c r="G413" s="7"/>
      <c r="H413" s="14"/>
      <c r="I413" s="14"/>
      <c r="J413" s="14"/>
      <c r="K413" s="7"/>
      <c r="L413" s="7"/>
      <c r="M413" s="7"/>
      <c r="N413" s="7"/>
      <c r="O413" s="7"/>
      <c r="P413" s="7"/>
      <c r="Q413" s="7"/>
      <c r="R413" s="7"/>
      <c r="S413" s="7"/>
      <c r="T413" s="7"/>
      <c r="U413" s="7"/>
      <c r="V413" s="7"/>
      <c r="W413" s="7"/>
      <c r="X413" s="7"/>
      <c r="Y413" s="7"/>
      <c r="Z413" s="7"/>
      <c r="AA413" s="7"/>
      <c r="AB413" s="7"/>
    </row>
    <row r="414" ht="22.5" customHeight="1">
      <c r="A414" s="7"/>
      <c r="B414" s="7"/>
      <c r="C414" s="7"/>
      <c r="D414" s="7"/>
      <c r="E414" s="21"/>
      <c r="F414" s="7"/>
      <c r="G414" s="7"/>
      <c r="H414" s="14"/>
      <c r="I414" s="14"/>
      <c r="J414" s="14"/>
      <c r="K414" s="7"/>
      <c r="L414" s="7"/>
      <c r="M414" s="7"/>
      <c r="N414" s="7"/>
      <c r="O414" s="7"/>
      <c r="P414" s="7"/>
      <c r="Q414" s="7"/>
      <c r="R414" s="7"/>
      <c r="S414" s="7"/>
      <c r="T414" s="7"/>
      <c r="U414" s="7"/>
      <c r="V414" s="7"/>
      <c r="W414" s="7"/>
      <c r="X414" s="7"/>
      <c r="Y414" s="7"/>
      <c r="Z414" s="7"/>
      <c r="AA414" s="7"/>
      <c r="AB414" s="7"/>
    </row>
    <row r="415" ht="22.5" customHeight="1">
      <c r="A415" s="7"/>
      <c r="B415" s="7"/>
      <c r="C415" s="7"/>
      <c r="D415" s="7"/>
      <c r="E415" s="21"/>
      <c r="F415" s="7"/>
      <c r="G415" s="7"/>
      <c r="H415" s="14"/>
      <c r="I415" s="14"/>
      <c r="J415" s="14"/>
      <c r="K415" s="7"/>
      <c r="L415" s="7"/>
      <c r="M415" s="7"/>
      <c r="N415" s="7"/>
      <c r="O415" s="7"/>
      <c r="P415" s="7"/>
      <c r="Q415" s="7"/>
      <c r="R415" s="7"/>
      <c r="S415" s="7"/>
      <c r="T415" s="7"/>
      <c r="U415" s="7"/>
      <c r="V415" s="7"/>
      <c r="W415" s="7"/>
      <c r="X415" s="7"/>
      <c r="Y415" s="7"/>
      <c r="Z415" s="7"/>
      <c r="AA415" s="7"/>
      <c r="AB415" s="7"/>
    </row>
    <row r="416" ht="22.5" customHeight="1">
      <c r="A416" s="7"/>
      <c r="B416" s="7"/>
      <c r="C416" s="7"/>
      <c r="D416" s="7"/>
      <c r="E416" s="21"/>
      <c r="F416" s="7"/>
      <c r="G416" s="7"/>
      <c r="H416" s="14"/>
      <c r="I416" s="14"/>
      <c r="J416" s="14"/>
      <c r="K416" s="7"/>
      <c r="L416" s="7"/>
      <c r="M416" s="7"/>
      <c r="N416" s="7"/>
      <c r="O416" s="7"/>
      <c r="P416" s="7"/>
      <c r="Q416" s="7"/>
      <c r="R416" s="7"/>
      <c r="S416" s="7"/>
      <c r="T416" s="7"/>
      <c r="U416" s="7"/>
      <c r="V416" s="7"/>
      <c r="W416" s="7"/>
      <c r="X416" s="7"/>
      <c r="Y416" s="7"/>
      <c r="Z416" s="7"/>
      <c r="AA416" s="7"/>
      <c r="AB416" s="7"/>
    </row>
    <row r="417" ht="22.5" customHeight="1">
      <c r="A417" s="7"/>
      <c r="B417" s="7"/>
      <c r="C417" s="7"/>
      <c r="D417" s="7"/>
      <c r="E417" s="21"/>
      <c r="F417" s="7"/>
      <c r="G417" s="7"/>
      <c r="H417" s="14"/>
      <c r="I417" s="14"/>
      <c r="J417" s="14"/>
      <c r="K417" s="7"/>
      <c r="L417" s="7"/>
      <c r="M417" s="7"/>
      <c r="N417" s="7"/>
      <c r="O417" s="7"/>
      <c r="P417" s="7"/>
      <c r="Q417" s="7"/>
      <c r="R417" s="7"/>
      <c r="S417" s="7"/>
      <c r="T417" s="7"/>
      <c r="U417" s="7"/>
      <c r="V417" s="7"/>
      <c r="W417" s="7"/>
      <c r="X417" s="7"/>
      <c r="Y417" s="7"/>
      <c r="Z417" s="7"/>
      <c r="AA417" s="7"/>
      <c r="AB417" s="7"/>
    </row>
    <row r="418" ht="22.5" customHeight="1">
      <c r="A418" s="7"/>
      <c r="B418" s="7"/>
      <c r="C418" s="7"/>
      <c r="D418" s="7"/>
      <c r="E418" s="21"/>
      <c r="F418" s="7"/>
      <c r="G418" s="7"/>
      <c r="H418" s="14"/>
      <c r="I418" s="14"/>
      <c r="J418" s="14"/>
      <c r="K418" s="7"/>
      <c r="L418" s="7"/>
      <c r="M418" s="7"/>
      <c r="N418" s="7"/>
      <c r="O418" s="7"/>
      <c r="P418" s="7"/>
      <c r="Q418" s="7"/>
      <c r="R418" s="7"/>
      <c r="S418" s="7"/>
      <c r="T418" s="7"/>
      <c r="U418" s="7"/>
      <c r="V418" s="7"/>
      <c r="W418" s="7"/>
      <c r="X418" s="7"/>
      <c r="Y418" s="7"/>
      <c r="Z418" s="7"/>
      <c r="AA418" s="7"/>
      <c r="AB418" s="7"/>
    </row>
    <row r="419" ht="22.5" customHeight="1">
      <c r="A419" s="7"/>
      <c r="B419" s="7"/>
      <c r="C419" s="7"/>
      <c r="D419" s="7"/>
      <c r="E419" s="21"/>
      <c r="F419" s="7"/>
      <c r="G419" s="7"/>
      <c r="H419" s="14"/>
      <c r="I419" s="14"/>
      <c r="J419" s="14"/>
      <c r="K419" s="7"/>
      <c r="L419" s="7"/>
      <c r="M419" s="7"/>
      <c r="N419" s="7"/>
      <c r="O419" s="7"/>
      <c r="P419" s="7"/>
      <c r="Q419" s="7"/>
      <c r="R419" s="7"/>
      <c r="S419" s="7"/>
      <c r="T419" s="7"/>
      <c r="U419" s="7"/>
      <c r="V419" s="7"/>
      <c r="W419" s="7"/>
      <c r="X419" s="7"/>
      <c r="Y419" s="7"/>
      <c r="Z419" s="7"/>
      <c r="AA419" s="7"/>
      <c r="AB419" s="7"/>
    </row>
    <row r="420" ht="22.5" customHeight="1">
      <c r="A420" s="7"/>
      <c r="B420" s="7"/>
      <c r="C420" s="7"/>
      <c r="D420" s="7"/>
      <c r="E420" s="21"/>
      <c r="F420" s="7"/>
      <c r="G420" s="7"/>
      <c r="H420" s="14"/>
      <c r="I420" s="14"/>
      <c r="J420" s="14"/>
      <c r="K420" s="7"/>
      <c r="L420" s="7"/>
      <c r="M420" s="7"/>
      <c r="N420" s="7"/>
      <c r="O420" s="7"/>
      <c r="P420" s="7"/>
      <c r="Q420" s="7"/>
      <c r="R420" s="7"/>
      <c r="S420" s="7"/>
      <c r="T420" s="7"/>
      <c r="U420" s="7"/>
      <c r="V420" s="7"/>
      <c r="W420" s="7"/>
      <c r="X420" s="7"/>
      <c r="Y420" s="7"/>
      <c r="Z420" s="7"/>
      <c r="AA420" s="7"/>
      <c r="AB420" s="7"/>
    </row>
    <row r="421" ht="22.5" customHeight="1">
      <c r="A421" s="7"/>
      <c r="B421" s="7"/>
      <c r="C421" s="7"/>
      <c r="D421" s="7"/>
      <c r="E421" s="21"/>
      <c r="F421" s="7"/>
      <c r="G421" s="7"/>
      <c r="H421" s="14"/>
      <c r="I421" s="14"/>
      <c r="J421" s="14"/>
      <c r="K421" s="7"/>
      <c r="L421" s="7"/>
      <c r="M421" s="7"/>
      <c r="N421" s="7"/>
      <c r="O421" s="7"/>
      <c r="P421" s="7"/>
      <c r="Q421" s="7"/>
      <c r="R421" s="7"/>
      <c r="S421" s="7"/>
      <c r="T421" s="7"/>
      <c r="U421" s="7"/>
      <c r="V421" s="7"/>
      <c r="W421" s="7"/>
      <c r="X421" s="7"/>
      <c r="Y421" s="7"/>
      <c r="Z421" s="7"/>
      <c r="AA421" s="7"/>
      <c r="AB421" s="7"/>
    </row>
    <row r="422" ht="22.5" customHeight="1">
      <c r="A422" s="7"/>
      <c r="B422" s="7"/>
      <c r="C422" s="7"/>
      <c r="D422" s="7"/>
      <c r="E422" s="21"/>
      <c r="F422" s="7"/>
      <c r="G422" s="7"/>
      <c r="H422" s="14"/>
      <c r="I422" s="14"/>
      <c r="J422" s="14"/>
      <c r="K422" s="7"/>
      <c r="L422" s="7"/>
      <c r="M422" s="7"/>
      <c r="N422" s="7"/>
      <c r="O422" s="7"/>
      <c r="P422" s="7"/>
      <c r="Q422" s="7"/>
      <c r="R422" s="7"/>
      <c r="S422" s="7"/>
      <c r="T422" s="7"/>
      <c r="U422" s="7"/>
      <c r="V422" s="7"/>
      <c r="W422" s="7"/>
      <c r="X422" s="7"/>
      <c r="Y422" s="7"/>
      <c r="Z422" s="7"/>
      <c r="AA422" s="7"/>
      <c r="AB422" s="7"/>
    </row>
    <row r="423" ht="22.5" customHeight="1">
      <c r="A423" s="7"/>
      <c r="B423" s="7"/>
      <c r="C423" s="7"/>
      <c r="D423" s="7"/>
      <c r="E423" s="21"/>
      <c r="F423" s="7"/>
      <c r="G423" s="7"/>
      <c r="H423" s="14"/>
      <c r="I423" s="14"/>
      <c r="J423" s="14"/>
      <c r="K423" s="7"/>
      <c r="L423" s="7"/>
      <c r="M423" s="7"/>
      <c r="N423" s="7"/>
      <c r="O423" s="7"/>
      <c r="P423" s="7"/>
      <c r="Q423" s="7"/>
      <c r="R423" s="7"/>
      <c r="S423" s="7"/>
      <c r="T423" s="7"/>
      <c r="U423" s="7"/>
      <c r="V423" s="7"/>
      <c r="W423" s="7"/>
      <c r="X423" s="7"/>
      <c r="Y423" s="7"/>
      <c r="Z423" s="7"/>
      <c r="AA423" s="7"/>
      <c r="AB423" s="7"/>
    </row>
    <row r="424" ht="22.5" customHeight="1">
      <c r="A424" s="7"/>
      <c r="B424" s="7"/>
      <c r="C424" s="7"/>
      <c r="D424" s="7"/>
      <c r="E424" s="21"/>
      <c r="F424" s="7"/>
      <c r="G424" s="7"/>
      <c r="H424" s="14"/>
      <c r="I424" s="14"/>
      <c r="J424" s="14"/>
      <c r="K424" s="7"/>
      <c r="L424" s="7"/>
      <c r="M424" s="7"/>
      <c r="N424" s="7"/>
      <c r="O424" s="7"/>
      <c r="P424" s="7"/>
      <c r="Q424" s="7"/>
      <c r="R424" s="7"/>
      <c r="S424" s="7"/>
      <c r="T424" s="7"/>
      <c r="U424" s="7"/>
      <c r="V424" s="7"/>
      <c r="W424" s="7"/>
      <c r="X424" s="7"/>
      <c r="Y424" s="7"/>
      <c r="Z424" s="7"/>
      <c r="AA424" s="7"/>
      <c r="AB424" s="7"/>
    </row>
    <row r="425" ht="22.5" customHeight="1">
      <c r="A425" s="7"/>
      <c r="B425" s="7"/>
      <c r="C425" s="7"/>
      <c r="D425" s="7"/>
      <c r="E425" s="21"/>
      <c r="F425" s="7"/>
      <c r="G425" s="7"/>
      <c r="H425" s="14"/>
      <c r="I425" s="14"/>
      <c r="J425" s="14"/>
      <c r="K425" s="7"/>
      <c r="L425" s="7"/>
      <c r="M425" s="7"/>
      <c r="N425" s="7"/>
      <c r="O425" s="7"/>
      <c r="P425" s="7"/>
      <c r="Q425" s="7"/>
      <c r="R425" s="7"/>
      <c r="S425" s="7"/>
      <c r="T425" s="7"/>
      <c r="U425" s="7"/>
      <c r="V425" s="7"/>
      <c r="W425" s="7"/>
      <c r="X425" s="7"/>
      <c r="Y425" s="7"/>
      <c r="Z425" s="7"/>
      <c r="AA425" s="7"/>
      <c r="AB425" s="7"/>
    </row>
    <row r="426" ht="22.5" customHeight="1">
      <c r="A426" s="7"/>
      <c r="B426" s="7"/>
      <c r="C426" s="7"/>
      <c r="D426" s="7"/>
      <c r="E426" s="21"/>
      <c r="F426" s="7"/>
      <c r="G426" s="7"/>
      <c r="H426" s="14"/>
      <c r="I426" s="14"/>
      <c r="J426" s="14"/>
      <c r="K426" s="7"/>
      <c r="L426" s="7"/>
      <c r="M426" s="7"/>
      <c r="N426" s="7"/>
      <c r="O426" s="7"/>
      <c r="P426" s="7"/>
      <c r="Q426" s="7"/>
      <c r="R426" s="7"/>
      <c r="S426" s="7"/>
      <c r="T426" s="7"/>
      <c r="U426" s="7"/>
      <c r="V426" s="7"/>
      <c r="W426" s="7"/>
      <c r="X426" s="7"/>
      <c r="Y426" s="7"/>
      <c r="Z426" s="7"/>
      <c r="AA426" s="7"/>
      <c r="AB426" s="7"/>
    </row>
    <row r="427" ht="22.5" customHeight="1">
      <c r="A427" s="7"/>
      <c r="B427" s="7"/>
      <c r="C427" s="7"/>
      <c r="D427" s="7"/>
      <c r="E427" s="21"/>
      <c r="F427" s="7"/>
      <c r="G427" s="7"/>
      <c r="H427" s="14"/>
      <c r="I427" s="14"/>
      <c r="J427" s="14"/>
      <c r="K427" s="7"/>
      <c r="L427" s="7"/>
      <c r="M427" s="7"/>
      <c r="N427" s="7"/>
      <c r="O427" s="7"/>
      <c r="P427" s="7"/>
      <c r="Q427" s="7"/>
      <c r="R427" s="7"/>
      <c r="S427" s="7"/>
      <c r="T427" s="7"/>
      <c r="U427" s="7"/>
      <c r="V427" s="7"/>
      <c r="W427" s="7"/>
      <c r="X427" s="7"/>
      <c r="Y427" s="7"/>
      <c r="Z427" s="7"/>
      <c r="AA427" s="7"/>
      <c r="AB427" s="7"/>
    </row>
    <row r="428" ht="22.5" customHeight="1">
      <c r="A428" s="7"/>
      <c r="B428" s="7"/>
      <c r="C428" s="7"/>
      <c r="D428" s="7"/>
      <c r="E428" s="21"/>
      <c r="F428" s="7"/>
      <c r="G428" s="7"/>
      <c r="H428" s="14"/>
      <c r="I428" s="14"/>
      <c r="J428" s="14"/>
      <c r="K428" s="7"/>
      <c r="L428" s="7"/>
      <c r="M428" s="7"/>
      <c r="N428" s="7"/>
      <c r="O428" s="7"/>
      <c r="P428" s="7"/>
      <c r="Q428" s="7"/>
      <c r="R428" s="7"/>
      <c r="S428" s="7"/>
      <c r="T428" s="7"/>
      <c r="U428" s="7"/>
      <c r="V428" s="7"/>
      <c r="W428" s="7"/>
      <c r="X428" s="7"/>
      <c r="Y428" s="7"/>
      <c r="Z428" s="7"/>
      <c r="AA428" s="7"/>
      <c r="AB428" s="7"/>
    </row>
    <row r="429" ht="22.5" customHeight="1">
      <c r="A429" s="7"/>
      <c r="B429" s="7"/>
      <c r="C429" s="7"/>
      <c r="D429" s="7"/>
      <c r="E429" s="21"/>
      <c r="F429" s="7"/>
      <c r="G429" s="7"/>
      <c r="H429" s="14"/>
      <c r="I429" s="14"/>
      <c r="J429" s="14"/>
      <c r="K429" s="7"/>
      <c r="L429" s="7"/>
      <c r="M429" s="7"/>
      <c r="N429" s="7"/>
      <c r="O429" s="7"/>
      <c r="P429" s="7"/>
      <c r="Q429" s="7"/>
      <c r="R429" s="7"/>
      <c r="S429" s="7"/>
      <c r="T429" s="7"/>
      <c r="U429" s="7"/>
      <c r="V429" s="7"/>
      <c r="W429" s="7"/>
      <c r="X429" s="7"/>
      <c r="Y429" s="7"/>
      <c r="Z429" s="7"/>
      <c r="AA429" s="7"/>
      <c r="AB429" s="7"/>
    </row>
    <row r="430" ht="22.5" customHeight="1">
      <c r="A430" s="7"/>
      <c r="B430" s="7"/>
      <c r="C430" s="7"/>
      <c r="D430" s="7"/>
      <c r="E430" s="21"/>
      <c r="F430" s="7"/>
      <c r="G430" s="7"/>
      <c r="H430" s="14"/>
      <c r="I430" s="14"/>
      <c r="J430" s="14"/>
      <c r="K430" s="7"/>
      <c r="L430" s="7"/>
      <c r="M430" s="7"/>
      <c r="N430" s="7"/>
      <c r="O430" s="7"/>
      <c r="P430" s="7"/>
      <c r="Q430" s="7"/>
      <c r="R430" s="7"/>
      <c r="S430" s="7"/>
      <c r="T430" s="7"/>
      <c r="U430" s="7"/>
      <c r="V430" s="7"/>
      <c r="W430" s="7"/>
      <c r="X430" s="7"/>
      <c r="Y430" s="7"/>
      <c r="Z430" s="7"/>
      <c r="AA430" s="7"/>
      <c r="AB430" s="7"/>
    </row>
    <row r="431" ht="22.5" customHeight="1">
      <c r="A431" s="7"/>
      <c r="B431" s="7"/>
      <c r="C431" s="7"/>
      <c r="D431" s="7"/>
      <c r="E431" s="21"/>
      <c r="F431" s="7"/>
      <c r="G431" s="7"/>
      <c r="H431" s="14"/>
      <c r="I431" s="14"/>
      <c r="J431" s="14"/>
      <c r="K431" s="7"/>
      <c r="L431" s="7"/>
      <c r="M431" s="7"/>
      <c r="N431" s="7"/>
      <c r="O431" s="7"/>
      <c r="P431" s="7"/>
      <c r="Q431" s="7"/>
      <c r="R431" s="7"/>
      <c r="S431" s="7"/>
      <c r="T431" s="7"/>
      <c r="U431" s="7"/>
      <c r="V431" s="7"/>
      <c r="W431" s="7"/>
      <c r="X431" s="7"/>
      <c r="Y431" s="7"/>
      <c r="Z431" s="7"/>
      <c r="AA431" s="7"/>
      <c r="AB431" s="7"/>
    </row>
    <row r="432" ht="22.5" customHeight="1">
      <c r="A432" s="7"/>
      <c r="B432" s="7"/>
      <c r="C432" s="7"/>
      <c r="D432" s="7"/>
      <c r="E432" s="21"/>
      <c r="F432" s="7"/>
      <c r="G432" s="7"/>
      <c r="H432" s="14"/>
      <c r="I432" s="14"/>
      <c r="J432" s="14"/>
      <c r="K432" s="7"/>
      <c r="L432" s="7"/>
      <c r="M432" s="7"/>
      <c r="N432" s="7"/>
      <c r="O432" s="7"/>
      <c r="P432" s="7"/>
      <c r="Q432" s="7"/>
      <c r="R432" s="7"/>
      <c r="S432" s="7"/>
      <c r="T432" s="7"/>
      <c r="U432" s="7"/>
      <c r="V432" s="7"/>
      <c r="W432" s="7"/>
      <c r="X432" s="7"/>
      <c r="Y432" s="7"/>
      <c r="Z432" s="7"/>
      <c r="AA432" s="7"/>
      <c r="AB432" s="7"/>
    </row>
    <row r="433" ht="22.5" customHeight="1">
      <c r="A433" s="7"/>
      <c r="B433" s="7"/>
      <c r="C433" s="7"/>
      <c r="D433" s="7"/>
      <c r="E433" s="21"/>
      <c r="F433" s="7"/>
      <c r="G433" s="7"/>
      <c r="H433" s="14"/>
      <c r="I433" s="14"/>
      <c r="J433" s="14"/>
      <c r="K433" s="7"/>
      <c r="L433" s="7"/>
      <c r="M433" s="7"/>
      <c r="N433" s="7"/>
      <c r="O433" s="7"/>
      <c r="P433" s="7"/>
      <c r="Q433" s="7"/>
      <c r="R433" s="7"/>
      <c r="S433" s="7"/>
      <c r="T433" s="7"/>
      <c r="U433" s="7"/>
      <c r="V433" s="7"/>
      <c r="W433" s="7"/>
      <c r="X433" s="7"/>
      <c r="Y433" s="7"/>
      <c r="Z433" s="7"/>
      <c r="AA433" s="7"/>
      <c r="AB433" s="7"/>
    </row>
    <row r="434" ht="22.5" customHeight="1">
      <c r="A434" s="7"/>
      <c r="B434" s="7"/>
      <c r="C434" s="7"/>
      <c r="D434" s="7"/>
      <c r="E434" s="21"/>
      <c r="F434" s="7"/>
      <c r="G434" s="7"/>
      <c r="H434" s="14"/>
      <c r="I434" s="14"/>
      <c r="J434" s="14"/>
      <c r="K434" s="7"/>
      <c r="L434" s="7"/>
      <c r="M434" s="7"/>
      <c r="N434" s="7"/>
      <c r="O434" s="7"/>
      <c r="P434" s="7"/>
      <c r="Q434" s="7"/>
      <c r="R434" s="7"/>
      <c r="S434" s="7"/>
      <c r="T434" s="7"/>
      <c r="U434" s="7"/>
      <c r="V434" s="7"/>
      <c r="W434" s="7"/>
      <c r="X434" s="7"/>
      <c r="Y434" s="7"/>
      <c r="Z434" s="7"/>
      <c r="AA434" s="7"/>
      <c r="AB434" s="7"/>
    </row>
    <row r="435" ht="22.5" customHeight="1">
      <c r="A435" s="7"/>
      <c r="B435" s="7"/>
      <c r="C435" s="7"/>
      <c r="D435" s="7"/>
      <c r="E435" s="21"/>
      <c r="F435" s="7"/>
      <c r="G435" s="7"/>
      <c r="H435" s="14"/>
      <c r="I435" s="14"/>
      <c r="J435" s="14"/>
      <c r="K435" s="7"/>
      <c r="L435" s="7"/>
      <c r="M435" s="7"/>
      <c r="N435" s="7"/>
      <c r="O435" s="7"/>
      <c r="P435" s="7"/>
      <c r="Q435" s="7"/>
      <c r="R435" s="7"/>
      <c r="S435" s="7"/>
      <c r="T435" s="7"/>
      <c r="U435" s="7"/>
      <c r="V435" s="7"/>
      <c r="W435" s="7"/>
      <c r="X435" s="7"/>
      <c r="Y435" s="7"/>
      <c r="Z435" s="7"/>
      <c r="AA435" s="7"/>
      <c r="AB435" s="7"/>
    </row>
    <row r="436" ht="22.5" customHeight="1">
      <c r="A436" s="7"/>
      <c r="B436" s="7"/>
      <c r="C436" s="7"/>
      <c r="D436" s="7"/>
      <c r="E436" s="21"/>
      <c r="F436" s="7"/>
      <c r="G436" s="7"/>
      <c r="H436" s="14"/>
      <c r="I436" s="14"/>
      <c r="J436" s="14"/>
      <c r="K436" s="7"/>
      <c r="L436" s="7"/>
      <c r="M436" s="7"/>
      <c r="N436" s="7"/>
      <c r="O436" s="7"/>
      <c r="P436" s="7"/>
      <c r="Q436" s="7"/>
      <c r="R436" s="7"/>
      <c r="S436" s="7"/>
      <c r="T436" s="7"/>
      <c r="U436" s="7"/>
      <c r="V436" s="7"/>
      <c r="W436" s="7"/>
      <c r="X436" s="7"/>
      <c r="Y436" s="7"/>
      <c r="Z436" s="7"/>
      <c r="AA436" s="7"/>
      <c r="AB436" s="7"/>
    </row>
    <row r="437" ht="22.5" customHeight="1">
      <c r="A437" s="7"/>
      <c r="B437" s="7"/>
      <c r="C437" s="7"/>
      <c r="D437" s="7"/>
      <c r="E437" s="21"/>
      <c r="F437" s="7"/>
      <c r="G437" s="7"/>
      <c r="H437" s="14"/>
      <c r="I437" s="14"/>
      <c r="J437" s="14"/>
      <c r="K437" s="7"/>
      <c r="L437" s="7"/>
      <c r="M437" s="7"/>
      <c r="N437" s="7"/>
      <c r="O437" s="7"/>
      <c r="P437" s="7"/>
      <c r="Q437" s="7"/>
      <c r="R437" s="7"/>
      <c r="S437" s="7"/>
      <c r="T437" s="7"/>
      <c r="U437" s="7"/>
      <c r="V437" s="7"/>
      <c r="W437" s="7"/>
      <c r="X437" s="7"/>
      <c r="Y437" s="7"/>
      <c r="Z437" s="7"/>
      <c r="AA437" s="7"/>
      <c r="AB437" s="7"/>
    </row>
    <row r="438" ht="22.5" customHeight="1">
      <c r="A438" s="7"/>
      <c r="B438" s="7"/>
      <c r="C438" s="7"/>
      <c r="D438" s="7"/>
      <c r="E438" s="21"/>
      <c r="F438" s="7"/>
      <c r="G438" s="7"/>
      <c r="H438" s="14"/>
      <c r="I438" s="14"/>
      <c r="J438" s="14"/>
      <c r="K438" s="7"/>
      <c r="L438" s="7"/>
      <c r="M438" s="7"/>
      <c r="N438" s="7"/>
      <c r="O438" s="7"/>
      <c r="P438" s="7"/>
      <c r="Q438" s="7"/>
      <c r="R438" s="7"/>
      <c r="S438" s="7"/>
      <c r="T438" s="7"/>
      <c r="U438" s="7"/>
      <c r="V438" s="7"/>
      <c r="W438" s="7"/>
      <c r="X438" s="7"/>
      <c r="Y438" s="7"/>
      <c r="Z438" s="7"/>
      <c r="AA438" s="7"/>
      <c r="AB438" s="7"/>
    </row>
    <row r="439" ht="22.5" customHeight="1">
      <c r="A439" s="7"/>
      <c r="B439" s="7"/>
      <c r="C439" s="7"/>
      <c r="D439" s="7"/>
      <c r="E439" s="21"/>
      <c r="F439" s="7"/>
      <c r="G439" s="7"/>
      <c r="H439" s="14"/>
      <c r="I439" s="14"/>
      <c r="J439" s="14"/>
      <c r="K439" s="7"/>
      <c r="L439" s="7"/>
      <c r="M439" s="7"/>
      <c r="N439" s="7"/>
      <c r="O439" s="7"/>
      <c r="P439" s="7"/>
      <c r="Q439" s="7"/>
      <c r="R439" s="7"/>
      <c r="S439" s="7"/>
      <c r="T439" s="7"/>
      <c r="U439" s="7"/>
      <c r="V439" s="7"/>
      <c r="W439" s="7"/>
      <c r="X439" s="7"/>
      <c r="Y439" s="7"/>
      <c r="Z439" s="7"/>
      <c r="AA439" s="7"/>
      <c r="AB439" s="7"/>
    </row>
    <row r="440" ht="22.5" customHeight="1">
      <c r="A440" s="7"/>
      <c r="B440" s="7"/>
      <c r="C440" s="7"/>
      <c r="D440" s="7"/>
      <c r="E440" s="21"/>
      <c r="F440" s="7"/>
      <c r="G440" s="7"/>
      <c r="H440" s="14"/>
      <c r="I440" s="14"/>
      <c r="J440" s="14"/>
      <c r="K440" s="7"/>
      <c r="L440" s="7"/>
      <c r="M440" s="7"/>
      <c r="N440" s="7"/>
      <c r="O440" s="7"/>
      <c r="P440" s="7"/>
      <c r="Q440" s="7"/>
      <c r="R440" s="7"/>
      <c r="S440" s="7"/>
      <c r="T440" s="7"/>
      <c r="U440" s="7"/>
      <c r="V440" s="7"/>
      <c r="W440" s="7"/>
      <c r="X440" s="7"/>
      <c r="Y440" s="7"/>
      <c r="Z440" s="7"/>
      <c r="AA440" s="7"/>
      <c r="AB440" s="7"/>
    </row>
    <row r="441" ht="22.5" customHeight="1">
      <c r="A441" s="7"/>
      <c r="B441" s="7"/>
      <c r="C441" s="7"/>
      <c r="D441" s="7"/>
      <c r="E441" s="21"/>
      <c r="F441" s="7"/>
      <c r="G441" s="7"/>
      <c r="H441" s="14"/>
      <c r="I441" s="14"/>
      <c r="J441" s="14"/>
      <c r="K441" s="7"/>
      <c r="L441" s="7"/>
      <c r="M441" s="7"/>
      <c r="N441" s="7"/>
      <c r="O441" s="7"/>
      <c r="P441" s="7"/>
      <c r="Q441" s="7"/>
      <c r="R441" s="7"/>
      <c r="S441" s="7"/>
      <c r="T441" s="7"/>
      <c r="U441" s="7"/>
      <c r="V441" s="7"/>
      <c r="W441" s="7"/>
      <c r="X441" s="7"/>
      <c r="Y441" s="7"/>
      <c r="Z441" s="7"/>
      <c r="AA441" s="7"/>
      <c r="AB441" s="7"/>
    </row>
    <row r="442" ht="22.5" customHeight="1">
      <c r="A442" s="7"/>
      <c r="B442" s="7"/>
      <c r="C442" s="7"/>
      <c r="D442" s="7"/>
      <c r="E442" s="21"/>
      <c r="F442" s="7"/>
      <c r="G442" s="7"/>
      <c r="H442" s="14"/>
      <c r="I442" s="14"/>
      <c r="J442" s="14"/>
      <c r="K442" s="7"/>
      <c r="L442" s="7"/>
      <c r="M442" s="7"/>
      <c r="N442" s="7"/>
      <c r="O442" s="7"/>
      <c r="P442" s="7"/>
      <c r="Q442" s="7"/>
      <c r="R442" s="7"/>
      <c r="S442" s="7"/>
      <c r="T442" s="7"/>
      <c r="U442" s="7"/>
      <c r="V442" s="7"/>
      <c r="W442" s="7"/>
      <c r="X442" s="7"/>
      <c r="Y442" s="7"/>
      <c r="Z442" s="7"/>
      <c r="AA442" s="7"/>
      <c r="AB442" s="7"/>
    </row>
    <row r="443" ht="22.5" customHeight="1">
      <c r="A443" s="7"/>
      <c r="B443" s="7"/>
      <c r="C443" s="7"/>
      <c r="D443" s="7"/>
      <c r="E443" s="21"/>
      <c r="F443" s="7"/>
      <c r="G443" s="7"/>
      <c r="H443" s="14"/>
      <c r="I443" s="14"/>
      <c r="J443" s="14"/>
      <c r="K443" s="7"/>
      <c r="L443" s="7"/>
      <c r="M443" s="7"/>
      <c r="N443" s="7"/>
      <c r="O443" s="7"/>
      <c r="P443" s="7"/>
      <c r="Q443" s="7"/>
      <c r="R443" s="7"/>
      <c r="S443" s="7"/>
      <c r="T443" s="7"/>
      <c r="U443" s="7"/>
      <c r="V443" s="7"/>
      <c r="W443" s="7"/>
      <c r="X443" s="7"/>
      <c r="Y443" s="7"/>
      <c r="Z443" s="7"/>
      <c r="AA443" s="7"/>
      <c r="AB443" s="7"/>
    </row>
    <row r="444" ht="22.5" customHeight="1">
      <c r="A444" s="7"/>
      <c r="B444" s="7"/>
      <c r="C444" s="7"/>
      <c r="D444" s="7"/>
      <c r="E444" s="21"/>
      <c r="F444" s="7"/>
      <c r="G444" s="7"/>
      <c r="H444" s="14"/>
      <c r="I444" s="14"/>
      <c r="J444" s="14"/>
      <c r="K444" s="7"/>
      <c r="L444" s="7"/>
      <c r="M444" s="7"/>
      <c r="N444" s="7"/>
      <c r="O444" s="7"/>
      <c r="P444" s="7"/>
      <c r="Q444" s="7"/>
      <c r="R444" s="7"/>
      <c r="S444" s="7"/>
      <c r="T444" s="7"/>
      <c r="U444" s="7"/>
      <c r="V444" s="7"/>
      <c r="W444" s="7"/>
      <c r="X444" s="7"/>
      <c r="Y444" s="7"/>
      <c r="Z444" s="7"/>
      <c r="AA444" s="7"/>
      <c r="AB444" s="7"/>
    </row>
    <row r="445" ht="22.5" customHeight="1">
      <c r="A445" s="7"/>
      <c r="B445" s="7"/>
      <c r="C445" s="7"/>
      <c r="D445" s="7"/>
      <c r="E445" s="21"/>
      <c r="F445" s="7"/>
      <c r="G445" s="7"/>
      <c r="H445" s="14"/>
      <c r="I445" s="14"/>
      <c r="J445" s="14"/>
      <c r="K445" s="7"/>
      <c r="L445" s="7"/>
      <c r="M445" s="7"/>
      <c r="N445" s="7"/>
      <c r="O445" s="7"/>
      <c r="P445" s="7"/>
      <c r="Q445" s="7"/>
      <c r="R445" s="7"/>
      <c r="S445" s="7"/>
      <c r="T445" s="7"/>
      <c r="U445" s="7"/>
      <c r="V445" s="7"/>
      <c r="W445" s="7"/>
      <c r="X445" s="7"/>
      <c r="Y445" s="7"/>
      <c r="Z445" s="7"/>
      <c r="AA445" s="7"/>
      <c r="AB445" s="7"/>
    </row>
    <row r="446" ht="22.5" customHeight="1">
      <c r="A446" s="7"/>
      <c r="B446" s="7"/>
      <c r="C446" s="7"/>
      <c r="D446" s="7"/>
      <c r="E446" s="21"/>
      <c r="F446" s="7"/>
      <c r="G446" s="7"/>
      <c r="H446" s="14"/>
      <c r="I446" s="14"/>
      <c r="J446" s="14"/>
      <c r="K446" s="7"/>
      <c r="L446" s="7"/>
      <c r="M446" s="7"/>
      <c r="N446" s="7"/>
      <c r="O446" s="7"/>
      <c r="P446" s="7"/>
      <c r="Q446" s="7"/>
      <c r="R446" s="7"/>
      <c r="S446" s="7"/>
      <c r="T446" s="7"/>
      <c r="U446" s="7"/>
      <c r="V446" s="7"/>
      <c r="W446" s="7"/>
      <c r="X446" s="7"/>
      <c r="Y446" s="7"/>
      <c r="Z446" s="7"/>
      <c r="AA446" s="7"/>
      <c r="AB446" s="7"/>
    </row>
    <row r="447" ht="22.5" customHeight="1">
      <c r="A447" s="7"/>
      <c r="B447" s="7"/>
      <c r="C447" s="7"/>
      <c r="D447" s="7"/>
      <c r="E447" s="21"/>
      <c r="F447" s="7"/>
      <c r="G447" s="7"/>
      <c r="H447" s="14"/>
      <c r="I447" s="14"/>
      <c r="J447" s="14"/>
      <c r="K447" s="7"/>
      <c r="L447" s="7"/>
      <c r="M447" s="7"/>
      <c r="N447" s="7"/>
      <c r="O447" s="7"/>
      <c r="P447" s="7"/>
      <c r="Q447" s="7"/>
      <c r="R447" s="7"/>
      <c r="S447" s="7"/>
      <c r="T447" s="7"/>
      <c r="U447" s="7"/>
      <c r="V447" s="7"/>
      <c r="W447" s="7"/>
      <c r="X447" s="7"/>
      <c r="Y447" s="7"/>
      <c r="Z447" s="7"/>
      <c r="AA447" s="7"/>
      <c r="AB447" s="7"/>
    </row>
    <row r="448" ht="22.5" customHeight="1">
      <c r="A448" s="7"/>
      <c r="B448" s="7"/>
      <c r="C448" s="7"/>
      <c r="D448" s="7"/>
      <c r="E448" s="21"/>
      <c r="F448" s="7"/>
      <c r="G448" s="7"/>
      <c r="H448" s="14"/>
      <c r="I448" s="14"/>
      <c r="J448" s="14"/>
      <c r="K448" s="7"/>
      <c r="L448" s="7"/>
      <c r="M448" s="7"/>
      <c r="N448" s="7"/>
      <c r="O448" s="7"/>
      <c r="P448" s="7"/>
      <c r="Q448" s="7"/>
      <c r="R448" s="7"/>
      <c r="S448" s="7"/>
      <c r="T448" s="7"/>
      <c r="U448" s="7"/>
      <c r="V448" s="7"/>
      <c r="W448" s="7"/>
      <c r="X448" s="7"/>
      <c r="Y448" s="7"/>
      <c r="Z448" s="7"/>
      <c r="AA448" s="7"/>
      <c r="AB448" s="7"/>
    </row>
    <row r="449" ht="22.5" customHeight="1">
      <c r="A449" s="7"/>
      <c r="B449" s="7"/>
      <c r="C449" s="7"/>
      <c r="D449" s="7"/>
      <c r="E449" s="21"/>
      <c r="F449" s="7"/>
      <c r="G449" s="7"/>
      <c r="H449" s="14"/>
      <c r="I449" s="14"/>
      <c r="J449" s="14"/>
      <c r="K449" s="7"/>
      <c r="L449" s="7"/>
      <c r="M449" s="7"/>
      <c r="N449" s="7"/>
      <c r="O449" s="7"/>
      <c r="P449" s="7"/>
      <c r="Q449" s="7"/>
      <c r="R449" s="7"/>
      <c r="S449" s="7"/>
      <c r="T449" s="7"/>
      <c r="U449" s="7"/>
      <c r="V449" s="7"/>
      <c r="W449" s="7"/>
      <c r="X449" s="7"/>
      <c r="Y449" s="7"/>
      <c r="Z449" s="7"/>
      <c r="AA449" s="7"/>
      <c r="AB449" s="7"/>
    </row>
    <row r="450" ht="22.5" customHeight="1">
      <c r="A450" s="7"/>
      <c r="B450" s="7"/>
      <c r="C450" s="7"/>
      <c r="D450" s="7"/>
      <c r="E450" s="21"/>
      <c r="F450" s="7"/>
      <c r="G450" s="7"/>
      <c r="H450" s="14"/>
      <c r="I450" s="14"/>
      <c r="J450" s="14"/>
      <c r="K450" s="7"/>
      <c r="L450" s="7"/>
      <c r="M450" s="7"/>
      <c r="N450" s="7"/>
      <c r="O450" s="7"/>
      <c r="P450" s="7"/>
      <c r="Q450" s="7"/>
      <c r="R450" s="7"/>
      <c r="S450" s="7"/>
      <c r="T450" s="7"/>
      <c r="U450" s="7"/>
      <c r="V450" s="7"/>
      <c r="W450" s="7"/>
      <c r="X450" s="7"/>
      <c r="Y450" s="7"/>
      <c r="Z450" s="7"/>
      <c r="AA450" s="7"/>
      <c r="AB450" s="7"/>
    </row>
    <row r="451" ht="22.5" customHeight="1">
      <c r="A451" s="7"/>
      <c r="B451" s="7"/>
      <c r="C451" s="7"/>
      <c r="D451" s="7"/>
      <c r="E451" s="21"/>
      <c r="F451" s="7"/>
      <c r="G451" s="7"/>
      <c r="H451" s="14"/>
      <c r="I451" s="14"/>
      <c r="J451" s="14"/>
      <c r="K451" s="7"/>
      <c r="L451" s="7"/>
      <c r="M451" s="7"/>
      <c r="N451" s="7"/>
      <c r="O451" s="7"/>
      <c r="P451" s="7"/>
      <c r="Q451" s="7"/>
      <c r="R451" s="7"/>
      <c r="S451" s="7"/>
      <c r="T451" s="7"/>
      <c r="U451" s="7"/>
      <c r="V451" s="7"/>
      <c r="W451" s="7"/>
      <c r="X451" s="7"/>
      <c r="Y451" s="7"/>
      <c r="Z451" s="7"/>
      <c r="AA451" s="7"/>
      <c r="AB451" s="7"/>
    </row>
    <row r="452" ht="22.5" customHeight="1">
      <c r="A452" s="7"/>
      <c r="B452" s="7"/>
      <c r="C452" s="7"/>
      <c r="D452" s="7"/>
      <c r="E452" s="21"/>
      <c r="F452" s="7"/>
      <c r="G452" s="7"/>
      <c r="H452" s="14"/>
      <c r="I452" s="14"/>
      <c r="J452" s="14"/>
      <c r="K452" s="7"/>
      <c r="L452" s="7"/>
      <c r="M452" s="7"/>
      <c r="N452" s="7"/>
      <c r="O452" s="7"/>
      <c r="P452" s="7"/>
      <c r="Q452" s="7"/>
      <c r="R452" s="7"/>
      <c r="S452" s="7"/>
      <c r="T452" s="7"/>
      <c r="U452" s="7"/>
      <c r="V452" s="7"/>
      <c r="W452" s="7"/>
      <c r="X452" s="7"/>
      <c r="Y452" s="7"/>
      <c r="Z452" s="7"/>
      <c r="AA452" s="7"/>
      <c r="AB452" s="7"/>
    </row>
    <row r="453" ht="22.5" customHeight="1">
      <c r="A453" s="7"/>
      <c r="B453" s="7"/>
      <c r="C453" s="7"/>
      <c r="D453" s="7"/>
      <c r="E453" s="21"/>
      <c r="F453" s="7"/>
      <c r="G453" s="7"/>
      <c r="H453" s="14"/>
      <c r="I453" s="14"/>
      <c r="J453" s="14"/>
      <c r="K453" s="7"/>
      <c r="L453" s="7"/>
      <c r="M453" s="7"/>
      <c r="N453" s="7"/>
      <c r="O453" s="7"/>
      <c r="P453" s="7"/>
      <c r="Q453" s="7"/>
      <c r="R453" s="7"/>
      <c r="S453" s="7"/>
      <c r="T453" s="7"/>
      <c r="U453" s="7"/>
      <c r="V453" s="7"/>
      <c r="W453" s="7"/>
      <c r="X453" s="7"/>
      <c r="Y453" s="7"/>
      <c r="Z453" s="7"/>
      <c r="AA453" s="7"/>
      <c r="AB453" s="7"/>
    </row>
    <row r="454" ht="22.5" customHeight="1">
      <c r="A454" s="7"/>
      <c r="B454" s="7"/>
      <c r="C454" s="7"/>
      <c r="D454" s="7"/>
      <c r="E454" s="21"/>
      <c r="F454" s="7"/>
      <c r="G454" s="7"/>
      <c r="H454" s="14"/>
      <c r="I454" s="14"/>
      <c r="J454" s="14"/>
      <c r="K454" s="7"/>
      <c r="L454" s="7"/>
      <c r="M454" s="7"/>
      <c r="N454" s="7"/>
      <c r="O454" s="7"/>
      <c r="P454" s="7"/>
      <c r="Q454" s="7"/>
      <c r="R454" s="7"/>
      <c r="S454" s="7"/>
      <c r="T454" s="7"/>
      <c r="U454" s="7"/>
      <c r="V454" s="7"/>
      <c r="W454" s="7"/>
      <c r="X454" s="7"/>
      <c r="Y454" s="7"/>
      <c r="Z454" s="7"/>
      <c r="AA454" s="7"/>
      <c r="AB454" s="7"/>
    </row>
    <row r="455" ht="22.5" customHeight="1">
      <c r="A455" s="7"/>
      <c r="B455" s="7"/>
      <c r="C455" s="7"/>
      <c r="D455" s="7"/>
      <c r="E455" s="21"/>
      <c r="F455" s="7"/>
      <c r="G455" s="7"/>
      <c r="H455" s="14"/>
      <c r="I455" s="14"/>
      <c r="J455" s="14"/>
      <c r="K455" s="7"/>
      <c r="L455" s="7"/>
      <c r="M455" s="7"/>
      <c r="N455" s="7"/>
      <c r="O455" s="7"/>
      <c r="P455" s="7"/>
      <c r="Q455" s="7"/>
      <c r="R455" s="7"/>
      <c r="S455" s="7"/>
      <c r="T455" s="7"/>
      <c r="U455" s="7"/>
      <c r="V455" s="7"/>
      <c r="W455" s="7"/>
      <c r="X455" s="7"/>
      <c r="Y455" s="7"/>
      <c r="Z455" s="7"/>
      <c r="AA455" s="7"/>
      <c r="AB455" s="7"/>
    </row>
    <row r="456" ht="22.5" customHeight="1">
      <c r="A456" s="7"/>
      <c r="B456" s="7"/>
      <c r="C456" s="7"/>
      <c r="D456" s="7"/>
      <c r="E456" s="21"/>
      <c r="F456" s="7"/>
      <c r="G456" s="7"/>
      <c r="H456" s="14"/>
      <c r="I456" s="14"/>
      <c r="J456" s="14"/>
      <c r="K456" s="7"/>
      <c r="L456" s="7"/>
      <c r="M456" s="7"/>
      <c r="N456" s="7"/>
      <c r="O456" s="7"/>
      <c r="P456" s="7"/>
      <c r="Q456" s="7"/>
      <c r="R456" s="7"/>
      <c r="S456" s="7"/>
      <c r="T456" s="7"/>
      <c r="U456" s="7"/>
      <c r="V456" s="7"/>
      <c r="W456" s="7"/>
      <c r="X456" s="7"/>
      <c r="Y456" s="7"/>
      <c r="Z456" s="7"/>
      <c r="AA456" s="7"/>
      <c r="AB456" s="7"/>
    </row>
    <row r="457" ht="22.5" customHeight="1">
      <c r="A457" s="7"/>
      <c r="B457" s="7"/>
      <c r="C457" s="7"/>
      <c r="D457" s="7"/>
      <c r="E457" s="21"/>
      <c r="F457" s="7"/>
      <c r="G457" s="7"/>
      <c r="H457" s="14"/>
      <c r="I457" s="14"/>
      <c r="J457" s="14"/>
      <c r="K457" s="7"/>
      <c r="L457" s="7"/>
      <c r="M457" s="7"/>
      <c r="N457" s="7"/>
      <c r="O457" s="7"/>
      <c r="P457" s="7"/>
      <c r="Q457" s="7"/>
      <c r="R457" s="7"/>
      <c r="S457" s="7"/>
      <c r="T457" s="7"/>
      <c r="U457" s="7"/>
      <c r="V457" s="7"/>
      <c r="W457" s="7"/>
      <c r="X457" s="7"/>
      <c r="Y457" s="7"/>
      <c r="Z457" s="7"/>
      <c r="AA457" s="7"/>
      <c r="AB457" s="7"/>
    </row>
    <row r="458" ht="22.5" customHeight="1">
      <c r="A458" s="7"/>
      <c r="B458" s="7"/>
      <c r="C458" s="7"/>
      <c r="D458" s="7"/>
      <c r="E458" s="21"/>
      <c r="F458" s="7"/>
      <c r="G458" s="7"/>
      <c r="H458" s="14"/>
      <c r="I458" s="14"/>
      <c r="J458" s="14"/>
      <c r="K458" s="7"/>
      <c r="L458" s="7"/>
      <c r="M458" s="7"/>
      <c r="N458" s="7"/>
      <c r="O458" s="7"/>
      <c r="P458" s="7"/>
      <c r="Q458" s="7"/>
      <c r="R458" s="7"/>
      <c r="S458" s="7"/>
      <c r="T458" s="7"/>
      <c r="U458" s="7"/>
      <c r="V458" s="7"/>
      <c r="W458" s="7"/>
      <c r="X458" s="7"/>
      <c r="Y458" s="7"/>
      <c r="Z458" s="7"/>
      <c r="AA458" s="7"/>
      <c r="AB458" s="7"/>
    </row>
    <row r="459" ht="22.5" customHeight="1">
      <c r="A459" s="7"/>
      <c r="B459" s="7"/>
      <c r="C459" s="7"/>
      <c r="D459" s="7"/>
      <c r="E459" s="21"/>
      <c r="F459" s="7"/>
      <c r="G459" s="7"/>
      <c r="H459" s="14"/>
      <c r="I459" s="14"/>
      <c r="J459" s="14"/>
      <c r="K459" s="7"/>
      <c r="L459" s="7"/>
      <c r="M459" s="7"/>
      <c r="N459" s="7"/>
      <c r="O459" s="7"/>
      <c r="P459" s="7"/>
      <c r="Q459" s="7"/>
      <c r="R459" s="7"/>
      <c r="S459" s="7"/>
      <c r="T459" s="7"/>
      <c r="U459" s="7"/>
      <c r="V459" s="7"/>
      <c r="W459" s="7"/>
      <c r="X459" s="7"/>
      <c r="Y459" s="7"/>
      <c r="Z459" s="7"/>
      <c r="AA459" s="7"/>
      <c r="AB459" s="7"/>
    </row>
    <row r="460" ht="22.5" customHeight="1">
      <c r="A460" s="7"/>
      <c r="B460" s="7"/>
      <c r="C460" s="7"/>
      <c r="D460" s="7"/>
      <c r="E460" s="21"/>
      <c r="F460" s="7"/>
      <c r="G460" s="7"/>
      <c r="H460" s="14"/>
      <c r="I460" s="14"/>
      <c r="J460" s="14"/>
      <c r="K460" s="7"/>
      <c r="L460" s="7"/>
      <c r="M460" s="7"/>
      <c r="N460" s="7"/>
      <c r="O460" s="7"/>
      <c r="P460" s="7"/>
      <c r="Q460" s="7"/>
      <c r="R460" s="7"/>
      <c r="S460" s="7"/>
      <c r="T460" s="7"/>
      <c r="U460" s="7"/>
      <c r="V460" s="7"/>
      <c r="W460" s="7"/>
      <c r="X460" s="7"/>
      <c r="Y460" s="7"/>
      <c r="Z460" s="7"/>
      <c r="AA460" s="7"/>
      <c r="AB460" s="7"/>
    </row>
    <row r="461" ht="22.5" customHeight="1">
      <c r="A461" s="7"/>
      <c r="B461" s="7"/>
      <c r="C461" s="7"/>
      <c r="D461" s="7"/>
      <c r="E461" s="21"/>
      <c r="F461" s="7"/>
      <c r="G461" s="7"/>
      <c r="H461" s="14"/>
      <c r="I461" s="14"/>
      <c r="J461" s="14"/>
      <c r="K461" s="7"/>
      <c r="L461" s="7"/>
      <c r="M461" s="7"/>
      <c r="N461" s="7"/>
      <c r="O461" s="7"/>
      <c r="P461" s="7"/>
      <c r="Q461" s="7"/>
      <c r="R461" s="7"/>
      <c r="S461" s="7"/>
      <c r="T461" s="7"/>
      <c r="U461" s="7"/>
      <c r="V461" s="7"/>
      <c r="W461" s="7"/>
      <c r="X461" s="7"/>
      <c r="Y461" s="7"/>
      <c r="Z461" s="7"/>
      <c r="AA461" s="7"/>
      <c r="AB461" s="7"/>
    </row>
    <row r="462" ht="22.5" customHeight="1">
      <c r="A462" s="7"/>
      <c r="B462" s="7"/>
      <c r="C462" s="7"/>
      <c r="D462" s="7"/>
      <c r="E462" s="21"/>
      <c r="F462" s="7"/>
      <c r="G462" s="7"/>
      <c r="H462" s="14"/>
      <c r="I462" s="14"/>
      <c r="J462" s="14"/>
      <c r="K462" s="7"/>
      <c r="L462" s="7"/>
      <c r="M462" s="7"/>
      <c r="N462" s="7"/>
      <c r="O462" s="7"/>
      <c r="P462" s="7"/>
      <c r="Q462" s="7"/>
      <c r="R462" s="7"/>
      <c r="S462" s="7"/>
      <c r="T462" s="7"/>
      <c r="U462" s="7"/>
      <c r="V462" s="7"/>
      <c r="W462" s="7"/>
      <c r="X462" s="7"/>
      <c r="Y462" s="7"/>
      <c r="Z462" s="7"/>
      <c r="AA462" s="7"/>
      <c r="AB462" s="7"/>
    </row>
    <row r="463" ht="22.5" customHeight="1">
      <c r="A463" s="7"/>
      <c r="B463" s="7"/>
      <c r="C463" s="7"/>
      <c r="D463" s="7"/>
      <c r="E463" s="21"/>
      <c r="F463" s="7"/>
      <c r="G463" s="7"/>
      <c r="H463" s="14"/>
      <c r="I463" s="14"/>
      <c r="J463" s="14"/>
      <c r="K463" s="7"/>
      <c r="L463" s="7"/>
      <c r="M463" s="7"/>
      <c r="N463" s="7"/>
      <c r="O463" s="7"/>
      <c r="P463" s="7"/>
      <c r="Q463" s="7"/>
      <c r="R463" s="7"/>
      <c r="S463" s="7"/>
      <c r="T463" s="7"/>
      <c r="U463" s="7"/>
      <c r="V463" s="7"/>
      <c r="W463" s="7"/>
      <c r="X463" s="7"/>
      <c r="Y463" s="7"/>
      <c r="Z463" s="7"/>
      <c r="AA463" s="7"/>
      <c r="AB463" s="7"/>
    </row>
    <row r="464" ht="22.5" customHeight="1">
      <c r="A464" s="7"/>
      <c r="B464" s="7"/>
      <c r="C464" s="7"/>
      <c r="D464" s="7"/>
      <c r="E464" s="21"/>
      <c r="F464" s="7"/>
      <c r="G464" s="7"/>
      <c r="H464" s="14"/>
      <c r="I464" s="14"/>
      <c r="J464" s="14"/>
      <c r="K464" s="7"/>
      <c r="L464" s="7"/>
      <c r="M464" s="7"/>
      <c r="N464" s="7"/>
      <c r="O464" s="7"/>
      <c r="P464" s="7"/>
      <c r="Q464" s="7"/>
      <c r="R464" s="7"/>
      <c r="S464" s="7"/>
      <c r="T464" s="7"/>
      <c r="U464" s="7"/>
      <c r="V464" s="7"/>
      <c r="W464" s="7"/>
      <c r="X464" s="7"/>
      <c r="Y464" s="7"/>
      <c r="Z464" s="7"/>
      <c r="AA464" s="7"/>
      <c r="AB464" s="7"/>
    </row>
    <row r="465" ht="22.5" customHeight="1">
      <c r="A465" s="7"/>
      <c r="B465" s="7"/>
      <c r="C465" s="7"/>
      <c r="D465" s="7"/>
      <c r="E465" s="21"/>
      <c r="F465" s="7"/>
      <c r="G465" s="7"/>
      <c r="H465" s="14"/>
      <c r="I465" s="14"/>
      <c r="J465" s="14"/>
      <c r="K465" s="7"/>
      <c r="L465" s="7"/>
      <c r="M465" s="7"/>
      <c r="N465" s="7"/>
      <c r="O465" s="7"/>
      <c r="P465" s="7"/>
      <c r="Q465" s="7"/>
      <c r="R465" s="7"/>
      <c r="S465" s="7"/>
      <c r="T465" s="7"/>
      <c r="U465" s="7"/>
      <c r="V465" s="7"/>
      <c r="W465" s="7"/>
      <c r="X465" s="7"/>
      <c r="Y465" s="7"/>
      <c r="Z465" s="7"/>
      <c r="AA465" s="7"/>
      <c r="AB465" s="7"/>
    </row>
    <row r="466" ht="22.5" customHeight="1">
      <c r="A466" s="7"/>
      <c r="B466" s="7"/>
      <c r="C466" s="7"/>
      <c r="D466" s="7"/>
      <c r="E466" s="21"/>
      <c r="F466" s="7"/>
      <c r="G466" s="7"/>
      <c r="H466" s="14"/>
      <c r="I466" s="14"/>
      <c r="J466" s="14"/>
      <c r="K466" s="7"/>
      <c r="L466" s="7"/>
      <c r="M466" s="7"/>
      <c r="N466" s="7"/>
      <c r="O466" s="7"/>
      <c r="P466" s="7"/>
      <c r="Q466" s="7"/>
      <c r="R466" s="7"/>
      <c r="S466" s="7"/>
      <c r="T466" s="7"/>
      <c r="U466" s="7"/>
      <c r="V466" s="7"/>
      <c r="W466" s="7"/>
      <c r="X466" s="7"/>
      <c r="Y466" s="7"/>
      <c r="Z466" s="7"/>
      <c r="AA466" s="7"/>
      <c r="AB466" s="7"/>
    </row>
    <row r="467" ht="22.5" customHeight="1">
      <c r="A467" s="7"/>
      <c r="B467" s="7"/>
      <c r="C467" s="7"/>
      <c r="D467" s="7"/>
      <c r="E467" s="21"/>
      <c r="F467" s="7"/>
      <c r="G467" s="7"/>
      <c r="H467" s="14"/>
      <c r="I467" s="14"/>
      <c r="J467" s="14"/>
      <c r="K467" s="7"/>
      <c r="L467" s="7"/>
      <c r="M467" s="7"/>
      <c r="N467" s="7"/>
      <c r="O467" s="7"/>
      <c r="P467" s="7"/>
      <c r="Q467" s="7"/>
      <c r="R467" s="7"/>
      <c r="S467" s="7"/>
      <c r="T467" s="7"/>
      <c r="U467" s="7"/>
      <c r="V467" s="7"/>
      <c r="W467" s="7"/>
      <c r="X467" s="7"/>
      <c r="Y467" s="7"/>
      <c r="Z467" s="7"/>
      <c r="AA467" s="7"/>
      <c r="AB467" s="7"/>
    </row>
    <row r="468" ht="22.5" customHeight="1">
      <c r="A468" s="7"/>
      <c r="B468" s="7"/>
      <c r="C468" s="7"/>
      <c r="D468" s="7"/>
      <c r="E468" s="21"/>
      <c r="F468" s="7"/>
      <c r="G468" s="7"/>
      <c r="H468" s="14"/>
      <c r="I468" s="14"/>
      <c r="J468" s="14"/>
      <c r="K468" s="7"/>
      <c r="L468" s="7"/>
      <c r="M468" s="7"/>
      <c r="N468" s="7"/>
      <c r="O468" s="7"/>
      <c r="P468" s="7"/>
      <c r="Q468" s="7"/>
      <c r="R468" s="7"/>
      <c r="S468" s="7"/>
      <c r="T468" s="7"/>
      <c r="U468" s="7"/>
      <c r="V468" s="7"/>
      <c r="W468" s="7"/>
      <c r="X468" s="7"/>
      <c r="Y468" s="7"/>
      <c r="Z468" s="7"/>
      <c r="AA468" s="7"/>
      <c r="AB468" s="7"/>
    </row>
    <row r="469" ht="22.5" customHeight="1">
      <c r="A469" s="7"/>
      <c r="B469" s="7"/>
      <c r="C469" s="7"/>
      <c r="D469" s="7"/>
      <c r="E469" s="21"/>
      <c r="F469" s="7"/>
      <c r="G469" s="7"/>
      <c r="H469" s="14"/>
      <c r="I469" s="14"/>
      <c r="J469" s="14"/>
      <c r="K469" s="7"/>
      <c r="L469" s="7"/>
      <c r="M469" s="7"/>
      <c r="N469" s="7"/>
      <c r="O469" s="7"/>
      <c r="P469" s="7"/>
      <c r="Q469" s="7"/>
      <c r="R469" s="7"/>
      <c r="S469" s="7"/>
      <c r="T469" s="7"/>
      <c r="U469" s="7"/>
      <c r="V469" s="7"/>
      <c r="W469" s="7"/>
      <c r="X469" s="7"/>
      <c r="Y469" s="7"/>
      <c r="Z469" s="7"/>
      <c r="AA469" s="7"/>
      <c r="AB469" s="7"/>
    </row>
    <row r="470" ht="22.5" customHeight="1">
      <c r="A470" s="7"/>
      <c r="B470" s="7"/>
      <c r="C470" s="7"/>
      <c r="D470" s="7"/>
      <c r="E470" s="21"/>
      <c r="F470" s="7"/>
      <c r="G470" s="7"/>
      <c r="H470" s="14"/>
      <c r="I470" s="14"/>
      <c r="J470" s="14"/>
      <c r="K470" s="7"/>
      <c r="L470" s="7"/>
      <c r="M470" s="7"/>
      <c r="N470" s="7"/>
      <c r="O470" s="7"/>
      <c r="P470" s="7"/>
      <c r="Q470" s="7"/>
      <c r="R470" s="7"/>
      <c r="S470" s="7"/>
      <c r="T470" s="7"/>
      <c r="U470" s="7"/>
      <c r="V470" s="7"/>
      <c r="W470" s="7"/>
      <c r="X470" s="7"/>
      <c r="Y470" s="7"/>
      <c r="Z470" s="7"/>
      <c r="AA470" s="7"/>
      <c r="AB470" s="7"/>
    </row>
    <row r="471" ht="22.5" customHeight="1">
      <c r="A471" s="7"/>
      <c r="B471" s="7"/>
      <c r="C471" s="7"/>
      <c r="D471" s="7"/>
      <c r="E471" s="21"/>
      <c r="F471" s="7"/>
      <c r="G471" s="7"/>
      <c r="H471" s="14"/>
      <c r="I471" s="14"/>
      <c r="J471" s="14"/>
      <c r="K471" s="7"/>
      <c r="L471" s="7"/>
      <c r="M471" s="7"/>
      <c r="N471" s="7"/>
      <c r="O471" s="7"/>
      <c r="P471" s="7"/>
      <c r="Q471" s="7"/>
      <c r="R471" s="7"/>
      <c r="S471" s="7"/>
      <c r="T471" s="7"/>
      <c r="U471" s="7"/>
      <c r="V471" s="7"/>
      <c r="W471" s="7"/>
      <c r="X471" s="7"/>
      <c r="Y471" s="7"/>
      <c r="Z471" s="7"/>
      <c r="AA471" s="7"/>
      <c r="AB471" s="7"/>
    </row>
    <row r="472" ht="22.5" customHeight="1">
      <c r="A472" s="7"/>
      <c r="B472" s="7"/>
      <c r="C472" s="7"/>
      <c r="D472" s="7"/>
      <c r="E472" s="21"/>
      <c r="F472" s="7"/>
      <c r="G472" s="7"/>
      <c r="H472" s="14"/>
      <c r="I472" s="14"/>
      <c r="J472" s="14"/>
      <c r="K472" s="7"/>
      <c r="L472" s="7"/>
      <c r="M472" s="7"/>
      <c r="N472" s="7"/>
      <c r="O472" s="7"/>
      <c r="P472" s="7"/>
      <c r="Q472" s="7"/>
      <c r="R472" s="7"/>
      <c r="S472" s="7"/>
      <c r="T472" s="7"/>
      <c r="U472" s="7"/>
      <c r="V472" s="7"/>
      <c r="W472" s="7"/>
      <c r="X472" s="7"/>
      <c r="Y472" s="7"/>
      <c r="Z472" s="7"/>
      <c r="AA472" s="7"/>
      <c r="AB472" s="7"/>
    </row>
    <row r="473" ht="22.5" customHeight="1">
      <c r="A473" s="7"/>
      <c r="B473" s="7"/>
      <c r="C473" s="7"/>
      <c r="D473" s="7"/>
      <c r="E473" s="21"/>
      <c r="F473" s="7"/>
      <c r="G473" s="7"/>
      <c r="H473" s="14"/>
      <c r="I473" s="14"/>
      <c r="J473" s="14"/>
      <c r="K473" s="7"/>
      <c r="L473" s="7"/>
      <c r="M473" s="7"/>
      <c r="N473" s="7"/>
      <c r="O473" s="7"/>
      <c r="P473" s="7"/>
      <c r="Q473" s="7"/>
      <c r="R473" s="7"/>
      <c r="S473" s="7"/>
      <c r="T473" s="7"/>
      <c r="U473" s="7"/>
      <c r="V473" s="7"/>
      <c r="W473" s="7"/>
      <c r="X473" s="7"/>
      <c r="Y473" s="7"/>
      <c r="Z473" s="7"/>
      <c r="AA473" s="7"/>
      <c r="AB473" s="7"/>
    </row>
    <row r="474" ht="22.5" customHeight="1">
      <c r="A474" s="7"/>
      <c r="B474" s="7"/>
      <c r="C474" s="7"/>
      <c r="D474" s="7"/>
      <c r="E474" s="21"/>
      <c r="F474" s="7"/>
      <c r="G474" s="7"/>
      <c r="H474" s="14"/>
      <c r="I474" s="14"/>
      <c r="J474" s="14"/>
      <c r="K474" s="7"/>
      <c r="L474" s="7"/>
      <c r="M474" s="7"/>
      <c r="N474" s="7"/>
      <c r="O474" s="7"/>
      <c r="P474" s="7"/>
      <c r="Q474" s="7"/>
      <c r="R474" s="7"/>
      <c r="S474" s="7"/>
      <c r="T474" s="7"/>
      <c r="U474" s="7"/>
      <c r="V474" s="7"/>
      <c r="W474" s="7"/>
      <c r="X474" s="7"/>
      <c r="Y474" s="7"/>
      <c r="Z474" s="7"/>
      <c r="AA474" s="7"/>
      <c r="AB474" s="7"/>
    </row>
    <row r="475" ht="22.5" customHeight="1">
      <c r="A475" s="7"/>
      <c r="B475" s="7"/>
      <c r="C475" s="7"/>
      <c r="D475" s="7"/>
      <c r="E475" s="21"/>
      <c r="F475" s="7"/>
      <c r="G475" s="7"/>
      <c r="H475" s="14"/>
      <c r="I475" s="14"/>
      <c r="J475" s="14"/>
      <c r="K475" s="7"/>
      <c r="L475" s="7"/>
      <c r="M475" s="7"/>
      <c r="N475" s="7"/>
      <c r="O475" s="7"/>
      <c r="P475" s="7"/>
      <c r="Q475" s="7"/>
      <c r="R475" s="7"/>
      <c r="S475" s="7"/>
      <c r="T475" s="7"/>
      <c r="U475" s="7"/>
      <c r="V475" s="7"/>
      <c r="W475" s="7"/>
      <c r="X475" s="7"/>
      <c r="Y475" s="7"/>
      <c r="Z475" s="7"/>
      <c r="AA475" s="7"/>
      <c r="AB475" s="7"/>
    </row>
    <row r="476" ht="22.5" customHeight="1">
      <c r="A476" s="7"/>
      <c r="B476" s="7"/>
      <c r="C476" s="7"/>
      <c r="D476" s="7"/>
      <c r="E476" s="21"/>
      <c r="F476" s="7"/>
      <c r="G476" s="7"/>
      <c r="H476" s="14"/>
      <c r="I476" s="14"/>
      <c r="J476" s="14"/>
      <c r="K476" s="7"/>
      <c r="L476" s="7"/>
      <c r="M476" s="7"/>
      <c r="N476" s="7"/>
      <c r="O476" s="7"/>
      <c r="P476" s="7"/>
      <c r="Q476" s="7"/>
      <c r="R476" s="7"/>
      <c r="S476" s="7"/>
      <c r="T476" s="7"/>
      <c r="U476" s="7"/>
      <c r="V476" s="7"/>
      <c r="W476" s="7"/>
      <c r="X476" s="7"/>
      <c r="Y476" s="7"/>
      <c r="Z476" s="7"/>
      <c r="AA476" s="7"/>
      <c r="AB476" s="7"/>
    </row>
    <row r="477" ht="22.5" customHeight="1">
      <c r="A477" s="7"/>
      <c r="B477" s="7"/>
      <c r="C477" s="7"/>
      <c r="D477" s="7"/>
      <c r="E477" s="21"/>
      <c r="F477" s="7"/>
      <c r="G477" s="7"/>
      <c r="H477" s="14"/>
      <c r="I477" s="14"/>
      <c r="J477" s="14"/>
      <c r="K477" s="7"/>
      <c r="L477" s="7"/>
      <c r="M477" s="7"/>
      <c r="N477" s="7"/>
      <c r="O477" s="7"/>
      <c r="P477" s="7"/>
      <c r="Q477" s="7"/>
      <c r="R477" s="7"/>
      <c r="S477" s="7"/>
      <c r="T477" s="7"/>
      <c r="U477" s="7"/>
      <c r="V477" s="7"/>
      <c r="W477" s="7"/>
      <c r="X477" s="7"/>
      <c r="Y477" s="7"/>
      <c r="Z477" s="7"/>
      <c r="AA477" s="7"/>
      <c r="AB477" s="7"/>
    </row>
    <row r="478" ht="22.5" customHeight="1">
      <c r="A478" s="7"/>
      <c r="B478" s="7"/>
      <c r="C478" s="7"/>
      <c r="D478" s="7"/>
      <c r="E478" s="21"/>
      <c r="F478" s="7"/>
      <c r="G478" s="7"/>
      <c r="H478" s="14"/>
      <c r="I478" s="14"/>
      <c r="J478" s="14"/>
      <c r="K478" s="7"/>
      <c r="L478" s="7"/>
      <c r="M478" s="7"/>
      <c r="N478" s="7"/>
      <c r="O478" s="7"/>
      <c r="P478" s="7"/>
      <c r="Q478" s="7"/>
      <c r="R478" s="7"/>
      <c r="S478" s="7"/>
      <c r="T478" s="7"/>
      <c r="U478" s="7"/>
      <c r="V478" s="7"/>
      <c r="W478" s="7"/>
      <c r="X478" s="7"/>
      <c r="Y478" s="7"/>
      <c r="Z478" s="7"/>
      <c r="AA478" s="7"/>
      <c r="AB478" s="7"/>
    </row>
    <row r="479" ht="22.5" customHeight="1">
      <c r="A479" s="7"/>
      <c r="B479" s="7"/>
      <c r="C479" s="7"/>
      <c r="D479" s="7"/>
      <c r="E479" s="21"/>
      <c r="F479" s="7"/>
      <c r="G479" s="7"/>
      <c r="H479" s="14"/>
      <c r="I479" s="14"/>
      <c r="J479" s="14"/>
      <c r="K479" s="7"/>
      <c r="L479" s="7"/>
      <c r="M479" s="7"/>
      <c r="N479" s="7"/>
      <c r="O479" s="7"/>
      <c r="P479" s="7"/>
      <c r="Q479" s="7"/>
      <c r="R479" s="7"/>
      <c r="S479" s="7"/>
      <c r="T479" s="7"/>
      <c r="U479" s="7"/>
      <c r="V479" s="7"/>
      <c r="W479" s="7"/>
      <c r="X479" s="7"/>
      <c r="Y479" s="7"/>
      <c r="Z479" s="7"/>
      <c r="AA479" s="7"/>
      <c r="AB479" s="7"/>
    </row>
    <row r="480" ht="22.5" customHeight="1">
      <c r="A480" s="7"/>
      <c r="B480" s="7"/>
      <c r="C480" s="7"/>
      <c r="D480" s="7"/>
      <c r="E480" s="21"/>
      <c r="F480" s="7"/>
      <c r="G480" s="7"/>
      <c r="H480" s="14"/>
      <c r="I480" s="14"/>
      <c r="J480" s="14"/>
      <c r="K480" s="7"/>
      <c r="L480" s="7"/>
      <c r="M480" s="7"/>
      <c r="N480" s="7"/>
      <c r="O480" s="7"/>
      <c r="P480" s="7"/>
      <c r="Q480" s="7"/>
      <c r="R480" s="7"/>
      <c r="S480" s="7"/>
      <c r="T480" s="7"/>
      <c r="U480" s="7"/>
      <c r="V480" s="7"/>
      <c r="W480" s="7"/>
      <c r="X480" s="7"/>
      <c r="Y480" s="7"/>
      <c r="Z480" s="7"/>
      <c r="AA480" s="7"/>
      <c r="AB480" s="7"/>
    </row>
    <row r="481" ht="22.5" customHeight="1">
      <c r="A481" s="7"/>
      <c r="B481" s="7"/>
      <c r="C481" s="7"/>
      <c r="D481" s="7"/>
      <c r="E481" s="21"/>
      <c r="F481" s="7"/>
      <c r="G481" s="7"/>
      <c r="H481" s="14"/>
      <c r="I481" s="14"/>
      <c r="J481" s="14"/>
      <c r="K481" s="7"/>
      <c r="L481" s="7"/>
      <c r="M481" s="7"/>
      <c r="N481" s="7"/>
      <c r="O481" s="7"/>
      <c r="P481" s="7"/>
      <c r="Q481" s="7"/>
      <c r="R481" s="7"/>
      <c r="S481" s="7"/>
      <c r="T481" s="7"/>
      <c r="U481" s="7"/>
      <c r="V481" s="7"/>
      <c r="W481" s="7"/>
      <c r="X481" s="7"/>
      <c r="Y481" s="7"/>
      <c r="Z481" s="7"/>
      <c r="AA481" s="7"/>
      <c r="AB481" s="7"/>
    </row>
    <row r="482" ht="22.5" customHeight="1">
      <c r="A482" s="7"/>
      <c r="B482" s="7"/>
      <c r="C482" s="7"/>
      <c r="D482" s="7"/>
      <c r="E482" s="21"/>
      <c r="F482" s="7"/>
      <c r="G482" s="7"/>
      <c r="H482" s="14"/>
      <c r="I482" s="14"/>
      <c r="J482" s="14"/>
      <c r="K482" s="7"/>
      <c r="L482" s="7"/>
      <c r="M482" s="7"/>
      <c r="N482" s="7"/>
      <c r="O482" s="7"/>
      <c r="P482" s="7"/>
      <c r="Q482" s="7"/>
      <c r="R482" s="7"/>
      <c r="S482" s="7"/>
      <c r="T482" s="7"/>
      <c r="U482" s="7"/>
      <c r="V482" s="7"/>
      <c r="W482" s="7"/>
      <c r="X482" s="7"/>
      <c r="Y482" s="7"/>
      <c r="Z482" s="7"/>
      <c r="AA482" s="7"/>
      <c r="AB482" s="7"/>
    </row>
    <row r="483" ht="22.5" customHeight="1">
      <c r="A483" s="7"/>
      <c r="B483" s="7"/>
      <c r="C483" s="7"/>
      <c r="D483" s="7"/>
      <c r="E483" s="21"/>
      <c r="F483" s="7"/>
      <c r="G483" s="7"/>
      <c r="H483" s="14"/>
      <c r="I483" s="14"/>
      <c r="J483" s="14"/>
      <c r="K483" s="7"/>
      <c r="L483" s="7"/>
      <c r="M483" s="7"/>
      <c r="N483" s="7"/>
      <c r="O483" s="7"/>
      <c r="P483" s="7"/>
      <c r="Q483" s="7"/>
      <c r="R483" s="7"/>
      <c r="S483" s="7"/>
      <c r="T483" s="7"/>
      <c r="U483" s="7"/>
      <c r="V483" s="7"/>
      <c r="W483" s="7"/>
      <c r="X483" s="7"/>
      <c r="Y483" s="7"/>
      <c r="Z483" s="7"/>
      <c r="AA483" s="7"/>
      <c r="AB483" s="7"/>
    </row>
    <row r="484" ht="22.5" customHeight="1">
      <c r="A484" s="7"/>
      <c r="B484" s="7"/>
      <c r="C484" s="7"/>
      <c r="D484" s="7"/>
      <c r="E484" s="21"/>
      <c r="F484" s="7"/>
      <c r="G484" s="7"/>
      <c r="H484" s="14"/>
      <c r="I484" s="14"/>
      <c r="J484" s="14"/>
      <c r="K484" s="7"/>
      <c r="L484" s="7"/>
      <c r="M484" s="7"/>
      <c r="N484" s="7"/>
      <c r="O484" s="7"/>
      <c r="P484" s="7"/>
      <c r="Q484" s="7"/>
      <c r="R484" s="7"/>
      <c r="S484" s="7"/>
      <c r="T484" s="7"/>
      <c r="U484" s="7"/>
      <c r="V484" s="7"/>
      <c r="W484" s="7"/>
      <c r="X484" s="7"/>
      <c r="Y484" s="7"/>
      <c r="Z484" s="7"/>
      <c r="AA484" s="7"/>
      <c r="AB484" s="7"/>
    </row>
    <row r="485" ht="22.5" customHeight="1">
      <c r="A485" s="7"/>
      <c r="B485" s="7"/>
      <c r="C485" s="7"/>
      <c r="D485" s="7"/>
      <c r="E485" s="21"/>
      <c r="F485" s="7"/>
      <c r="G485" s="7"/>
      <c r="H485" s="14"/>
      <c r="I485" s="14"/>
      <c r="J485" s="14"/>
      <c r="K485" s="7"/>
      <c r="L485" s="7"/>
      <c r="M485" s="7"/>
      <c r="N485" s="7"/>
      <c r="O485" s="7"/>
      <c r="P485" s="7"/>
      <c r="Q485" s="7"/>
      <c r="R485" s="7"/>
      <c r="S485" s="7"/>
      <c r="T485" s="7"/>
      <c r="U485" s="7"/>
      <c r="V485" s="7"/>
      <c r="W485" s="7"/>
      <c r="X485" s="7"/>
      <c r="Y485" s="7"/>
      <c r="Z485" s="7"/>
      <c r="AA485" s="7"/>
      <c r="AB485" s="7"/>
    </row>
    <row r="486" ht="22.5" customHeight="1">
      <c r="A486" s="7"/>
      <c r="B486" s="7"/>
      <c r="C486" s="7"/>
      <c r="D486" s="7"/>
      <c r="E486" s="21"/>
      <c r="F486" s="7"/>
      <c r="G486" s="7"/>
      <c r="H486" s="14"/>
      <c r="I486" s="14"/>
      <c r="J486" s="14"/>
      <c r="K486" s="7"/>
      <c r="L486" s="7"/>
      <c r="M486" s="7"/>
      <c r="N486" s="7"/>
      <c r="O486" s="7"/>
      <c r="P486" s="7"/>
      <c r="Q486" s="7"/>
      <c r="R486" s="7"/>
      <c r="S486" s="7"/>
      <c r="T486" s="7"/>
      <c r="U486" s="7"/>
      <c r="V486" s="7"/>
      <c r="W486" s="7"/>
      <c r="X486" s="7"/>
      <c r="Y486" s="7"/>
      <c r="Z486" s="7"/>
      <c r="AA486" s="7"/>
      <c r="AB486" s="7"/>
    </row>
    <row r="487" ht="22.5" customHeight="1">
      <c r="A487" s="7"/>
      <c r="B487" s="7"/>
      <c r="C487" s="7"/>
      <c r="D487" s="7"/>
      <c r="E487" s="21"/>
      <c r="F487" s="7"/>
      <c r="G487" s="7"/>
      <c r="H487" s="14"/>
      <c r="I487" s="14"/>
      <c r="J487" s="14"/>
      <c r="K487" s="7"/>
      <c r="L487" s="7"/>
      <c r="M487" s="7"/>
      <c r="N487" s="7"/>
      <c r="O487" s="7"/>
      <c r="P487" s="7"/>
      <c r="Q487" s="7"/>
      <c r="R487" s="7"/>
      <c r="S487" s="7"/>
      <c r="T487" s="7"/>
      <c r="U487" s="7"/>
      <c r="V487" s="7"/>
      <c r="W487" s="7"/>
      <c r="X487" s="7"/>
      <c r="Y487" s="7"/>
      <c r="Z487" s="7"/>
      <c r="AA487" s="7"/>
      <c r="AB487" s="7"/>
    </row>
    <row r="488" ht="22.5" customHeight="1">
      <c r="A488" s="7"/>
      <c r="B488" s="7"/>
      <c r="C488" s="7"/>
      <c r="D488" s="7"/>
      <c r="E488" s="21"/>
      <c r="F488" s="7"/>
      <c r="G488" s="7"/>
      <c r="H488" s="14"/>
      <c r="I488" s="14"/>
      <c r="J488" s="14"/>
      <c r="K488" s="7"/>
      <c r="L488" s="7"/>
      <c r="M488" s="7"/>
      <c r="N488" s="7"/>
      <c r="O488" s="7"/>
      <c r="P488" s="7"/>
      <c r="Q488" s="7"/>
      <c r="R488" s="7"/>
      <c r="S488" s="7"/>
      <c r="T488" s="7"/>
      <c r="U488" s="7"/>
      <c r="V488" s="7"/>
      <c r="W488" s="7"/>
      <c r="X488" s="7"/>
      <c r="Y488" s="7"/>
      <c r="Z488" s="7"/>
      <c r="AA488" s="7"/>
      <c r="AB488" s="7"/>
    </row>
    <row r="489" ht="22.5" customHeight="1">
      <c r="A489" s="7"/>
      <c r="B489" s="7"/>
      <c r="C489" s="7"/>
      <c r="D489" s="7"/>
      <c r="E489" s="21"/>
      <c r="F489" s="7"/>
      <c r="G489" s="7"/>
      <c r="H489" s="14"/>
      <c r="I489" s="14"/>
      <c r="J489" s="14"/>
      <c r="K489" s="7"/>
      <c r="L489" s="7"/>
      <c r="M489" s="7"/>
      <c r="N489" s="7"/>
      <c r="O489" s="7"/>
      <c r="P489" s="7"/>
      <c r="Q489" s="7"/>
      <c r="R489" s="7"/>
      <c r="S489" s="7"/>
      <c r="T489" s="7"/>
      <c r="U489" s="7"/>
      <c r="V489" s="7"/>
      <c r="W489" s="7"/>
      <c r="X489" s="7"/>
      <c r="Y489" s="7"/>
      <c r="Z489" s="7"/>
      <c r="AA489" s="7"/>
      <c r="AB489" s="7"/>
    </row>
    <row r="490" ht="22.5" customHeight="1">
      <c r="A490" s="7"/>
      <c r="B490" s="7"/>
      <c r="C490" s="7"/>
      <c r="D490" s="7"/>
      <c r="E490" s="21"/>
      <c r="F490" s="7"/>
      <c r="G490" s="7"/>
      <c r="H490" s="14"/>
      <c r="I490" s="14"/>
      <c r="J490" s="14"/>
      <c r="K490" s="7"/>
      <c r="L490" s="7"/>
      <c r="M490" s="7"/>
      <c r="N490" s="7"/>
      <c r="O490" s="7"/>
      <c r="P490" s="7"/>
      <c r="Q490" s="7"/>
      <c r="R490" s="7"/>
      <c r="S490" s="7"/>
      <c r="T490" s="7"/>
      <c r="U490" s="7"/>
      <c r="V490" s="7"/>
      <c r="W490" s="7"/>
      <c r="X490" s="7"/>
      <c r="Y490" s="7"/>
      <c r="Z490" s="7"/>
      <c r="AA490" s="7"/>
      <c r="AB490" s="7"/>
    </row>
    <row r="491" ht="22.5" customHeight="1">
      <c r="A491" s="7"/>
      <c r="B491" s="7"/>
      <c r="C491" s="7"/>
      <c r="D491" s="7"/>
      <c r="E491" s="21"/>
      <c r="F491" s="7"/>
      <c r="G491" s="7"/>
      <c r="H491" s="14"/>
      <c r="I491" s="14"/>
      <c r="J491" s="14"/>
      <c r="K491" s="7"/>
      <c r="L491" s="7"/>
      <c r="M491" s="7"/>
      <c r="N491" s="7"/>
      <c r="O491" s="7"/>
      <c r="P491" s="7"/>
      <c r="Q491" s="7"/>
      <c r="R491" s="7"/>
      <c r="S491" s="7"/>
      <c r="T491" s="7"/>
      <c r="U491" s="7"/>
      <c r="V491" s="7"/>
      <c r="W491" s="7"/>
      <c r="X491" s="7"/>
      <c r="Y491" s="7"/>
      <c r="Z491" s="7"/>
      <c r="AA491" s="7"/>
      <c r="AB491" s="7"/>
    </row>
    <row r="492" ht="22.5" customHeight="1">
      <c r="A492" s="7"/>
      <c r="B492" s="7"/>
      <c r="C492" s="7"/>
      <c r="D492" s="7"/>
      <c r="E492" s="21"/>
      <c r="F492" s="7"/>
      <c r="G492" s="7"/>
      <c r="H492" s="14"/>
      <c r="I492" s="14"/>
      <c r="J492" s="14"/>
      <c r="K492" s="7"/>
      <c r="L492" s="7"/>
      <c r="M492" s="7"/>
      <c r="N492" s="7"/>
      <c r="O492" s="7"/>
      <c r="P492" s="7"/>
      <c r="Q492" s="7"/>
      <c r="R492" s="7"/>
      <c r="S492" s="7"/>
      <c r="T492" s="7"/>
      <c r="U492" s="7"/>
      <c r="V492" s="7"/>
      <c r="W492" s="7"/>
      <c r="X492" s="7"/>
      <c r="Y492" s="7"/>
      <c r="Z492" s="7"/>
      <c r="AA492" s="7"/>
      <c r="AB492" s="7"/>
    </row>
    <row r="493" ht="22.5" customHeight="1">
      <c r="A493" s="7"/>
      <c r="B493" s="7"/>
      <c r="C493" s="7"/>
      <c r="D493" s="7"/>
      <c r="E493" s="21"/>
      <c r="F493" s="7"/>
      <c r="G493" s="7"/>
      <c r="H493" s="14"/>
      <c r="I493" s="14"/>
      <c r="J493" s="14"/>
      <c r="K493" s="7"/>
      <c r="L493" s="7"/>
      <c r="M493" s="7"/>
      <c r="N493" s="7"/>
      <c r="O493" s="7"/>
      <c r="P493" s="7"/>
      <c r="Q493" s="7"/>
      <c r="R493" s="7"/>
      <c r="S493" s="7"/>
      <c r="T493" s="7"/>
      <c r="U493" s="7"/>
      <c r="V493" s="7"/>
      <c r="W493" s="7"/>
      <c r="X493" s="7"/>
      <c r="Y493" s="7"/>
      <c r="Z493" s="7"/>
      <c r="AA493" s="7"/>
      <c r="AB493" s="7"/>
    </row>
    <row r="494" ht="22.5" customHeight="1">
      <c r="A494" s="7"/>
      <c r="B494" s="7"/>
      <c r="C494" s="7"/>
      <c r="D494" s="7"/>
      <c r="E494" s="21"/>
      <c r="F494" s="7"/>
      <c r="G494" s="7"/>
      <c r="H494" s="14"/>
      <c r="I494" s="14"/>
      <c r="J494" s="14"/>
      <c r="K494" s="7"/>
      <c r="L494" s="7"/>
      <c r="M494" s="7"/>
      <c r="N494" s="7"/>
      <c r="O494" s="7"/>
      <c r="P494" s="7"/>
      <c r="Q494" s="7"/>
      <c r="R494" s="7"/>
      <c r="S494" s="7"/>
      <c r="T494" s="7"/>
      <c r="U494" s="7"/>
      <c r="V494" s="7"/>
      <c r="W494" s="7"/>
      <c r="X494" s="7"/>
      <c r="Y494" s="7"/>
      <c r="Z494" s="7"/>
      <c r="AA494" s="7"/>
      <c r="AB494" s="7"/>
    </row>
    <row r="495" ht="22.5" customHeight="1">
      <c r="A495" s="7"/>
      <c r="B495" s="7"/>
      <c r="C495" s="7"/>
      <c r="D495" s="7"/>
      <c r="E495" s="21"/>
      <c r="F495" s="7"/>
      <c r="G495" s="7"/>
      <c r="H495" s="14"/>
      <c r="I495" s="14"/>
      <c r="J495" s="14"/>
      <c r="K495" s="7"/>
      <c r="L495" s="7"/>
      <c r="M495" s="7"/>
      <c r="N495" s="7"/>
      <c r="O495" s="7"/>
      <c r="P495" s="7"/>
      <c r="Q495" s="7"/>
      <c r="R495" s="7"/>
      <c r="S495" s="7"/>
      <c r="T495" s="7"/>
      <c r="U495" s="7"/>
      <c r="V495" s="7"/>
      <c r="W495" s="7"/>
      <c r="X495" s="7"/>
      <c r="Y495" s="7"/>
      <c r="Z495" s="7"/>
      <c r="AA495" s="7"/>
      <c r="AB495" s="7"/>
    </row>
    <row r="496" ht="22.5" customHeight="1">
      <c r="A496" s="7"/>
      <c r="B496" s="7"/>
      <c r="C496" s="7"/>
      <c r="D496" s="7"/>
      <c r="E496" s="21"/>
      <c r="F496" s="7"/>
      <c r="G496" s="7"/>
      <c r="H496" s="14"/>
      <c r="I496" s="14"/>
      <c r="J496" s="14"/>
      <c r="K496" s="7"/>
      <c r="L496" s="7"/>
      <c r="M496" s="7"/>
      <c r="N496" s="7"/>
      <c r="O496" s="7"/>
      <c r="P496" s="7"/>
      <c r="Q496" s="7"/>
      <c r="R496" s="7"/>
      <c r="S496" s="7"/>
      <c r="T496" s="7"/>
      <c r="U496" s="7"/>
      <c r="V496" s="7"/>
      <c r="W496" s="7"/>
      <c r="X496" s="7"/>
      <c r="Y496" s="7"/>
      <c r="Z496" s="7"/>
      <c r="AA496" s="7"/>
      <c r="AB496" s="7"/>
    </row>
    <row r="497" ht="22.5" customHeight="1">
      <c r="A497" s="7"/>
      <c r="B497" s="7"/>
      <c r="C497" s="7"/>
      <c r="D497" s="7"/>
      <c r="E497" s="21"/>
      <c r="F497" s="7"/>
      <c r="G497" s="7"/>
      <c r="H497" s="14"/>
      <c r="I497" s="14"/>
      <c r="J497" s="14"/>
      <c r="K497" s="7"/>
      <c r="L497" s="7"/>
      <c r="M497" s="7"/>
      <c r="N497" s="7"/>
      <c r="O497" s="7"/>
      <c r="P497" s="7"/>
      <c r="Q497" s="7"/>
      <c r="R497" s="7"/>
      <c r="S497" s="7"/>
      <c r="T497" s="7"/>
      <c r="U497" s="7"/>
      <c r="V497" s="7"/>
      <c r="W497" s="7"/>
      <c r="X497" s="7"/>
      <c r="Y497" s="7"/>
      <c r="Z497" s="7"/>
      <c r="AA497" s="7"/>
      <c r="AB497" s="7"/>
    </row>
    <row r="498" ht="22.5" customHeight="1">
      <c r="A498" s="7"/>
      <c r="B498" s="7"/>
      <c r="C498" s="7"/>
      <c r="D498" s="7"/>
      <c r="E498" s="21"/>
      <c r="F498" s="7"/>
      <c r="G498" s="7"/>
      <c r="H498" s="14"/>
      <c r="I498" s="14"/>
      <c r="J498" s="14"/>
      <c r="K498" s="7"/>
      <c r="L498" s="7"/>
      <c r="M498" s="7"/>
      <c r="N498" s="7"/>
      <c r="O498" s="7"/>
      <c r="P498" s="7"/>
      <c r="Q498" s="7"/>
      <c r="R498" s="7"/>
      <c r="S498" s="7"/>
      <c r="T498" s="7"/>
      <c r="U498" s="7"/>
      <c r="V498" s="7"/>
      <c r="W498" s="7"/>
      <c r="X498" s="7"/>
      <c r="Y498" s="7"/>
      <c r="Z498" s="7"/>
      <c r="AA498" s="7"/>
      <c r="AB498" s="7"/>
    </row>
    <row r="499" ht="22.5" customHeight="1">
      <c r="A499" s="7"/>
      <c r="B499" s="7"/>
      <c r="C499" s="7"/>
      <c r="D499" s="7"/>
      <c r="E499" s="21"/>
      <c r="F499" s="7"/>
      <c r="G499" s="7"/>
      <c r="H499" s="14"/>
      <c r="I499" s="14"/>
      <c r="J499" s="14"/>
      <c r="K499" s="7"/>
      <c r="L499" s="7"/>
      <c r="M499" s="7"/>
      <c r="N499" s="7"/>
      <c r="O499" s="7"/>
      <c r="P499" s="7"/>
      <c r="Q499" s="7"/>
      <c r="R499" s="7"/>
      <c r="S499" s="7"/>
      <c r="T499" s="7"/>
      <c r="U499" s="7"/>
      <c r="V499" s="7"/>
      <c r="W499" s="7"/>
      <c r="X499" s="7"/>
      <c r="Y499" s="7"/>
      <c r="Z499" s="7"/>
      <c r="AA499" s="7"/>
      <c r="AB499" s="7"/>
    </row>
    <row r="500" ht="22.5" customHeight="1">
      <c r="A500" s="7"/>
      <c r="B500" s="7"/>
      <c r="C500" s="7"/>
      <c r="D500" s="7"/>
      <c r="E500" s="21"/>
      <c r="F500" s="7"/>
      <c r="G500" s="7"/>
      <c r="H500" s="14"/>
      <c r="I500" s="14"/>
      <c r="J500" s="14"/>
      <c r="K500" s="7"/>
      <c r="L500" s="7"/>
      <c r="M500" s="7"/>
      <c r="N500" s="7"/>
      <c r="O500" s="7"/>
      <c r="P500" s="7"/>
      <c r="Q500" s="7"/>
      <c r="R500" s="7"/>
      <c r="S500" s="7"/>
      <c r="T500" s="7"/>
      <c r="U500" s="7"/>
      <c r="V500" s="7"/>
      <c r="W500" s="7"/>
      <c r="X500" s="7"/>
      <c r="Y500" s="7"/>
      <c r="Z500" s="7"/>
      <c r="AA500" s="7"/>
      <c r="AB500" s="7"/>
    </row>
    <row r="501" ht="22.5" customHeight="1">
      <c r="A501" s="7"/>
      <c r="B501" s="7"/>
      <c r="C501" s="7"/>
      <c r="D501" s="7"/>
      <c r="E501" s="21"/>
      <c r="F501" s="7"/>
      <c r="G501" s="7"/>
      <c r="H501" s="14"/>
      <c r="I501" s="14"/>
      <c r="J501" s="14"/>
      <c r="K501" s="7"/>
      <c r="L501" s="7"/>
      <c r="M501" s="7"/>
      <c r="N501" s="7"/>
      <c r="O501" s="7"/>
      <c r="P501" s="7"/>
      <c r="Q501" s="7"/>
      <c r="R501" s="7"/>
      <c r="S501" s="7"/>
      <c r="T501" s="7"/>
      <c r="U501" s="7"/>
      <c r="V501" s="7"/>
      <c r="W501" s="7"/>
      <c r="X501" s="7"/>
      <c r="Y501" s="7"/>
      <c r="Z501" s="7"/>
      <c r="AA501" s="7"/>
      <c r="AB501" s="7"/>
    </row>
    <row r="502" ht="22.5" customHeight="1">
      <c r="A502" s="7"/>
      <c r="B502" s="7"/>
      <c r="C502" s="7"/>
      <c r="D502" s="7"/>
      <c r="E502" s="21"/>
      <c r="F502" s="7"/>
      <c r="G502" s="7"/>
      <c r="H502" s="14"/>
      <c r="I502" s="14"/>
      <c r="J502" s="14"/>
      <c r="K502" s="7"/>
      <c r="L502" s="7"/>
      <c r="M502" s="7"/>
      <c r="N502" s="7"/>
      <c r="O502" s="7"/>
      <c r="P502" s="7"/>
      <c r="Q502" s="7"/>
      <c r="R502" s="7"/>
      <c r="S502" s="7"/>
      <c r="T502" s="7"/>
      <c r="U502" s="7"/>
      <c r="V502" s="7"/>
      <c r="W502" s="7"/>
      <c r="X502" s="7"/>
      <c r="Y502" s="7"/>
      <c r="Z502" s="7"/>
      <c r="AA502" s="7"/>
      <c r="AB502" s="7"/>
    </row>
    <row r="503" ht="22.5" customHeight="1">
      <c r="A503" s="7"/>
      <c r="B503" s="7"/>
      <c r="C503" s="7"/>
      <c r="D503" s="7"/>
      <c r="E503" s="21"/>
      <c r="F503" s="7"/>
      <c r="G503" s="7"/>
      <c r="H503" s="14"/>
      <c r="I503" s="14"/>
      <c r="J503" s="14"/>
      <c r="K503" s="7"/>
      <c r="L503" s="7"/>
      <c r="M503" s="7"/>
      <c r="N503" s="7"/>
      <c r="O503" s="7"/>
      <c r="P503" s="7"/>
      <c r="Q503" s="7"/>
      <c r="R503" s="7"/>
      <c r="S503" s="7"/>
      <c r="T503" s="7"/>
      <c r="U503" s="7"/>
      <c r="V503" s="7"/>
      <c r="W503" s="7"/>
      <c r="X503" s="7"/>
      <c r="Y503" s="7"/>
      <c r="Z503" s="7"/>
      <c r="AA503" s="7"/>
      <c r="AB503" s="7"/>
    </row>
    <row r="504" ht="22.5" customHeight="1">
      <c r="A504" s="7"/>
      <c r="B504" s="7"/>
      <c r="C504" s="7"/>
      <c r="D504" s="7"/>
      <c r="E504" s="21"/>
      <c r="F504" s="7"/>
      <c r="G504" s="7"/>
      <c r="H504" s="14"/>
      <c r="I504" s="14"/>
      <c r="J504" s="14"/>
      <c r="K504" s="7"/>
      <c r="L504" s="7"/>
      <c r="M504" s="7"/>
      <c r="N504" s="7"/>
      <c r="O504" s="7"/>
      <c r="P504" s="7"/>
      <c r="Q504" s="7"/>
      <c r="R504" s="7"/>
      <c r="S504" s="7"/>
      <c r="T504" s="7"/>
      <c r="U504" s="7"/>
      <c r="V504" s="7"/>
      <c r="W504" s="7"/>
      <c r="X504" s="7"/>
      <c r="Y504" s="7"/>
      <c r="Z504" s="7"/>
      <c r="AA504" s="7"/>
      <c r="AB504" s="7"/>
    </row>
    <row r="505" ht="22.5" customHeight="1">
      <c r="A505" s="7"/>
      <c r="B505" s="7"/>
      <c r="C505" s="7"/>
      <c r="D505" s="7"/>
      <c r="E505" s="21"/>
      <c r="F505" s="7"/>
      <c r="G505" s="7"/>
      <c r="H505" s="14"/>
      <c r="I505" s="14"/>
      <c r="J505" s="14"/>
      <c r="K505" s="7"/>
      <c r="L505" s="7"/>
      <c r="M505" s="7"/>
      <c r="N505" s="7"/>
      <c r="O505" s="7"/>
      <c r="P505" s="7"/>
      <c r="Q505" s="7"/>
      <c r="R505" s="7"/>
      <c r="S505" s="7"/>
      <c r="T505" s="7"/>
      <c r="U505" s="7"/>
      <c r="V505" s="7"/>
      <c r="W505" s="7"/>
      <c r="X505" s="7"/>
      <c r="Y505" s="7"/>
      <c r="Z505" s="7"/>
      <c r="AA505" s="7"/>
      <c r="AB505" s="7"/>
    </row>
    <row r="506" ht="22.5" customHeight="1">
      <c r="A506" s="7"/>
      <c r="B506" s="7"/>
      <c r="C506" s="7"/>
      <c r="D506" s="7"/>
      <c r="E506" s="21"/>
      <c r="F506" s="7"/>
      <c r="G506" s="7"/>
      <c r="H506" s="14"/>
      <c r="I506" s="14"/>
      <c r="J506" s="14"/>
      <c r="K506" s="7"/>
      <c r="L506" s="7"/>
      <c r="M506" s="7"/>
      <c r="N506" s="7"/>
      <c r="O506" s="7"/>
      <c r="P506" s="7"/>
      <c r="Q506" s="7"/>
      <c r="R506" s="7"/>
      <c r="S506" s="7"/>
      <c r="T506" s="7"/>
      <c r="U506" s="7"/>
      <c r="V506" s="7"/>
      <c r="W506" s="7"/>
      <c r="X506" s="7"/>
      <c r="Y506" s="7"/>
      <c r="Z506" s="7"/>
      <c r="AA506" s="7"/>
      <c r="AB506" s="7"/>
    </row>
    <row r="507" ht="22.5" customHeight="1">
      <c r="A507" s="7"/>
      <c r="B507" s="7"/>
      <c r="C507" s="7"/>
      <c r="D507" s="7"/>
      <c r="E507" s="21"/>
      <c r="F507" s="7"/>
      <c r="G507" s="7"/>
      <c r="H507" s="14"/>
      <c r="I507" s="14"/>
      <c r="J507" s="14"/>
      <c r="K507" s="7"/>
      <c r="L507" s="7"/>
      <c r="M507" s="7"/>
      <c r="N507" s="7"/>
      <c r="O507" s="7"/>
      <c r="P507" s="7"/>
      <c r="Q507" s="7"/>
      <c r="R507" s="7"/>
      <c r="S507" s="7"/>
      <c r="T507" s="7"/>
      <c r="U507" s="7"/>
      <c r="V507" s="7"/>
      <c r="W507" s="7"/>
      <c r="X507" s="7"/>
      <c r="Y507" s="7"/>
      <c r="Z507" s="7"/>
      <c r="AA507" s="7"/>
      <c r="AB507" s="7"/>
    </row>
    <row r="508" ht="22.5" customHeight="1">
      <c r="A508" s="7"/>
      <c r="B508" s="7"/>
      <c r="C508" s="7"/>
      <c r="D508" s="7"/>
      <c r="E508" s="21"/>
      <c r="F508" s="7"/>
      <c r="G508" s="7"/>
      <c r="H508" s="14"/>
      <c r="I508" s="14"/>
      <c r="J508" s="14"/>
      <c r="K508" s="7"/>
      <c r="L508" s="7"/>
      <c r="M508" s="7"/>
      <c r="N508" s="7"/>
      <c r="O508" s="7"/>
      <c r="P508" s="7"/>
      <c r="Q508" s="7"/>
      <c r="R508" s="7"/>
      <c r="S508" s="7"/>
      <c r="T508" s="7"/>
      <c r="U508" s="7"/>
      <c r="V508" s="7"/>
      <c r="W508" s="7"/>
      <c r="X508" s="7"/>
      <c r="Y508" s="7"/>
      <c r="Z508" s="7"/>
      <c r="AA508" s="7"/>
      <c r="AB508" s="7"/>
    </row>
    <row r="509" ht="22.5" customHeight="1">
      <c r="A509" s="7"/>
      <c r="B509" s="7"/>
      <c r="C509" s="7"/>
      <c r="D509" s="7"/>
      <c r="E509" s="21"/>
      <c r="F509" s="7"/>
      <c r="G509" s="7"/>
      <c r="H509" s="14"/>
      <c r="I509" s="14"/>
      <c r="J509" s="14"/>
      <c r="K509" s="7"/>
      <c r="L509" s="7"/>
      <c r="M509" s="7"/>
      <c r="N509" s="7"/>
      <c r="O509" s="7"/>
      <c r="P509" s="7"/>
      <c r="Q509" s="7"/>
      <c r="R509" s="7"/>
      <c r="S509" s="7"/>
      <c r="T509" s="7"/>
      <c r="U509" s="7"/>
      <c r="V509" s="7"/>
      <c r="W509" s="7"/>
      <c r="X509" s="7"/>
      <c r="Y509" s="7"/>
      <c r="Z509" s="7"/>
      <c r="AA509" s="7"/>
      <c r="AB509" s="7"/>
    </row>
    <row r="510" ht="22.5" customHeight="1">
      <c r="A510" s="7"/>
      <c r="B510" s="7"/>
      <c r="C510" s="7"/>
      <c r="D510" s="7"/>
      <c r="E510" s="21"/>
      <c r="F510" s="7"/>
      <c r="G510" s="7"/>
      <c r="H510" s="14"/>
      <c r="I510" s="14"/>
      <c r="J510" s="14"/>
      <c r="K510" s="7"/>
      <c r="L510" s="7"/>
      <c r="M510" s="7"/>
      <c r="N510" s="7"/>
      <c r="O510" s="7"/>
      <c r="P510" s="7"/>
      <c r="Q510" s="7"/>
      <c r="R510" s="7"/>
      <c r="S510" s="7"/>
      <c r="T510" s="7"/>
      <c r="U510" s="7"/>
      <c r="V510" s="7"/>
      <c r="W510" s="7"/>
      <c r="X510" s="7"/>
      <c r="Y510" s="7"/>
      <c r="Z510" s="7"/>
      <c r="AA510" s="7"/>
      <c r="AB510" s="7"/>
    </row>
    <row r="511" ht="22.5" customHeight="1">
      <c r="A511" s="7"/>
      <c r="B511" s="7"/>
      <c r="C511" s="7"/>
      <c r="D511" s="7"/>
      <c r="E511" s="21"/>
      <c r="F511" s="7"/>
      <c r="G511" s="7"/>
      <c r="H511" s="14"/>
      <c r="I511" s="14"/>
      <c r="J511" s="14"/>
      <c r="K511" s="7"/>
      <c r="L511" s="7"/>
      <c r="M511" s="7"/>
      <c r="N511" s="7"/>
      <c r="O511" s="7"/>
      <c r="P511" s="7"/>
      <c r="Q511" s="7"/>
      <c r="R511" s="7"/>
      <c r="S511" s="7"/>
      <c r="T511" s="7"/>
      <c r="U511" s="7"/>
      <c r="V511" s="7"/>
      <c r="W511" s="7"/>
      <c r="X511" s="7"/>
      <c r="Y511" s="7"/>
      <c r="Z511" s="7"/>
      <c r="AA511" s="7"/>
      <c r="AB511" s="7"/>
    </row>
    <row r="512" ht="22.5" customHeight="1">
      <c r="A512" s="7"/>
      <c r="B512" s="7"/>
      <c r="C512" s="7"/>
      <c r="D512" s="7"/>
      <c r="E512" s="21"/>
      <c r="F512" s="7"/>
      <c r="G512" s="7"/>
      <c r="H512" s="14"/>
      <c r="I512" s="14"/>
      <c r="J512" s="14"/>
      <c r="K512" s="7"/>
      <c r="L512" s="7"/>
      <c r="M512" s="7"/>
      <c r="N512" s="7"/>
      <c r="O512" s="7"/>
      <c r="P512" s="7"/>
      <c r="Q512" s="7"/>
      <c r="R512" s="7"/>
      <c r="S512" s="7"/>
      <c r="T512" s="7"/>
      <c r="U512" s="7"/>
      <c r="V512" s="7"/>
      <c r="W512" s="7"/>
      <c r="X512" s="7"/>
      <c r="Y512" s="7"/>
      <c r="Z512" s="7"/>
      <c r="AA512" s="7"/>
      <c r="AB512" s="7"/>
    </row>
    <row r="513" ht="22.5" customHeight="1">
      <c r="A513" s="7"/>
      <c r="B513" s="7"/>
      <c r="C513" s="7"/>
      <c r="D513" s="7"/>
      <c r="E513" s="21"/>
      <c r="F513" s="7"/>
      <c r="G513" s="7"/>
      <c r="H513" s="14"/>
      <c r="I513" s="14"/>
      <c r="J513" s="14"/>
      <c r="K513" s="7"/>
      <c r="L513" s="7"/>
      <c r="M513" s="7"/>
      <c r="N513" s="7"/>
      <c r="O513" s="7"/>
      <c r="P513" s="7"/>
      <c r="Q513" s="7"/>
      <c r="R513" s="7"/>
      <c r="S513" s="7"/>
      <c r="T513" s="7"/>
      <c r="U513" s="7"/>
      <c r="V513" s="7"/>
      <c r="W513" s="7"/>
      <c r="X513" s="7"/>
      <c r="Y513" s="7"/>
      <c r="Z513" s="7"/>
      <c r="AA513" s="7"/>
      <c r="AB513" s="7"/>
    </row>
    <row r="514" ht="22.5" customHeight="1">
      <c r="A514" s="7"/>
      <c r="B514" s="7"/>
      <c r="C514" s="7"/>
      <c r="D514" s="7"/>
      <c r="E514" s="21"/>
      <c r="F514" s="7"/>
      <c r="G514" s="7"/>
      <c r="H514" s="14"/>
      <c r="I514" s="14"/>
      <c r="J514" s="14"/>
      <c r="K514" s="7"/>
      <c r="L514" s="7"/>
      <c r="M514" s="7"/>
      <c r="N514" s="7"/>
      <c r="O514" s="7"/>
      <c r="P514" s="7"/>
      <c r="Q514" s="7"/>
      <c r="R514" s="7"/>
      <c r="S514" s="7"/>
      <c r="T514" s="7"/>
      <c r="U514" s="7"/>
      <c r="V514" s="7"/>
      <c r="W514" s="7"/>
      <c r="X514" s="7"/>
      <c r="Y514" s="7"/>
      <c r="Z514" s="7"/>
      <c r="AA514" s="7"/>
      <c r="AB514" s="7"/>
    </row>
    <row r="515" ht="22.5" customHeight="1">
      <c r="A515" s="7"/>
      <c r="B515" s="7"/>
      <c r="C515" s="7"/>
      <c r="D515" s="7"/>
      <c r="E515" s="21"/>
      <c r="F515" s="7"/>
      <c r="G515" s="7"/>
      <c r="H515" s="14"/>
      <c r="I515" s="14"/>
      <c r="J515" s="14"/>
      <c r="K515" s="7"/>
      <c r="L515" s="7"/>
      <c r="M515" s="7"/>
      <c r="N515" s="7"/>
      <c r="O515" s="7"/>
      <c r="P515" s="7"/>
      <c r="Q515" s="7"/>
      <c r="R515" s="7"/>
      <c r="S515" s="7"/>
      <c r="T515" s="7"/>
      <c r="U515" s="7"/>
      <c r="V515" s="7"/>
      <c r="W515" s="7"/>
      <c r="X515" s="7"/>
      <c r="Y515" s="7"/>
      <c r="Z515" s="7"/>
      <c r="AA515" s="7"/>
      <c r="AB515" s="7"/>
    </row>
    <row r="516" ht="22.5" customHeight="1">
      <c r="A516" s="7"/>
      <c r="B516" s="7"/>
      <c r="C516" s="7"/>
      <c r="D516" s="7"/>
      <c r="E516" s="21"/>
      <c r="F516" s="7"/>
      <c r="G516" s="7"/>
      <c r="H516" s="14"/>
      <c r="I516" s="14"/>
      <c r="J516" s="14"/>
      <c r="K516" s="7"/>
      <c r="L516" s="7"/>
      <c r="M516" s="7"/>
      <c r="N516" s="7"/>
      <c r="O516" s="7"/>
      <c r="P516" s="7"/>
      <c r="Q516" s="7"/>
      <c r="R516" s="7"/>
      <c r="S516" s="7"/>
      <c r="T516" s="7"/>
      <c r="U516" s="7"/>
      <c r="V516" s="7"/>
      <c r="W516" s="7"/>
      <c r="X516" s="7"/>
      <c r="Y516" s="7"/>
      <c r="Z516" s="7"/>
      <c r="AA516" s="7"/>
      <c r="AB516" s="7"/>
    </row>
    <row r="517" ht="22.5" customHeight="1">
      <c r="A517" s="7"/>
      <c r="B517" s="7"/>
      <c r="C517" s="7"/>
      <c r="D517" s="7"/>
      <c r="E517" s="21"/>
      <c r="F517" s="7"/>
      <c r="G517" s="7"/>
      <c r="H517" s="14"/>
      <c r="I517" s="14"/>
      <c r="J517" s="14"/>
      <c r="K517" s="7"/>
      <c r="L517" s="7"/>
      <c r="M517" s="7"/>
      <c r="N517" s="7"/>
      <c r="O517" s="7"/>
      <c r="P517" s="7"/>
      <c r="Q517" s="7"/>
      <c r="R517" s="7"/>
      <c r="S517" s="7"/>
      <c r="T517" s="7"/>
      <c r="U517" s="7"/>
      <c r="V517" s="7"/>
      <c r="W517" s="7"/>
      <c r="X517" s="7"/>
      <c r="Y517" s="7"/>
      <c r="Z517" s="7"/>
      <c r="AA517" s="7"/>
      <c r="AB517" s="7"/>
    </row>
    <row r="518" ht="22.5" customHeight="1">
      <c r="A518" s="7"/>
      <c r="B518" s="7"/>
      <c r="C518" s="7"/>
      <c r="D518" s="7"/>
      <c r="E518" s="21"/>
      <c r="F518" s="7"/>
      <c r="G518" s="7"/>
      <c r="H518" s="14"/>
      <c r="I518" s="14"/>
      <c r="J518" s="14"/>
      <c r="K518" s="7"/>
      <c r="L518" s="7"/>
      <c r="M518" s="7"/>
      <c r="N518" s="7"/>
      <c r="O518" s="7"/>
      <c r="P518" s="7"/>
      <c r="Q518" s="7"/>
      <c r="R518" s="7"/>
      <c r="S518" s="7"/>
      <c r="T518" s="7"/>
      <c r="U518" s="7"/>
      <c r="V518" s="7"/>
      <c r="W518" s="7"/>
      <c r="X518" s="7"/>
      <c r="Y518" s="7"/>
      <c r="Z518" s="7"/>
      <c r="AA518" s="7"/>
      <c r="AB518" s="7"/>
    </row>
    <row r="519" ht="22.5" customHeight="1">
      <c r="A519" s="7"/>
      <c r="B519" s="7"/>
      <c r="C519" s="7"/>
      <c r="D519" s="7"/>
      <c r="E519" s="21"/>
      <c r="F519" s="7"/>
      <c r="G519" s="7"/>
      <c r="H519" s="14"/>
      <c r="I519" s="14"/>
      <c r="J519" s="14"/>
      <c r="K519" s="7"/>
      <c r="L519" s="7"/>
      <c r="M519" s="7"/>
      <c r="N519" s="7"/>
      <c r="O519" s="7"/>
      <c r="P519" s="7"/>
      <c r="Q519" s="7"/>
      <c r="R519" s="7"/>
      <c r="S519" s="7"/>
      <c r="T519" s="7"/>
      <c r="U519" s="7"/>
      <c r="V519" s="7"/>
      <c r="W519" s="7"/>
      <c r="X519" s="7"/>
      <c r="Y519" s="7"/>
      <c r="Z519" s="7"/>
      <c r="AA519" s="7"/>
      <c r="AB519" s="7"/>
    </row>
    <row r="520" ht="22.5" customHeight="1">
      <c r="A520" s="7"/>
      <c r="B520" s="7"/>
      <c r="C520" s="7"/>
      <c r="D520" s="7"/>
      <c r="E520" s="21"/>
      <c r="F520" s="7"/>
      <c r="G520" s="7"/>
      <c r="H520" s="14"/>
      <c r="I520" s="14"/>
      <c r="J520" s="14"/>
      <c r="K520" s="7"/>
      <c r="L520" s="7"/>
      <c r="M520" s="7"/>
      <c r="N520" s="7"/>
      <c r="O520" s="7"/>
      <c r="P520" s="7"/>
      <c r="Q520" s="7"/>
      <c r="R520" s="7"/>
      <c r="S520" s="7"/>
      <c r="T520" s="7"/>
      <c r="U520" s="7"/>
      <c r="V520" s="7"/>
      <c r="W520" s="7"/>
      <c r="X520" s="7"/>
      <c r="Y520" s="7"/>
      <c r="Z520" s="7"/>
      <c r="AA520" s="7"/>
      <c r="AB520" s="7"/>
    </row>
    <row r="521" ht="22.5" customHeight="1">
      <c r="A521" s="7"/>
      <c r="B521" s="7"/>
      <c r="C521" s="7"/>
      <c r="D521" s="7"/>
      <c r="E521" s="21"/>
      <c r="F521" s="7"/>
      <c r="G521" s="7"/>
      <c r="H521" s="14"/>
      <c r="I521" s="14"/>
      <c r="J521" s="14"/>
      <c r="K521" s="7"/>
      <c r="L521" s="7"/>
      <c r="M521" s="7"/>
      <c r="N521" s="7"/>
      <c r="O521" s="7"/>
      <c r="P521" s="7"/>
      <c r="Q521" s="7"/>
      <c r="R521" s="7"/>
      <c r="S521" s="7"/>
      <c r="T521" s="7"/>
      <c r="U521" s="7"/>
      <c r="V521" s="7"/>
      <c r="W521" s="7"/>
      <c r="X521" s="7"/>
      <c r="Y521" s="7"/>
      <c r="Z521" s="7"/>
      <c r="AA521" s="7"/>
      <c r="AB521" s="7"/>
    </row>
    <row r="522" ht="22.5" customHeight="1">
      <c r="A522" s="7"/>
      <c r="B522" s="7"/>
      <c r="C522" s="7"/>
      <c r="D522" s="7"/>
      <c r="E522" s="21"/>
      <c r="F522" s="7"/>
      <c r="G522" s="7"/>
      <c r="H522" s="14"/>
      <c r="I522" s="14"/>
      <c r="J522" s="14"/>
      <c r="K522" s="7"/>
      <c r="L522" s="7"/>
      <c r="M522" s="7"/>
      <c r="N522" s="7"/>
      <c r="O522" s="7"/>
      <c r="P522" s="7"/>
      <c r="Q522" s="7"/>
      <c r="R522" s="7"/>
      <c r="S522" s="7"/>
      <c r="T522" s="7"/>
      <c r="U522" s="7"/>
      <c r="V522" s="7"/>
      <c r="W522" s="7"/>
      <c r="X522" s="7"/>
      <c r="Y522" s="7"/>
      <c r="Z522" s="7"/>
      <c r="AA522" s="7"/>
      <c r="AB522" s="7"/>
    </row>
    <row r="523" ht="22.5" customHeight="1">
      <c r="A523" s="7"/>
      <c r="B523" s="7"/>
      <c r="C523" s="7"/>
      <c r="D523" s="7"/>
      <c r="E523" s="21"/>
      <c r="F523" s="7"/>
      <c r="G523" s="7"/>
      <c r="H523" s="14"/>
      <c r="I523" s="14"/>
      <c r="J523" s="14"/>
      <c r="K523" s="7"/>
      <c r="L523" s="7"/>
      <c r="M523" s="7"/>
      <c r="N523" s="7"/>
      <c r="O523" s="7"/>
      <c r="P523" s="7"/>
      <c r="Q523" s="7"/>
      <c r="R523" s="7"/>
      <c r="S523" s="7"/>
      <c r="T523" s="7"/>
      <c r="U523" s="7"/>
      <c r="V523" s="7"/>
      <c r="W523" s="7"/>
      <c r="X523" s="7"/>
      <c r="Y523" s="7"/>
      <c r="Z523" s="7"/>
      <c r="AA523" s="7"/>
      <c r="AB523" s="7"/>
    </row>
    <row r="524" ht="22.5" customHeight="1">
      <c r="A524" s="7"/>
      <c r="B524" s="7"/>
      <c r="C524" s="7"/>
      <c r="D524" s="7"/>
      <c r="E524" s="21"/>
      <c r="F524" s="7"/>
      <c r="G524" s="7"/>
      <c r="H524" s="14"/>
      <c r="I524" s="14"/>
      <c r="J524" s="14"/>
      <c r="K524" s="7"/>
      <c r="L524" s="7"/>
      <c r="M524" s="7"/>
      <c r="N524" s="7"/>
      <c r="O524" s="7"/>
      <c r="P524" s="7"/>
      <c r="Q524" s="7"/>
      <c r="R524" s="7"/>
      <c r="S524" s="7"/>
      <c r="T524" s="7"/>
      <c r="U524" s="7"/>
      <c r="V524" s="7"/>
      <c r="W524" s="7"/>
      <c r="X524" s="7"/>
      <c r="Y524" s="7"/>
      <c r="Z524" s="7"/>
      <c r="AA524" s="7"/>
      <c r="AB524" s="7"/>
    </row>
    <row r="525" ht="22.5" customHeight="1">
      <c r="A525" s="7"/>
      <c r="B525" s="7"/>
      <c r="C525" s="7"/>
      <c r="D525" s="7"/>
      <c r="E525" s="21"/>
      <c r="F525" s="7"/>
      <c r="G525" s="7"/>
      <c r="H525" s="14"/>
      <c r="I525" s="14"/>
      <c r="J525" s="14"/>
      <c r="K525" s="7"/>
      <c r="L525" s="7"/>
      <c r="M525" s="7"/>
      <c r="N525" s="7"/>
      <c r="O525" s="7"/>
      <c r="P525" s="7"/>
      <c r="Q525" s="7"/>
      <c r="R525" s="7"/>
      <c r="S525" s="7"/>
      <c r="T525" s="7"/>
      <c r="U525" s="7"/>
      <c r="V525" s="7"/>
      <c r="W525" s="7"/>
      <c r="X525" s="7"/>
      <c r="Y525" s="7"/>
      <c r="Z525" s="7"/>
      <c r="AA525" s="7"/>
      <c r="AB525" s="7"/>
    </row>
    <row r="526" ht="22.5" customHeight="1">
      <c r="A526" s="7"/>
      <c r="B526" s="7"/>
      <c r="C526" s="7"/>
      <c r="D526" s="7"/>
      <c r="E526" s="21"/>
      <c r="F526" s="7"/>
      <c r="G526" s="7"/>
      <c r="H526" s="14"/>
      <c r="I526" s="14"/>
      <c r="J526" s="14"/>
      <c r="K526" s="7"/>
      <c r="L526" s="7"/>
      <c r="M526" s="7"/>
      <c r="N526" s="7"/>
      <c r="O526" s="7"/>
      <c r="P526" s="7"/>
      <c r="Q526" s="7"/>
      <c r="R526" s="7"/>
      <c r="S526" s="7"/>
      <c r="T526" s="7"/>
      <c r="U526" s="7"/>
      <c r="V526" s="7"/>
      <c r="W526" s="7"/>
      <c r="X526" s="7"/>
      <c r="Y526" s="7"/>
      <c r="Z526" s="7"/>
      <c r="AA526" s="7"/>
      <c r="AB526" s="7"/>
    </row>
    <row r="527" ht="22.5" customHeight="1">
      <c r="A527" s="7"/>
      <c r="B527" s="7"/>
      <c r="C527" s="7"/>
      <c r="D527" s="7"/>
      <c r="E527" s="21"/>
      <c r="F527" s="7"/>
      <c r="G527" s="7"/>
      <c r="H527" s="14"/>
      <c r="I527" s="14"/>
      <c r="J527" s="14"/>
      <c r="K527" s="7"/>
      <c r="L527" s="7"/>
      <c r="M527" s="7"/>
      <c r="N527" s="7"/>
      <c r="O527" s="7"/>
      <c r="P527" s="7"/>
      <c r="Q527" s="7"/>
      <c r="R527" s="7"/>
      <c r="S527" s="7"/>
      <c r="T527" s="7"/>
      <c r="U527" s="7"/>
      <c r="V527" s="7"/>
      <c r="W527" s="7"/>
      <c r="X527" s="7"/>
      <c r="Y527" s="7"/>
      <c r="Z527" s="7"/>
      <c r="AA527" s="7"/>
      <c r="AB527" s="7"/>
    </row>
    <row r="528" ht="22.5" customHeight="1">
      <c r="A528" s="7"/>
      <c r="B528" s="7"/>
      <c r="C528" s="7"/>
      <c r="D528" s="7"/>
      <c r="E528" s="21"/>
      <c r="F528" s="7"/>
      <c r="G528" s="7"/>
      <c r="H528" s="14"/>
      <c r="I528" s="14"/>
      <c r="J528" s="14"/>
      <c r="K528" s="7"/>
      <c r="L528" s="7"/>
      <c r="M528" s="7"/>
      <c r="N528" s="7"/>
      <c r="O528" s="7"/>
      <c r="P528" s="7"/>
      <c r="Q528" s="7"/>
      <c r="R528" s="7"/>
      <c r="S528" s="7"/>
      <c r="T528" s="7"/>
      <c r="U528" s="7"/>
      <c r="V528" s="7"/>
      <c r="W528" s="7"/>
      <c r="X528" s="7"/>
      <c r="Y528" s="7"/>
      <c r="Z528" s="7"/>
      <c r="AA528" s="7"/>
      <c r="AB528" s="7"/>
    </row>
    <row r="529" ht="22.5" customHeight="1">
      <c r="A529" s="7"/>
      <c r="B529" s="7"/>
      <c r="C529" s="7"/>
      <c r="D529" s="7"/>
      <c r="E529" s="21"/>
      <c r="F529" s="7"/>
      <c r="G529" s="7"/>
      <c r="H529" s="14"/>
      <c r="I529" s="14"/>
      <c r="J529" s="14"/>
      <c r="K529" s="7"/>
      <c r="L529" s="7"/>
      <c r="M529" s="7"/>
      <c r="N529" s="7"/>
      <c r="O529" s="7"/>
      <c r="P529" s="7"/>
      <c r="Q529" s="7"/>
      <c r="R529" s="7"/>
      <c r="S529" s="7"/>
      <c r="T529" s="7"/>
      <c r="U529" s="7"/>
      <c r="V529" s="7"/>
      <c r="W529" s="7"/>
      <c r="X529" s="7"/>
      <c r="Y529" s="7"/>
      <c r="Z529" s="7"/>
      <c r="AA529" s="7"/>
      <c r="AB529" s="7"/>
    </row>
    <row r="530" ht="22.5" customHeight="1">
      <c r="A530" s="7"/>
      <c r="B530" s="7"/>
      <c r="C530" s="7"/>
      <c r="D530" s="7"/>
      <c r="E530" s="21"/>
      <c r="F530" s="7"/>
      <c r="G530" s="7"/>
      <c r="H530" s="14"/>
      <c r="I530" s="14"/>
      <c r="J530" s="14"/>
      <c r="K530" s="7"/>
      <c r="L530" s="7"/>
      <c r="M530" s="7"/>
      <c r="N530" s="7"/>
      <c r="O530" s="7"/>
      <c r="P530" s="7"/>
      <c r="Q530" s="7"/>
      <c r="R530" s="7"/>
      <c r="S530" s="7"/>
      <c r="T530" s="7"/>
      <c r="U530" s="7"/>
      <c r="V530" s="7"/>
      <c r="W530" s="7"/>
      <c r="X530" s="7"/>
      <c r="Y530" s="7"/>
      <c r="Z530" s="7"/>
      <c r="AA530" s="7"/>
      <c r="AB530" s="7"/>
    </row>
    <row r="531" ht="22.5" customHeight="1">
      <c r="A531" s="7"/>
      <c r="B531" s="7"/>
      <c r="C531" s="7"/>
      <c r="D531" s="7"/>
      <c r="E531" s="21"/>
      <c r="F531" s="7"/>
      <c r="G531" s="7"/>
      <c r="H531" s="14"/>
      <c r="I531" s="14"/>
      <c r="J531" s="14"/>
      <c r="K531" s="7"/>
      <c r="L531" s="7"/>
      <c r="M531" s="7"/>
      <c r="N531" s="7"/>
      <c r="O531" s="7"/>
      <c r="P531" s="7"/>
      <c r="Q531" s="7"/>
      <c r="R531" s="7"/>
      <c r="S531" s="7"/>
      <c r="T531" s="7"/>
      <c r="U531" s="7"/>
      <c r="V531" s="7"/>
      <c r="W531" s="7"/>
      <c r="X531" s="7"/>
      <c r="Y531" s="7"/>
      <c r="Z531" s="7"/>
      <c r="AA531" s="7"/>
      <c r="AB531" s="7"/>
    </row>
    <row r="532" ht="22.5" customHeight="1">
      <c r="A532" s="7"/>
      <c r="B532" s="7"/>
      <c r="C532" s="7"/>
      <c r="D532" s="7"/>
      <c r="E532" s="21"/>
      <c r="F532" s="7"/>
      <c r="G532" s="7"/>
      <c r="H532" s="14"/>
      <c r="I532" s="14"/>
      <c r="J532" s="14"/>
      <c r="K532" s="7"/>
      <c r="L532" s="7"/>
      <c r="M532" s="7"/>
      <c r="N532" s="7"/>
      <c r="O532" s="7"/>
      <c r="P532" s="7"/>
      <c r="Q532" s="7"/>
      <c r="R532" s="7"/>
      <c r="S532" s="7"/>
      <c r="T532" s="7"/>
      <c r="U532" s="7"/>
      <c r="V532" s="7"/>
      <c r="W532" s="7"/>
      <c r="X532" s="7"/>
      <c r="Y532" s="7"/>
      <c r="Z532" s="7"/>
      <c r="AA532" s="7"/>
      <c r="AB532" s="7"/>
    </row>
    <row r="533" ht="22.5" customHeight="1">
      <c r="A533" s="7"/>
      <c r="B533" s="7"/>
      <c r="C533" s="7"/>
      <c r="D533" s="7"/>
      <c r="E533" s="21"/>
      <c r="F533" s="7"/>
      <c r="G533" s="7"/>
      <c r="H533" s="14"/>
      <c r="I533" s="14"/>
      <c r="J533" s="14"/>
      <c r="K533" s="7"/>
      <c r="L533" s="7"/>
      <c r="M533" s="7"/>
      <c r="N533" s="7"/>
      <c r="O533" s="7"/>
      <c r="P533" s="7"/>
      <c r="Q533" s="7"/>
      <c r="R533" s="7"/>
      <c r="S533" s="7"/>
      <c r="T533" s="7"/>
      <c r="U533" s="7"/>
      <c r="V533" s="7"/>
      <c r="W533" s="7"/>
      <c r="X533" s="7"/>
      <c r="Y533" s="7"/>
      <c r="Z533" s="7"/>
      <c r="AA533" s="7"/>
      <c r="AB533" s="7"/>
    </row>
    <row r="534" ht="22.5" customHeight="1">
      <c r="A534" s="7"/>
      <c r="B534" s="7"/>
      <c r="C534" s="7"/>
      <c r="D534" s="7"/>
      <c r="E534" s="21"/>
      <c r="F534" s="7"/>
      <c r="G534" s="7"/>
      <c r="H534" s="14"/>
      <c r="I534" s="14"/>
      <c r="J534" s="14"/>
      <c r="K534" s="7"/>
      <c r="L534" s="7"/>
      <c r="M534" s="7"/>
      <c r="N534" s="7"/>
      <c r="O534" s="7"/>
      <c r="P534" s="7"/>
      <c r="Q534" s="7"/>
      <c r="R534" s="7"/>
      <c r="S534" s="7"/>
      <c r="T534" s="7"/>
      <c r="U534" s="7"/>
      <c r="V534" s="7"/>
      <c r="W534" s="7"/>
      <c r="X534" s="7"/>
      <c r="Y534" s="7"/>
      <c r="Z534" s="7"/>
      <c r="AA534" s="7"/>
      <c r="AB534" s="7"/>
    </row>
    <row r="535" ht="22.5" customHeight="1">
      <c r="A535" s="7"/>
      <c r="B535" s="7"/>
      <c r="C535" s="7"/>
      <c r="D535" s="7"/>
      <c r="E535" s="21"/>
      <c r="F535" s="7"/>
      <c r="G535" s="7"/>
      <c r="H535" s="14"/>
      <c r="I535" s="14"/>
      <c r="J535" s="14"/>
      <c r="K535" s="7"/>
      <c r="L535" s="7"/>
      <c r="M535" s="7"/>
      <c r="N535" s="7"/>
      <c r="O535" s="7"/>
      <c r="P535" s="7"/>
      <c r="Q535" s="7"/>
      <c r="R535" s="7"/>
      <c r="S535" s="7"/>
      <c r="T535" s="7"/>
      <c r="U535" s="7"/>
      <c r="V535" s="7"/>
      <c r="W535" s="7"/>
      <c r="X535" s="7"/>
      <c r="Y535" s="7"/>
      <c r="Z535" s="7"/>
      <c r="AA535" s="7"/>
      <c r="AB535" s="7"/>
    </row>
    <row r="536" ht="22.5" customHeight="1">
      <c r="A536" s="7"/>
      <c r="B536" s="7"/>
      <c r="C536" s="7"/>
      <c r="D536" s="7"/>
      <c r="E536" s="21"/>
      <c r="F536" s="7"/>
      <c r="G536" s="7"/>
      <c r="H536" s="14"/>
      <c r="I536" s="14"/>
      <c r="J536" s="14"/>
      <c r="K536" s="7"/>
      <c r="L536" s="7"/>
      <c r="M536" s="7"/>
      <c r="N536" s="7"/>
      <c r="O536" s="7"/>
      <c r="P536" s="7"/>
      <c r="Q536" s="7"/>
      <c r="R536" s="7"/>
      <c r="S536" s="7"/>
      <c r="T536" s="7"/>
      <c r="U536" s="7"/>
      <c r="V536" s="7"/>
      <c r="W536" s="7"/>
      <c r="X536" s="7"/>
      <c r="Y536" s="7"/>
      <c r="Z536" s="7"/>
      <c r="AA536" s="7"/>
      <c r="AB536" s="7"/>
    </row>
    <row r="537" ht="22.5" customHeight="1">
      <c r="A537" s="7"/>
      <c r="B537" s="7"/>
      <c r="C537" s="7"/>
      <c r="D537" s="7"/>
      <c r="E537" s="21"/>
      <c r="F537" s="7"/>
      <c r="G537" s="7"/>
      <c r="H537" s="14"/>
      <c r="I537" s="14"/>
      <c r="J537" s="14"/>
      <c r="K537" s="7"/>
      <c r="L537" s="7"/>
      <c r="M537" s="7"/>
      <c r="N537" s="7"/>
      <c r="O537" s="7"/>
      <c r="P537" s="7"/>
      <c r="Q537" s="7"/>
      <c r="R537" s="7"/>
      <c r="S537" s="7"/>
      <c r="T537" s="7"/>
      <c r="U537" s="7"/>
      <c r="V537" s="7"/>
      <c r="W537" s="7"/>
      <c r="X537" s="7"/>
      <c r="Y537" s="7"/>
      <c r="Z537" s="7"/>
      <c r="AA537" s="7"/>
      <c r="AB537" s="7"/>
    </row>
    <row r="538" ht="22.5" customHeight="1">
      <c r="A538" s="7"/>
      <c r="B538" s="7"/>
      <c r="C538" s="7"/>
      <c r="D538" s="7"/>
      <c r="E538" s="21"/>
      <c r="F538" s="7"/>
      <c r="G538" s="7"/>
      <c r="H538" s="14"/>
      <c r="I538" s="14"/>
      <c r="J538" s="14"/>
      <c r="K538" s="7"/>
      <c r="L538" s="7"/>
      <c r="M538" s="7"/>
      <c r="N538" s="7"/>
      <c r="O538" s="7"/>
      <c r="P538" s="7"/>
      <c r="Q538" s="7"/>
      <c r="R538" s="7"/>
      <c r="S538" s="7"/>
      <c r="T538" s="7"/>
      <c r="U538" s="7"/>
      <c r="V538" s="7"/>
      <c r="W538" s="7"/>
      <c r="X538" s="7"/>
      <c r="Y538" s="7"/>
      <c r="Z538" s="7"/>
      <c r="AA538" s="7"/>
      <c r="AB538" s="7"/>
    </row>
    <row r="539" ht="22.5" customHeight="1">
      <c r="A539" s="7"/>
      <c r="B539" s="7"/>
      <c r="C539" s="7"/>
      <c r="D539" s="7"/>
      <c r="E539" s="21"/>
      <c r="F539" s="7"/>
      <c r="G539" s="7"/>
      <c r="H539" s="14"/>
      <c r="I539" s="14"/>
      <c r="J539" s="14"/>
      <c r="K539" s="7"/>
      <c r="L539" s="7"/>
      <c r="M539" s="7"/>
      <c r="N539" s="7"/>
      <c r="O539" s="7"/>
      <c r="P539" s="7"/>
      <c r="Q539" s="7"/>
      <c r="R539" s="7"/>
      <c r="S539" s="7"/>
      <c r="T539" s="7"/>
      <c r="U539" s="7"/>
      <c r="V539" s="7"/>
      <c r="W539" s="7"/>
      <c r="X539" s="7"/>
      <c r="Y539" s="7"/>
      <c r="Z539" s="7"/>
      <c r="AA539" s="7"/>
      <c r="AB539" s="7"/>
    </row>
    <row r="540" ht="22.5" customHeight="1">
      <c r="A540" s="7"/>
      <c r="B540" s="7"/>
      <c r="C540" s="7"/>
      <c r="D540" s="7"/>
      <c r="E540" s="21"/>
      <c r="F540" s="7"/>
      <c r="G540" s="7"/>
      <c r="H540" s="14"/>
      <c r="I540" s="14"/>
      <c r="J540" s="14"/>
      <c r="K540" s="7"/>
      <c r="L540" s="7"/>
      <c r="M540" s="7"/>
      <c r="N540" s="7"/>
      <c r="O540" s="7"/>
      <c r="P540" s="7"/>
      <c r="Q540" s="7"/>
      <c r="R540" s="7"/>
      <c r="S540" s="7"/>
      <c r="T540" s="7"/>
      <c r="U540" s="7"/>
      <c r="V540" s="7"/>
      <c r="W540" s="7"/>
      <c r="X540" s="7"/>
      <c r="Y540" s="7"/>
      <c r="Z540" s="7"/>
      <c r="AA540" s="7"/>
      <c r="AB540" s="7"/>
    </row>
    <row r="541" ht="22.5" customHeight="1">
      <c r="A541" s="7"/>
      <c r="B541" s="7"/>
      <c r="C541" s="7"/>
      <c r="D541" s="7"/>
      <c r="E541" s="21"/>
      <c r="F541" s="7"/>
      <c r="G541" s="7"/>
      <c r="H541" s="14"/>
      <c r="I541" s="14"/>
      <c r="J541" s="14"/>
      <c r="K541" s="7"/>
      <c r="L541" s="7"/>
      <c r="M541" s="7"/>
      <c r="N541" s="7"/>
      <c r="O541" s="7"/>
      <c r="P541" s="7"/>
      <c r="Q541" s="7"/>
      <c r="R541" s="7"/>
      <c r="S541" s="7"/>
      <c r="T541" s="7"/>
      <c r="U541" s="7"/>
      <c r="V541" s="7"/>
      <c r="W541" s="7"/>
      <c r="X541" s="7"/>
      <c r="Y541" s="7"/>
      <c r="Z541" s="7"/>
      <c r="AA541" s="7"/>
      <c r="AB541" s="7"/>
    </row>
    <row r="542" ht="22.5" customHeight="1">
      <c r="A542" s="7"/>
      <c r="B542" s="7"/>
      <c r="C542" s="7"/>
      <c r="D542" s="7"/>
      <c r="E542" s="21"/>
      <c r="F542" s="7"/>
      <c r="G542" s="7"/>
      <c r="H542" s="14"/>
      <c r="I542" s="14"/>
      <c r="J542" s="14"/>
      <c r="K542" s="7"/>
      <c r="L542" s="7"/>
      <c r="M542" s="7"/>
      <c r="N542" s="7"/>
      <c r="O542" s="7"/>
      <c r="P542" s="7"/>
      <c r="Q542" s="7"/>
      <c r="R542" s="7"/>
      <c r="S542" s="7"/>
      <c r="T542" s="7"/>
      <c r="U542" s="7"/>
      <c r="V542" s="7"/>
      <c r="W542" s="7"/>
      <c r="X542" s="7"/>
      <c r="Y542" s="7"/>
      <c r="Z542" s="7"/>
      <c r="AA542" s="7"/>
      <c r="AB542" s="7"/>
    </row>
    <row r="543" ht="22.5" customHeight="1">
      <c r="A543" s="7"/>
      <c r="B543" s="7"/>
      <c r="C543" s="7"/>
      <c r="D543" s="7"/>
      <c r="E543" s="21"/>
      <c r="F543" s="7"/>
      <c r="G543" s="7"/>
      <c r="H543" s="14"/>
      <c r="I543" s="14"/>
      <c r="J543" s="14"/>
      <c r="K543" s="7"/>
      <c r="L543" s="7"/>
      <c r="M543" s="7"/>
      <c r="N543" s="7"/>
      <c r="O543" s="7"/>
      <c r="P543" s="7"/>
      <c r="Q543" s="7"/>
      <c r="R543" s="7"/>
      <c r="S543" s="7"/>
      <c r="T543" s="7"/>
      <c r="U543" s="7"/>
      <c r="V543" s="7"/>
      <c r="W543" s="7"/>
      <c r="X543" s="7"/>
      <c r="Y543" s="7"/>
      <c r="Z543" s="7"/>
      <c r="AA543" s="7"/>
      <c r="AB543" s="7"/>
    </row>
    <row r="544" ht="22.5" customHeight="1">
      <c r="A544" s="7"/>
      <c r="B544" s="7"/>
      <c r="C544" s="7"/>
      <c r="D544" s="7"/>
      <c r="E544" s="21"/>
      <c r="F544" s="7"/>
      <c r="G544" s="7"/>
      <c r="H544" s="14"/>
      <c r="I544" s="14"/>
      <c r="J544" s="14"/>
      <c r="K544" s="7"/>
      <c r="L544" s="7"/>
      <c r="M544" s="7"/>
      <c r="N544" s="7"/>
      <c r="O544" s="7"/>
      <c r="P544" s="7"/>
      <c r="Q544" s="7"/>
      <c r="R544" s="7"/>
      <c r="S544" s="7"/>
      <c r="T544" s="7"/>
      <c r="U544" s="7"/>
      <c r="V544" s="7"/>
      <c r="W544" s="7"/>
      <c r="X544" s="7"/>
      <c r="Y544" s="7"/>
      <c r="Z544" s="7"/>
      <c r="AA544" s="7"/>
      <c r="AB544" s="7"/>
    </row>
    <row r="545" ht="22.5" customHeight="1">
      <c r="A545" s="7"/>
      <c r="B545" s="7"/>
      <c r="C545" s="7"/>
      <c r="D545" s="7"/>
      <c r="E545" s="21"/>
      <c r="F545" s="7"/>
      <c r="G545" s="7"/>
      <c r="H545" s="14"/>
      <c r="I545" s="14"/>
      <c r="J545" s="14"/>
      <c r="K545" s="7"/>
      <c r="L545" s="7"/>
      <c r="M545" s="7"/>
      <c r="N545" s="7"/>
      <c r="O545" s="7"/>
      <c r="P545" s="7"/>
      <c r="Q545" s="7"/>
      <c r="R545" s="7"/>
      <c r="S545" s="7"/>
      <c r="T545" s="7"/>
      <c r="U545" s="7"/>
      <c r="V545" s="7"/>
      <c r="W545" s="7"/>
      <c r="X545" s="7"/>
      <c r="Y545" s="7"/>
      <c r="Z545" s="7"/>
      <c r="AA545" s="7"/>
      <c r="AB545" s="7"/>
    </row>
    <row r="546" ht="22.5" customHeight="1">
      <c r="A546" s="7"/>
      <c r="B546" s="7"/>
      <c r="C546" s="7"/>
      <c r="D546" s="7"/>
      <c r="E546" s="21"/>
      <c r="F546" s="7"/>
      <c r="G546" s="7"/>
      <c r="H546" s="14"/>
      <c r="I546" s="14"/>
      <c r="J546" s="14"/>
      <c r="K546" s="7"/>
      <c r="L546" s="7"/>
      <c r="M546" s="7"/>
      <c r="N546" s="7"/>
      <c r="O546" s="7"/>
      <c r="P546" s="7"/>
      <c r="Q546" s="7"/>
      <c r="R546" s="7"/>
      <c r="S546" s="7"/>
      <c r="T546" s="7"/>
      <c r="U546" s="7"/>
      <c r="V546" s="7"/>
      <c r="W546" s="7"/>
      <c r="X546" s="7"/>
      <c r="Y546" s="7"/>
      <c r="Z546" s="7"/>
      <c r="AA546" s="7"/>
      <c r="AB546" s="7"/>
    </row>
    <row r="547" ht="22.5" customHeight="1">
      <c r="A547" s="7"/>
      <c r="B547" s="7"/>
      <c r="C547" s="7"/>
      <c r="D547" s="7"/>
      <c r="E547" s="21"/>
      <c r="F547" s="7"/>
      <c r="G547" s="7"/>
      <c r="H547" s="14"/>
      <c r="I547" s="14"/>
      <c r="J547" s="14"/>
      <c r="K547" s="7"/>
      <c r="L547" s="7"/>
      <c r="M547" s="7"/>
      <c r="N547" s="7"/>
      <c r="O547" s="7"/>
      <c r="P547" s="7"/>
      <c r="Q547" s="7"/>
      <c r="R547" s="7"/>
      <c r="S547" s="7"/>
      <c r="T547" s="7"/>
      <c r="U547" s="7"/>
      <c r="V547" s="7"/>
      <c r="W547" s="7"/>
      <c r="X547" s="7"/>
      <c r="Y547" s="7"/>
      <c r="Z547" s="7"/>
      <c r="AA547" s="7"/>
      <c r="AB547" s="7"/>
    </row>
    <row r="548" ht="22.5" customHeight="1">
      <c r="A548" s="7"/>
      <c r="B548" s="7"/>
      <c r="C548" s="7"/>
      <c r="D548" s="7"/>
      <c r="E548" s="21"/>
      <c r="F548" s="7"/>
      <c r="G548" s="7"/>
      <c r="H548" s="14"/>
      <c r="I548" s="14"/>
      <c r="J548" s="14"/>
      <c r="K548" s="7"/>
      <c r="L548" s="7"/>
      <c r="M548" s="7"/>
      <c r="N548" s="7"/>
      <c r="O548" s="7"/>
      <c r="P548" s="7"/>
      <c r="Q548" s="7"/>
      <c r="R548" s="7"/>
      <c r="S548" s="7"/>
      <c r="T548" s="7"/>
      <c r="U548" s="7"/>
      <c r="V548" s="7"/>
      <c r="W548" s="7"/>
      <c r="X548" s="7"/>
      <c r="Y548" s="7"/>
      <c r="Z548" s="7"/>
      <c r="AA548" s="7"/>
      <c r="AB548" s="7"/>
    </row>
    <row r="549" ht="22.5" customHeight="1">
      <c r="A549" s="7"/>
      <c r="B549" s="7"/>
      <c r="C549" s="7"/>
      <c r="D549" s="7"/>
      <c r="E549" s="21"/>
      <c r="F549" s="7"/>
      <c r="G549" s="7"/>
      <c r="H549" s="14"/>
      <c r="I549" s="14"/>
      <c r="J549" s="14"/>
      <c r="K549" s="7"/>
      <c r="L549" s="7"/>
      <c r="M549" s="7"/>
      <c r="N549" s="7"/>
      <c r="O549" s="7"/>
      <c r="P549" s="7"/>
      <c r="Q549" s="7"/>
      <c r="R549" s="7"/>
      <c r="S549" s="7"/>
      <c r="T549" s="7"/>
      <c r="U549" s="7"/>
      <c r="V549" s="7"/>
      <c r="W549" s="7"/>
      <c r="X549" s="7"/>
      <c r="Y549" s="7"/>
      <c r="Z549" s="7"/>
      <c r="AA549" s="7"/>
      <c r="AB549" s="7"/>
    </row>
    <row r="550" ht="22.5" customHeight="1">
      <c r="A550" s="7"/>
      <c r="B550" s="7"/>
      <c r="C550" s="7"/>
      <c r="D550" s="7"/>
      <c r="E550" s="21"/>
      <c r="F550" s="7"/>
      <c r="G550" s="7"/>
      <c r="H550" s="14"/>
      <c r="I550" s="14"/>
      <c r="J550" s="14"/>
      <c r="K550" s="7"/>
      <c r="L550" s="7"/>
      <c r="M550" s="7"/>
      <c r="N550" s="7"/>
      <c r="O550" s="7"/>
      <c r="P550" s="7"/>
      <c r="Q550" s="7"/>
      <c r="R550" s="7"/>
      <c r="S550" s="7"/>
      <c r="T550" s="7"/>
      <c r="U550" s="7"/>
      <c r="V550" s="7"/>
      <c r="W550" s="7"/>
      <c r="X550" s="7"/>
      <c r="Y550" s="7"/>
      <c r="Z550" s="7"/>
      <c r="AA550" s="7"/>
      <c r="AB550" s="7"/>
    </row>
    <row r="551" ht="22.5" customHeight="1">
      <c r="A551" s="7"/>
      <c r="B551" s="7"/>
      <c r="C551" s="7"/>
      <c r="D551" s="7"/>
      <c r="E551" s="21"/>
      <c r="F551" s="7"/>
      <c r="G551" s="7"/>
      <c r="H551" s="14"/>
      <c r="I551" s="14"/>
      <c r="J551" s="14"/>
      <c r="K551" s="7"/>
      <c r="L551" s="7"/>
      <c r="M551" s="7"/>
      <c r="N551" s="7"/>
      <c r="O551" s="7"/>
      <c r="P551" s="7"/>
      <c r="Q551" s="7"/>
      <c r="R551" s="7"/>
      <c r="S551" s="7"/>
      <c r="T551" s="7"/>
      <c r="U551" s="7"/>
      <c r="V551" s="7"/>
      <c r="W551" s="7"/>
      <c r="X551" s="7"/>
      <c r="Y551" s="7"/>
      <c r="Z551" s="7"/>
      <c r="AA551" s="7"/>
      <c r="AB551" s="7"/>
    </row>
    <row r="552" ht="22.5" customHeight="1">
      <c r="A552" s="7"/>
      <c r="B552" s="7"/>
      <c r="C552" s="7"/>
      <c r="D552" s="7"/>
      <c r="E552" s="21"/>
      <c r="F552" s="7"/>
      <c r="G552" s="7"/>
      <c r="H552" s="14"/>
      <c r="I552" s="14"/>
      <c r="J552" s="14"/>
      <c r="K552" s="7"/>
      <c r="L552" s="7"/>
      <c r="M552" s="7"/>
      <c r="N552" s="7"/>
      <c r="O552" s="7"/>
      <c r="P552" s="7"/>
      <c r="Q552" s="7"/>
      <c r="R552" s="7"/>
      <c r="S552" s="7"/>
      <c r="T552" s="7"/>
      <c r="U552" s="7"/>
      <c r="V552" s="7"/>
      <c r="W552" s="7"/>
      <c r="X552" s="7"/>
      <c r="Y552" s="7"/>
      <c r="Z552" s="7"/>
      <c r="AA552" s="7"/>
      <c r="AB552" s="7"/>
    </row>
    <row r="553" ht="22.5" customHeight="1">
      <c r="A553" s="7"/>
      <c r="B553" s="7"/>
      <c r="C553" s="7"/>
      <c r="D553" s="7"/>
      <c r="E553" s="21"/>
      <c r="F553" s="7"/>
      <c r="G553" s="7"/>
      <c r="H553" s="14"/>
      <c r="I553" s="14"/>
      <c r="J553" s="14"/>
      <c r="K553" s="7"/>
      <c r="L553" s="7"/>
      <c r="M553" s="7"/>
      <c r="N553" s="7"/>
      <c r="O553" s="7"/>
      <c r="P553" s="7"/>
      <c r="Q553" s="7"/>
      <c r="R553" s="7"/>
      <c r="S553" s="7"/>
      <c r="T553" s="7"/>
      <c r="U553" s="7"/>
      <c r="V553" s="7"/>
      <c r="W553" s="7"/>
      <c r="X553" s="7"/>
      <c r="Y553" s="7"/>
      <c r="Z553" s="7"/>
      <c r="AA553" s="7"/>
      <c r="AB553" s="7"/>
    </row>
    <row r="554" ht="22.5" customHeight="1">
      <c r="A554" s="7"/>
      <c r="B554" s="7"/>
      <c r="C554" s="7"/>
      <c r="D554" s="7"/>
      <c r="E554" s="21"/>
      <c r="F554" s="7"/>
      <c r="G554" s="7"/>
      <c r="H554" s="14"/>
      <c r="I554" s="14"/>
      <c r="J554" s="14"/>
      <c r="K554" s="7"/>
      <c r="L554" s="7"/>
      <c r="M554" s="7"/>
      <c r="N554" s="7"/>
      <c r="O554" s="7"/>
      <c r="P554" s="7"/>
      <c r="Q554" s="7"/>
      <c r="R554" s="7"/>
      <c r="S554" s="7"/>
      <c r="T554" s="7"/>
      <c r="U554" s="7"/>
      <c r="V554" s="7"/>
      <c r="W554" s="7"/>
      <c r="X554" s="7"/>
      <c r="Y554" s="7"/>
      <c r="Z554" s="7"/>
      <c r="AA554" s="7"/>
      <c r="AB554" s="7"/>
    </row>
    <row r="555" ht="22.5" customHeight="1">
      <c r="A555" s="7"/>
      <c r="B555" s="7"/>
      <c r="C555" s="7"/>
      <c r="D555" s="7"/>
      <c r="E555" s="21"/>
      <c r="F555" s="7"/>
      <c r="G555" s="7"/>
      <c r="H555" s="14"/>
      <c r="I555" s="14"/>
      <c r="J555" s="14"/>
      <c r="K555" s="7"/>
      <c r="L555" s="7"/>
      <c r="M555" s="7"/>
      <c r="N555" s="7"/>
      <c r="O555" s="7"/>
      <c r="P555" s="7"/>
      <c r="Q555" s="7"/>
      <c r="R555" s="7"/>
      <c r="S555" s="7"/>
      <c r="T555" s="7"/>
      <c r="U555" s="7"/>
      <c r="V555" s="7"/>
      <c r="W555" s="7"/>
      <c r="X555" s="7"/>
      <c r="Y555" s="7"/>
      <c r="Z555" s="7"/>
      <c r="AA555" s="7"/>
      <c r="AB555" s="7"/>
    </row>
    <row r="556" ht="22.5" customHeight="1">
      <c r="A556" s="7"/>
      <c r="B556" s="7"/>
      <c r="C556" s="7"/>
      <c r="D556" s="7"/>
      <c r="E556" s="21"/>
      <c r="F556" s="7"/>
      <c r="G556" s="7"/>
      <c r="H556" s="14"/>
      <c r="I556" s="14"/>
      <c r="J556" s="14"/>
      <c r="K556" s="7"/>
      <c r="L556" s="7"/>
      <c r="M556" s="7"/>
      <c r="N556" s="7"/>
      <c r="O556" s="7"/>
      <c r="P556" s="7"/>
      <c r="Q556" s="7"/>
      <c r="R556" s="7"/>
      <c r="S556" s="7"/>
      <c r="T556" s="7"/>
      <c r="U556" s="7"/>
      <c r="V556" s="7"/>
      <c r="W556" s="7"/>
      <c r="X556" s="7"/>
      <c r="Y556" s="7"/>
      <c r="Z556" s="7"/>
      <c r="AA556" s="7"/>
      <c r="AB556" s="7"/>
    </row>
    <row r="557" ht="22.5" customHeight="1">
      <c r="A557" s="7"/>
      <c r="B557" s="7"/>
      <c r="C557" s="7"/>
      <c r="D557" s="7"/>
      <c r="E557" s="21"/>
      <c r="F557" s="7"/>
      <c r="G557" s="7"/>
      <c r="H557" s="14"/>
      <c r="I557" s="14"/>
      <c r="J557" s="14"/>
      <c r="K557" s="7"/>
      <c r="L557" s="7"/>
      <c r="M557" s="7"/>
      <c r="N557" s="7"/>
      <c r="O557" s="7"/>
      <c r="P557" s="7"/>
      <c r="Q557" s="7"/>
      <c r="R557" s="7"/>
      <c r="S557" s="7"/>
      <c r="T557" s="7"/>
      <c r="U557" s="7"/>
      <c r="V557" s="7"/>
      <c r="W557" s="7"/>
      <c r="X557" s="7"/>
      <c r="Y557" s="7"/>
      <c r="Z557" s="7"/>
      <c r="AA557" s="7"/>
      <c r="AB557" s="7"/>
    </row>
    <row r="558" ht="22.5" customHeight="1">
      <c r="A558" s="7"/>
      <c r="B558" s="7"/>
      <c r="C558" s="7"/>
      <c r="D558" s="7"/>
      <c r="E558" s="21"/>
      <c r="F558" s="7"/>
      <c r="G558" s="7"/>
      <c r="H558" s="14"/>
      <c r="I558" s="14"/>
      <c r="J558" s="14"/>
      <c r="K558" s="7"/>
      <c r="L558" s="7"/>
      <c r="M558" s="7"/>
      <c r="N558" s="7"/>
      <c r="O558" s="7"/>
      <c r="P558" s="7"/>
      <c r="Q558" s="7"/>
      <c r="R558" s="7"/>
      <c r="S558" s="7"/>
      <c r="T558" s="7"/>
      <c r="U558" s="7"/>
      <c r="V558" s="7"/>
      <c r="W558" s="7"/>
      <c r="X558" s="7"/>
      <c r="Y558" s="7"/>
      <c r="Z558" s="7"/>
      <c r="AA558" s="7"/>
      <c r="AB558" s="7"/>
    </row>
    <row r="559" ht="22.5" customHeight="1">
      <c r="A559" s="7"/>
      <c r="B559" s="7"/>
      <c r="C559" s="7"/>
      <c r="D559" s="7"/>
      <c r="E559" s="21"/>
      <c r="F559" s="7"/>
      <c r="G559" s="7"/>
      <c r="H559" s="14"/>
      <c r="I559" s="14"/>
      <c r="J559" s="14"/>
      <c r="K559" s="7"/>
      <c r="L559" s="7"/>
      <c r="M559" s="7"/>
      <c r="N559" s="7"/>
      <c r="O559" s="7"/>
      <c r="P559" s="7"/>
      <c r="Q559" s="7"/>
      <c r="R559" s="7"/>
      <c r="S559" s="7"/>
      <c r="T559" s="7"/>
      <c r="U559" s="7"/>
      <c r="V559" s="7"/>
      <c r="W559" s="7"/>
      <c r="X559" s="7"/>
      <c r="Y559" s="7"/>
      <c r="Z559" s="7"/>
      <c r="AA559" s="7"/>
      <c r="AB559" s="7"/>
    </row>
    <row r="560" ht="22.5" customHeight="1">
      <c r="A560" s="7"/>
      <c r="B560" s="7"/>
      <c r="C560" s="7"/>
      <c r="D560" s="7"/>
      <c r="E560" s="21"/>
      <c r="F560" s="7"/>
      <c r="G560" s="7"/>
      <c r="H560" s="14"/>
      <c r="I560" s="14"/>
      <c r="J560" s="14"/>
      <c r="K560" s="7"/>
      <c r="L560" s="7"/>
      <c r="M560" s="7"/>
      <c r="N560" s="7"/>
      <c r="O560" s="7"/>
      <c r="P560" s="7"/>
      <c r="Q560" s="7"/>
      <c r="R560" s="7"/>
      <c r="S560" s="7"/>
      <c r="T560" s="7"/>
      <c r="U560" s="7"/>
      <c r="V560" s="7"/>
      <c r="W560" s="7"/>
      <c r="X560" s="7"/>
      <c r="Y560" s="7"/>
      <c r="Z560" s="7"/>
      <c r="AA560" s="7"/>
      <c r="AB560" s="7"/>
    </row>
    <row r="561" ht="22.5" customHeight="1">
      <c r="A561" s="7"/>
      <c r="B561" s="7"/>
      <c r="C561" s="7"/>
      <c r="D561" s="7"/>
      <c r="E561" s="21"/>
      <c r="F561" s="7"/>
      <c r="G561" s="7"/>
      <c r="H561" s="14"/>
      <c r="I561" s="14"/>
      <c r="J561" s="14"/>
      <c r="K561" s="7"/>
      <c r="L561" s="7"/>
      <c r="M561" s="7"/>
      <c r="N561" s="7"/>
      <c r="O561" s="7"/>
      <c r="P561" s="7"/>
      <c r="Q561" s="7"/>
      <c r="R561" s="7"/>
      <c r="S561" s="7"/>
      <c r="T561" s="7"/>
      <c r="U561" s="7"/>
      <c r="V561" s="7"/>
      <c r="W561" s="7"/>
      <c r="X561" s="7"/>
      <c r="Y561" s="7"/>
      <c r="Z561" s="7"/>
      <c r="AA561" s="7"/>
      <c r="AB561" s="7"/>
    </row>
    <row r="562" ht="22.5" customHeight="1">
      <c r="A562" s="7"/>
      <c r="B562" s="7"/>
      <c r="C562" s="7"/>
      <c r="D562" s="7"/>
      <c r="E562" s="21"/>
      <c r="F562" s="7"/>
      <c r="G562" s="7"/>
      <c r="H562" s="14"/>
      <c r="I562" s="14"/>
      <c r="J562" s="14"/>
      <c r="K562" s="7"/>
      <c r="L562" s="7"/>
      <c r="M562" s="7"/>
      <c r="N562" s="7"/>
      <c r="O562" s="7"/>
      <c r="P562" s="7"/>
      <c r="Q562" s="7"/>
      <c r="R562" s="7"/>
      <c r="S562" s="7"/>
      <c r="T562" s="7"/>
      <c r="U562" s="7"/>
      <c r="V562" s="7"/>
      <c r="W562" s="7"/>
      <c r="X562" s="7"/>
      <c r="Y562" s="7"/>
      <c r="Z562" s="7"/>
      <c r="AA562" s="7"/>
      <c r="AB562" s="7"/>
    </row>
    <row r="563" ht="22.5" customHeight="1">
      <c r="A563" s="7"/>
      <c r="B563" s="7"/>
      <c r="C563" s="7"/>
      <c r="D563" s="7"/>
      <c r="E563" s="21"/>
      <c r="F563" s="7"/>
      <c r="G563" s="7"/>
      <c r="H563" s="14"/>
      <c r="I563" s="14"/>
      <c r="J563" s="14"/>
      <c r="K563" s="7"/>
      <c r="L563" s="7"/>
      <c r="M563" s="7"/>
      <c r="N563" s="7"/>
      <c r="O563" s="7"/>
      <c r="P563" s="7"/>
      <c r="Q563" s="7"/>
      <c r="R563" s="7"/>
      <c r="S563" s="7"/>
      <c r="T563" s="7"/>
      <c r="U563" s="7"/>
      <c r="V563" s="7"/>
      <c r="W563" s="7"/>
      <c r="X563" s="7"/>
      <c r="Y563" s="7"/>
      <c r="Z563" s="7"/>
      <c r="AA563" s="7"/>
      <c r="AB563" s="7"/>
    </row>
    <row r="564" ht="22.5" customHeight="1">
      <c r="A564" s="7"/>
      <c r="B564" s="7"/>
      <c r="C564" s="7"/>
      <c r="D564" s="7"/>
      <c r="E564" s="21"/>
      <c r="F564" s="7"/>
      <c r="G564" s="7"/>
      <c r="H564" s="14"/>
      <c r="I564" s="14"/>
      <c r="J564" s="14"/>
      <c r="K564" s="7"/>
      <c r="L564" s="7"/>
      <c r="M564" s="7"/>
      <c r="N564" s="7"/>
      <c r="O564" s="7"/>
      <c r="P564" s="7"/>
      <c r="Q564" s="7"/>
      <c r="R564" s="7"/>
      <c r="S564" s="7"/>
      <c r="T564" s="7"/>
      <c r="U564" s="7"/>
      <c r="V564" s="7"/>
      <c r="W564" s="7"/>
      <c r="X564" s="7"/>
      <c r="Y564" s="7"/>
      <c r="Z564" s="7"/>
      <c r="AA564" s="7"/>
      <c r="AB564" s="7"/>
    </row>
    <row r="565" ht="22.5" customHeight="1">
      <c r="A565" s="7"/>
      <c r="B565" s="7"/>
      <c r="C565" s="7"/>
      <c r="D565" s="7"/>
      <c r="E565" s="21"/>
      <c r="F565" s="7"/>
      <c r="G565" s="7"/>
      <c r="H565" s="14"/>
      <c r="I565" s="14"/>
      <c r="J565" s="14"/>
      <c r="K565" s="7"/>
      <c r="L565" s="7"/>
      <c r="M565" s="7"/>
      <c r="N565" s="7"/>
      <c r="O565" s="7"/>
      <c r="P565" s="7"/>
      <c r="Q565" s="7"/>
      <c r="R565" s="7"/>
      <c r="S565" s="7"/>
      <c r="T565" s="7"/>
      <c r="U565" s="7"/>
      <c r="V565" s="7"/>
      <c r="W565" s="7"/>
      <c r="X565" s="7"/>
      <c r="Y565" s="7"/>
      <c r="Z565" s="7"/>
      <c r="AA565" s="7"/>
      <c r="AB565" s="7"/>
    </row>
    <row r="566" ht="22.5" customHeight="1">
      <c r="A566" s="7"/>
      <c r="B566" s="7"/>
      <c r="C566" s="7"/>
      <c r="D566" s="7"/>
      <c r="E566" s="21"/>
      <c r="F566" s="7"/>
      <c r="G566" s="7"/>
      <c r="H566" s="14"/>
      <c r="I566" s="14"/>
      <c r="J566" s="14"/>
      <c r="K566" s="7"/>
      <c r="L566" s="7"/>
      <c r="M566" s="7"/>
      <c r="N566" s="7"/>
      <c r="O566" s="7"/>
      <c r="P566" s="7"/>
      <c r="Q566" s="7"/>
      <c r="R566" s="7"/>
      <c r="S566" s="7"/>
      <c r="T566" s="7"/>
      <c r="U566" s="7"/>
      <c r="V566" s="7"/>
      <c r="W566" s="7"/>
      <c r="X566" s="7"/>
      <c r="Y566" s="7"/>
      <c r="Z566" s="7"/>
      <c r="AA566" s="7"/>
      <c r="AB566" s="7"/>
    </row>
    <row r="567" ht="22.5" customHeight="1">
      <c r="A567" s="7"/>
      <c r="B567" s="7"/>
      <c r="C567" s="7"/>
      <c r="D567" s="7"/>
      <c r="E567" s="21"/>
      <c r="F567" s="7"/>
      <c r="G567" s="7"/>
      <c r="H567" s="14"/>
      <c r="I567" s="14"/>
      <c r="J567" s="14"/>
      <c r="K567" s="7"/>
      <c r="L567" s="7"/>
      <c r="M567" s="7"/>
      <c r="N567" s="7"/>
      <c r="O567" s="7"/>
      <c r="P567" s="7"/>
      <c r="Q567" s="7"/>
      <c r="R567" s="7"/>
      <c r="S567" s="7"/>
      <c r="T567" s="7"/>
      <c r="U567" s="7"/>
      <c r="V567" s="7"/>
      <c r="W567" s="7"/>
      <c r="X567" s="7"/>
      <c r="Y567" s="7"/>
      <c r="Z567" s="7"/>
      <c r="AA567" s="7"/>
      <c r="AB567" s="7"/>
    </row>
    <row r="568" ht="22.5" customHeight="1">
      <c r="A568" s="7"/>
      <c r="B568" s="7"/>
      <c r="C568" s="7"/>
      <c r="D568" s="7"/>
      <c r="E568" s="21"/>
      <c r="F568" s="7"/>
      <c r="G568" s="7"/>
      <c r="H568" s="14"/>
      <c r="I568" s="14"/>
      <c r="J568" s="14"/>
      <c r="K568" s="7"/>
      <c r="L568" s="7"/>
      <c r="M568" s="7"/>
      <c r="N568" s="7"/>
      <c r="O568" s="7"/>
      <c r="P568" s="7"/>
      <c r="Q568" s="7"/>
      <c r="R568" s="7"/>
      <c r="S568" s="7"/>
      <c r="T568" s="7"/>
      <c r="U568" s="7"/>
      <c r="V568" s="7"/>
      <c r="W568" s="7"/>
      <c r="X568" s="7"/>
      <c r="Y568" s="7"/>
      <c r="Z568" s="7"/>
      <c r="AA568" s="7"/>
      <c r="AB568" s="7"/>
    </row>
    <row r="569" ht="22.5" customHeight="1">
      <c r="A569" s="7"/>
      <c r="B569" s="7"/>
      <c r="C569" s="7"/>
      <c r="D569" s="7"/>
      <c r="E569" s="21"/>
      <c r="F569" s="7"/>
      <c r="G569" s="7"/>
      <c r="H569" s="14"/>
      <c r="I569" s="14"/>
      <c r="J569" s="14"/>
      <c r="K569" s="7"/>
      <c r="L569" s="7"/>
      <c r="M569" s="7"/>
      <c r="N569" s="7"/>
      <c r="O569" s="7"/>
      <c r="P569" s="7"/>
      <c r="Q569" s="7"/>
      <c r="R569" s="7"/>
      <c r="S569" s="7"/>
      <c r="T569" s="7"/>
      <c r="U569" s="7"/>
      <c r="V569" s="7"/>
      <c r="W569" s="7"/>
      <c r="X569" s="7"/>
      <c r="Y569" s="7"/>
      <c r="Z569" s="7"/>
      <c r="AA569" s="7"/>
      <c r="AB569" s="7"/>
    </row>
    <row r="570" ht="22.5" customHeight="1">
      <c r="A570" s="7"/>
      <c r="B570" s="7"/>
      <c r="C570" s="7"/>
      <c r="D570" s="7"/>
      <c r="E570" s="21"/>
      <c r="F570" s="7"/>
      <c r="G570" s="7"/>
      <c r="H570" s="14"/>
      <c r="I570" s="14"/>
      <c r="J570" s="14"/>
      <c r="K570" s="7"/>
      <c r="L570" s="7"/>
      <c r="M570" s="7"/>
      <c r="N570" s="7"/>
      <c r="O570" s="7"/>
      <c r="P570" s="7"/>
      <c r="Q570" s="7"/>
      <c r="R570" s="7"/>
      <c r="S570" s="7"/>
      <c r="T570" s="7"/>
      <c r="U570" s="7"/>
      <c r="V570" s="7"/>
      <c r="W570" s="7"/>
      <c r="X570" s="7"/>
      <c r="Y570" s="7"/>
      <c r="Z570" s="7"/>
      <c r="AA570" s="7"/>
      <c r="AB570" s="7"/>
    </row>
    <row r="571" ht="22.5" customHeight="1">
      <c r="A571" s="7"/>
      <c r="B571" s="7"/>
      <c r="C571" s="7"/>
      <c r="D571" s="7"/>
      <c r="E571" s="21"/>
      <c r="F571" s="7"/>
      <c r="G571" s="7"/>
      <c r="H571" s="14"/>
      <c r="I571" s="14"/>
      <c r="J571" s="14"/>
      <c r="K571" s="7"/>
      <c r="L571" s="7"/>
      <c r="M571" s="7"/>
      <c r="N571" s="7"/>
      <c r="O571" s="7"/>
      <c r="P571" s="7"/>
      <c r="Q571" s="7"/>
      <c r="R571" s="7"/>
      <c r="S571" s="7"/>
      <c r="T571" s="7"/>
      <c r="U571" s="7"/>
      <c r="V571" s="7"/>
      <c r="W571" s="7"/>
      <c r="X571" s="7"/>
      <c r="Y571" s="7"/>
      <c r="Z571" s="7"/>
      <c r="AA571" s="7"/>
      <c r="AB571" s="7"/>
    </row>
    <row r="572" ht="22.5" customHeight="1">
      <c r="A572" s="7"/>
      <c r="B572" s="7"/>
      <c r="C572" s="7"/>
      <c r="D572" s="7"/>
      <c r="E572" s="21"/>
      <c r="F572" s="7"/>
      <c r="G572" s="7"/>
      <c r="H572" s="14"/>
      <c r="I572" s="14"/>
      <c r="J572" s="14"/>
      <c r="K572" s="7"/>
      <c r="L572" s="7"/>
      <c r="M572" s="7"/>
      <c r="N572" s="7"/>
      <c r="O572" s="7"/>
      <c r="P572" s="7"/>
      <c r="Q572" s="7"/>
      <c r="R572" s="7"/>
      <c r="S572" s="7"/>
      <c r="T572" s="7"/>
      <c r="U572" s="7"/>
      <c r="V572" s="7"/>
      <c r="W572" s="7"/>
      <c r="X572" s="7"/>
      <c r="Y572" s="7"/>
      <c r="Z572" s="7"/>
      <c r="AA572" s="7"/>
      <c r="AB572" s="7"/>
    </row>
    <row r="573" ht="22.5" customHeight="1">
      <c r="A573" s="7"/>
      <c r="B573" s="7"/>
      <c r="C573" s="7"/>
      <c r="D573" s="7"/>
      <c r="E573" s="21"/>
      <c r="F573" s="7"/>
      <c r="G573" s="7"/>
      <c r="H573" s="14"/>
      <c r="I573" s="14"/>
      <c r="J573" s="14"/>
      <c r="K573" s="7"/>
      <c r="L573" s="7"/>
      <c r="M573" s="7"/>
      <c r="N573" s="7"/>
      <c r="O573" s="7"/>
      <c r="P573" s="7"/>
      <c r="Q573" s="7"/>
      <c r="R573" s="7"/>
      <c r="S573" s="7"/>
      <c r="T573" s="7"/>
      <c r="U573" s="7"/>
      <c r="V573" s="7"/>
      <c r="W573" s="7"/>
      <c r="X573" s="7"/>
      <c r="Y573" s="7"/>
      <c r="Z573" s="7"/>
      <c r="AA573" s="7"/>
      <c r="AB573" s="7"/>
    </row>
    <row r="574" ht="22.5" customHeight="1">
      <c r="A574" s="7"/>
      <c r="B574" s="7"/>
      <c r="C574" s="7"/>
      <c r="D574" s="7"/>
      <c r="E574" s="21"/>
      <c r="F574" s="7"/>
      <c r="G574" s="7"/>
      <c r="H574" s="14"/>
      <c r="I574" s="14"/>
      <c r="J574" s="14"/>
      <c r="K574" s="7"/>
      <c r="L574" s="7"/>
      <c r="M574" s="7"/>
      <c r="N574" s="7"/>
      <c r="O574" s="7"/>
      <c r="P574" s="7"/>
      <c r="Q574" s="7"/>
      <c r="R574" s="7"/>
      <c r="S574" s="7"/>
      <c r="T574" s="7"/>
      <c r="U574" s="7"/>
      <c r="V574" s="7"/>
      <c r="W574" s="7"/>
      <c r="X574" s="7"/>
      <c r="Y574" s="7"/>
      <c r="Z574" s="7"/>
      <c r="AA574" s="7"/>
      <c r="AB574" s="7"/>
    </row>
    <row r="575" ht="22.5" customHeight="1">
      <c r="A575" s="7"/>
      <c r="B575" s="7"/>
      <c r="C575" s="7"/>
      <c r="D575" s="7"/>
      <c r="E575" s="21"/>
      <c r="F575" s="7"/>
      <c r="G575" s="7"/>
      <c r="H575" s="14"/>
      <c r="I575" s="14"/>
      <c r="J575" s="14"/>
      <c r="K575" s="7"/>
      <c r="L575" s="7"/>
      <c r="M575" s="7"/>
      <c r="N575" s="7"/>
      <c r="O575" s="7"/>
      <c r="P575" s="7"/>
      <c r="Q575" s="7"/>
      <c r="R575" s="7"/>
      <c r="S575" s="7"/>
      <c r="T575" s="7"/>
      <c r="U575" s="7"/>
      <c r="V575" s="7"/>
      <c r="W575" s="7"/>
      <c r="X575" s="7"/>
      <c r="Y575" s="7"/>
      <c r="Z575" s="7"/>
      <c r="AA575" s="7"/>
      <c r="AB575" s="7"/>
    </row>
    <row r="576" ht="22.5" customHeight="1">
      <c r="A576" s="7"/>
      <c r="B576" s="7"/>
      <c r="C576" s="7"/>
      <c r="D576" s="7"/>
      <c r="E576" s="21"/>
      <c r="F576" s="7"/>
      <c r="G576" s="7"/>
      <c r="H576" s="14"/>
      <c r="I576" s="14"/>
      <c r="J576" s="14"/>
      <c r="K576" s="7"/>
      <c r="L576" s="7"/>
      <c r="M576" s="7"/>
      <c r="N576" s="7"/>
      <c r="O576" s="7"/>
      <c r="P576" s="7"/>
      <c r="Q576" s="7"/>
      <c r="R576" s="7"/>
      <c r="S576" s="7"/>
      <c r="T576" s="7"/>
      <c r="U576" s="7"/>
      <c r="V576" s="7"/>
      <c r="W576" s="7"/>
      <c r="X576" s="7"/>
      <c r="Y576" s="7"/>
      <c r="Z576" s="7"/>
      <c r="AA576" s="7"/>
      <c r="AB576" s="7"/>
    </row>
    <row r="577" ht="22.5" customHeight="1">
      <c r="A577" s="7"/>
      <c r="B577" s="7"/>
      <c r="C577" s="7"/>
      <c r="D577" s="7"/>
      <c r="E577" s="21"/>
      <c r="F577" s="7"/>
      <c r="G577" s="7"/>
      <c r="H577" s="14"/>
      <c r="I577" s="14"/>
      <c r="J577" s="14"/>
      <c r="K577" s="7"/>
      <c r="L577" s="7"/>
      <c r="M577" s="7"/>
      <c r="N577" s="7"/>
      <c r="O577" s="7"/>
      <c r="P577" s="7"/>
      <c r="Q577" s="7"/>
      <c r="R577" s="7"/>
      <c r="S577" s="7"/>
      <c r="T577" s="7"/>
      <c r="U577" s="7"/>
      <c r="V577" s="7"/>
      <c r="W577" s="7"/>
      <c r="X577" s="7"/>
      <c r="Y577" s="7"/>
      <c r="Z577" s="7"/>
      <c r="AA577" s="7"/>
      <c r="AB577" s="7"/>
    </row>
    <row r="578" ht="22.5" customHeight="1">
      <c r="A578" s="7"/>
      <c r="B578" s="7"/>
      <c r="C578" s="7"/>
      <c r="D578" s="7"/>
      <c r="E578" s="21"/>
      <c r="F578" s="7"/>
      <c r="G578" s="7"/>
      <c r="H578" s="14"/>
      <c r="I578" s="14"/>
      <c r="J578" s="14"/>
      <c r="K578" s="7"/>
      <c r="L578" s="7"/>
      <c r="M578" s="7"/>
      <c r="N578" s="7"/>
      <c r="O578" s="7"/>
      <c r="P578" s="7"/>
      <c r="Q578" s="7"/>
      <c r="R578" s="7"/>
      <c r="S578" s="7"/>
      <c r="T578" s="7"/>
      <c r="U578" s="7"/>
      <c r="V578" s="7"/>
      <c r="W578" s="7"/>
      <c r="X578" s="7"/>
      <c r="Y578" s="7"/>
      <c r="Z578" s="7"/>
      <c r="AA578" s="7"/>
      <c r="AB578" s="7"/>
    </row>
    <row r="579" ht="22.5" customHeight="1">
      <c r="A579" s="7"/>
      <c r="B579" s="7"/>
      <c r="C579" s="7"/>
      <c r="D579" s="7"/>
      <c r="E579" s="21"/>
      <c r="F579" s="7"/>
      <c r="G579" s="7"/>
      <c r="H579" s="14"/>
      <c r="I579" s="14"/>
      <c r="J579" s="14"/>
      <c r="K579" s="7"/>
      <c r="L579" s="7"/>
      <c r="M579" s="7"/>
      <c r="N579" s="7"/>
      <c r="O579" s="7"/>
      <c r="P579" s="7"/>
      <c r="Q579" s="7"/>
      <c r="R579" s="7"/>
      <c r="S579" s="7"/>
      <c r="T579" s="7"/>
      <c r="U579" s="7"/>
      <c r="V579" s="7"/>
      <c r="W579" s="7"/>
      <c r="X579" s="7"/>
      <c r="Y579" s="7"/>
      <c r="Z579" s="7"/>
      <c r="AA579" s="7"/>
      <c r="AB579" s="7"/>
    </row>
    <row r="580" ht="22.5" customHeight="1">
      <c r="A580" s="7"/>
      <c r="B580" s="7"/>
      <c r="C580" s="7"/>
      <c r="D580" s="7"/>
      <c r="E580" s="21"/>
      <c r="F580" s="7"/>
      <c r="G580" s="7"/>
      <c r="H580" s="14"/>
      <c r="I580" s="14"/>
      <c r="J580" s="14"/>
      <c r="K580" s="7"/>
      <c r="L580" s="7"/>
      <c r="M580" s="7"/>
      <c r="N580" s="7"/>
      <c r="O580" s="7"/>
      <c r="P580" s="7"/>
      <c r="Q580" s="7"/>
      <c r="R580" s="7"/>
      <c r="S580" s="7"/>
      <c r="T580" s="7"/>
      <c r="U580" s="7"/>
      <c r="V580" s="7"/>
      <c r="W580" s="7"/>
      <c r="X580" s="7"/>
      <c r="Y580" s="7"/>
      <c r="Z580" s="7"/>
      <c r="AA580" s="7"/>
      <c r="AB580" s="7"/>
    </row>
    <row r="581" ht="22.5" customHeight="1">
      <c r="A581" s="7"/>
      <c r="B581" s="7"/>
      <c r="C581" s="7"/>
      <c r="D581" s="7"/>
      <c r="E581" s="21"/>
      <c r="F581" s="7"/>
      <c r="G581" s="7"/>
      <c r="H581" s="14"/>
      <c r="I581" s="14"/>
      <c r="J581" s="14"/>
      <c r="K581" s="7"/>
      <c r="L581" s="7"/>
      <c r="M581" s="7"/>
      <c r="N581" s="7"/>
      <c r="O581" s="7"/>
      <c r="P581" s="7"/>
      <c r="Q581" s="7"/>
      <c r="R581" s="7"/>
      <c r="S581" s="7"/>
      <c r="T581" s="7"/>
      <c r="U581" s="7"/>
      <c r="V581" s="7"/>
      <c r="W581" s="7"/>
      <c r="X581" s="7"/>
      <c r="Y581" s="7"/>
      <c r="Z581" s="7"/>
      <c r="AA581" s="7"/>
      <c r="AB581" s="7"/>
    </row>
    <row r="582" ht="22.5" customHeight="1">
      <c r="A582" s="7"/>
      <c r="B582" s="7"/>
      <c r="C582" s="7"/>
      <c r="D582" s="7"/>
      <c r="E582" s="21"/>
      <c r="F582" s="7"/>
      <c r="G582" s="7"/>
      <c r="H582" s="14"/>
      <c r="I582" s="14"/>
      <c r="J582" s="14"/>
      <c r="K582" s="7"/>
      <c r="L582" s="7"/>
      <c r="M582" s="7"/>
      <c r="N582" s="7"/>
      <c r="O582" s="7"/>
      <c r="P582" s="7"/>
      <c r="Q582" s="7"/>
      <c r="R582" s="7"/>
      <c r="S582" s="7"/>
      <c r="T582" s="7"/>
      <c r="U582" s="7"/>
      <c r="V582" s="7"/>
      <c r="W582" s="7"/>
      <c r="X582" s="7"/>
      <c r="Y582" s="7"/>
      <c r="Z582" s="7"/>
      <c r="AA582" s="7"/>
      <c r="AB582" s="7"/>
    </row>
    <row r="583" ht="22.5" customHeight="1">
      <c r="A583" s="7"/>
      <c r="B583" s="7"/>
      <c r="C583" s="7"/>
      <c r="D583" s="7"/>
      <c r="E583" s="21"/>
      <c r="F583" s="7"/>
      <c r="G583" s="7"/>
      <c r="H583" s="14"/>
      <c r="I583" s="14"/>
      <c r="J583" s="14"/>
      <c r="K583" s="7"/>
      <c r="L583" s="7"/>
      <c r="M583" s="7"/>
      <c r="N583" s="7"/>
      <c r="O583" s="7"/>
      <c r="P583" s="7"/>
      <c r="Q583" s="7"/>
      <c r="R583" s="7"/>
      <c r="S583" s="7"/>
      <c r="T583" s="7"/>
      <c r="U583" s="7"/>
      <c r="V583" s="7"/>
      <c r="W583" s="7"/>
      <c r="X583" s="7"/>
      <c r="Y583" s="7"/>
      <c r="Z583" s="7"/>
      <c r="AA583" s="7"/>
      <c r="AB583" s="7"/>
    </row>
    <row r="584" ht="22.5" customHeight="1">
      <c r="A584" s="7"/>
      <c r="B584" s="7"/>
      <c r="C584" s="7"/>
      <c r="D584" s="7"/>
      <c r="E584" s="21"/>
      <c r="F584" s="7"/>
      <c r="G584" s="7"/>
      <c r="H584" s="14"/>
      <c r="I584" s="14"/>
      <c r="J584" s="14"/>
      <c r="K584" s="7"/>
      <c r="L584" s="7"/>
      <c r="M584" s="7"/>
      <c r="N584" s="7"/>
      <c r="O584" s="7"/>
      <c r="P584" s="7"/>
      <c r="Q584" s="7"/>
      <c r="R584" s="7"/>
      <c r="S584" s="7"/>
      <c r="T584" s="7"/>
      <c r="U584" s="7"/>
      <c r="V584" s="7"/>
      <c r="W584" s="7"/>
      <c r="X584" s="7"/>
      <c r="Y584" s="7"/>
      <c r="Z584" s="7"/>
      <c r="AA584" s="7"/>
      <c r="AB584" s="7"/>
    </row>
    <row r="585" ht="22.5" customHeight="1">
      <c r="A585" s="7"/>
      <c r="B585" s="7"/>
      <c r="C585" s="7"/>
      <c r="D585" s="7"/>
      <c r="E585" s="21"/>
      <c r="F585" s="7"/>
      <c r="G585" s="7"/>
      <c r="H585" s="14"/>
      <c r="I585" s="14"/>
      <c r="J585" s="14"/>
      <c r="K585" s="7"/>
      <c r="L585" s="7"/>
      <c r="M585" s="7"/>
      <c r="N585" s="7"/>
      <c r="O585" s="7"/>
      <c r="P585" s="7"/>
      <c r="Q585" s="7"/>
      <c r="R585" s="7"/>
      <c r="S585" s="7"/>
      <c r="T585" s="7"/>
      <c r="U585" s="7"/>
      <c r="V585" s="7"/>
      <c r="W585" s="7"/>
      <c r="X585" s="7"/>
      <c r="Y585" s="7"/>
      <c r="Z585" s="7"/>
      <c r="AA585" s="7"/>
      <c r="AB585" s="7"/>
    </row>
    <row r="586" ht="22.5" customHeight="1">
      <c r="A586" s="7"/>
      <c r="B586" s="7"/>
      <c r="C586" s="7"/>
      <c r="D586" s="7"/>
      <c r="E586" s="21"/>
      <c r="F586" s="7"/>
      <c r="G586" s="7"/>
      <c r="H586" s="14"/>
      <c r="I586" s="14"/>
      <c r="J586" s="14"/>
      <c r="K586" s="7"/>
      <c r="L586" s="7"/>
      <c r="M586" s="7"/>
      <c r="N586" s="7"/>
      <c r="O586" s="7"/>
      <c r="P586" s="7"/>
      <c r="Q586" s="7"/>
      <c r="R586" s="7"/>
      <c r="S586" s="7"/>
      <c r="T586" s="7"/>
      <c r="U586" s="7"/>
      <c r="V586" s="7"/>
      <c r="W586" s="7"/>
      <c r="X586" s="7"/>
      <c r="Y586" s="7"/>
      <c r="Z586" s="7"/>
      <c r="AA586" s="7"/>
      <c r="AB586" s="7"/>
    </row>
    <row r="587" ht="22.5" customHeight="1">
      <c r="A587" s="7"/>
      <c r="B587" s="7"/>
      <c r="C587" s="7"/>
      <c r="D587" s="7"/>
      <c r="E587" s="21"/>
      <c r="F587" s="7"/>
      <c r="G587" s="7"/>
      <c r="H587" s="14"/>
      <c r="I587" s="14"/>
      <c r="J587" s="14"/>
      <c r="K587" s="7"/>
      <c r="L587" s="7"/>
      <c r="M587" s="7"/>
      <c r="N587" s="7"/>
      <c r="O587" s="7"/>
      <c r="P587" s="7"/>
      <c r="Q587" s="7"/>
      <c r="R587" s="7"/>
      <c r="S587" s="7"/>
      <c r="T587" s="7"/>
      <c r="U587" s="7"/>
      <c r="V587" s="7"/>
      <c r="W587" s="7"/>
      <c r="X587" s="7"/>
      <c r="Y587" s="7"/>
      <c r="Z587" s="7"/>
      <c r="AA587" s="7"/>
      <c r="AB587" s="7"/>
    </row>
    <row r="588" ht="22.5" customHeight="1">
      <c r="A588" s="7"/>
      <c r="B588" s="7"/>
      <c r="C588" s="7"/>
      <c r="D588" s="7"/>
      <c r="E588" s="21"/>
      <c r="F588" s="7"/>
      <c r="G588" s="7"/>
      <c r="H588" s="14"/>
      <c r="I588" s="14"/>
      <c r="J588" s="14"/>
      <c r="K588" s="7"/>
      <c r="L588" s="7"/>
      <c r="M588" s="7"/>
      <c r="N588" s="7"/>
      <c r="O588" s="7"/>
      <c r="P588" s="7"/>
      <c r="Q588" s="7"/>
      <c r="R588" s="7"/>
      <c r="S588" s="7"/>
      <c r="T588" s="7"/>
      <c r="U588" s="7"/>
      <c r="V588" s="7"/>
      <c r="W588" s="7"/>
      <c r="X588" s="7"/>
      <c r="Y588" s="7"/>
      <c r="Z588" s="7"/>
      <c r="AA588" s="7"/>
      <c r="AB588" s="7"/>
    </row>
    <row r="589" ht="22.5" customHeight="1">
      <c r="A589" s="7"/>
      <c r="B589" s="7"/>
      <c r="C589" s="7"/>
      <c r="D589" s="7"/>
      <c r="E589" s="21"/>
      <c r="F589" s="7"/>
      <c r="G589" s="7"/>
      <c r="H589" s="14"/>
      <c r="I589" s="14"/>
      <c r="J589" s="14"/>
      <c r="K589" s="7"/>
      <c r="L589" s="7"/>
      <c r="M589" s="7"/>
      <c r="N589" s="7"/>
      <c r="O589" s="7"/>
      <c r="P589" s="7"/>
      <c r="Q589" s="7"/>
      <c r="R589" s="7"/>
      <c r="S589" s="7"/>
      <c r="T589" s="7"/>
      <c r="U589" s="7"/>
      <c r="V589" s="7"/>
      <c r="W589" s="7"/>
      <c r="X589" s="7"/>
      <c r="Y589" s="7"/>
      <c r="Z589" s="7"/>
      <c r="AA589" s="7"/>
      <c r="AB589" s="7"/>
    </row>
    <row r="590" ht="22.5" customHeight="1">
      <c r="A590" s="7"/>
      <c r="B590" s="7"/>
      <c r="C590" s="7"/>
      <c r="D590" s="7"/>
      <c r="E590" s="21"/>
      <c r="F590" s="7"/>
      <c r="G590" s="7"/>
      <c r="H590" s="14"/>
      <c r="I590" s="14"/>
      <c r="J590" s="14"/>
      <c r="K590" s="7"/>
      <c r="L590" s="7"/>
      <c r="M590" s="7"/>
      <c r="N590" s="7"/>
      <c r="O590" s="7"/>
      <c r="P590" s="7"/>
      <c r="Q590" s="7"/>
      <c r="R590" s="7"/>
      <c r="S590" s="7"/>
      <c r="T590" s="7"/>
      <c r="U590" s="7"/>
      <c r="V590" s="7"/>
      <c r="W590" s="7"/>
      <c r="X590" s="7"/>
      <c r="Y590" s="7"/>
      <c r="Z590" s="7"/>
      <c r="AA590" s="7"/>
      <c r="AB590" s="7"/>
    </row>
    <row r="591" ht="22.5" customHeight="1">
      <c r="A591" s="7"/>
      <c r="B591" s="7"/>
      <c r="C591" s="7"/>
      <c r="D591" s="7"/>
      <c r="E591" s="21"/>
      <c r="F591" s="7"/>
      <c r="G591" s="7"/>
      <c r="H591" s="14"/>
      <c r="I591" s="14"/>
      <c r="J591" s="14"/>
      <c r="K591" s="7"/>
      <c r="L591" s="7"/>
      <c r="M591" s="7"/>
      <c r="N591" s="7"/>
      <c r="O591" s="7"/>
      <c r="P591" s="7"/>
      <c r="Q591" s="7"/>
      <c r="R591" s="7"/>
      <c r="S591" s="7"/>
      <c r="T591" s="7"/>
      <c r="U591" s="7"/>
      <c r="V591" s="7"/>
      <c r="W591" s="7"/>
      <c r="X591" s="7"/>
      <c r="Y591" s="7"/>
      <c r="Z591" s="7"/>
      <c r="AA591" s="7"/>
      <c r="AB591" s="7"/>
    </row>
    <row r="592" ht="22.5" customHeight="1">
      <c r="A592" s="7"/>
      <c r="B592" s="7"/>
      <c r="C592" s="7"/>
      <c r="D592" s="7"/>
      <c r="E592" s="21"/>
      <c r="F592" s="7"/>
      <c r="G592" s="7"/>
      <c r="H592" s="14"/>
      <c r="I592" s="14"/>
      <c r="J592" s="14"/>
      <c r="K592" s="7"/>
      <c r="L592" s="7"/>
      <c r="M592" s="7"/>
      <c r="N592" s="7"/>
      <c r="O592" s="7"/>
      <c r="P592" s="7"/>
      <c r="Q592" s="7"/>
      <c r="R592" s="7"/>
      <c r="S592" s="7"/>
      <c r="T592" s="7"/>
      <c r="U592" s="7"/>
      <c r="V592" s="7"/>
      <c r="W592" s="7"/>
      <c r="X592" s="7"/>
      <c r="Y592" s="7"/>
      <c r="Z592" s="7"/>
      <c r="AA592" s="7"/>
      <c r="AB592" s="7"/>
    </row>
    <row r="593" ht="22.5" customHeight="1">
      <c r="A593" s="7"/>
      <c r="B593" s="7"/>
      <c r="C593" s="7"/>
      <c r="D593" s="7"/>
      <c r="E593" s="21"/>
      <c r="F593" s="7"/>
      <c r="G593" s="7"/>
      <c r="H593" s="14"/>
      <c r="I593" s="14"/>
      <c r="J593" s="14"/>
      <c r="K593" s="7"/>
      <c r="L593" s="7"/>
      <c r="M593" s="7"/>
      <c r="N593" s="7"/>
      <c r="O593" s="7"/>
      <c r="P593" s="7"/>
      <c r="Q593" s="7"/>
      <c r="R593" s="7"/>
      <c r="S593" s="7"/>
      <c r="T593" s="7"/>
      <c r="U593" s="7"/>
      <c r="V593" s="7"/>
      <c r="W593" s="7"/>
      <c r="X593" s="7"/>
      <c r="Y593" s="7"/>
      <c r="Z593" s="7"/>
      <c r="AA593" s="7"/>
      <c r="AB593" s="7"/>
    </row>
    <row r="594" ht="22.5" customHeight="1">
      <c r="A594" s="7"/>
      <c r="B594" s="7"/>
      <c r="C594" s="7"/>
      <c r="D594" s="7"/>
      <c r="E594" s="21"/>
      <c r="F594" s="7"/>
      <c r="G594" s="7"/>
      <c r="H594" s="14"/>
      <c r="I594" s="14"/>
      <c r="J594" s="14"/>
      <c r="K594" s="7"/>
      <c r="L594" s="7"/>
      <c r="M594" s="7"/>
      <c r="N594" s="7"/>
      <c r="O594" s="7"/>
      <c r="P594" s="7"/>
      <c r="Q594" s="7"/>
      <c r="R594" s="7"/>
      <c r="S594" s="7"/>
      <c r="T594" s="7"/>
      <c r="U594" s="7"/>
      <c r="V594" s="7"/>
      <c r="W594" s="7"/>
      <c r="X594" s="7"/>
      <c r="Y594" s="7"/>
      <c r="Z594" s="7"/>
      <c r="AA594" s="7"/>
      <c r="AB594" s="7"/>
    </row>
    <row r="595" ht="22.5" customHeight="1">
      <c r="A595" s="7"/>
      <c r="B595" s="7"/>
      <c r="C595" s="7"/>
      <c r="D595" s="7"/>
      <c r="E595" s="21"/>
      <c r="F595" s="7"/>
      <c r="G595" s="7"/>
      <c r="H595" s="14"/>
      <c r="I595" s="14"/>
      <c r="J595" s="14"/>
      <c r="K595" s="7"/>
      <c r="L595" s="7"/>
      <c r="M595" s="7"/>
      <c r="N595" s="7"/>
      <c r="O595" s="7"/>
      <c r="P595" s="7"/>
      <c r="Q595" s="7"/>
      <c r="R595" s="7"/>
      <c r="S595" s="7"/>
      <c r="T595" s="7"/>
      <c r="U595" s="7"/>
      <c r="V595" s="7"/>
      <c r="W595" s="7"/>
      <c r="X595" s="7"/>
      <c r="Y595" s="7"/>
      <c r="Z595" s="7"/>
      <c r="AA595" s="7"/>
      <c r="AB595" s="7"/>
    </row>
    <row r="596" ht="22.5" customHeight="1">
      <c r="A596" s="7"/>
      <c r="B596" s="7"/>
      <c r="C596" s="7"/>
      <c r="D596" s="7"/>
      <c r="E596" s="21"/>
      <c r="F596" s="7"/>
      <c r="G596" s="7"/>
      <c r="H596" s="14"/>
      <c r="I596" s="14"/>
      <c r="J596" s="14"/>
      <c r="K596" s="7"/>
      <c r="L596" s="7"/>
      <c r="M596" s="7"/>
      <c r="N596" s="7"/>
      <c r="O596" s="7"/>
      <c r="P596" s="7"/>
      <c r="Q596" s="7"/>
      <c r="R596" s="7"/>
      <c r="S596" s="7"/>
      <c r="T596" s="7"/>
      <c r="U596" s="7"/>
      <c r="V596" s="7"/>
      <c r="W596" s="7"/>
      <c r="X596" s="7"/>
      <c r="Y596" s="7"/>
      <c r="Z596" s="7"/>
      <c r="AA596" s="7"/>
      <c r="AB596" s="7"/>
    </row>
    <row r="597" ht="22.5" customHeight="1">
      <c r="A597" s="7"/>
      <c r="B597" s="7"/>
      <c r="C597" s="7"/>
      <c r="D597" s="7"/>
      <c r="E597" s="21"/>
      <c r="F597" s="7"/>
      <c r="G597" s="7"/>
      <c r="H597" s="14"/>
      <c r="I597" s="14"/>
      <c r="J597" s="14"/>
      <c r="K597" s="7"/>
      <c r="L597" s="7"/>
      <c r="M597" s="7"/>
      <c r="N597" s="7"/>
      <c r="O597" s="7"/>
      <c r="P597" s="7"/>
      <c r="Q597" s="7"/>
      <c r="R597" s="7"/>
      <c r="S597" s="7"/>
      <c r="T597" s="7"/>
      <c r="U597" s="7"/>
      <c r="V597" s="7"/>
      <c r="W597" s="7"/>
      <c r="X597" s="7"/>
      <c r="Y597" s="7"/>
      <c r="Z597" s="7"/>
      <c r="AA597" s="7"/>
      <c r="AB597" s="7"/>
    </row>
    <row r="598" ht="22.5" customHeight="1">
      <c r="A598" s="7"/>
      <c r="B598" s="7"/>
      <c r="C598" s="7"/>
      <c r="D598" s="7"/>
      <c r="E598" s="21"/>
      <c r="F598" s="7"/>
      <c r="G598" s="7"/>
      <c r="H598" s="14"/>
      <c r="I598" s="14"/>
      <c r="J598" s="14"/>
      <c r="K598" s="7"/>
      <c r="L598" s="7"/>
      <c r="M598" s="7"/>
      <c r="N598" s="7"/>
      <c r="O598" s="7"/>
      <c r="P598" s="7"/>
      <c r="Q598" s="7"/>
      <c r="R598" s="7"/>
      <c r="S598" s="7"/>
      <c r="T598" s="7"/>
      <c r="U598" s="7"/>
      <c r="V598" s="7"/>
      <c r="W598" s="7"/>
      <c r="X598" s="7"/>
      <c r="Y598" s="7"/>
      <c r="Z598" s="7"/>
      <c r="AA598" s="7"/>
      <c r="AB598" s="7"/>
    </row>
    <row r="599" ht="22.5" customHeight="1">
      <c r="A599" s="7"/>
      <c r="B599" s="7"/>
      <c r="C599" s="7"/>
      <c r="D599" s="7"/>
      <c r="E599" s="21"/>
      <c r="F599" s="7"/>
      <c r="G599" s="7"/>
      <c r="H599" s="14"/>
      <c r="I599" s="14"/>
      <c r="J599" s="14"/>
      <c r="K599" s="7"/>
      <c r="L599" s="7"/>
      <c r="M599" s="7"/>
      <c r="N599" s="7"/>
      <c r="O599" s="7"/>
      <c r="P599" s="7"/>
      <c r="Q599" s="7"/>
      <c r="R599" s="7"/>
      <c r="S599" s="7"/>
      <c r="T599" s="7"/>
      <c r="U599" s="7"/>
      <c r="V599" s="7"/>
      <c r="W599" s="7"/>
      <c r="X599" s="7"/>
      <c r="Y599" s="7"/>
      <c r="Z599" s="7"/>
      <c r="AA599" s="7"/>
      <c r="AB599" s="7"/>
    </row>
    <row r="600" ht="22.5" customHeight="1">
      <c r="A600" s="7"/>
      <c r="B600" s="7"/>
      <c r="C600" s="7"/>
      <c r="D600" s="7"/>
      <c r="E600" s="21"/>
      <c r="F600" s="7"/>
      <c r="G600" s="7"/>
      <c r="H600" s="14"/>
      <c r="I600" s="14"/>
      <c r="J600" s="14"/>
      <c r="K600" s="7"/>
      <c r="L600" s="7"/>
      <c r="M600" s="7"/>
      <c r="N600" s="7"/>
      <c r="O600" s="7"/>
      <c r="P600" s="7"/>
      <c r="Q600" s="7"/>
      <c r="R600" s="7"/>
      <c r="S600" s="7"/>
      <c r="T600" s="7"/>
      <c r="U600" s="7"/>
      <c r="V600" s="7"/>
      <c r="W600" s="7"/>
      <c r="X600" s="7"/>
      <c r="Y600" s="7"/>
      <c r="Z600" s="7"/>
      <c r="AA600" s="7"/>
      <c r="AB600" s="7"/>
    </row>
    <row r="601" ht="22.5" customHeight="1">
      <c r="A601" s="7"/>
      <c r="B601" s="7"/>
      <c r="C601" s="7"/>
      <c r="D601" s="7"/>
      <c r="E601" s="21"/>
      <c r="F601" s="7"/>
      <c r="G601" s="7"/>
      <c r="H601" s="14"/>
      <c r="I601" s="14"/>
      <c r="J601" s="14"/>
      <c r="K601" s="7"/>
      <c r="L601" s="7"/>
      <c r="M601" s="7"/>
      <c r="N601" s="7"/>
      <c r="O601" s="7"/>
      <c r="P601" s="7"/>
      <c r="Q601" s="7"/>
      <c r="R601" s="7"/>
      <c r="S601" s="7"/>
      <c r="T601" s="7"/>
      <c r="U601" s="7"/>
      <c r="V601" s="7"/>
      <c r="W601" s="7"/>
      <c r="X601" s="7"/>
      <c r="Y601" s="7"/>
      <c r="Z601" s="7"/>
      <c r="AA601" s="7"/>
      <c r="AB601" s="7"/>
    </row>
    <row r="602" ht="22.5" customHeight="1">
      <c r="A602" s="7"/>
      <c r="B602" s="7"/>
      <c r="C602" s="7"/>
      <c r="D602" s="7"/>
      <c r="E602" s="21"/>
      <c r="F602" s="7"/>
      <c r="G602" s="7"/>
      <c r="H602" s="14"/>
      <c r="I602" s="14"/>
      <c r="J602" s="14"/>
      <c r="K602" s="7"/>
      <c r="L602" s="7"/>
      <c r="M602" s="7"/>
      <c r="N602" s="7"/>
      <c r="O602" s="7"/>
      <c r="P602" s="7"/>
      <c r="Q602" s="7"/>
      <c r="R602" s="7"/>
      <c r="S602" s="7"/>
      <c r="T602" s="7"/>
      <c r="U602" s="7"/>
      <c r="V602" s="7"/>
      <c r="W602" s="7"/>
      <c r="X602" s="7"/>
      <c r="Y602" s="7"/>
      <c r="Z602" s="7"/>
      <c r="AA602" s="7"/>
      <c r="AB602" s="7"/>
    </row>
    <row r="603" ht="22.5" customHeight="1">
      <c r="A603" s="7"/>
      <c r="B603" s="7"/>
      <c r="C603" s="7"/>
      <c r="D603" s="7"/>
      <c r="E603" s="21"/>
      <c r="F603" s="7"/>
      <c r="G603" s="7"/>
      <c r="H603" s="14"/>
      <c r="I603" s="14"/>
      <c r="J603" s="14"/>
      <c r="K603" s="7"/>
      <c r="L603" s="7"/>
      <c r="M603" s="7"/>
      <c r="N603" s="7"/>
      <c r="O603" s="7"/>
      <c r="P603" s="7"/>
      <c r="Q603" s="7"/>
      <c r="R603" s="7"/>
      <c r="S603" s="7"/>
      <c r="T603" s="7"/>
      <c r="U603" s="7"/>
      <c r="V603" s="7"/>
      <c r="W603" s="7"/>
      <c r="X603" s="7"/>
      <c r="Y603" s="7"/>
      <c r="Z603" s="7"/>
      <c r="AA603" s="7"/>
      <c r="AB603" s="7"/>
    </row>
    <row r="604" ht="22.5" customHeight="1">
      <c r="A604" s="7"/>
      <c r="B604" s="7"/>
      <c r="C604" s="7"/>
      <c r="D604" s="7"/>
      <c r="E604" s="21"/>
      <c r="F604" s="7"/>
      <c r="G604" s="7"/>
      <c r="H604" s="14"/>
      <c r="I604" s="14"/>
      <c r="J604" s="14"/>
      <c r="K604" s="7"/>
      <c r="L604" s="7"/>
      <c r="M604" s="7"/>
      <c r="N604" s="7"/>
      <c r="O604" s="7"/>
      <c r="P604" s="7"/>
      <c r="Q604" s="7"/>
      <c r="R604" s="7"/>
      <c r="S604" s="7"/>
      <c r="T604" s="7"/>
      <c r="U604" s="7"/>
      <c r="V604" s="7"/>
      <c r="W604" s="7"/>
      <c r="X604" s="7"/>
      <c r="Y604" s="7"/>
      <c r="Z604" s="7"/>
      <c r="AA604" s="7"/>
      <c r="AB604" s="7"/>
    </row>
    <row r="605" ht="22.5" customHeight="1">
      <c r="A605" s="7"/>
      <c r="B605" s="7"/>
      <c r="C605" s="7"/>
      <c r="D605" s="7"/>
      <c r="E605" s="21"/>
      <c r="F605" s="7"/>
      <c r="G605" s="7"/>
      <c r="H605" s="14"/>
      <c r="I605" s="14"/>
      <c r="J605" s="14"/>
      <c r="K605" s="7"/>
      <c r="L605" s="7"/>
      <c r="M605" s="7"/>
      <c r="N605" s="7"/>
      <c r="O605" s="7"/>
      <c r="P605" s="7"/>
      <c r="Q605" s="7"/>
      <c r="R605" s="7"/>
      <c r="S605" s="7"/>
      <c r="T605" s="7"/>
      <c r="U605" s="7"/>
      <c r="V605" s="7"/>
      <c r="W605" s="7"/>
      <c r="X605" s="7"/>
      <c r="Y605" s="7"/>
      <c r="Z605" s="7"/>
      <c r="AA605" s="7"/>
      <c r="AB605" s="7"/>
    </row>
    <row r="606" ht="22.5" customHeight="1">
      <c r="A606" s="7"/>
      <c r="B606" s="7"/>
      <c r="C606" s="7"/>
      <c r="D606" s="7"/>
      <c r="E606" s="21"/>
      <c r="F606" s="7"/>
      <c r="G606" s="7"/>
      <c r="H606" s="14"/>
      <c r="I606" s="14"/>
      <c r="J606" s="14"/>
      <c r="K606" s="7"/>
      <c r="L606" s="7"/>
      <c r="M606" s="7"/>
      <c r="N606" s="7"/>
      <c r="O606" s="7"/>
      <c r="P606" s="7"/>
      <c r="Q606" s="7"/>
      <c r="R606" s="7"/>
      <c r="S606" s="7"/>
      <c r="T606" s="7"/>
      <c r="U606" s="7"/>
      <c r="V606" s="7"/>
      <c r="W606" s="7"/>
      <c r="X606" s="7"/>
      <c r="Y606" s="7"/>
      <c r="Z606" s="7"/>
      <c r="AA606" s="7"/>
      <c r="AB606" s="7"/>
    </row>
    <row r="607" ht="22.5" customHeight="1">
      <c r="A607" s="7"/>
      <c r="B607" s="7"/>
      <c r="C607" s="7"/>
      <c r="D607" s="7"/>
      <c r="E607" s="21"/>
      <c r="F607" s="7"/>
      <c r="G607" s="7"/>
      <c r="H607" s="14"/>
      <c r="I607" s="14"/>
      <c r="J607" s="14"/>
      <c r="K607" s="7"/>
      <c r="L607" s="7"/>
      <c r="M607" s="7"/>
      <c r="N607" s="7"/>
      <c r="O607" s="7"/>
      <c r="P607" s="7"/>
      <c r="Q607" s="7"/>
      <c r="R607" s="7"/>
      <c r="S607" s="7"/>
      <c r="T607" s="7"/>
      <c r="U607" s="7"/>
      <c r="V607" s="7"/>
      <c r="W607" s="7"/>
      <c r="X607" s="7"/>
      <c r="Y607" s="7"/>
      <c r="Z607" s="7"/>
      <c r="AA607" s="7"/>
      <c r="AB607" s="7"/>
    </row>
    <row r="608" ht="22.5" customHeight="1">
      <c r="A608" s="7"/>
      <c r="B608" s="7"/>
      <c r="C608" s="7"/>
      <c r="D608" s="7"/>
      <c r="E608" s="21"/>
      <c r="F608" s="7"/>
      <c r="G608" s="7"/>
      <c r="H608" s="14"/>
      <c r="I608" s="14"/>
      <c r="J608" s="14"/>
      <c r="K608" s="7"/>
      <c r="L608" s="7"/>
      <c r="M608" s="7"/>
      <c r="N608" s="7"/>
      <c r="O608" s="7"/>
      <c r="P608" s="7"/>
      <c r="Q608" s="7"/>
      <c r="R608" s="7"/>
      <c r="S608" s="7"/>
      <c r="T608" s="7"/>
      <c r="U608" s="7"/>
      <c r="V608" s="7"/>
      <c r="W608" s="7"/>
      <c r="X608" s="7"/>
      <c r="Y608" s="7"/>
      <c r="Z608" s="7"/>
      <c r="AA608" s="7"/>
      <c r="AB608" s="7"/>
    </row>
    <row r="609" ht="22.5" customHeight="1">
      <c r="A609" s="7"/>
      <c r="B609" s="7"/>
      <c r="C609" s="7"/>
      <c r="D609" s="7"/>
      <c r="E609" s="21"/>
      <c r="F609" s="7"/>
      <c r="G609" s="7"/>
      <c r="H609" s="14"/>
      <c r="I609" s="14"/>
      <c r="J609" s="14"/>
      <c r="K609" s="7"/>
      <c r="L609" s="7"/>
      <c r="M609" s="7"/>
      <c r="N609" s="7"/>
      <c r="O609" s="7"/>
      <c r="P609" s="7"/>
      <c r="Q609" s="7"/>
      <c r="R609" s="7"/>
      <c r="S609" s="7"/>
      <c r="T609" s="7"/>
      <c r="U609" s="7"/>
      <c r="V609" s="7"/>
      <c r="W609" s="7"/>
      <c r="X609" s="7"/>
      <c r="Y609" s="7"/>
      <c r="Z609" s="7"/>
      <c r="AA609" s="7"/>
      <c r="AB609" s="7"/>
    </row>
    <row r="610" ht="22.5" customHeight="1">
      <c r="A610" s="7"/>
      <c r="B610" s="7"/>
      <c r="C610" s="7"/>
      <c r="D610" s="7"/>
      <c r="E610" s="21"/>
      <c r="F610" s="7"/>
      <c r="G610" s="7"/>
      <c r="H610" s="14"/>
      <c r="I610" s="14"/>
      <c r="J610" s="14"/>
      <c r="K610" s="7"/>
      <c r="L610" s="7"/>
      <c r="M610" s="7"/>
      <c r="N610" s="7"/>
      <c r="O610" s="7"/>
      <c r="P610" s="7"/>
      <c r="Q610" s="7"/>
      <c r="R610" s="7"/>
      <c r="S610" s="7"/>
      <c r="T610" s="7"/>
      <c r="U610" s="7"/>
      <c r="V610" s="7"/>
      <c r="W610" s="7"/>
      <c r="X610" s="7"/>
      <c r="Y610" s="7"/>
      <c r="Z610" s="7"/>
      <c r="AA610" s="7"/>
      <c r="AB610" s="7"/>
    </row>
    <row r="611" ht="22.5" customHeight="1">
      <c r="A611" s="7"/>
      <c r="B611" s="7"/>
      <c r="C611" s="7"/>
      <c r="D611" s="7"/>
      <c r="E611" s="21"/>
      <c r="F611" s="7"/>
      <c r="G611" s="7"/>
      <c r="H611" s="14"/>
      <c r="I611" s="14"/>
      <c r="J611" s="14"/>
      <c r="K611" s="7"/>
      <c r="L611" s="7"/>
      <c r="M611" s="7"/>
      <c r="N611" s="7"/>
      <c r="O611" s="7"/>
      <c r="P611" s="7"/>
      <c r="Q611" s="7"/>
      <c r="R611" s="7"/>
      <c r="S611" s="7"/>
      <c r="T611" s="7"/>
      <c r="U611" s="7"/>
      <c r="V611" s="7"/>
      <c r="W611" s="7"/>
      <c r="X611" s="7"/>
      <c r="Y611" s="7"/>
      <c r="Z611" s="7"/>
      <c r="AA611" s="7"/>
      <c r="AB611" s="7"/>
    </row>
    <row r="612" ht="22.5" customHeight="1">
      <c r="A612" s="7"/>
      <c r="B612" s="7"/>
      <c r="C612" s="7"/>
      <c r="D612" s="7"/>
      <c r="E612" s="21"/>
      <c r="F612" s="7"/>
      <c r="G612" s="7"/>
      <c r="H612" s="14"/>
      <c r="I612" s="14"/>
      <c r="J612" s="14"/>
      <c r="K612" s="7"/>
      <c r="L612" s="7"/>
      <c r="M612" s="7"/>
      <c r="N612" s="7"/>
      <c r="O612" s="7"/>
      <c r="P612" s="7"/>
      <c r="Q612" s="7"/>
      <c r="R612" s="7"/>
      <c r="S612" s="7"/>
      <c r="T612" s="7"/>
      <c r="U612" s="7"/>
      <c r="V612" s="7"/>
      <c r="W612" s="7"/>
      <c r="X612" s="7"/>
      <c r="Y612" s="7"/>
      <c r="Z612" s="7"/>
      <c r="AA612" s="7"/>
      <c r="AB612" s="7"/>
    </row>
    <row r="613" ht="22.5" customHeight="1">
      <c r="A613" s="7"/>
      <c r="B613" s="7"/>
      <c r="C613" s="7"/>
      <c r="D613" s="7"/>
      <c r="E613" s="21"/>
      <c r="F613" s="7"/>
      <c r="G613" s="7"/>
      <c r="H613" s="14"/>
      <c r="I613" s="14"/>
      <c r="J613" s="14"/>
      <c r="K613" s="7"/>
      <c r="L613" s="7"/>
      <c r="M613" s="7"/>
      <c r="N613" s="7"/>
      <c r="O613" s="7"/>
      <c r="P613" s="7"/>
      <c r="Q613" s="7"/>
      <c r="R613" s="7"/>
      <c r="S613" s="7"/>
      <c r="T613" s="7"/>
      <c r="U613" s="7"/>
      <c r="V613" s="7"/>
      <c r="W613" s="7"/>
      <c r="X613" s="7"/>
      <c r="Y613" s="7"/>
      <c r="Z613" s="7"/>
      <c r="AA613" s="7"/>
      <c r="AB613" s="7"/>
    </row>
    <row r="614" ht="22.5" customHeight="1">
      <c r="A614" s="7"/>
      <c r="B614" s="7"/>
      <c r="C614" s="7"/>
      <c r="D614" s="7"/>
      <c r="E614" s="21"/>
      <c r="F614" s="7"/>
      <c r="G614" s="7"/>
      <c r="H614" s="14"/>
      <c r="I614" s="14"/>
      <c r="J614" s="14"/>
      <c r="K614" s="7"/>
      <c r="L614" s="7"/>
      <c r="M614" s="7"/>
      <c r="N614" s="7"/>
      <c r="O614" s="7"/>
      <c r="P614" s="7"/>
      <c r="Q614" s="7"/>
      <c r="R614" s="7"/>
      <c r="S614" s="7"/>
      <c r="T614" s="7"/>
      <c r="U614" s="7"/>
      <c r="V614" s="7"/>
      <c r="W614" s="7"/>
      <c r="X614" s="7"/>
      <c r="Y614" s="7"/>
      <c r="Z614" s="7"/>
      <c r="AA614" s="7"/>
      <c r="AB614" s="7"/>
    </row>
    <row r="615" ht="22.5" customHeight="1">
      <c r="A615" s="7"/>
      <c r="B615" s="7"/>
      <c r="C615" s="7"/>
      <c r="D615" s="7"/>
      <c r="E615" s="21"/>
      <c r="F615" s="7"/>
      <c r="G615" s="7"/>
      <c r="H615" s="14"/>
      <c r="I615" s="14"/>
      <c r="J615" s="14"/>
      <c r="K615" s="7"/>
      <c r="L615" s="7"/>
      <c r="M615" s="7"/>
      <c r="N615" s="7"/>
      <c r="O615" s="7"/>
      <c r="P615" s="7"/>
      <c r="Q615" s="7"/>
      <c r="R615" s="7"/>
      <c r="S615" s="7"/>
      <c r="T615" s="7"/>
      <c r="U615" s="7"/>
      <c r="V615" s="7"/>
      <c r="W615" s="7"/>
      <c r="X615" s="7"/>
      <c r="Y615" s="7"/>
      <c r="Z615" s="7"/>
      <c r="AA615" s="7"/>
      <c r="AB615" s="7"/>
    </row>
    <row r="616" ht="22.5" customHeight="1">
      <c r="A616" s="7"/>
      <c r="B616" s="7"/>
      <c r="C616" s="7"/>
      <c r="D616" s="7"/>
      <c r="E616" s="21"/>
      <c r="F616" s="7"/>
      <c r="G616" s="7"/>
      <c r="H616" s="14"/>
      <c r="I616" s="14"/>
      <c r="J616" s="14"/>
      <c r="K616" s="7"/>
      <c r="L616" s="7"/>
      <c r="M616" s="7"/>
      <c r="N616" s="7"/>
      <c r="O616" s="7"/>
      <c r="P616" s="7"/>
      <c r="Q616" s="7"/>
      <c r="R616" s="7"/>
      <c r="S616" s="7"/>
      <c r="T616" s="7"/>
      <c r="U616" s="7"/>
      <c r="V616" s="7"/>
      <c r="W616" s="7"/>
      <c r="X616" s="7"/>
      <c r="Y616" s="7"/>
      <c r="Z616" s="7"/>
      <c r="AA616" s="7"/>
      <c r="AB616" s="7"/>
    </row>
    <row r="617" ht="22.5" customHeight="1">
      <c r="A617" s="7"/>
      <c r="B617" s="7"/>
      <c r="C617" s="7"/>
      <c r="D617" s="7"/>
      <c r="E617" s="21"/>
      <c r="F617" s="7"/>
      <c r="G617" s="7"/>
      <c r="H617" s="14"/>
      <c r="I617" s="14"/>
      <c r="J617" s="14"/>
      <c r="K617" s="7"/>
      <c r="L617" s="7"/>
      <c r="M617" s="7"/>
      <c r="N617" s="7"/>
      <c r="O617" s="7"/>
      <c r="P617" s="7"/>
      <c r="Q617" s="7"/>
      <c r="R617" s="7"/>
      <c r="S617" s="7"/>
      <c r="T617" s="7"/>
      <c r="U617" s="7"/>
      <c r="V617" s="7"/>
      <c r="W617" s="7"/>
      <c r="X617" s="7"/>
      <c r="Y617" s="7"/>
      <c r="Z617" s="7"/>
      <c r="AA617" s="7"/>
      <c r="AB617" s="7"/>
    </row>
    <row r="618" ht="22.5" customHeight="1">
      <c r="A618" s="7"/>
      <c r="B618" s="7"/>
      <c r="C618" s="7"/>
      <c r="D618" s="7"/>
      <c r="E618" s="21"/>
      <c r="F618" s="7"/>
      <c r="G618" s="7"/>
      <c r="H618" s="14"/>
      <c r="I618" s="14"/>
      <c r="J618" s="14"/>
      <c r="K618" s="7"/>
      <c r="L618" s="7"/>
      <c r="M618" s="7"/>
      <c r="N618" s="7"/>
      <c r="O618" s="7"/>
      <c r="P618" s="7"/>
      <c r="Q618" s="7"/>
      <c r="R618" s="7"/>
      <c r="S618" s="7"/>
      <c r="T618" s="7"/>
      <c r="U618" s="7"/>
      <c r="V618" s="7"/>
      <c r="W618" s="7"/>
      <c r="X618" s="7"/>
      <c r="Y618" s="7"/>
      <c r="Z618" s="7"/>
      <c r="AA618" s="7"/>
      <c r="AB618" s="7"/>
    </row>
    <row r="619" ht="22.5" customHeight="1">
      <c r="A619" s="7"/>
      <c r="B619" s="7"/>
      <c r="C619" s="7"/>
      <c r="D619" s="7"/>
      <c r="E619" s="21"/>
      <c r="F619" s="7"/>
      <c r="G619" s="7"/>
      <c r="H619" s="14"/>
      <c r="I619" s="14"/>
      <c r="J619" s="14"/>
      <c r="K619" s="7"/>
      <c r="L619" s="7"/>
      <c r="M619" s="7"/>
      <c r="N619" s="7"/>
      <c r="O619" s="7"/>
      <c r="P619" s="7"/>
      <c r="Q619" s="7"/>
      <c r="R619" s="7"/>
      <c r="S619" s="7"/>
      <c r="T619" s="7"/>
      <c r="U619" s="7"/>
      <c r="V619" s="7"/>
      <c r="W619" s="7"/>
      <c r="X619" s="7"/>
      <c r="Y619" s="7"/>
      <c r="Z619" s="7"/>
      <c r="AA619" s="7"/>
      <c r="AB619" s="7"/>
    </row>
    <row r="620" ht="22.5" customHeight="1">
      <c r="A620" s="7"/>
      <c r="B620" s="7"/>
      <c r="C620" s="7"/>
      <c r="D620" s="7"/>
      <c r="E620" s="21"/>
      <c r="F620" s="7"/>
      <c r="G620" s="7"/>
      <c r="H620" s="14"/>
      <c r="I620" s="14"/>
      <c r="J620" s="14"/>
      <c r="K620" s="7"/>
      <c r="L620" s="7"/>
      <c r="M620" s="7"/>
      <c r="N620" s="7"/>
      <c r="O620" s="7"/>
      <c r="P620" s="7"/>
      <c r="Q620" s="7"/>
      <c r="R620" s="7"/>
      <c r="S620" s="7"/>
      <c r="T620" s="7"/>
      <c r="U620" s="7"/>
      <c r="V620" s="7"/>
      <c r="W620" s="7"/>
      <c r="X620" s="7"/>
      <c r="Y620" s="7"/>
      <c r="Z620" s="7"/>
      <c r="AA620" s="7"/>
      <c r="AB620" s="7"/>
    </row>
    <row r="621" ht="22.5" customHeight="1">
      <c r="A621" s="7"/>
      <c r="B621" s="7"/>
      <c r="C621" s="7"/>
      <c r="D621" s="7"/>
      <c r="E621" s="21"/>
      <c r="F621" s="7"/>
      <c r="G621" s="7"/>
      <c r="H621" s="14"/>
      <c r="I621" s="14"/>
      <c r="J621" s="14"/>
      <c r="K621" s="7"/>
      <c r="L621" s="7"/>
      <c r="M621" s="7"/>
      <c r="N621" s="7"/>
      <c r="O621" s="7"/>
      <c r="P621" s="7"/>
      <c r="Q621" s="7"/>
      <c r="R621" s="7"/>
      <c r="S621" s="7"/>
      <c r="T621" s="7"/>
      <c r="U621" s="7"/>
      <c r="V621" s="7"/>
      <c r="W621" s="7"/>
      <c r="X621" s="7"/>
      <c r="Y621" s="7"/>
      <c r="Z621" s="7"/>
      <c r="AA621" s="7"/>
      <c r="AB621" s="7"/>
    </row>
    <row r="622" ht="22.5" customHeight="1">
      <c r="A622" s="7"/>
      <c r="B622" s="7"/>
      <c r="C622" s="7"/>
      <c r="D622" s="7"/>
      <c r="E622" s="21"/>
      <c r="F622" s="7"/>
      <c r="G622" s="7"/>
      <c r="H622" s="14"/>
      <c r="I622" s="14"/>
      <c r="J622" s="14"/>
      <c r="K622" s="7"/>
      <c r="L622" s="7"/>
      <c r="M622" s="7"/>
      <c r="N622" s="7"/>
      <c r="O622" s="7"/>
      <c r="P622" s="7"/>
      <c r="Q622" s="7"/>
      <c r="R622" s="7"/>
      <c r="S622" s="7"/>
      <c r="T622" s="7"/>
      <c r="U622" s="7"/>
      <c r="V622" s="7"/>
      <c r="W622" s="7"/>
      <c r="X622" s="7"/>
      <c r="Y622" s="7"/>
      <c r="Z622" s="7"/>
      <c r="AA622" s="7"/>
      <c r="AB622" s="7"/>
    </row>
    <row r="623" ht="22.5" customHeight="1">
      <c r="A623" s="7"/>
      <c r="B623" s="7"/>
      <c r="C623" s="7"/>
      <c r="D623" s="7"/>
      <c r="E623" s="21"/>
      <c r="F623" s="7"/>
      <c r="G623" s="7"/>
      <c r="H623" s="14"/>
      <c r="I623" s="14"/>
      <c r="J623" s="14"/>
      <c r="K623" s="7"/>
      <c r="L623" s="7"/>
      <c r="M623" s="7"/>
      <c r="N623" s="7"/>
      <c r="O623" s="7"/>
      <c r="P623" s="7"/>
      <c r="Q623" s="7"/>
      <c r="R623" s="7"/>
      <c r="S623" s="7"/>
      <c r="T623" s="7"/>
      <c r="U623" s="7"/>
      <c r="V623" s="7"/>
      <c r="W623" s="7"/>
      <c r="X623" s="7"/>
      <c r="Y623" s="7"/>
      <c r="Z623" s="7"/>
      <c r="AA623" s="7"/>
      <c r="AB623" s="7"/>
    </row>
    <row r="624" ht="22.5" customHeight="1">
      <c r="A624" s="7"/>
      <c r="B624" s="7"/>
      <c r="C624" s="7"/>
      <c r="D624" s="7"/>
      <c r="E624" s="21"/>
      <c r="F624" s="7"/>
      <c r="G624" s="7"/>
      <c r="H624" s="14"/>
      <c r="I624" s="14"/>
      <c r="J624" s="14"/>
      <c r="K624" s="7"/>
      <c r="L624" s="7"/>
      <c r="M624" s="7"/>
      <c r="N624" s="7"/>
      <c r="O624" s="7"/>
      <c r="P624" s="7"/>
      <c r="Q624" s="7"/>
      <c r="R624" s="7"/>
      <c r="S624" s="7"/>
      <c r="T624" s="7"/>
      <c r="U624" s="7"/>
      <c r="V624" s="7"/>
      <c r="W624" s="7"/>
      <c r="X624" s="7"/>
      <c r="Y624" s="7"/>
      <c r="Z624" s="7"/>
      <c r="AA624" s="7"/>
      <c r="AB624" s="7"/>
    </row>
    <row r="625" ht="22.5" customHeight="1">
      <c r="A625" s="7"/>
      <c r="B625" s="7"/>
      <c r="C625" s="7"/>
      <c r="D625" s="7"/>
      <c r="E625" s="21"/>
      <c r="F625" s="7"/>
      <c r="G625" s="7"/>
      <c r="H625" s="14"/>
      <c r="I625" s="14"/>
      <c r="J625" s="14"/>
      <c r="K625" s="7"/>
      <c r="L625" s="7"/>
      <c r="M625" s="7"/>
      <c r="N625" s="7"/>
      <c r="O625" s="7"/>
      <c r="P625" s="7"/>
      <c r="Q625" s="7"/>
      <c r="R625" s="7"/>
      <c r="S625" s="7"/>
      <c r="T625" s="7"/>
      <c r="U625" s="7"/>
      <c r="V625" s="7"/>
      <c r="W625" s="7"/>
      <c r="X625" s="7"/>
      <c r="Y625" s="7"/>
      <c r="Z625" s="7"/>
      <c r="AA625" s="7"/>
      <c r="AB625" s="7"/>
    </row>
    <row r="626" ht="22.5" customHeight="1">
      <c r="A626" s="7"/>
      <c r="B626" s="7"/>
      <c r="C626" s="7"/>
      <c r="D626" s="7"/>
      <c r="E626" s="21"/>
      <c r="F626" s="7"/>
      <c r="G626" s="7"/>
      <c r="H626" s="14"/>
      <c r="I626" s="14"/>
      <c r="J626" s="14"/>
      <c r="K626" s="7"/>
      <c r="L626" s="7"/>
      <c r="M626" s="7"/>
      <c r="N626" s="7"/>
      <c r="O626" s="7"/>
      <c r="P626" s="7"/>
      <c r="Q626" s="7"/>
      <c r="R626" s="7"/>
      <c r="S626" s="7"/>
      <c r="T626" s="7"/>
      <c r="U626" s="7"/>
      <c r="V626" s="7"/>
      <c r="W626" s="7"/>
      <c r="X626" s="7"/>
      <c r="Y626" s="7"/>
      <c r="Z626" s="7"/>
      <c r="AA626" s="7"/>
      <c r="AB626" s="7"/>
    </row>
    <row r="627" ht="22.5" customHeight="1">
      <c r="A627" s="7"/>
      <c r="B627" s="7"/>
      <c r="C627" s="7"/>
      <c r="D627" s="7"/>
      <c r="E627" s="21"/>
      <c r="F627" s="7"/>
      <c r="G627" s="7"/>
      <c r="H627" s="14"/>
      <c r="I627" s="14"/>
      <c r="J627" s="14"/>
      <c r="K627" s="7"/>
      <c r="L627" s="7"/>
      <c r="M627" s="7"/>
      <c r="N627" s="7"/>
      <c r="O627" s="7"/>
      <c r="P627" s="7"/>
      <c r="Q627" s="7"/>
      <c r="R627" s="7"/>
      <c r="S627" s="7"/>
      <c r="T627" s="7"/>
      <c r="U627" s="7"/>
      <c r="V627" s="7"/>
      <c r="W627" s="7"/>
      <c r="X627" s="7"/>
      <c r="Y627" s="7"/>
      <c r="Z627" s="7"/>
      <c r="AA627" s="7"/>
      <c r="AB627" s="7"/>
    </row>
    <row r="628" ht="22.5" customHeight="1">
      <c r="A628" s="7"/>
      <c r="B628" s="7"/>
      <c r="C628" s="7"/>
      <c r="D628" s="7"/>
      <c r="E628" s="21"/>
      <c r="F628" s="7"/>
      <c r="G628" s="7"/>
      <c r="H628" s="14"/>
      <c r="I628" s="14"/>
      <c r="J628" s="14"/>
      <c r="K628" s="7"/>
      <c r="L628" s="7"/>
      <c r="M628" s="7"/>
      <c r="N628" s="7"/>
      <c r="O628" s="7"/>
      <c r="P628" s="7"/>
      <c r="Q628" s="7"/>
      <c r="R628" s="7"/>
      <c r="S628" s="7"/>
      <c r="T628" s="7"/>
      <c r="U628" s="7"/>
      <c r="V628" s="7"/>
      <c r="W628" s="7"/>
      <c r="X628" s="7"/>
      <c r="Y628" s="7"/>
      <c r="Z628" s="7"/>
      <c r="AA628" s="7"/>
      <c r="AB628" s="7"/>
    </row>
    <row r="629" ht="22.5" customHeight="1">
      <c r="A629" s="7"/>
      <c r="B629" s="7"/>
      <c r="C629" s="7"/>
      <c r="D629" s="7"/>
      <c r="E629" s="21"/>
      <c r="F629" s="7"/>
      <c r="G629" s="7"/>
      <c r="H629" s="14"/>
      <c r="I629" s="14"/>
      <c r="J629" s="14"/>
      <c r="K629" s="7"/>
      <c r="L629" s="7"/>
      <c r="M629" s="7"/>
      <c r="N629" s="7"/>
      <c r="O629" s="7"/>
      <c r="P629" s="7"/>
      <c r="Q629" s="7"/>
      <c r="R629" s="7"/>
      <c r="S629" s="7"/>
      <c r="T629" s="7"/>
      <c r="U629" s="7"/>
      <c r="V629" s="7"/>
      <c r="W629" s="7"/>
      <c r="X629" s="7"/>
      <c r="Y629" s="7"/>
      <c r="Z629" s="7"/>
      <c r="AA629" s="7"/>
      <c r="AB629" s="7"/>
    </row>
    <row r="630" ht="22.5" customHeight="1">
      <c r="A630" s="7"/>
      <c r="B630" s="7"/>
      <c r="C630" s="7"/>
      <c r="D630" s="7"/>
      <c r="E630" s="21"/>
      <c r="F630" s="7"/>
      <c r="G630" s="7"/>
      <c r="H630" s="14"/>
      <c r="I630" s="14"/>
      <c r="J630" s="14"/>
      <c r="K630" s="7"/>
      <c r="L630" s="7"/>
      <c r="M630" s="7"/>
      <c r="N630" s="7"/>
      <c r="O630" s="7"/>
      <c r="P630" s="7"/>
      <c r="Q630" s="7"/>
      <c r="R630" s="7"/>
      <c r="S630" s="7"/>
      <c r="T630" s="7"/>
      <c r="U630" s="7"/>
      <c r="V630" s="7"/>
      <c r="W630" s="7"/>
      <c r="X630" s="7"/>
      <c r="Y630" s="7"/>
      <c r="Z630" s="7"/>
      <c r="AA630" s="7"/>
      <c r="AB630" s="7"/>
    </row>
    <row r="631" ht="22.5" customHeight="1">
      <c r="A631" s="7"/>
      <c r="B631" s="7"/>
      <c r="C631" s="7"/>
      <c r="D631" s="7"/>
      <c r="E631" s="21"/>
      <c r="F631" s="7"/>
      <c r="G631" s="7"/>
      <c r="H631" s="14"/>
      <c r="I631" s="14"/>
      <c r="J631" s="14"/>
      <c r="K631" s="7"/>
      <c r="L631" s="7"/>
      <c r="M631" s="7"/>
      <c r="N631" s="7"/>
      <c r="O631" s="7"/>
      <c r="P631" s="7"/>
      <c r="Q631" s="7"/>
      <c r="R631" s="7"/>
      <c r="S631" s="7"/>
      <c r="T631" s="7"/>
      <c r="U631" s="7"/>
      <c r="V631" s="7"/>
      <c r="W631" s="7"/>
      <c r="X631" s="7"/>
      <c r="Y631" s="7"/>
      <c r="Z631" s="7"/>
      <c r="AA631" s="7"/>
      <c r="AB631" s="7"/>
    </row>
    <row r="632" ht="22.5" customHeight="1">
      <c r="A632" s="7"/>
      <c r="B632" s="7"/>
      <c r="C632" s="7"/>
      <c r="D632" s="7"/>
      <c r="E632" s="21"/>
      <c r="F632" s="7"/>
      <c r="G632" s="7"/>
      <c r="H632" s="14"/>
      <c r="I632" s="14"/>
      <c r="J632" s="14"/>
      <c r="K632" s="7"/>
      <c r="L632" s="7"/>
      <c r="M632" s="7"/>
      <c r="N632" s="7"/>
      <c r="O632" s="7"/>
      <c r="P632" s="7"/>
      <c r="Q632" s="7"/>
      <c r="R632" s="7"/>
      <c r="S632" s="7"/>
      <c r="T632" s="7"/>
      <c r="U632" s="7"/>
      <c r="V632" s="7"/>
      <c r="W632" s="7"/>
      <c r="X632" s="7"/>
      <c r="Y632" s="7"/>
      <c r="Z632" s="7"/>
      <c r="AA632" s="7"/>
      <c r="AB632" s="7"/>
    </row>
    <row r="633" ht="22.5" customHeight="1">
      <c r="A633" s="7"/>
      <c r="B633" s="7"/>
      <c r="C633" s="7"/>
      <c r="D633" s="7"/>
      <c r="E633" s="21"/>
      <c r="F633" s="7"/>
      <c r="G633" s="7"/>
      <c r="H633" s="14"/>
      <c r="I633" s="14"/>
      <c r="J633" s="14"/>
      <c r="K633" s="7"/>
      <c r="L633" s="7"/>
      <c r="M633" s="7"/>
      <c r="N633" s="7"/>
      <c r="O633" s="7"/>
      <c r="P633" s="7"/>
      <c r="Q633" s="7"/>
      <c r="R633" s="7"/>
      <c r="S633" s="7"/>
      <c r="T633" s="7"/>
      <c r="U633" s="7"/>
      <c r="V633" s="7"/>
      <c r="W633" s="7"/>
      <c r="X633" s="7"/>
      <c r="Y633" s="7"/>
      <c r="Z633" s="7"/>
      <c r="AA633" s="7"/>
      <c r="AB633" s="7"/>
    </row>
    <row r="634" ht="22.5" customHeight="1">
      <c r="A634" s="7"/>
      <c r="B634" s="7"/>
      <c r="C634" s="7"/>
      <c r="D634" s="7"/>
      <c r="E634" s="21"/>
      <c r="F634" s="7"/>
      <c r="G634" s="7"/>
      <c r="H634" s="14"/>
      <c r="I634" s="14"/>
      <c r="J634" s="14"/>
      <c r="K634" s="7"/>
      <c r="L634" s="7"/>
      <c r="M634" s="7"/>
      <c r="N634" s="7"/>
      <c r="O634" s="7"/>
      <c r="P634" s="7"/>
      <c r="Q634" s="7"/>
      <c r="R634" s="7"/>
      <c r="S634" s="7"/>
      <c r="T634" s="7"/>
      <c r="U634" s="7"/>
      <c r="V634" s="7"/>
      <c r="W634" s="7"/>
      <c r="X634" s="7"/>
      <c r="Y634" s="7"/>
      <c r="Z634" s="7"/>
      <c r="AA634" s="7"/>
      <c r="AB634" s="7"/>
    </row>
    <row r="635" ht="22.5" customHeight="1">
      <c r="A635" s="7"/>
      <c r="B635" s="7"/>
      <c r="C635" s="7"/>
      <c r="D635" s="7"/>
      <c r="E635" s="21"/>
      <c r="F635" s="7"/>
      <c r="G635" s="7"/>
      <c r="H635" s="14"/>
      <c r="I635" s="14"/>
      <c r="J635" s="14"/>
      <c r="K635" s="7"/>
      <c r="L635" s="7"/>
      <c r="M635" s="7"/>
      <c r="N635" s="7"/>
      <c r="O635" s="7"/>
      <c r="P635" s="7"/>
      <c r="Q635" s="7"/>
      <c r="R635" s="7"/>
      <c r="S635" s="7"/>
      <c r="T635" s="7"/>
      <c r="U635" s="7"/>
      <c r="V635" s="7"/>
      <c r="W635" s="7"/>
      <c r="X635" s="7"/>
      <c r="Y635" s="7"/>
      <c r="Z635" s="7"/>
      <c r="AA635" s="7"/>
      <c r="AB635" s="7"/>
    </row>
    <row r="636" ht="22.5" customHeight="1">
      <c r="A636" s="7"/>
      <c r="B636" s="7"/>
      <c r="C636" s="7"/>
      <c r="D636" s="7"/>
      <c r="E636" s="21"/>
      <c r="F636" s="7"/>
      <c r="G636" s="7"/>
      <c r="H636" s="14"/>
      <c r="I636" s="14"/>
      <c r="J636" s="14"/>
      <c r="K636" s="7"/>
      <c r="L636" s="7"/>
      <c r="M636" s="7"/>
      <c r="N636" s="7"/>
      <c r="O636" s="7"/>
      <c r="P636" s="7"/>
      <c r="Q636" s="7"/>
      <c r="R636" s="7"/>
      <c r="S636" s="7"/>
      <c r="T636" s="7"/>
      <c r="U636" s="7"/>
      <c r="V636" s="7"/>
      <c r="W636" s="7"/>
      <c r="X636" s="7"/>
      <c r="Y636" s="7"/>
      <c r="Z636" s="7"/>
      <c r="AA636" s="7"/>
      <c r="AB636" s="7"/>
    </row>
    <row r="637" ht="22.5" customHeight="1">
      <c r="A637" s="7"/>
      <c r="B637" s="7"/>
      <c r="C637" s="7"/>
      <c r="D637" s="7"/>
      <c r="E637" s="21"/>
      <c r="F637" s="7"/>
      <c r="G637" s="7"/>
      <c r="H637" s="14"/>
      <c r="I637" s="14"/>
      <c r="J637" s="14"/>
      <c r="K637" s="7"/>
      <c r="L637" s="7"/>
      <c r="M637" s="7"/>
      <c r="N637" s="7"/>
      <c r="O637" s="7"/>
      <c r="P637" s="7"/>
      <c r="Q637" s="7"/>
      <c r="R637" s="7"/>
      <c r="S637" s="7"/>
      <c r="T637" s="7"/>
      <c r="U637" s="7"/>
      <c r="V637" s="7"/>
      <c r="W637" s="7"/>
      <c r="X637" s="7"/>
      <c r="Y637" s="7"/>
      <c r="Z637" s="7"/>
      <c r="AA637" s="7"/>
      <c r="AB637" s="7"/>
    </row>
    <row r="638" ht="22.5" customHeight="1">
      <c r="A638" s="7"/>
      <c r="B638" s="7"/>
      <c r="C638" s="7"/>
      <c r="D638" s="7"/>
      <c r="E638" s="21"/>
      <c r="F638" s="7"/>
      <c r="G638" s="7"/>
      <c r="H638" s="14"/>
      <c r="I638" s="14"/>
      <c r="J638" s="14"/>
      <c r="K638" s="7"/>
      <c r="L638" s="7"/>
      <c r="M638" s="7"/>
      <c r="N638" s="7"/>
      <c r="O638" s="7"/>
      <c r="P638" s="7"/>
      <c r="Q638" s="7"/>
      <c r="R638" s="7"/>
      <c r="S638" s="7"/>
      <c r="T638" s="7"/>
      <c r="U638" s="7"/>
      <c r="V638" s="7"/>
      <c r="W638" s="7"/>
      <c r="X638" s="7"/>
      <c r="Y638" s="7"/>
      <c r="Z638" s="7"/>
      <c r="AA638" s="7"/>
      <c r="AB638" s="7"/>
    </row>
    <row r="639" ht="22.5" customHeight="1">
      <c r="A639" s="7"/>
      <c r="B639" s="7"/>
      <c r="C639" s="7"/>
      <c r="D639" s="7"/>
      <c r="E639" s="21"/>
      <c r="F639" s="7"/>
      <c r="G639" s="7"/>
      <c r="H639" s="14"/>
      <c r="I639" s="14"/>
      <c r="J639" s="14"/>
      <c r="K639" s="7"/>
      <c r="L639" s="7"/>
      <c r="M639" s="7"/>
      <c r="N639" s="7"/>
      <c r="O639" s="7"/>
      <c r="P639" s="7"/>
      <c r="Q639" s="7"/>
      <c r="R639" s="7"/>
      <c r="S639" s="7"/>
      <c r="T639" s="7"/>
      <c r="U639" s="7"/>
      <c r="V639" s="7"/>
      <c r="W639" s="7"/>
      <c r="X639" s="7"/>
      <c r="Y639" s="7"/>
      <c r="Z639" s="7"/>
      <c r="AA639" s="7"/>
      <c r="AB639" s="7"/>
    </row>
    <row r="640" ht="22.5" customHeight="1">
      <c r="A640" s="7"/>
      <c r="B640" s="7"/>
      <c r="C640" s="7"/>
      <c r="D640" s="7"/>
      <c r="E640" s="21"/>
      <c r="F640" s="7"/>
      <c r="G640" s="7"/>
      <c r="H640" s="14"/>
      <c r="I640" s="14"/>
      <c r="J640" s="14"/>
      <c r="K640" s="7"/>
      <c r="L640" s="7"/>
      <c r="M640" s="7"/>
      <c r="N640" s="7"/>
      <c r="O640" s="7"/>
      <c r="P640" s="7"/>
      <c r="Q640" s="7"/>
      <c r="R640" s="7"/>
      <c r="S640" s="7"/>
      <c r="T640" s="7"/>
      <c r="U640" s="7"/>
      <c r="V640" s="7"/>
      <c r="W640" s="7"/>
      <c r="X640" s="7"/>
      <c r="Y640" s="7"/>
      <c r="Z640" s="7"/>
      <c r="AA640" s="7"/>
      <c r="AB640" s="7"/>
    </row>
    <row r="641" ht="22.5" customHeight="1">
      <c r="A641" s="7"/>
      <c r="B641" s="7"/>
      <c r="C641" s="7"/>
      <c r="D641" s="7"/>
      <c r="E641" s="21"/>
      <c r="F641" s="7"/>
      <c r="G641" s="7"/>
      <c r="H641" s="14"/>
      <c r="I641" s="14"/>
      <c r="J641" s="14"/>
      <c r="K641" s="7"/>
      <c r="L641" s="7"/>
      <c r="M641" s="7"/>
      <c r="N641" s="7"/>
      <c r="O641" s="7"/>
      <c r="P641" s="7"/>
      <c r="Q641" s="7"/>
      <c r="R641" s="7"/>
      <c r="S641" s="7"/>
      <c r="T641" s="7"/>
      <c r="U641" s="7"/>
      <c r="V641" s="7"/>
      <c r="W641" s="7"/>
      <c r="X641" s="7"/>
      <c r="Y641" s="7"/>
      <c r="Z641" s="7"/>
      <c r="AA641" s="7"/>
      <c r="AB641" s="7"/>
    </row>
    <row r="642" ht="22.5" customHeight="1">
      <c r="A642" s="7"/>
      <c r="B642" s="7"/>
      <c r="C642" s="7"/>
      <c r="D642" s="7"/>
      <c r="E642" s="21"/>
      <c r="F642" s="7"/>
      <c r="G642" s="7"/>
      <c r="H642" s="14"/>
      <c r="I642" s="14"/>
      <c r="J642" s="14"/>
      <c r="K642" s="7"/>
      <c r="L642" s="7"/>
      <c r="M642" s="7"/>
      <c r="N642" s="7"/>
      <c r="O642" s="7"/>
      <c r="P642" s="7"/>
      <c r="Q642" s="7"/>
      <c r="R642" s="7"/>
      <c r="S642" s="7"/>
      <c r="T642" s="7"/>
      <c r="U642" s="7"/>
      <c r="V642" s="7"/>
      <c r="W642" s="7"/>
      <c r="X642" s="7"/>
      <c r="Y642" s="7"/>
      <c r="Z642" s="7"/>
      <c r="AA642" s="7"/>
      <c r="AB642" s="7"/>
    </row>
    <row r="643" ht="22.5" customHeight="1">
      <c r="A643" s="7"/>
      <c r="B643" s="7"/>
      <c r="C643" s="7"/>
      <c r="D643" s="7"/>
      <c r="E643" s="21"/>
      <c r="F643" s="7"/>
      <c r="G643" s="7"/>
      <c r="H643" s="14"/>
      <c r="I643" s="14"/>
      <c r="J643" s="14"/>
      <c r="K643" s="7"/>
      <c r="L643" s="7"/>
      <c r="M643" s="7"/>
      <c r="N643" s="7"/>
      <c r="O643" s="7"/>
      <c r="P643" s="7"/>
      <c r="Q643" s="7"/>
      <c r="R643" s="7"/>
      <c r="S643" s="7"/>
      <c r="T643" s="7"/>
      <c r="U643" s="7"/>
      <c r="V643" s="7"/>
      <c r="W643" s="7"/>
      <c r="X643" s="7"/>
      <c r="Y643" s="7"/>
      <c r="Z643" s="7"/>
      <c r="AA643" s="7"/>
      <c r="AB643" s="7"/>
    </row>
    <row r="644" ht="22.5" customHeight="1">
      <c r="A644" s="7"/>
      <c r="B644" s="7"/>
      <c r="C644" s="7"/>
      <c r="D644" s="7"/>
      <c r="E644" s="21"/>
      <c r="F644" s="7"/>
      <c r="G644" s="7"/>
      <c r="H644" s="14"/>
      <c r="I644" s="14"/>
      <c r="J644" s="14"/>
      <c r="K644" s="7"/>
      <c r="L644" s="7"/>
      <c r="M644" s="7"/>
      <c r="N644" s="7"/>
      <c r="O644" s="7"/>
      <c r="P644" s="7"/>
      <c r="Q644" s="7"/>
      <c r="R644" s="7"/>
      <c r="S644" s="7"/>
      <c r="T644" s="7"/>
      <c r="U644" s="7"/>
      <c r="V644" s="7"/>
      <c r="W644" s="7"/>
      <c r="X644" s="7"/>
      <c r="Y644" s="7"/>
      <c r="Z644" s="7"/>
      <c r="AA644" s="7"/>
      <c r="AB644" s="7"/>
    </row>
    <row r="645" ht="22.5" customHeight="1">
      <c r="A645" s="7"/>
      <c r="B645" s="7"/>
      <c r="C645" s="7"/>
      <c r="D645" s="7"/>
      <c r="E645" s="21"/>
      <c r="F645" s="7"/>
      <c r="G645" s="7"/>
      <c r="H645" s="14"/>
      <c r="I645" s="14"/>
      <c r="J645" s="14"/>
      <c r="K645" s="7"/>
      <c r="L645" s="7"/>
      <c r="M645" s="7"/>
      <c r="N645" s="7"/>
      <c r="O645" s="7"/>
      <c r="P645" s="7"/>
      <c r="Q645" s="7"/>
      <c r="R645" s="7"/>
      <c r="S645" s="7"/>
      <c r="T645" s="7"/>
      <c r="U645" s="7"/>
      <c r="V645" s="7"/>
      <c r="W645" s="7"/>
      <c r="X645" s="7"/>
      <c r="Y645" s="7"/>
      <c r="Z645" s="7"/>
      <c r="AA645" s="7"/>
      <c r="AB645" s="7"/>
    </row>
    <row r="646" ht="22.5" customHeight="1">
      <c r="A646" s="7"/>
      <c r="B646" s="7"/>
      <c r="C646" s="7"/>
      <c r="D646" s="7"/>
      <c r="E646" s="21"/>
      <c r="F646" s="7"/>
      <c r="G646" s="7"/>
      <c r="H646" s="14"/>
      <c r="I646" s="14"/>
      <c r="J646" s="14"/>
      <c r="K646" s="7"/>
      <c r="L646" s="7"/>
      <c r="M646" s="7"/>
      <c r="N646" s="7"/>
      <c r="O646" s="7"/>
      <c r="P646" s="7"/>
      <c r="Q646" s="7"/>
      <c r="R646" s="7"/>
      <c r="S646" s="7"/>
      <c r="T646" s="7"/>
      <c r="U646" s="7"/>
      <c r="V646" s="7"/>
      <c r="W646" s="7"/>
      <c r="X646" s="7"/>
      <c r="Y646" s="7"/>
      <c r="Z646" s="7"/>
      <c r="AA646" s="7"/>
      <c r="AB646" s="7"/>
    </row>
    <row r="647" ht="22.5" customHeight="1">
      <c r="A647" s="7"/>
      <c r="B647" s="7"/>
      <c r="C647" s="7"/>
      <c r="D647" s="7"/>
      <c r="E647" s="21"/>
      <c r="F647" s="7"/>
      <c r="G647" s="7"/>
      <c r="H647" s="14"/>
      <c r="I647" s="14"/>
      <c r="J647" s="14"/>
      <c r="K647" s="7"/>
      <c r="L647" s="7"/>
      <c r="M647" s="7"/>
      <c r="N647" s="7"/>
      <c r="O647" s="7"/>
      <c r="P647" s="7"/>
      <c r="Q647" s="7"/>
      <c r="R647" s="7"/>
      <c r="S647" s="7"/>
      <c r="T647" s="7"/>
      <c r="U647" s="7"/>
      <c r="V647" s="7"/>
      <c r="W647" s="7"/>
      <c r="X647" s="7"/>
      <c r="Y647" s="7"/>
      <c r="Z647" s="7"/>
      <c r="AA647" s="7"/>
      <c r="AB647" s="7"/>
    </row>
    <row r="648" ht="22.5" customHeight="1">
      <c r="A648" s="7"/>
      <c r="B648" s="7"/>
      <c r="C648" s="7"/>
      <c r="D648" s="7"/>
      <c r="E648" s="21"/>
      <c r="F648" s="7"/>
      <c r="G648" s="7"/>
      <c r="H648" s="14"/>
      <c r="I648" s="14"/>
      <c r="J648" s="14"/>
      <c r="K648" s="7"/>
      <c r="L648" s="7"/>
      <c r="M648" s="7"/>
      <c r="N648" s="7"/>
      <c r="O648" s="7"/>
      <c r="P648" s="7"/>
      <c r="Q648" s="7"/>
      <c r="R648" s="7"/>
      <c r="S648" s="7"/>
      <c r="T648" s="7"/>
      <c r="U648" s="7"/>
      <c r="V648" s="7"/>
      <c r="W648" s="7"/>
      <c r="X648" s="7"/>
      <c r="Y648" s="7"/>
      <c r="Z648" s="7"/>
      <c r="AA648" s="7"/>
      <c r="AB648" s="7"/>
    </row>
    <row r="649" ht="22.5" customHeight="1">
      <c r="A649" s="7"/>
      <c r="B649" s="7"/>
      <c r="C649" s="7"/>
      <c r="D649" s="7"/>
      <c r="E649" s="21"/>
      <c r="F649" s="7"/>
      <c r="G649" s="7"/>
      <c r="H649" s="14"/>
      <c r="I649" s="14"/>
      <c r="J649" s="14"/>
      <c r="K649" s="7"/>
      <c r="L649" s="7"/>
      <c r="M649" s="7"/>
      <c r="N649" s="7"/>
      <c r="O649" s="7"/>
      <c r="P649" s="7"/>
      <c r="Q649" s="7"/>
      <c r="R649" s="7"/>
      <c r="S649" s="7"/>
      <c r="T649" s="7"/>
      <c r="U649" s="7"/>
      <c r="V649" s="7"/>
      <c r="W649" s="7"/>
      <c r="X649" s="7"/>
      <c r="Y649" s="7"/>
      <c r="Z649" s="7"/>
      <c r="AA649" s="7"/>
      <c r="AB649" s="7"/>
    </row>
    <row r="650" ht="22.5" customHeight="1">
      <c r="A650" s="7"/>
      <c r="B650" s="7"/>
      <c r="C650" s="7"/>
      <c r="D650" s="7"/>
      <c r="E650" s="21"/>
      <c r="F650" s="7"/>
      <c r="G650" s="7"/>
      <c r="H650" s="14"/>
      <c r="I650" s="14"/>
      <c r="J650" s="14"/>
      <c r="K650" s="7"/>
      <c r="L650" s="7"/>
      <c r="M650" s="7"/>
      <c r="N650" s="7"/>
      <c r="O650" s="7"/>
      <c r="P650" s="7"/>
      <c r="Q650" s="7"/>
      <c r="R650" s="7"/>
      <c r="S650" s="7"/>
      <c r="T650" s="7"/>
      <c r="U650" s="7"/>
      <c r="V650" s="7"/>
      <c r="W650" s="7"/>
      <c r="X650" s="7"/>
      <c r="Y650" s="7"/>
      <c r="Z650" s="7"/>
      <c r="AA650" s="7"/>
      <c r="AB650" s="7"/>
    </row>
    <row r="651" ht="22.5" customHeight="1">
      <c r="A651" s="7"/>
      <c r="B651" s="7"/>
      <c r="C651" s="7"/>
      <c r="D651" s="7"/>
      <c r="E651" s="21"/>
      <c r="F651" s="7"/>
      <c r="G651" s="7"/>
      <c r="H651" s="14"/>
      <c r="I651" s="14"/>
      <c r="J651" s="14"/>
      <c r="K651" s="7"/>
      <c r="L651" s="7"/>
      <c r="M651" s="7"/>
      <c r="N651" s="7"/>
      <c r="O651" s="7"/>
      <c r="P651" s="7"/>
      <c r="Q651" s="7"/>
      <c r="R651" s="7"/>
      <c r="S651" s="7"/>
      <c r="T651" s="7"/>
      <c r="U651" s="7"/>
      <c r="V651" s="7"/>
      <c r="W651" s="7"/>
      <c r="X651" s="7"/>
      <c r="Y651" s="7"/>
      <c r="Z651" s="7"/>
      <c r="AA651" s="7"/>
      <c r="AB651" s="7"/>
    </row>
    <row r="652" ht="22.5" customHeight="1">
      <c r="A652" s="7"/>
      <c r="B652" s="7"/>
      <c r="C652" s="7"/>
      <c r="D652" s="7"/>
      <c r="E652" s="21"/>
      <c r="F652" s="7"/>
      <c r="G652" s="7"/>
      <c r="H652" s="14"/>
      <c r="I652" s="14"/>
      <c r="J652" s="14"/>
      <c r="K652" s="7"/>
      <c r="L652" s="7"/>
      <c r="M652" s="7"/>
      <c r="N652" s="7"/>
      <c r="O652" s="7"/>
      <c r="P652" s="7"/>
      <c r="Q652" s="7"/>
      <c r="R652" s="7"/>
      <c r="S652" s="7"/>
      <c r="T652" s="7"/>
      <c r="U652" s="7"/>
      <c r="V652" s="7"/>
      <c r="W652" s="7"/>
      <c r="X652" s="7"/>
      <c r="Y652" s="7"/>
      <c r="Z652" s="7"/>
      <c r="AA652" s="7"/>
      <c r="AB652" s="7"/>
    </row>
    <row r="653" ht="22.5" customHeight="1">
      <c r="A653" s="7"/>
      <c r="B653" s="7"/>
      <c r="C653" s="7"/>
      <c r="D653" s="7"/>
      <c r="E653" s="21"/>
      <c r="F653" s="7"/>
      <c r="G653" s="7"/>
      <c r="H653" s="14"/>
      <c r="I653" s="14"/>
      <c r="J653" s="14"/>
      <c r="K653" s="7"/>
      <c r="L653" s="7"/>
      <c r="M653" s="7"/>
      <c r="N653" s="7"/>
      <c r="O653" s="7"/>
      <c r="P653" s="7"/>
      <c r="Q653" s="7"/>
      <c r="R653" s="7"/>
      <c r="S653" s="7"/>
      <c r="T653" s="7"/>
      <c r="U653" s="7"/>
      <c r="V653" s="7"/>
      <c r="W653" s="7"/>
      <c r="X653" s="7"/>
      <c r="Y653" s="7"/>
      <c r="Z653" s="7"/>
      <c r="AA653" s="7"/>
      <c r="AB653" s="7"/>
    </row>
    <row r="654" ht="22.5" customHeight="1">
      <c r="A654" s="7"/>
      <c r="B654" s="7"/>
      <c r="C654" s="7"/>
      <c r="D654" s="7"/>
      <c r="E654" s="21"/>
      <c r="F654" s="7"/>
      <c r="G654" s="7"/>
      <c r="H654" s="14"/>
      <c r="I654" s="14"/>
      <c r="J654" s="14"/>
      <c r="K654" s="7"/>
      <c r="L654" s="7"/>
      <c r="M654" s="7"/>
      <c r="N654" s="7"/>
      <c r="O654" s="7"/>
      <c r="P654" s="7"/>
      <c r="Q654" s="7"/>
      <c r="R654" s="7"/>
      <c r="S654" s="7"/>
      <c r="T654" s="7"/>
      <c r="U654" s="7"/>
      <c r="V654" s="7"/>
      <c r="W654" s="7"/>
      <c r="X654" s="7"/>
      <c r="Y654" s="7"/>
      <c r="Z654" s="7"/>
      <c r="AA654" s="7"/>
      <c r="AB654" s="7"/>
    </row>
    <row r="655" ht="22.5" customHeight="1">
      <c r="A655" s="7"/>
      <c r="B655" s="7"/>
      <c r="C655" s="7"/>
      <c r="D655" s="7"/>
      <c r="E655" s="21"/>
      <c r="F655" s="7"/>
      <c r="G655" s="7"/>
      <c r="H655" s="14"/>
      <c r="I655" s="14"/>
      <c r="J655" s="14"/>
      <c r="K655" s="7"/>
      <c r="L655" s="7"/>
      <c r="M655" s="7"/>
      <c r="N655" s="7"/>
      <c r="O655" s="7"/>
      <c r="P655" s="7"/>
      <c r="Q655" s="7"/>
      <c r="R655" s="7"/>
      <c r="S655" s="7"/>
      <c r="T655" s="7"/>
      <c r="U655" s="7"/>
      <c r="V655" s="7"/>
      <c r="W655" s="7"/>
      <c r="X655" s="7"/>
      <c r="Y655" s="7"/>
      <c r="Z655" s="7"/>
      <c r="AA655" s="7"/>
      <c r="AB655" s="7"/>
    </row>
    <row r="656" ht="22.5" customHeight="1">
      <c r="A656" s="7"/>
      <c r="B656" s="7"/>
      <c r="C656" s="7"/>
      <c r="D656" s="7"/>
      <c r="E656" s="21"/>
      <c r="F656" s="7"/>
      <c r="G656" s="7"/>
      <c r="H656" s="14"/>
      <c r="I656" s="14"/>
      <c r="J656" s="14"/>
      <c r="K656" s="7"/>
      <c r="L656" s="7"/>
      <c r="M656" s="7"/>
      <c r="N656" s="7"/>
      <c r="O656" s="7"/>
      <c r="P656" s="7"/>
      <c r="Q656" s="7"/>
      <c r="R656" s="7"/>
      <c r="S656" s="7"/>
      <c r="T656" s="7"/>
      <c r="U656" s="7"/>
      <c r="V656" s="7"/>
      <c r="W656" s="7"/>
      <c r="X656" s="7"/>
      <c r="Y656" s="7"/>
      <c r="Z656" s="7"/>
      <c r="AA656" s="7"/>
      <c r="AB656" s="7"/>
    </row>
    <row r="657" ht="22.5" customHeight="1">
      <c r="A657" s="7"/>
      <c r="B657" s="7"/>
      <c r="C657" s="7"/>
      <c r="D657" s="7"/>
      <c r="E657" s="21"/>
      <c r="F657" s="7"/>
      <c r="G657" s="7"/>
      <c r="H657" s="14"/>
      <c r="I657" s="14"/>
      <c r="J657" s="14"/>
      <c r="K657" s="7"/>
      <c r="L657" s="7"/>
      <c r="M657" s="7"/>
      <c r="N657" s="7"/>
      <c r="O657" s="7"/>
      <c r="P657" s="7"/>
      <c r="Q657" s="7"/>
      <c r="R657" s="7"/>
      <c r="S657" s="7"/>
      <c r="T657" s="7"/>
      <c r="U657" s="7"/>
      <c r="V657" s="7"/>
      <c r="W657" s="7"/>
      <c r="X657" s="7"/>
      <c r="Y657" s="7"/>
      <c r="Z657" s="7"/>
      <c r="AA657" s="7"/>
      <c r="AB657" s="7"/>
    </row>
    <row r="658" ht="22.5" customHeight="1">
      <c r="A658" s="7"/>
      <c r="B658" s="7"/>
      <c r="C658" s="7"/>
      <c r="D658" s="7"/>
      <c r="E658" s="21"/>
      <c r="F658" s="7"/>
      <c r="G658" s="7"/>
      <c r="H658" s="14"/>
      <c r="I658" s="14"/>
      <c r="J658" s="14"/>
      <c r="K658" s="7"/>
      <c r="L658" s="7"/>
      <c r="M658" s="7"/>
      <c r="N658" s="7"/>
      <c r="O658" s="7"/>
      <c r="P658" s="7"/>
      <c r="Q658" s="7"/>
      <c r="R658" s="7"/>
      <c r="S658" s="7"/>
      <c r="T658" s="7"/>
      <c r="U658" s="7"/>
      <c r="V658" s="7"/>
      <c r="W658" s="7"/>
      <c r="X658" s="7"/>
      <c r="Y658" s="7"/>
      <c r="Z658" s="7"/>
      <c r="AA658" s="7"/>
      <c r="AB658" s="7"/>
    </row>
    <row r="659" ht="22.5" customHeight="1">
      <c r="A659" s="7"/>
      <c r="B659" s="7"/>
      <c r="C659" s="7"/>
      <c r="D659" s="7"/>
      <c r="E659" s="21"/>
      <c r="F659" s="7"/>
      <c r="G659" s="7"/>
      <c r="H659" s="14"/>
      <c r="I659" s="14"/>
      <c r="J659" s="14"/>
      <c r="K659" s="7"/>
      <c r="L659" s="7"/>
      <c r="M659" s="7"/>
      <c r="N659" s="7"/>
      <c r="O659" s="7"/>
      <c r="P659" s="7"/>
      <c r="Q659" s="7"/>
      <c r="R659" s="7"/>
      <c r="S659" s="7"/>
      <c r="T659" s="7"/>
      <c r="U659" s="7"/>
      <c r="V659" s="7"/>
      <c r="W659" s="7"/>
      <c r="X659" s="7"/>
      <c r="Y659" s="7"/>
      <c r="Z659" s="7"/>
      <c r="AA659" s="7"/>
      <c r="AB659" s="7"/>
    </row>
    <row r="660" ht="22.5" customHeight="1">
      <c r="A660" s="7"/>
      <c r="B660" s="7"/>
      <c r="C660" s="7"/>
      <c r="D660" s="7"/>
      <c r="E660" s="21"/>
      <c r="F660" s="7"/>
      <c r="G660" s="7"/>
      <c r="H660" s="14"/>
      <c r="I660" s="14"/>
      <c r="J660" s="14"/>
      <c r="K660" s="7"/>
      <c r="L660" s="7"/>
      <c r="M660" s="7"/>
      <c r="N660" s="7"/>
      <c r="O660" s="7"/>
      <c r="P660" s="7"/>
      <c r="Q660" s="7"/>
      <c r="R660" s="7"/>
      <c r="S660" s="7"/>
      <c r="T660" s="7"/>
      <c r="U660" s="7"/>
      <c r="V660" s="7"/>
      <c r="W660" s="7"/>
      <c r="X660" s="7"/>
      <c r="Y660" s="7"/>
      <c r="Z660" s="7"/>
      <c r="AA660" s="7"/>
      <c r="AB660" s="7"/>
    </row>
    <row r="661" ht="22.5" customHeight="1">
      <c r="A661" s="7"/>
      <c r="B661" s="7"/>
      <c r="C661" s="7"/>
      <c r="D661" s="7"/>
      <c r="E661" s="21"/>
      <c r="F661" s="7"/>
      <c r="G661" s="7"/>
      <c r="H661" s="14"/>
      <c r="I661" s="14"/>
      <c r="J661" s="14"/>
      <c r="K661" s="7"/>
      <c r="L661" s="7"/>
      <c r="M661" s="7"/>
      <c r="N661" s="7"/>
      <c r="O661" s="7"/>
      <c r="P661" s="7"/>
      <c r="Q661" s="7"/>
      <c r="R661" s="7"/>
      <c r="S661" s="7"/>
      <c r="T661" s="7"/>
      <c r="U661" s="7"/>
      <c r="V661" s="7"/>
      <c r="W661" s="7"/>
      <c r="X661" s="7"/>
      <c r="Y661" s="7"/>
      <c r="Z661" s="7"/>
      <c r="AA661" s="7"/>
      <c r="AB661" s="7"/>
    </row>
    <row r="662" ht="22.5" customHeight="1">
      <c r="A662" s="7"/>
      <c r="B662" s="7"/>
      <c r="C662" s="7"/>
      <c r="D662" s="7"/>
      <c r="E662" s="21"/>
      <c r="F662" s="7"/>
      <c r="G662" s="7"/>
      <c r="H662" s="14"/>
      <c r="I662" s="14"/>
      <c r="J662" s="14"/>
      <c r="K662" s="7"/>
      <c r="L662" s="7"/>
      <c r="M662" s="7"/>
      <c r="N662" s="7"/>
      <c r="O662" s="7"/>
      <c r="P662" s="7"/>
      <c r="Q662" s="7"/>
      <c r="R662" s="7"/>
      <c r="S662" s="7"/>
      <c r="T662" s="7"/>
      <c r="U662" s="7"/>
      <c r="V662" s="7"/>
      <c r="W662" s="7"/>
      <c r="X662" s="7"/>
      <c r="Y662" s="7"/>
      <c r="Z662" s="7"/>
      <c r="AA662" s="7"/>
      <c r="AB662" s="7"/>
    </row>
    <row r="663" ht="22.5" customHeight="1">
      <c r="A663" s="7"/>
      <c r="B663" s="7"/>
      <c r="C663" s="7"/>
      <c r="D663" s="7"/>
      <c r="E663" s="21"/>
      <c r="F663" s="7"/>
      <c r="G663" s="7"/>
      <c r="H663" s="14"/>
      <c r="I663" s="14"/>
      <c r="J663" s="14"/>
      <c r="K663" s="7"/>
      <c r="L663" s="7"/>
      <c r="M663" s="7"/>
      <c r="N663" s="7"/>
      <c r="O663" s="7"/>
      <c r="P663" s="7"/>
      <c r="Q663" s="7"/>
      <c r="R663" s="7"/>
      <c r="S663" s="7"/>
      <c r="T663" s="7"/>
      <c r="U663" s="7"/>
      <c r="V663" s="7"/>
      <c r="W663" s="7"/>
      <c r="X663" s="7"/>
      <c r="Y663" s="7"/>
      <c r="Z663" s="7"/>
      <c r="AA663" s="7"/>
      <c r="AB663" s="7"/>
    </row>
    <row r="664" ht="22.5" customHeight="1">
      <c r="A664" s="7"/>
      <c r="B664" s="7"/>
      <c r="C664" s="7"/>
      <c r="D664" s="7"/>
      <c r="E664" s="21"/>
      <c r="F664" s="7"/>
      <c r="G664" s="7"/>
      <c r="H664" s="14"/>
      <c r="I664" s="14"/>
      <c r="J664" s="14"/>
      <c r="K664" s="7"/>
      <c r="L664" s="7"/>
      <c r="M664" s="7"/>
      <c r="N664" s="7"/>
      <c r="O664" s="7"/>
      <c r="P664" s="7"/>
      <c r="Q664" s="7"/>
      <c r="R664" s="7"/>
      <c r="S664" s="7"/>
      <c r="T664" s="7"/>
      <c r="U664" s="7"/>
      <c r="V664" s="7"/>
      <c r="W664" s="7"/>
      <c r="X664" s="7"/>
      <c r="Y664" s="7"/>
      <c r="Z664" s="7"/>
      <c r="AA664" s="7"/>
      <c r="AB664" s="7"/>
    </row>
    <row r="665" ht="22.5" customHeight="1">
      <c r="A665" s="7"/>
      <c r="B665" s="7"/>
      <c r="C665" s="7"/>
      <c r="D665" s="7"/>
      <c r="E665" s="21"/>
      <c r="F665" s="7"/>
      <c r="G665" s="7"/>
      <c r="H665" s="14"/>
      <c r="I665" s="14"/>
      <c r="J665" s="14"/>
      <c r="K665" s="7"/>
      <c r="L665" s="7"/>
      <c r="M665" s="7"/>
      <c r="N665" s="7"/>
      <c r="O665" s="7"/>
      <c r="P665" s="7"/>
      <c r="Q665" s="7"/>
      <c r="R665" s="7"/>
      <c r="S665" s="7"/>
      <c r="T665" s="7"/>
      <c r="U665" s="7"/>
      <c r="V665" s="7"/>
      <c r="W665" s="7"/>
      <c r="X665" s="7"/>
      <c r="Y665" s="7"/>
      <c r="Z665" s="7"/>
      <c r="AA665" s="7"/>
      <c r="AB665" s="7"/>
    </row>
    <row r="666" ht="22.5" customHeight="1">
      <c r="A666" s="7"/>
      <c r="B666" s="7"/>
      <c r="C666" s="7"/>
      <c r="D666" s="7"/>
      <c r="E666" s="21"/>
      <c r="F666" s="7"/>
      <c r="G666" s="7"/>
      <c r="H666" s="14"/>
      <c r="I666" s="14"/>
      <c r="J666" s="14"/>
      <c r="K666" s="7"/>
      <c r="L666" s="7"/>
      <c r="M666" s="7"/>
      <c r="N666" s="7"/>
      <c r="O666" s="7"/>
      <c r="P666" s="7"/>
      <c r="Q666" s="7"/>
      <c r="R666" s="7"/>
      <c r="S666" s="7"/>
      <c r="T666" s="7"/>
      <c r="U666" s="7"/>
      <c r="V666" s="7"/>
      <c r="W666" s="7"/>
      <c r="X666" s="7"/>
      <c r="Y666" s="7"/>
      <c r="Z666" s="7"/>
      <c r="AA666" s="7"/>
      <c r="AB666" s="7"/>
    </row>
    <row r="667" ht="22.5" customHeight="1">
      <c r="A667" s="7"/>
      <c r="B667" s="7"/>
      <c r="C667" s="7"/>
      <c r="D667" s="7"/>
      <c r="E667" s="21"/>
      <c r="F667" s="7"/>
      <c r="G667" s="7"/>
      <c r="H667" s="14"/>
      <c r="I667" s="14"/>
      <c r="J667" s="14"/>
      <c r="K667" s="7"/>
      <c r="L667" s="7"/>
      <c r="M667" s="7"/>
      <c r="N667" s="7"/>
      <c r="O667" s="7"/>
      <c r="P667" s="7"/>
      <c r="Q667" s="7"/>
      <c r="R667" s="7"/>
      <c r="S667" s="7"/>
      <c r="T667" s="7"/>
      <c r="U667" s="7"/>
      <c r="V667" s="7"/>
      <c r="W667" s="7"/>
      <c r="X667" s="7"/>
      <c r="Y667" s="7"/>
      <c r="Z667" s="7"/>
      <c r="AA667" s="7"/>
      <c r="AB667" s="7"/>
    </row>
    <row r="668" ht="22.5" customHeight="1">
      <c r="A668" s="7"/>
      <c r="B668" s="7"/>
      <c r="C668" s="7"/>
      <c r="D668" s="7"/>
      <c r="E668" s="21"/>
      <c r="F668" s="7"/>
      <c r="G668" s="7"/>
      <c r="H668" s="14"/>
      <c r="I668" s="14"/>
      <c r="J668" s="14"/>
      <c r="K668" s="7"/>
      <c r="L668" s="7"/>
      <c r="M668" s="7"/>
      <c r="N668" s="7"/>
      <c r="O668" s="7"/>
      <c r="P668" s="7"/>
      <c r="Q668" s="7"/>
      <c r="R668" s="7"/>
      <c r="S668" s="7"/>
      <c r="T668" s="7"/>
      <c r="U668" s="7"/>
      <c r="V668" s="7"/>
      <c r="W668" s="7"/>
      <c r="X668" s="7"/>
      <c r="Y668" s="7"/>
      <c r="Z668" s="7"/>
      <c r="AA668" s="7"/>
      <c r="AB668" s="7"/>
    </row>
    <row r="669" ht="22.5" customHeight="1">
      <c r="A669" s="7"/>
      <c r="B669" s="7"/>
      <c r="C669" s="7"/>
      <c r="D669" s="7"/>
      <c r="E669" s="21"/>
      <c r="F669" s="7"/>
      <c r="G669" s="7"/>
      <c r="H669" s="14"/>
      <c r="I669" s="14"/>
      <c r="J669" s="14"/>
      <c r="K669" s="7"/>
      <c r="L669" s="7"/>
      <c r="M669" s="7"/>
      <c r="N669" s="7"/>
      <c r="O669" s="7"/>
      <c r="P669" s="7"/>
      <c r="Q669" s="7"/>
      <c r="R669" s="7"/>
      <c r="S669" s="7"/>
      <c r="T669" s="7"/>
      <c r="U669" s="7"/>
      <c r="V669" s="7"/>
      <c r="W669" s="7"/>
      <c r="X669" s="7"/>
      <c r="Y669" s="7"/>
      <c r="Z669" s="7"/>
      <c r="AA669" s="7"/>
      <c r="AB669" s="7"/>
    </row>
    <row r="670" ht="22.5" customHeight="1">
      <c r="A670" s="7"/>
      <c r="B670" s="7"/>
      <c r="C670" s="7"/>
      <c r="D670" s="7"/>
      <c r="E670" s="21"/>
      <c r="F670" s="7"/>
      <c r="G670" s="7"/>
      <c r="H670" s="14"/>
      <c r="I670" s="14"/>
      <c r="J670" s="14"/>
      <c r="K670" s="7"/>
      <c r="L670" s="7"/>
      <c r="M670" s="7"/>
      <c r="N670" s="7"/>
      <c r="O670" s="7"/>
      <c r="P670" s="7"/>
      <c r="Q670" s="7"/>
      <c r="R670" s="7"/>
      <c r="S670" s="7"/>
      <c r="T670" s="7"/>
      <c r="U670" s="7"/>
      <c r="V670" s="7"/>
      <c r="W670" s="7"/>
      <c r="X670" s="7"/>
      <c r="Y670" s="7"/>
      <c r="Z670" s="7"/>
      <c r="AA670" s="7"/>
      <c r="AB670" s="7"/>
    </row>
    <row r="671" ht="22.5" customHeight="1">
      <c r="A671" s="7"/>
      <c r="B671" s="7"/>
      <c r="C671" s="7"/>
      <c r="D671" s="7"/>
      <c r="E671" s="21"/>
      <c r="F671" s="7"/>
      <c r="G671" s="7"/>
      <c r="H671" s="14"/>
      <c r="I671" s="14"/>
      <c r="J671" s="14"/>
      <c r="K671" s="7"/>
      <c r="L671" s="7"/>
      <c r="M671" s="7"/>
      <c r="N671" s="7"/>
      <c r="O671" s="7"/>
      <c r="P671" s="7"/>
      <c r="Q671" s="7"/>
      <c r="R671" s="7"/>
      <c r="S671" s="7"/>
      <c r="T671" s="7"/>
      <c r="U671" s="7"/>
      <c r="V671" s="7"/>
      <c r="W671" s="7"/>
      <c r="X671" s="7"/>
      <c r="Y671" s="7"/>
      <c r="Z671" s="7"/>
      <c r="AA671" s="7"/>
      <c r="AB671" s="7"/>
    </row>
    <row r="672" ht="22.5" customHeight="1">
      <c r="A672" s="7"/>
      <c r="B672" s="7"/>
      <c r="C672" s="7"/>
      <c r="D672" s="7"/>
      <c r="E672" s="21"/>
      <c r="F672" s="7"/>
      <c r="G672" s="7"/>
      <c r="H672" s="14"/>
      <c r="I672" s="14"/>
      <c r="J672" s="14"/>
      <c r="K672" s="7"/>
      <c r="L672" s="7"/>
      <c r="M672" s="7"/>
      <c r="N672" s="7"/>
      <c r="O672" s="7"/>
      <c r="P672" s="7"/>
      <c r="Q672" s="7"/>
      <c r="R672" s="7"/>
      <c r="S672" s="7"/>
      <c r="T672" s="7"/>
      <c r="U672" s="7"/>
      <c r="V672" s="7"/>
      <c r="W672" s="7"/>
      <c r="X672" s="7"/>
      <c r="Y672" s="7"/>
      <c r="Z672" s="7"/>
      <c r="AA672" s="7"/>
      <c r="AB672" s="7"/>
    </row>
    <row r="673" ht="22.5" customHeight="1">
      <c r="A673" s="7"/>
      <c r="B673" s="7"/>
      <c r="C673" s="7"/>
      <c r="D673" s="7"/>
      <c r="E673" s="21"/>
      <c r="F673" s="7"/>
      <c r="G673" s="7"/>
      <c r="H673" s="14"/>
      <c r="I673" s="14"/>
      <c r="J673" s="14"/>
      <c r="K673" s="7"/>
      <c r="L673" s="7"/>
      <c r="M673" s="7"/>
      <c r="N673" s="7"/>
      <c r="O673" s="7"/>
      <c r="P673" s="7"/>
      <c r="Q673" s="7"/>
      <c r="R673" s="7"/>
      <c r="S673" s="7"/>
      <c r="T673" s="7"/>
      <c r="U673" s="7"/>
      <c r="V673" s="7"/>
      <c r="W673" s="7"/>
      <c r="X673" s="7"/>
      <c r="Y673" s="7"/>
      <c r="Z673" s="7"/>
      <c r="AA673" s="7"/>
      <c r="AB673" s="7"/>
    </row>
    <row r="674" ht="22.5" customHeight="1">
      <c r="A674" s="7"/>
      <c r="B674" s="7"/>
      <c r="C674" s="7"/>
      <c r="D674" s="7"/>
      <c r="E674" s="21"/>
      <c r="F674" s="7"/>
      <c r="G674" s="7"/>
      <c r="H674" s="14"/>
      <c r="I674" s="14"/>
      <c r="J674" s="14"/>
      <c r="K674" s="7"/>
      <c r="L674" s="7"/>
      <c r="M674" s="7"/>
      <c r="N674" s="7"/>
      <c r="O674" s="7"/>
      <c r="P674" s="7"/>
      <c r="Q674" s="7"/>
      <c r="R674" s="7"/>
      <c r="S674" s="7"/>
      <c r="T674" s="7"/>
      <c r="U674" s="7"/>
      <c r="V674" s="7"/>
      <c r="W674" s="7"/>
      <c r="X674" s="7"/>
      <c r="Y674" s="7"/>
      <c r="Z674" s="7"/>
      <c r="AA674" s="7"/>
      <c r="AB674" s="7"/>
    </row>
    <row r="675" ht="22.5" customHeight="1">
      <c r="A675" s="7"/>
      <c r="B675" s="7"/>
      <c r="C675" s="7"/>
      <c r="D675" s="7"/>
      <c r="E675" s="21"/>
      <c r="F675" s="7"/>
      <c r="G675" s="7"/>
      <c r="H675" s="14"/>
      <c r="I675" s="14"/>
      <c r="J675" s="14"/>
      <c r="K675" s="7"/>
      <c r="L675" s="7"/>
      <c r="M675" s="7"/>
      <c r="N675" s="7"/>
      <c r="O675" s="7"/>
      <c r="P675" s="7"/>
      <c r="Q675" s="7"/>
      <c r="R675" s="7"/>
      <c r="S675" s="7"/>
      <c r="T675" s="7"/>
      <c r="U675" s="7"/>
      <c r="V675" s="7"/>
      <c r="W675" s="7"/>
      <c r="X675" s="7"/>
      <c r="Y675" s="7"/>
      <c r="Z675" s="7"/>
      <c r="AA675" s="7"/>
      <c r="AB675" s="7"/>
    </row>
    <row r="676" ht="22.5" customHeight="1">
      <c r="A676" s="7"/>
      <c r="B676" s="7"/>
      <c r="C676" s="7"/>
      <c r="D676" s="7"/>
      <c r="E676" s="21"/>
      <c r="F676" s="7"/>
      <c r="G676" s="7"/>
      <c r="H676" s="14"/>
      <c r="I676" s="14"/>
      <c r="J676" s="14"/>
      <c r="K676" s="7"/>
      <c r="L676" s="7"/>
      <c r="M676" s="7"/>
      <c r="N676" s="7"/>
      <c r="O676" s="7"/>
      <c r="P676" s="7"/>
      <c r="Q676" s="7"/>
      <c r="R676" s="7"/>
      <c r="S676" s="7"/>
      <c r="T676" s="7"/>
      <c r="U676" s="7"/>
      <c r="V676" s="7"/>
      <c r="W676" s="7"/>
      <c r="X676" s="7"/>
      <c r="Y676" s="7"/>
      <c r="Z676" s="7"/>
      <c r="AA676" s="7"/>
      <c r="AB676" s="7"/>
    </row>
    <row r="677" ht="22.5" customHeight="1">
      <c r="A677" s="7"/>
      <c r="B677" s="7"/>
      <c r="C677" s="7"/>
      <c r="D677" s="7"/>
      <c r="E677" s="21"/>
      <c r="F677" s="7"/>
      <c r="G677" s="7"/>
      <c r="H677" s="14"/>
      <c r="I677" s="14"/>
      <c r="J677" s="14"/>
      <c r="K677" s="7"/>
      <c r="L677" s="7"/>
      <c r="M677" s="7"/>
      <c r="N677" s="7"/>
      <c r="O677" s="7"/>
      <c r="P677" s="7"/>
      <c r="Q677" s="7"/>
      <c r="R677" s="7"/>
      <c r="S677" s="7"/>
      <c r="T677" s="7"/>
      <c r="U677" s="7"/>
      <c r="V677" s="7"/>
      <c r="W677" s="7"/>
      <c r="X677" s="7"/>
      <c r="Y677" s="7"/>
      <c r="Z677" s="7"/>
      <c r="AA677" s="7"/>
      <c r="AB677" s="7"/>
    </row>
    <row r="678" ht="22.5" customHeight="1">
      <c r="A678" s="7"/>
      <c r="B678" s="7"/>
      <c r="C678" s="7"/>
      <c r="D678" s="7"/>
      <c r="E678" s="21"/>
      <c r="F678" s="7"/>
      <c r="G678" s="7"/>
      <c r="H678" s="14"/>
      <c r="I678" s="14"/>
      <c r="J678" s="14"/>
      <c r="K678" s="7"/>
      <c r="L678" s="7"/>
      <c r="M678" s="7"/>
      <c r="N678" s="7"/>
      <c r="O678" s="7"/>
      <c r="P678" s="7"/>
      <c r="Q678" s="7"/>
      <c r="R678" s="7"/>
      <c r="S678" s="7"/>
      <c r="T678" s="7"/>
      <c r="U678" s="7"/>
      <c r="V678" s="7"/>
      <c r="W678" s="7"/>
      <c r="X678" s="7"/>
      <c r="Y678" s="7"/>
      <c r="Z678" s="7"/>
      <c r="AA678" s="7"/>
      <c r="AB678" s="7"/>
    </row>
    <row r="679" ht="22.5" customHeight="1">
      <c r="A679" s="7"/>
      <c r="B679" s="7"/>
      <c r="C679" s="7"/>
      <c r="D679" s="7"/>
      <c r="E679" s="21"/>
      <c r="F679" s="7"/>
      <c r="G679" s="7"/>
      <c r="H679" s="14"/>
      <c r="I679" s="14"/>
      <c r="J679" s="14"/>
      <c r="K679" s="7"/>
      <c r="L679" s="7"/>
      <c r="M679" s="7"/>
      <c r="N679" s="7"/>
      <c r="O679" s="7"/>
      <c r="P679" s="7"/>
      <c r="Q679" s="7"/>
      <c r="R679" s="7"/>
      <c r="S679" s="7"/>
      <c r="T679" s="7"/>
      <c r="U679" s="7"/>
      <c r="V679" s="7"/>
      <c r="W679" s="7"/>
      <c r="X679" s="7"/>
      <c r="Y679" s="7"/>
      <c r="Z679" s="7"/>
      <c r="AA679" s="7"/>
      <c r="AB679" s="7"/>
    </row>
    <row r="680" ht="22.5" customHeight="1">
      <c r="A680" s="7"/>
      <c r="B680" s="7"/>
      <c r="C680" s="7"/>
      <c r="D680" s="7"/>
      <c r="E680" s="21"/>
      <c r="F680" s="7"/>
      <c r="G680" s="7"/>
      <c r="H680" s="14"/>
      <c r="I680" s="14"/>
      <c r="J680" s="14"/>
      <c r="K680" s="7"/>
      <c r="L680" s="7"/>
      <c r="M680" s="7"/>
      <c r="N680" s="7"/>
      <c r="O680" s="7"/>
      <c r="P680" s="7"/>
      <c r="Q680" s="7"/>
      <c r="R680" s="7"/>
      <c r="S680" s="7"/>
      <c r="T680" s="7"/>
      <c r="U680" s="7"/>
      <c r="V680" s="7"/>
      <c r="W680" s="7"/>
      <c r="X680" s="7"/>
      <c r="Y680" s="7"/>
      <c r="Z680" s="7"/>
      <c r="AA680" s="7"/>
      <c r="AB680" s="7"/>
    </row>
    <row r="681" ht="22.5" customHeight="1">
      <c r="A681" s="7"/>
      <c r="B681" s="7"/>
      <c r="C681" s="7"/>
      <c r="D681" s="7"/>
      <c r="E681" s="21"/>
      <c r="F681" s="7"/>
      <c r="G681" s="7"/>
      <c r="H681" s="14"/>
      <c r="I681" s="14"/>
      <c r="J681" s="14"/>
      <c r="K681" s="7"/>
      <c r="L681" s="7"/>
      <c r="M681" s="7"/>
      <c r="N681" s="7"/>
      <c r="O681" s="7"/>
      <c r="P681" s="7"/>
      <c r="Q681" s="7"/>
      <c r="R681" s="7"/>
      <c r="S681" s="7"/>
      <c r="T681" s="7"/>
      <c r="U681" s="7"/>
      <c r="V681" s="7"/>
      <c r="W681" s="7"/>
      <c r="X681" s="7"/>
      <c r="Y681" s="7"/>
      <c r="Z681" s="7"/>
      <c r="AA681" s="7"/>
      <c r="AB681" s="7"/>
    </row>
    <row r="682" ht="22.5" customHeight="1">
      <c r="A682" s="7"/>
      <c r="B682" s="7"/>
      <c r="C682" s="7"/>
      <c r="D682" s="7"/>
      <c r="E682" s="21"/>
      <c r="F682" s="7"/>
      <c r="G682" s="7"/>
      <c r="H682" s="14"/>
      <c r="I682" s="14"/>
      <c r="J682" s="14"/>
      <c r="K682" s="7"/>
      <c r="L682" s="7"/>
      <c r="M682" s="7"/>
      <c r="N682" s="7"/>
      <c r="O682" s="7"/>
      <c r="P682" s="7"/>
      <c r="Q682" s="7"/>
      <c r="R682" s="7"/>
      <c r="S682" s="7"/>
      <c r="T682" s="7"/>
      <c r="U682" s="7"/>
      <c r="V682" s="7"/>
      <c r="W682" s="7"/>
      <c r="X682" s="7"/>
      <c r="Y682" s="7"/>
      <c r="Z682" s="7"/>
      <c r="AA682" s="7"/>
      <c r="AB682" s="7"/>
    </row>
    <row r="683" ht="22.5" customHeight="1">
      <c r="A683" s="7"/>
      <c r="B683" s="7"/>
      <c r="C683" s="7"/>
      <c r="D683" s="7"/>
      <c r="E683" s="21"/>
      <c r="F683" s="7"/>
      <c r="G683" s="7"/>
      <c r="H683" s="14"/>
      <c r="I683" s="14"/>
      <c r="J683" s="14"/>
      <c r="K683" s="7"/>
      <c r="L683" s="7"/>
      <c r="M683" s="7"/>
      <c r="N683" s="7"/>
      <c r="O683" s="7"/>
      <c r="P683" s="7"/>
      <c r="Q683" s="7"/>
      <c r="R683" s="7"/>
      <c r="S683" s="7"/>
      <c r="T683" s="7"/>
      <c r="U683" s="7"/>
      <c r="V683" s="7"/>
      <c r="W683" s="7"/>
      <c r="X683" s="7"/>
      <c r="Y683" s="7"/>
      <c r="Z683" s="7"/>
      <c r="AA683" s="7"/>
      <c r="AB683" s="7"/>
    </row>
    <row r="684" ht="22.5" customHeight="1">
      <c r="A684" s="7"/>
      <c r="B684" s="7"/>
      <c r="C684" s="7"/>
      <c r="D684" s="7"/>
      <c r="E684" s="21"/>
      <c r="F684" s="7"/>
      <c r="G684" s="7"/>
      <c r="H684" s="14"/>
      <c r="I684" s="14"/>
      <c r="J684" s="14"/>
      <c r="K684" s="7"/>
      <c r="L684" s="7"/>
      <c r="M684" s="7"/>
      <c r="N684" s="7"/>
      <c r="O684" s="7"/>
      <c r="P684" s="7"/>
      <c r="Q684" s="7"/>
      <c r="R684" s="7"/>
      <c r="S684" s="7"/>
      <c r="T684" s="7"/>
      <c r="U684" s="7"/>
      <c r="V684" s="7"/>
      <c r="W684" s="7"/>
      <c r="X684" s="7"/>
      <c r="Y684" s="7"/>
      <c r="Z684" s="7"/>
      <c r="AA684" s="7"/>
      <c r="AB684" s="7"/>
    </row>
    <row r="685" ht="22.5" customHeight="1">
      <c r="A685" s="7"/>
      <c r="B685" s="7"/>
      <c r="C685" s="7"/>
      <c r="D685" s="7"/>
      <c r="E685" s="21"/>
      <c r="F685" s="7"/>
      <c r="G685" s="7"/>
      <c r="H685" s="14"/>
      <c r="I685" s="14"/>
      <c r="J685" s="14"/>
      <c r="K685" s="7"/>
      <c r="L685" s="7"/>
      <c r="M685" s="7"/>
      <c r="N685" s="7"/>
      <c r="O685" s="7"/>
      <c r="P685" s="7"/>
      <c r="Q685" s="7"/>
      <c r="R685" s="7"/>
      <c r="S685" s="7"/>
      <c r="T685" s="7"/>
      <c r="U685" s="7"/>
      <c r="V685" s="7"/>
      <c r="W685" s="7"/>
      <c r="X685" s="7"/>
      <c r="Y685" s="7"/>
      <c r="Z685" s="7"/>
      <c r="AA685" s="7"/>
      <c r="AB685" s="7"/>
    </row>
    <row r="686" ht="22.5" customHeight="1">
      <c r="A686" s="7"/>
      <c r="B686" s="7"/>
      <c r="C686" s="7"/>
      <c r="D686" s="7"/>
      <c r="E686" s="21"/>
      <c r="F686" s="7"/>
      <c r="G686" s="7"/>
      <c r="H686" s="14"/>
      <c r="I686" s="14"/>
      <c r="J686" s="14"/>
      <c r="K686" s="7"/>
      <c r="L686" s="7"/>
      <c r="M686" s="7"/>
      <c r="N686" s="7"/>
      <c r="O686" s="7"/>
      <c r="P686" s="7"/>
      <c r="Q686" s="7"/>
      <c r="R686" s="7"/>
      <c r="S686" s="7"/>
      <c r="T686" s="7"/>
      <c r="U686" s="7"/>
      <c r="V686" s="7"/>
      <c r="W686" s="7"/>
      <c r="X686" s="7"/>
      <c r="Y686" s="7"/>
      <c r="Z686" s="7"/>
      <c r="AA686" s="7"/>
      <c r="AB686" s="7"/>
    </row>
    <row r="687" ht="22.5" customHeight="1">
      <c r="A687" s="7"/>
      <c r="B687" s="7"/>
      <c r="C687" s="7"/>
      <c r="D687" s="7"/>
      <c r="E687" s="21"/>
      <c r="F687" s="7"/>
      <c r="G687" s="7"/>
      <c r="H687" s="14"/>
      <c r="I687" s="14"/>
      <c r="J687" s="14"/>
      <c r="K687" s="7"/>
      <c r="L687" s="7"/>
      <c r="M687" s="7"/>
      <c r="N687" s="7"/>
      <c r="O687" s="7"/>
      <c r="P687" s="7"/>
      <c r="Q687" s="7"/>
      <c r="R687" s="7"/>
      <c r="S687" s="7"/>
      <c r="T687" s="7"/>
      <c r="U687" s="7"/>
      <c r="V687" s="7"/>
      <c r="W687" s="7"/>
      <c r="X687" s="7"/>
      <c r="Y687" s="7"/>
      <c r="Z687" s="7"/>
      <c r="AA687" s="7"/>
      <c r="AB687" s="7"/>
    </row>
    <row r="688" ht="22.5" customHeight="1">
      <c r="A688" s="7"/>
      <c r="B688" s="7"/>
      <c r="C688" s="7"/>
      <c r="D688" s="7"/>
      <c r="E688" s="21"/>
      <c r="F688" s="7"/>
      <c r="G688" s="7"/>
      <c r="H688" s="14"/>
      <c r="I688" s="14"/>
      <c r="J688" s="14"/>
      <c r="K688" s="7"/>
      <c r="L688" s="7"/>
      <c r="M688" s="7"/>
      <c r="N688" s="7"/>
      <c r="O688" s="7"/>
      <c r="P688" s="7"/>
      <c r="Q688" s="7"/>
      <c r="R688" s="7"/>
      <c r="S688" s="7"/>
      <c r="T688" s="7"/>
      <c r="U688" s="7"/>
      <c r="V688" s="7"/>
      <c r="W688" s="7"/>
      <c r="X688" s="7"/>
      <c r="Y688" s="7"/>
      <c r="Z688" s="7"/>
      <c r="AA688" s="7"/>
      <c r="AB688" s="7"/>
    </row>
    <row r="689" ht="22.5" customHeight="1">
      <c r="A689" s="7"/>
      <c r="B689" s="7"/>
      <c r="C689" s="7"/>
      <c r="D689" s="7"/>
      <c r="E689" s="21"/>
      <c r="F689" s="7"/>
      <c r="G689" s="7"/>
      <c r="H689" s="14"/>
      <c r="I689" s="14"/>
      <c r="J689" s="14"/>
      <c r="K689" s="7"/>
      <c r="L689" s="7"/>
      <c r="M689" s="7"/>
      <c r="N689" s="7"/>
      <c r="O689" s="7"/>
      <c r="P689" s="7"/>
      <c r="Q689" s="7"/>
      <c r="R689" s="7"/>
      <c r="S689" s="7"/>
      <c r="T689" s="7"/>
      <c r="U689" s="7"/>
      <c r="V689" s="7"/>
      <c r="W689" s="7"/>
      <c r="X689" s="7"/>
      <c r="Y689" s="7"/>
      <c r="Z689" s="7"/>
      <c r="AA689" s="7"/>
      <c r="AB689" s="7"/>
    </row>
    <row r="690" ht="22.5" customHeight="1">
      <c r="A690" s="7"/>
      <c r="B690" s="7"/>
      <c r="C690" s="7"/>
      <c r="D690" s="7"/>
      <c r="E690" s="21"/>
      <c r="F690" s="7"/>
      <c r="G690" s="7"/>
      <c r="H690" s="14"/>
      <c r="I690" s="14"/>
      <c r="J690" s="14"/>
      <c r="K690" s="7"/>
      <c r="L690" s="7"/>
      <c r="M690" s="7"/>
      <c r="N690" s="7"/>
      <c r="O690" s="7"/>
      <c r="P690" s="7"/>
      <c r="Q690" s="7"/>
      <c r="R690" s="7"/>
      <c r="S690" s="7"/>
      <c r="T690" s="7"/>
      <c r="U690" s="7"/>
      <c r="V690" s="7"/>
      <c r="W690" s="7"/>
      <c r="X690" s="7"/>
      <c r="Y690" s="7"/>
      <c r="Z690" s="7"/>
      <c r="AA690" s="7"/>
      <c r="AB690" s="7"/>
    </row>
    <row r="691" ht="22.5" customHeight="1">
      <c r="A691" s="7"/>
      <c r="B691" s="7"/>
      <c r="C691" s="7"/>
      <c r="D691" s="7"/>
      <c r="E691" s="21"/>
      <c r="F691" s="7"/>
      <c r="G691" s="7"/>
      <c r="H691" s="14"/>
      <c r="I691" s="14"/>
      <c r="J691" s="14"/>
      <c r="K691" s="7"/>
      <c r="L691" s="7"/>
      <c r="M691" s="7"/>
      <c r="N691" s="7"/>
      <c r="O691" s="7"/>
      <c r="P691" s="7"/>
      <c r="Q691" s="7"/>
      <c r="R691" s="7"/>
      <c r="S691" s="7"/>
      <c r="T691" s="7"/>
      <c r="U691" s="7"/>
      <c r="V691" s="7"/>
      <c r="W691" s="7"/>
      <c r="X691" s="7"/>
      <c r="Y691" s="7"/>
      <c r="Z691" s="7"/>
      <c r="AA691" s="7"/>
      <c r="AB691" s="7"/>
    </row>
    <row r="692" ht="22.5" customHeight="1">
      <c r="A692" s="7"/>
      <c r="B692" s="7"/>
      <c r="C692" s="7"/>
      <c r="D692" s="7"/>
      <c r="E692" s="21"/>
      <c r="F692" s="7"/>
      <c r="G692" s="7"/>
      <c r="H692" s="14"/>
      <c r="I692" s="14"/>
      <c r="J692" s="14"/>
      <c r="K692" s="7"/>
      <c r="L692" s="7"/>
      <c r="M692" s="7"/>
      <c r="N692" s="7"/>
      <c r="O692" s="7"/>
      <c r="P692" s="7"/>
      <c r="Q692" s="7"/>
      <c r="R692" s="7"/>
      <c r="S692" s="7"/>
      <c r="T692" s="7"/>
      <c r="U692" s="7"/>
      <c r="V692" s="7"/>
      <c r="W692" s="7"/>
      <c r="X692" s="7"/>
      <c r="Y692" s="7"/>
      <c r="Z692" s="7"/>
      <c r="AA692" s="7"/>
      <c r="AB692" s="7"/>
    </row>
    <row r="693" ht="22.5" customHeight="1">
      <c r="A693" s="7"/>
      <c r="B693" s="7"/>
      <c r="C693" s="7"/>
      <c r="D693" s="7"/>
      <c r="E693" s="21"/>
      <c r="F693" s="7"/>
      <c r="G693" s="7"/>
      <c r="H693" s="14"/>
      <c r="I693" s="14"/>
      <c r="J693" s="14"/>
      <c r="K693" s="7"/>
      <c r="L693" s="7"/>
      <c r="M693" s="7"/>
      <c r="N693" s="7"/>
      <c r="O693" s="7"/>
      <c r="P693" s="7"/>
      <c r="Q693" s="7"/>
      <c r="R693" s="7"/>
      <c r="S693" s="7"/>
      <c r="T693" s="7"/>
      <c r="U693" s="7"/>
      <c r="V693" s="7"/>
      <c r="W693" s="7"/>
      <c r="X693" s="7"/>
      <c r="Y693" s="7"/>
      <c r="Z693" s="7"/>
      <c r="AA693" s="7"/>
      <c r="AB693" s="7"/>
    </row>
    <row r="694" ht="22.5" customHeight="1">
      <c r="A694" s="7"/>
      <c r="B694" s="7"/>
      <c r="C694" s="7"/>
      <c r="D694" s="7"/>
      <c r="E694" s="21"/>
      <c r="F694" s="7"/>
      <c r="G694" s="7"/>
      <c r="H694" s="14"/>
      <c r="I694" s="14"/>
      <c r="J694" s="14"/>
      <c r="K694" s="7"/>
      <c r="L694" s="7"/>
      <c r="M694" s="7"/>
      <c r="N694" s="7"/>
      <c r="O694" s="7"/>
      <c r="P694" s="7"/>
      <c r="Q694" s="7"/>
      <c r="R694" s="7"/>
      <c r="S694" s="7"/>
      <c r="T694" s="7"/>
      <c r="U694" s="7"/>
      <c r="V694" s="7"/>
      <c r="W694" s="7"/>
      <c r="X694" s="7"/>
      <c r="Y694" s="7"/>
      <c r="Z694" s="7"/>
      <c r="AA694" s="7"/>
      <c r="AB694" s="7"/>
    </row>
    <row r="695" ht="22.5" customHeight="1">
      <c r="A695" s="7"/>
      <c r="B695" s="7"/>
      <c r="C695" s="7"/>
      <c r="D695" s="7"/>
      <c r="E695" s="21"/>
      <c r="F695" s="7"/>
      <c r="G695" s="7"/>
      <c r="H695" s="14"/>
      <c r="I695" s="14"/>
      <c r="J695" s="14"/>
      <c r="K695" s="7"/>
      <c r="L695" s="7"/>
      <c r="M695" s="7"/>
      <c r="N695" s="7"/>
      <c r="O695" s="7"/>
      <c r="P695" s="7"/>
      <c r="Q695" s="7"/>
      <c r="R695" s="7"/>
      <c r="S695" s="7"/>
      <c r="T695" s="7"/>
      <c r="U695" s="7"/>
      <c r="V695" s="7"/>
      <c r="W695" s="7"/>
      <c r="X695" s="7"/>
      <c r="Y695" s="7"/>
      <c r="Z695" s="7"/>
      <c r="AA695" s="7"/>
      <c r="AB695" s="7"/>
    </row>
    <row r="696" ht="22.5" customHeight="1">
      <c r="A696" s="7"/>
      <c r="B696" s="7"/>
      <c r="C696" s="7"/>
      <c r="D696" s="7"/>
      <c r="E696" s="21"/>
      <c r="F696" s="7"/>
      <c r="G696" s="7"/>
      <c r="H696" s="14"/>
      <c r="I696" s="14"/>
      <c r="J696" s="14"/>
      <c r="K696" s="7"/>
      <c r="L696" s="7"/>
      <c r="M696" s="7"/>
      <c r="N696" s="7"/>
      <c r="O696" s="7"/>
      <c r="P696" s="7"/>
      <c r="Q696" s="7"/>
      <c r="R696" s="7"/>
      <c r="S696" s="7"/>
      <c r="T696" s="7"/>
      <c r="U696" s="7"/>
      <c r="V696" s="7"/>
      <c r="W696" s="7"/>
      <c r="X696" s="7"/>
      <c r="Y696" s="7"/>
      <c r="Z696" s="7"/>
      <c r="AA696" s="7"/>
      <c r="AB696" s="7"/>
    </row>
    <row r="697" ht="22.5" customHeight="1">
      <c r="A697" s="7"/>
      <c r="B697" s="7"/>
      <c r="C697" s="7"/>
      <c r="D697" s="7"/>
      <c r="E697" s="21"/>
      <c r="F697" s="7"/>
      <c r="G697" s="7"/>
      <c r="H697" s="14"/>
      <c r="I697" s="14"/>
      <c r="J697" s="14"/>
      <c r="K697" s="7"/>
      <c r="L697" s="7"/>
      <c r="M697" s="7"/>
      <c r="N697" s="7"/>
      <c r="O697" s="7"/>
      <c r="P697" s="7"/>
      <c r="Q697" s="7"/>
      <c r="R697" s="7"/>
      <c r="S697" s="7"/>
      <c r="T697" s="7"/>
      <c r="U697" s="7"/>
      <c r="V697" s="7"/>
      <c r="W697" s="7"/>
      <c r="X697" s="7"/>
      <c r="Y697" s="7"/>
      <c r="Z697" s="7"/>
      <c r="AA697" s="7"/>
      <c r="AB697" s="7"/>
    </row>
    <row r="698" ht="22.5" customHeight="1">
      <c r="A698" s="7"/>
      <c r="B698" s="7"/>
      <c r="C698" s="7"/>
      <c r="D698" s="7"/>
      <c r="E698" s="21"/>
      <c r="F698" s="7"/>
      <c r="G698" s="7"/>
      <c r="H698" s="14"/>
      <c r="I698" s="14"/>
      <c r="J698" s="14"/>
      <c r="K698" s="7"/>
      <c r="L698" s="7"/>
      <c r="M698" s="7"/>
      <c r="N698" s="7"/>
      <c r="O698" s="7"/>
      <c r="P698" s="7"/>
      <c r="Q698" s="7"/>
      <c r="R698" s="7"/>
      <c r="S698" s="7"/>
      <c r="T698" s="7"/>
      <c r="U698" s="7"/>
      <c r="V698" s="7"/>
      <c r="W698" s="7"/>
      <c r="X698" s="7"/>
      <c r="Y698" s="7"/>
      <c r="Z698" s="7"/>
      <c r="AA698" s="7"/>
      <c r="AB698" s="7"/>
    </row>
    <row r="699" ht="22.5" customHeight="1">
      <c r="A699" s="7"/>
      <c r="B699" s="7"/>
      <c r="C699" s="7"/>
      <c r="D699" s="7"/>
      <c r="E699" s="21"/>
      <c r="F699" s="7"/>
      <c r="G699" s="7"/>
      <c r="H699" s="14"/>
      <c r="I699" s="14"/>
      <c r="J699" s="14"/>
      <c r="K699" s="7"/>
      <c r="L699" s="7"/>
      <c r="M699" s="7"/>
      <c r="N699" s="7"/>
      <c r="O699" s="7"/>
      <c r="P699" s="7"/>
      <c r="Q699" s="7"/>
      <c r="R699" s="7"/>
      <c r="S699" s="7"/>
      <c r="T699" s="7"/>
      <c r="U699" s="7"/>
      <c r="V699" s="7"/>
      <c r="W699" s="7"/>
      <c r="X699" s="7"/>
      <c r="Y699" s="7"/>
      <c r="Z699" s="7"/>
      <c r="AA699" s="7"/>
      <c r="AB699" s="7"/>
    </row>
    <row r="700" ht="22.5" customHeight="1">
      <c r="A700" s="7"/>
      <c r="B700" s="7"/>
      <c r="C700" s="7"/>
      <c r="D700" s="7"/>
      <c r="E700" s="21"/>
      <c r="F700" s="7"/>
      <c r="G700" s="7"/>
      <c r="H700" s="14"/>
      <c r="I700" s="14"/>
      <c r="J700" s="14"/>
      <c r="K700" s="7"/>
      <c r="L700" s="7"/>
      <c r="M700" s="7"/>
      <c r="N700" s="7"/>
      <c r="O700" s="7"/>
      <c r="P700" s="7"/>
      <c r="Q700" s="7"/>
      <c r="R700" s="7"/>
      <c r="S700" s="7"/>
      <c r="T700" s="7"/>
      <c r="U700" s="7"/>
      <c r="V700" s="7"/>
      <c r="W700" s="7"/>
      <c r="X700" s="7"/>
      <c r="Y700" s="7"/>
      <c r="Z700" s="7"/>
      <c r="AA700" s="7"/>
      <c r="AB700" s="7"/>
    </row>
    <row r="701" ht="22.5" customHeight="1">
      <c r="A701" s="7"/>
      <c r="B701" s="7"/>
      <c r="C701" s="7"/>
      <c r="D701" s="7"/>
      <c r="E701" s="21"/>
      <c r="F701" s="7"/>
      <c r="G701" s="7"/>
      <c r="H701" s="14"/>
      <c r="I701" s="14"/>
      <c r="J701" s="14"/>
      <c r="K701" s="7"/>
      <c r="L701" s="7"/>
      <c r="M701" s="7"/>
      <c r="N701" s="7"/>
      <c r="O701" s="7"/>
      <c r="P701" s="7"/>
      <c r="Q701" s="7"/>
      <c r="R701" s="7"/>
      <c r="S701" s="7"/>
      <c r="T701" s="7"/>
      <c r="U701" s="7"/>
      <c r="V701" s="7"/>
      <c r="W701" s="7"/>
      <c r="X701" s="7"/>
      <c r="Y701" s="7"/>
      <c r="Z701" s="7"/>
      <c r="AA701" s="7"/>
      <c r="AB701" s="7"/>
    </row>
    <row r="702" ht="22.5" customHeight="1">
      <c r="A702" s="7"/>
      <c r="B702" s="7"/>
      <c r="C702" s="7"/>
      <c r="D702" s="7"/>
      <c r="E702" s="21"/>
      <c r="F702" s="7"/>
      <c r="G702" s="7"/>
      <c r="H702" s="14"/>
      <c r="I702" s="14"/>
      <c r="J702" s="14"/>
      <c r="K702" s="7"/>
      <c r="L702" s="7"/>
      <c r="M702" s="7"/>
      <c r="N702" s="7"/>
      <c r="O702" s="7"/>
      <c r="P702" s="7"/>
      <c r="Q702" s="7"/>
      <c r="R702" s="7"/>
      <c r="S702" s="7"/>
      <c r="T702" s="7"/>
      <c r="U702" s="7"/>
      <c r="V702" s="7"/>
      <c r="W702" s="7"/>
      <c r="X702" s="7"/>
      <c r="Y702" s="7"/>
      <c r="Z702" s="7"/>
      <c r="AA702" s="7"/>
      <c r="AB702" s="7"/>
    </row>
    <row r="703" ht="22.5" customHeight="1">
      <c r="A703" s="7"/>
      <c r="B703" s="7"/>
      <c r="C703" s="7"/>
      <c r="D703" s="7"/>
      <c r="E703" s="21"/>
      <c r="F703" s="7"/>
      <c r="G703" s="7"/>
      <c r="H703" s="14"/>
      <c r="I703" s="14"/>
      <c r="J703" s="14"/>
      <c r="K703" s="7"/>
      <c r="L703" s="7"/>
      <c r="M703" s="7"/>
      <c r="N703" s="7"/>
      <c r="O703" s="7"/>
      <c r="P703" s="7"/>
      <c r="Q703" s="7"/>
      <c r="R703" s="7"/>
      <c r="S703" s="7"/>
      <c r="T703" s="7"/>
      <c r="U703" s="7"/>
      <c r="V703" s="7"/>
      <c r="W703" s="7"/>
      <c r="X703" s="7"/>
      <c r="Y703" s="7"/>
      <c r="Z703" s="7"/>
      <c r="AA703" s="7"/>
      <c r="AB703" s="7"/>
    </row>
    <row r="704" ht="22.5" customHeight="1">
      <c r="A704" s="7"/>
      <c r="B704" s="7"/>
      <c r="C704" s="7"/>
      <c r="D704" s="7"/>
      <c r="E704" s="21"/>
      <c r="F704" s="7"/>
      <c r="G704" s="7"/>
      <c r="H704" s="14"/>
      <c r="I704" s="14"/>
      <c r="J704" s="14"/>
      <c r="K704" s="7"/>
      <c r="L704" s="7"/>
      <c r="M704" s="7"/>
      <c r="N704" s="7"/>
      <c r="O704" s="7"/>
      <c r="P704" s="7"/>
      <c r="Q704" s="7"/>
      <c r="R704" s="7"/>
      <c r="S704" s="7"/>
      <c r="T704" s="7"/>
      <c r="U704" s="7"/>
      <c r="V704" s="7"/>
      <c r="W704" s="7"/>
      <c r="X704" s="7"/>
      <c r="Y704" s="7"/>
      <c r="Z704" s="7"/>
      <c r="AA704" s="7"/>
      <c r="AB704" s="7"/>
    </row>
    <row r="705" ht="22.5" customHeight="1">
      <c r="A705" s="7"/>
      <c r="B705" s="7"/>
      <c r="C705" s="7"/>
      <c r="D705" s="7"/>
      <c r="E705" s="21"/>
      <c r="F705" s="7"/>
      <c r="G705" s="7"/>
      <c r="H705" s="14"/>
      <c r="I705" s="14"/>
      <c r="J705" s="14"/>
      <c r="K705" s="7"/>
      <c r="L705" s="7"/>
      <c r="M705" s="7"/>
      <c r="N705" s="7"/>
      <c r="O705" s="7"/>
      <c r="P705" s="7"/>
      <c r="Q705" s="7"/>
      <c r="R705" s="7"/>
      <c r="S705" s="7"/>
      <c r="T705" s="7"/>
      <c r="U705" s="7"/>
      <c r="V705" s="7"/>
      <c r="W705" s="7"/>
      <c r="X705" s="7"/>
      <c r="Y705" s="7"/>
      <c r="Z705" s="7"/>
      <c r="AA705" s="7"/>
      <c r="AB705" s="7"/>
    </row>
    <row r="706" ht="22.5" customHeight="1">
      <c r="A706" s="7"/>
      <c r="B706" s="7"/>
      <c r="C706" s="7"/>
      <c r="D706" s="7"/>
      <c r="E706" s="21"/>
      <c r="F706" s="7"/>
      <c r="G706" s="7"/>
      <c r="H706" s="14"/>
      <c r="I706" s="14"/>
      <c r="J706" s="14"/>
      <c r="K706" s="7"/>
      <c r="L706" s="7"/>
      <c r="M706" s="7"/>
      <c r="N706" s="7"/>
      <c r="O706" s="7"/>
      <c r="P706" s="7"/>
      <c r="Q706" s="7"/>
      <c r="R706" s="7"/>
      <c r="S706" s="7"/>
      <c r="T706" s="7"/>
      <c r="U706" s="7"/>
      <c r="V706" s="7"/>
      <c r="W706" s="7"/>
      <c r="X706" s="7"/>
      <c r="Y706" s="7"/>
      <c r="Z706" s="7"/>
      <c r="AA706" s="7"/>
      <c r="AB706" s="7"/>
    </row>
    <row r="707" ht="22.5" customHeight="1">
      <c r="A707" s="7"/>
      <c r="B707" s="7"/>
      <c r="C707" s="7"/>
      <c r="D707" s="7"/>
      <c r="E707" s="21"/>
      <c r="F707" s="7"/>
      <c r="G707" s="7"/>
      <c r="H707" s="14"/>
      <c r="I707" s="14"/>
      <c r="J707" s="14"/>
      <c r="K707" s="7"/>
      <c r="L707" s="7"/>
      <c r="M707" s="7"/>
      <c r="N707" s="7"/>
      <c r="O707" s="7"/>
      <c r="P707" s="7"/>
      <c r="Q707" s="7"/>
      <c r="R707" s="7"/>
      <c r="S707" s="7"/>
      <c r="T707" s="7"/>
      <c r="U707" s="7"/>
      <c r="V707" s="7"/>
      <c r="W707" s="7"/>
      <c r="X707" s="7"/>
      <c r="Y707" s="7"/>
      <c r="Z707" s="7"/>
      <c r="AA707" s="7"/>
      <c r="AB707" s="7"/>
    </row>
    <row r="708" ht="22.5" customHeight="1">
      <c r="A708" s="7"/>
      <c r="B708" s="7"/>
      <c r="C708" s="7"/>
      <c r="D708" s="7"/>
      <c r="E708" s="21"/>
      <c r="F708" s="7"/>
      <c r="G708" s="7"/>
      <c r="H708" s="14"/>
      <c r="I708" s="14"/>
      <c r="J708" s="14"/>
      <c r="K708" s="7"/>
      <c r="L708" s="7"/>
      <c r="M708" s="7"/>
      <c r="N708" s="7"/>
      <c r="O708" s="7"/>
      <c r="P708" s="7"/>
      <c r="Q708" s="7"/>
      <c r="R708" s="7"/>
      <c r="S708" s="7"/>
      <c r="T708" s="7"/>
      <c r="U708" s="7"/>
      <c r="V708" s="7"/>
      <c r="W708" s="7"/>
      <c r="X708" s="7"/>
      <c r="Y708" s="7"/>
      <c r="Z708" s="7"/>
      <c r="AA708" s="7"/>
      <c r="AB708" s="7"/>
    </row>
    <row r="709" ht="22.5" customHeight="1">
      <c r="A709" s="7"/>
      <c r="B709" s="7"/>
      <c r="C709" s="7"/>
      <c r="D709" s="7"/>
      <c r="E709" s="21"/>
      <c r="F709" s="7"/>
      <c r="G709" s="7"/>
      <c r="H709" s="14"/>
      <c r="I709" s="14"/>
      <c r="J709" s="14"/>
      <c r="K709" s="7"/>
      <c r="L709" s="7"/>
      <c r="M709" s="7"/>
      <c r="N709" s="7"/>
      <c r="O709" s="7"/>
      <c r="P709" s="7"/>
      <c r="Q709" s="7"/>
      <c r="R709" s="7"/>
      <c r="S709" s="7"/>
      <c r="T709" s="7"/>
      <c r="U709" s="7"/>
      <c r="V709" s="7"/>
      <c r="W709" s="7"/>
      <c r="X709" s="7"/>
      <c r="Y709" s="7"/>
      <c r="Z709" s="7"/>
      <c r="AA709" s="7"/>
      <c r="AB709" s="7"/>
    </row>
    <row r="710" ht="22.5" customHeight="1">
      <c r="A710" s="7"/>
      <c r="B710" s="7"/>
      <c r="C710" s="7"/>
      <c r="D710" s="7"/>
      <c r="E710" s="21"/>
      <c r="F710" s="7"/>
      <c r="G710" s="7"/>
      <c r="H710" s="14"/>
      <c r="I710" s="14"/>
      <c r="J710" s="14"/>
      <c r="K710" s="7"/>
      <c r="L710" s="7"/>
      <c r="M710" s="7"/>
      <c r="N710" s="7"/>
      <c r="O710" s="7"/>
      <c r="P710" s="7"/>
      <c r="Q710" s="7"/>
      <c r="R710" s="7"/>
      <c r="S710" s="7"/>
      <c r="T710" s="7"/>
      <c r="U710" s="7"/>
      <c r="V710" s="7"/>
      <c r="W710" s="7"/>
      <c r="X710" s="7"/>
      <c r="Y710" s="7"/>
      <c r="Z710" s="7"/>
      <c r="AA710" s="7"/>
      <c r="AB710" s="7"/>
    </row>
    <row r="711" ht="22.5" customHeight="1">
      <c r="A711" s="7"/>
      <c r="B711" s="7"/>
      <c r="C711" s="7"/>
      <c r="D711" s="7"/>
      <c r="E711" s="21"/>
      <c r="F711" s="7"/>
      <c r="G711" s="7"/>
      <c r="H711" s="14"/>
      <c r="I711" s="14"/>
      <c r="J711" s="14"/>
      <c r="K711" s="7"/>
      <c r="L711" s="7"/>
      <c r="M711" s="7"/>
      <c r="N711" s="7"/>
      <c r="O711" s="7"/>
      <c r="P711" s="7"/>
      <c r="Q711" s="7"/>
      <c r="R711" s="7"/>
      <c r="S711" s="7"/>
      <c r="T711" s="7"/>
      <c r="U711" s="7"/>
      <c r="V711" s="7"/>
      <c r="W711" s="7"/>
      <c r="X711" s="7"/>
      <c r="Y711" s="7"/>
      <c r="Z711" s="7"/>
      <c r="AA711" s="7"/>
      <c r="AB711" s="7"/>
    </row>
    <row r="712" ht="22.5" customHeight="1">
      <c r="A712" s="7"/>
      <c r="B712" s="7"/>
      <c r="C712" s="7"/>
      <c r="D712" s="7"/>
      <c r="E712" s="21"/>
      <c r="F712" s="7"/>
      <c r="G712" s="7"/>
      <c r="H712" s="14"/>
      <c r="I712" s="14"/>
      <c r="J712" s="14"/>
      <c r="K712" s="7"/>
      <c r="L712" s="7"/>
      <c r="M712" s="7"/>
      <c r="N712" s="7"/>
      <c r="O712" s="7"/>
      <c r="P712" s="7"/>
      <c r="Q712" s="7"/>
      <c r="R712" s="7"/>
      <c r="S712" s="7"/>
      <c r="T712" s="7"/>
      <c r="U712" s="7"/>
      <c r="V712" s="7"/>
      <c r="W712" s="7"/>
      <c r="X712" s="7"/>
      <c r="Y712" s="7"/>
      <c r="Z712" s="7"/>
      <c r="AA712" s="7"/>
      <c r="AB712" s="7"/>
    </row>
    <row r="713" ht="22.5" customHeight="1">
      <c r="A713" s="7"/>
      <c r="B713" s="7"/>
      <c r="C713" s="7"/>
      <c r="D713" s="7"/>
      <c r="E713" s="21"/>
      <c r="F713" s="7"/>
      <c r="G713" s="7"/>
      <c r="H713" s="14"/>
      <c r="I713" s="14"/>
      <c r="J713" s="14"/>
      <c r="K713" s="7"/>
      <c r="L713" s="7"/>
      <c r="M713" s="7"/>
      <c r="N713" s="7"/>
      <c r="O713" s="7"/>
      <c r="P713" s="7"/>
      <c r="Q713" s="7"/>
      <c r="R713" s="7"/>
      <c r="S713" s="7"/>
      <c r="T713" s="7"/>
      <c r="U713" s="7"/>
      <c r="V713" s="7"/>
      <c r="W713" s="7"/>
      <c r="X713" s="7"/>
      <c r="Y713" s="7"/>
      <c r="Z713" s="7"/>
      <c r="AA713" s="7"/>
      <c r="AB713" s="7"/>
    </row>
    <row r="714" ht="22.5" customHeight="1">
      <c r="A714" s="7"/>
      <c r="B714" s="7"/>
      <c r="C714" s="7"/>
      <c r="D714" s="7"/>
      <c r="E714" s="21"/>
      <c r="F714" s="7"/>
      <c r="G714" s="7"/>
      <c r="H714" s="14"/>
      <c r="I714" s="14"/>
      <c r="J714" s="14"/>
      <c r="K714" s="7"/>
      <c r="L714" s="7"/>
      <c r="M714" s="7"/>
      <c r="N714" s="7"/>
      <c r="O714" s="7"/>
      <c r="P714" s="7"/>
      <c r="Q714" s="7"/>
      <c r="R714" s="7"/>
      <c r="S714" s="7"/>
      <c r="T714" s="7"/>
      <c r="U714" s="7"/>
      <c r="V714" s="7"/>
      <c r="W714" s="7"/>
      <c r="X714" s="7"/>
      <c r="Y714" s="7"/>
      <c r="Z714" s="7"/>
      <c r="AA714" s="7"/>
      <c r="AB714" s="7"/>
    </row>
    <row r="715" ht="22.5" customHeight="1">
      <c r="A715" s="7"/>
      <c r="B715" s="7"/>
      <c r="C715" s="7"/>
      <c r="D715" s="7"/>
      <c r="E715" s="21"/>
      <c r="F715" s="7"/>
      <c r="G715" s="7"/>
      <c r="H715" s="14"/>
      <c r="I715" s="14"/>
      <c r="J715" s="14"/>
      <c r="K715" s="7"/>
      <c r="L715" s="7"/>
      <c r="M715" s="7"/>
      <c r="N715" s="7"/>
      <c r="O715" s="7"/>
      <c r="P715" s="7"/>
      <c r="Q715" s="7"/>
      <c r="R715" s="7"/>
      <c r="S715" s="7"/>
      <c r="T715" s="7"/>
      <c r="U715" s="7"/>
      <c r="V715" s="7"/>
      <c r="W715" s="7"/>
      <c r="X715" s="7"/>
      <c r="Y715" s="7"/>
      <c r="Z715" s="7"/>
      <c r="AA715" s="7"/>
      <c r="AB715" s="7"/>
    </row>
    <row r="716" ht="22.5" customHeight="1">
      <c r="A716" s="7"/>
      <c r="B716" s="7"/>
      <c r="C716" s="7"/>
      <c r="D716" s="7"/>
      <c r="E716" s="21"/>
      <c r="F716" s="7"/>
      <c r="G716" s="7"/>
      <c r="H716" s="14"/>
      <c r="I716" s="14"/>
      <c r="J716" s="14"/>
      <c r="K716" s="7"/>
      <c r="L716" s="7"/>
      <c r="M716" s="7"/>
      <c r="N716" s="7"/>
      <c r="O716" s="7"/>
      <c r="P716" s="7"/>
      <c r="Q716" s="7"/>
      <c r="R716" s="7"/>
      <c r="S716" s="7"/>
      <c r="T716" s="7"/>
      <c r="U716" s="7"/>
      <c r="V716" s="7"/>
      <c r="W716" s="7"/>
      <c r="X716" s="7"/>
      <c r="Y716" s="7"/>
      <c r="Z716" s="7"/>
      <c r="AA716" s="7"/>
      <c r="AB716" s="7"/>
    </row>
    <row r="717" ht="22.5" customHeight="1">
      <c r="A717" s="7"/>
      <c r="B717" s="7"/>
      <c r="C717" s="7"/>
      <c r="D717" s="7"/>
      <c r="E717" s="21"/>
      <c r="F717" s="7"/>
      <c r="G717" s="7"/>
      <c r="H717" s="14"/>
      <c r="I717" s="14"/>
      <c r="J717" s="14"/>
      <c r="K717" s="7"/>
      <c r="L717" s="7"/>
      <c r="M717" s="7"/>
      <c r="N717" s="7"/>
      <c r="O717" s="7"/>
      <c r="P717" s="7"/>
      <c r="Q717" s="7"/>
      <c r="R717" s="7"/>
      <c r="S717" s="7"/>
      <c r="T717" s="7"/>
      <c r="U717" s="7"/>
      <c r="V717" s="7"/>
      <c r="W717" s="7"/>
      <c r="X717" s="7"/>
      <c r="Y717" s="7"/>
      <c r="Z717" s="7"/>
      <c r="AA717" s="7"/>
      <c r="AB717" s="7"/>
    </row>
    <row r="718" ht="22.5" customHeight="1">
      <c r="A718" s="7"/>
      <c r="B718" s="7"/>
      <c r="C718" s="7"/>
      <c r="D718" s="7"/>
      <c r="E718" s="21"/>
      <c r="F718" s="7"/>
      <c r="G718" s="7"/>
      <c r="H718" s="14"/>
      <c r="I718" s="14"/>
      <c r="J718" s="14"/>
      <c r="K718" s="7"/>
      <c r="L718" s="7"/>
      <c r="M718" s="7"/>
      <c r="N718" s="7"/>
      <c r="O718" s="7"/>
      <c r="P718" s="7"/>
      <c r="Q718" s="7"/>
      <c r="R718" s="7"/>
      <c r="S718" s="7"/>
      <c r="T718" s="7"/>
      <c r="U718" s="7"/>
      <c r="V718" s="7"/>
      <c r="W718" s="7"/>
      <c r="X718" s="7"/>
      <c r="Y718" s="7"/>
      <c r="Z718" s="7"/>
      <c r="AA718" s="7"/>
      <c r="AB718" s="7"/>
    </row>
    <row r="719" ht="22.5" customHeight="1">
      <c r="A719" s="7"/>
      <c r="B719" s="7"/>
      <c r="C719" s="7"/>
      <c r="D719" s="7"/>
      <c r="E719" s="21"/>
      <c r="F719" s="7"/>
      <c r="G719" s="7"/>
      <c r="H719" s="14"/>
      <c r="I719" s="14"/>
      <c r="J719" s="14"/>
      <c r="K719" s="7"/>
      <c r="L719" s="7"/>
      <c r="M719" s="7"/>
      <c r="N719" s="7"/>
      <c r="O719" s="7"/>
      <c r="P719" s="7"/>
      <c r="Q719" s="7"/>
      <c r="R719" s="7"/>
      <c r="S719" s="7"/>
      <c r="T719" s="7"/>
      <c r="U719" s="7"/>
      <c r="V719" s="7"/>
      <c r="W719" s="7"/>
      <c r="X719" s="7"/>
      <c r="Y719" s="7"/>
      <c r="Z719" s="7"/>
      <c r="AA719" s="7"/>
      <c r="AB719" s="7"/>
    </row>
    <row r="720" ht="22.5" customHeight="1">
      <c r="A720" s="7"/>
      <c r="B720" s="7"/>
      <c r="C720" s="7"/>
      <c r="D720" s="7"/>
      <c r="E720" s="21"/>
      <c r="F720" s="7"/>
      <c r="G720" s="7"/>
      <c r="H720" s="14"/>
      <c r="I720" s="14"/>
      <c r="J720" s="14"/>
      <c r="K720" s="7"/>
      <c r="L720" s="7"/>
      <c r="M720" s="7"/>
      <c r="N720" s="7"/>
      <c r="O720" s="7"/>
      <c r="P720" s="7"/>
      <c r="Q720" s="7"/>
      <c r="R720" s="7"/>
      <c r="S720" s="7"/>
      <c r="T720" s="7"/>
      <c r="U720" s="7"/>
      <c r="V720" s="7"/>
      <c r="W720" s="7"/>
      <c r="X720" s="7"/>
      <c r="Y720" s="7"/>
      <c r="Z720" s="7"/>
      <c r="AA720" s="7"/>
      <c r="AB720" s="7"/>
    </row>
    <row r="721" ht="22.5" customHeight="1">
      <c r="A721" s="7"/>
      <c r="B721" s="7"/>
      <c r="C721" s="7"/>
      <c r="D721" s="7"/>
      <c r="E721" s="21"/>
      <c r="F721" s="7"/>
      <c r="G721" s="7"/>
      <c r="H721" s="14"/>
      <c r="I721" s="14"/>
      <c r="J721" s="14"/>
      <c r="K721" s="7"/>
      <c r="L721" s="7"/>
      <c r="M721" s="7"/>
      <c r="N721" s="7"/>
      <c r="O721" s="7"/>
      <c r="P721" s="7"/>
      <c r="Q721" s="7"/>
      <c r="R721" s="7"/>
      <c r="S721" s="7"/>
      <c r="T721" s="7"/>
      <c r="U721" s="7"/>
      <c r="V721" s="7"/>
      <c r="W721" s="7"/>
      <c r="X721" s="7"/>
      <c r="Y721" s="7"/>
      <c r="Z721" s="7"/>
      <c r="AA721" s="7"/>
      <c r="AB721" s="7"/>
    </row>
    <row r="722" ht="22.5" customHeight="1">
      <c r="A722" s="7"/>
      <c r="B722" s="7"/>
      <c r="C722" s="7"/>
      <c r="D722" s="7"/>
      <c r="E722" s="21"/>
      <c r="F722" s="7"/>
      <c r="G722" s="7"/>
      <c r="H722" s="14"/>
      <c r="I722" s="14"/>
      <c r="J722" s="14"/>
      <c r="K722" s="7"/>
      <c r="L722" s="7"/>
      <c r="M722" s="7"/>
      <c r="N722" s="7"/>
      <c r="O722" s="7"/>
      <c r="P722" s="7"/>
      <c r="Q722" s="7"/>
      <c r="R722" s="7"/>
      <c r="S722" s="7"/>
      <c r="T722" s="7"/>
      <c r="U722" s="7"/>
      <c r="V722" s="7"/>
      <c r="W722" s="7"/>
      <c r="X722" s="7"/>
      <c r="Y722" s="7"/>
      <c r="Z722" s="7"/>
      <c r="AA722" s="7"/>
      <c r="AB722" s="7"/>
    </row>
    <row r="723" ht="22.5" customHeight="1">
      <c r="A723" s="7"/>
      <c r="B723" s="7"/>
      <c r="C723" s="7"/>
      <c r="D723" s="7"/>
      <c r="E723" s="21"/>
      <c r="F723" s="7"/>
      <c r="G723" s="7"/>
      <c r="H723" s="14"/>
      <c r="I723" s="14"/>
      <c r="J723" s="14"/>
      <c r="K723" s="7"/>
      <c r="L723" s="7"/>
      <c r="M723" s="7"/>
      <c r="N723" s="7"/>
      <c r="O723" s="7"/>
      <c r="P723" s="7"/>
      <c r="Q723" s="7"/>
      <c r="R723" s="7"/>
      <c r="S723" s="7"/>
      <c r="T723" s="7"/>
      <c r="U723" s="7"/>
      <c r="V723" s="7"/>
      <c r="W723" s="7"/>
      <c r="X723" s="7"/>
      <c r="Y723" s="7"/>
      <c r="Z723" s="7"/>
      <c r="AA723" s="7"/>
      <c r="AB723" s="7"/>
    </row>
    <row r="724" ht="22.5" customHeight="1">
      <c r="A724" s="7"/>
      <c r="B724" s="7"/>
      <c r="C724" s="7"/>
      <c r="D724" s="7"/>
      <c r="E724" s="21"/>
      <c r="F724" s="7"/>
      <c r="G724" s="7"/>
      <c r="H724" s="14"/>
      <c r="I724" s="14"/>
      <c r="J724" s="14"/>
      <c r="K724" s="7"/>
      <c r="L724" s="7"/>
      <c r="M724" s="7"/>
      <c r="N724" s="7"/>
      <c r="O724" s="7"/>
      <c r="P724" s="7"/>
      <c r="Q724" s="7"/>
      <c r="R724" s="7"/>
      <c r="S724" s="7"/>
      <c r="T724" s="7"/>
      <c r="U724" s="7"/>
      <c r="V724" s="7"/>
      <c r="W724" s="7"/>
      <c r="X724" s="7"/>
      <c r="Y724" s="7"/>
      <c r="Z724" s="7"/>
      <c r="AA724" s="7"/>
      <c r="AB724" s="7"/>
    </row>
    <row r="725" ht="22.5" customHeight="1">
      <c r="A725" s="7"/>
      <c r="B725" s="7"/>
      <c r="C725" s="7"/>
      <c r="D725" s="7"/>
      <c r="E725" s="21"/>
      <c r="F725" s="7"/>
      <c r="G725" s="7"/>
      <c r="H725" s="14"/>
      <c r="I725" s="14"/>
      <c r="J725" s="14"/>
      <c r="K725" s="7"/>
      <c r="L725" s="7"/>
      <c r="M725" s="7"/>
      <c r="N725" s="7"/>
      <c r="O725" s="7"/>
      <c r="P725" s="7"/>
      <c r="Q725" s="7"/>
      <c r="R725" s="7"/>
      <c r="S725" s="7"/>
      <c r="T725" s="7"/>
      <c r="U725" s="7"/>
      <c r="V725" s="7"/>
      <c r="W725" s="7"/>
      <c r="X725" s="7"/>
      <c r="Y725" s="7"/>
      <c r="Z725" s="7"/>
      <c r="AA725" s="7"/>
      <c r="AB725" s="7"/>
    </row>
    <row r="726" ht="22.5" customHeight="1">
      <c r="A726" s="7"/>
      <c r="B726" s="7"/>
      <c r="C726" s="7"/>
      <c r="D726" s="7"/>
      <c r="E726" s="21"/>
      <c r="F726" s="7"/>
      <c r="G726" s="7"/>
      <c r="H726" s="14"/>
      <c r="I726" s="14"/>
      <c r="J726" s="14"/>
      <c r="K726" s="7"/>
      <c r="L726" s="7"/>
      <c r="M726" s="7"/>
      <c r="N726" s="7"/>
      <c r="O726" s="7"/>
      <c r="P726" s="7"/>
      <c r="Q726" s="7"/>
      <c r="R726" s="7"/>
      <c r="S726" s="7"/>
      <c r="T726" s="7"/>
      <c r="U726" s="7"/>
      <c r="V726" s="7"/>
      <c r="W726" s="7"/>
      <c r="X726" s="7"/>
      <c r="Y726" s="7"/>
      <c r="Z726" s="7"/>
      <c r="AA726" s="7"/>
      <c r="AB726" s="7"/>
    </row>
    <row r="727" ht="22.5" customHeight="1">
      <c r="A727" s="7"/>
      <c r="B727" s="7"/>
      <c r="C727" s="7"/>
      <c r="D727" s="7"/>
      <c r="E727" s="21"/>
      <c r="F727" s="7"/>
      <c r="G727" s="7"/>
      <c r="H727" s="14"/>
      <c r="I727" s="14"/>
      <c r="J727" s="14"/>
      <c r="K727" s="7"/>
      <c r="L727" s="7"/>
      <c r="M727" s="7"/>
      <c r="N727" s="7"/>
      <c r="O727" s="7"/>
      <c r="P727" s="7"/>
      <c r="Q727" s="7"/>
      <c r="R727" s="7"/>
      <c r="S727" s="7"/>
      <c r="T727" s="7"/>
      <c r="U727" s="7"/>
      <c r="V727" s="7"/>
      <c r="W727" s="7"/>
      <c r="X727" s="7"/>
      <c r="Y727" s="7"/>
      <c r="Z727" s="7"/>
      <c r="AA727" s="7"/>
      <c r="AB727" s="7"/>
    </row>
    <row r="728" ht="22.5" customHeight="1">
      <c r="A728" s="7"/>
      <c r="B728" s="7"/>
      <c r="C728" s="7"/>
      <c r="D728" s="7"/>
      <c r="E728" s="21"/>
      <c r="F728" s="7"/>
      <c r="G728" s="7"/>
      <c r="H728" s="14"/>
      <c r="I728" s="14"/>
      <c r="J728" s="14"/>
      <c r="K728" s="7"/>
      <c r="L728" s="7"/>
      <c r="M728" s="7"/>
      <c r="N728" s="7"/>
      <c r="O728" s="7"/>
      <c r="P728" s="7"/>
      <c r="Q728" s="7"/>
      <c r="R728" s="7"/>
      <c r="S728" s="7"/>
      <c r="T728" s="7"/>
      <c r="U728" s="7"/>
      <c r="V728" s="7"/>
      <c r="W728" s="7"/>
      <c r="X728" s="7"/>
      <c r="Y728" s="7"/>
      <c r="Z728" s="7"/>
      <c r="AA728" s="7"/>
      <c r="AB728" s="7"/>
    </row>
    <row r="729" ht="22.5" customHeight="1">
      <c r="A729" s="7"/>
      <c r="B729" s="7"/>
      <c r="C729" s="7"/>
      <c r="D729" s="7"/>
      <c r="E729" s="21"/>
      <c r="F729" s="7"/>
      <c r="G729" s="7"/>
      <c r="H729" s="14"/>
      <c r="I729" s="14"/>
      <c r="J729" s="14"/>
      <c r="K729" s="7"/>
      <c r="L729" s="7"/>
      <c r="M729" s="7"/>
      <c r="N729" s="7"/>
      <c r="O729" s="7"/>
      <c r="P729" s="7"/>
      <c r="Q729" s="7"/>
      <c r="R729" s="7"/>
      <c r="S729" s="7"/>
      <c r="T729" s="7"/>
      <c r="U729" s="7"/>
      <c r="V729" s="7"/>
      <c r="W729" s="7"/>
      <c r="X729" s="7"/>
      <c r="Y729" s="7"/>
      <c r="Z729" s="7"/>
      <c r="AA729" s="7"/>
      <c r="AB729" s="7"/>
    </row>
    <row r="730" ht="22.5" customHeight="1">
      <c r="A730" s="7"/>
      <c r="B730" s="7"/>
      <c r="C730" s="7"/>
      <c r="D730" s="7"/>
      <c r="E730" s="21"/>
      <c r="F730" s="7"/>
      <c r="G730" s="7"/>
      <c r="H730" s="14"/>
      <c r="I730" s="14"/>
      <c r="J730" s="14"/>
      <c r="K730" s="7"/>
      <c r="L730" s="7"/>
      <c r="M730" s="7"/>
      <c r="N730" s="7"/>
      <c r="O730" s="7"/>
      <c r="P730" s="7"/>
      <c r="Q730" s="7"/>
      <c r="R730" s="7"/>
      <c r="S730" s="7"/>
      <c r="T730" s="7"/>
      <c r="U730" s="7"/>
      <c r="V730" s="7"/>
      <c r="W730" s="7"/>
      <c r="X730" s="7"/>
      <c r="Y730" s="7"/>
      <c r="Z730" s="7"/>
      <c r="AA730" s="7"/>
      <c r="AB730" s="7"/>
    </row>
    <row r="731" ht="22.5" customHeight="1">
      <c r="A731" s="7"/>
      <c r="B731" s="7"/>
      <c r="C731" s="7"/>
      <c r="D731" s="7"/>
      <c r="E731" s="21"/>
      <c r="F731" s="7"/>
      <c r="G731" s="7"/>
      <c r="H731" s="14"/>
      <c r="I731" s="14"/>
      <c r="J731" s="14"/>
      <c r="K731" s="7"/>
      <c r="L731" s="7"/>
      <c r="M731" s="7"/>
      <c r="N731" s="7"/>
      <c r="O731" s="7"/>
      <c r="P731" s="7"/>
      <c r="Q731" s="7"/>
      <c r="R731" s="7"/>
      <c r="S731" s="7"/>
      <c r="T731" s="7"/>
      <c r="U731" s="7"/>
      <c r="V731" s="7"/>
      <c r="W731" s="7"/>
      <c r="X731" s="7"/>
      <c r="Y731" s="7"/>
      <c r="Z731" s="7"/>
      <c r="AA731" s="7"/>
      <c r="AB731" s="7"/>
    </row>
    <row r="732" ht="22.5" customHeight="1">
      <c r="A732" s="7"/>
      <c r="B732" s="7"/>
      <c r="C732" s="7"/>
      <c r="D732" s="7"/>
      <c r="E732" s="21"/>
      <c r="F732" s="7"/>
      <c r="G732" s="7"/>
      <c r="H732" s="14"/>
      <c r="I732" s="14"/>
      <c r="J732" s="14"/>
      <c r="K732" s="7"/>
      <c r="L732" s="7"/>
      <c r="M732" s="7"/>
      <c r="N732" s="7"/>
      <c r="O732" s="7"/>
      <c r="P732" s="7"/>
      <c r="Q732" s="7"/>
      <c r="R732" s="7"/>
      <c r="S732" s="7"/>
      <c r="T732" s="7"/>
      <c r="U732" s="7"/>
      <c r="V732" s="7"/>
      <c r="W732" s="7"/>
      <c r="X732" s="7"/>
      <c r="Y732" s="7"/>
      <c r="Z732" s="7"/>
      <c r="AA732" s="7"/>
      <c r="AB732" s="7"/>
    </row>
    <row r="733" ht="22.5" customHeight="1">
      <c r="A733" s="7"/>
      <c r="B733" s="7"/>
      <c r="C733" s="7"/>
      <c r="D733" s="7"/>
      <c r="E733" s="21"/>
      <c r="F733" s="7"/>
      <c r="G733" s="7"/>
      <c r="H733" s="14"/>
      <c r="I733" s="14"/>
      <c r="J733" s="14"/>
      <c r="K733" s="7"/>
      <c r="L733" s="7"/>
      <c r="M733" s="7"/>
      <c r="N733" s="7"/>
      <c r="O733" s="7"/>
      <c r="P733" s="7"/>
      <c r="Q733" s="7"/>
      <c r="R733" s="7"/>
      <c r="S733" s="7"/>
      <c r="T733" s="7"/>
      <c r="U733" s="7"/>
      <c r="V733" s="7"/>
      <c r="W733" s="7"/>
      <c r="X733" s="7"/>
      <c r="Y733" s="7"/>
      <c r="Z733" s="7"/>
      <c r="AA733" s="7"/>
      <c r="AB733" s="7"/>
    </row>
    <row r="734" ht="22.5" customHeight="1">
      <c r="A734" s="7"/>
      <c r="B734" s="7"/>
      <c r="C734" s="7"/>
      <c r="D734" s="7"/>
      <c r="E734" s="21"/>
      <c r="F734" s="7"/>
      <c r="G734" s="7"/>
      <c r="H734" s="14"/>
      <c r="I734" s="14"/>
      <c r="J734" s="14"/>
      <c r="K734" s="7"/>
      <c r="L734" s="7"/>
      <c r="M734" s="7"/>
      <c r="N734" s="7"/>
      <c r="O734" s="7"/>
      <c r="P734" s="7"/>
      <c r="Q734" s="7"/>
      <c r="R734" s="7"/>
      <c r="S734" s="7"/>
      <c r="T734" s="7"/>
      <c r="U734" s="7"/>
      <c r="V734" s="7"/>
      <c r="W734" s="7"/>
      <c r="X734" s="7"/>
      <c r="Y734" s="7"/>
      <c r="Z734" s="7"/>
      <c r="AA734" s="7"/>
      <c r="AB734" s="7"/>
    </row>
    <row r="735" ht="22.5" customHeight="1">
      <c r="A735" s="7"/>
      <c r="B735" s="7"/>
      <c r="C735" s="7"/>
      <c r="D735" s="7"/>
      <c r="E735" s="21"/>
      <c r="F735" s="7"/>
      <c r="G735" s="7"/>
      <c r="H735" s="14"/>
      <c r="I735" s="14"/>
      <c r="J735" s="14"/>
      <c r="K735" s="7"/>
      <c r="L735" s="7"/>
      <c r="M735" s="7"/>
      <c r="N735" s="7"/>
      <c r="O735" s="7"/>
      <c r="P735" s="7"/>
      <c r="Q735" s="7"/>
      <c r="R735" s="7"/>
      <c r="S735" s="7"/>
      <c r="T735" s="7"/>
      <c r="U735" s="7"/>
      <c r="V735" s="7"/>
      <c r="W735" s="7"/>
      <c r="X735" s="7"/>
      <c r="Y735" s="7"/>
      <c r="Z735" s="7"/>
      <c r="AA735" s="7"/>
      <c r="AB735" s="7"/>
    </row>
    <row r="736" ht="22.5" customHeight="1">
      <c r="A736" s="7"/>
      <c r="B736" s="7"/>
      <c r="C736" s="7"/>
      <c r="D736" s="7"/>
      <c r="E736" s="21"/>
      <c r="F736" s="7"/>
      <c r="G736" s="7"/>
      <c r="H736" s="14"/>
      <c r="I736" s="14"/>
      <c r="J736" s="14"/>
      <c r="K736" s="7"/>
      <c r="L736" s="7"/>
      <c r="M736" s="7"/>
      <c r="N736" s="7"/>
      <c r="O736" s="7"/>
      <c r="P736" s="7"/>
      <c r="Q736" s="7"/>
      <c r="R736" s="7"/>
      <c r="S736" s="7"/>
      <c r="T736" s="7"/>
      <c r="U736" s="7"/>
      <c r="V736" s="7"/>
      <c r="W736" s="7"/>
      <c r="X736" s="7"/>
      <c r="Y736" s="7"/>
      <c r="Z736" s="7"/>
      <c r="AA736" s="7"/>
      <c r="AB736" s="7"/>
    </row>
    <row r="737" ht="22.5" customHeight="1">
      <c r="A737" s="7"/>
      <c r="B737" s="7"/>
      <c r="C737" s="7"/>
      <c r="D737" s="7"/>
      <c r="E737" s="21"/>
      <c r="F737" s="7"/>
      <c r="G737" s="7"/>
      <c r="H737" s="14"/>
      <c r="I737" s="14"/>
      <c r="J737" s="14"/>
      <c r="K737" s="7"/>
      <c r="L737" s="7"/>
      <c r="M737" s="7"/>
      <c r="N737" s="7"/>
      <c r="O737" s="7"/>
      <c r="P737" s="7"/>
      <c r="Q737" s="7"/>
      <c r="R737" s="7"/>
      <c r="S737" s="7"/>
      <c r="T737" s="7"/>
      <c r="U737" s="7"/>
      <c r="V737" s="7"/>
      <c r="W737" s="7"/>
      <c r="X737" s="7"/>
      <c r="Y737" s="7"/>
      <c r="Z737" s="7"/>
      <c r="AA737" s="7"/>
      <c r="AB737" s="7"/>
    </row>
    <row r="738" ht="22.5" customHeight="1">
      <c r="A738" s="7"/>
      <c r="B738" s="7"/>
      <c r="C738" s="7"/>
      <c r="D738" s="7"/>
      <c r="E738" s="21"/>
      <c r="F738" s="7"/>
      <c r="G738" s="7"/>
      <c r="H738" s="14"/>
      <c r="I738" s="14"/>
      <c r="J738" s="14"/>
      <c r="K738" s="7"/>
      <c r="L738" s="7"/>
      <c r="M738" s="7"/>
      <c r="N738" s="7"/>
      <c r="O738" s="7"/>
      <c r="P738" s="7"/>
      <c r="Q738" s="7"/>
      <c r="R738" s="7"/>
      <c r="S738" s="7"/>
      <c r="T738" s="7"/>
      <c r="U738" s="7"/>
      <c r="V738" s="7"/>
      <c r="W738" s="7"/>
      <c r="X738" s="7"/>
      <c r="Y738" s="7"/>
      <c r="Z738" s="7"/>
      <c r="AA738" s="7"/>
      <c r="AB738" s="7"/>
    </row>
    <row r="739" ht="22.5" customHeight="1">
      <c r="A739" s="7"/>
      <c r="B739" s="7"/>
      <c r="C739" s="7"/>
      <c r="D739" s="7"/>
      <c r="E739" s="21"/>
      <c r="F739" s="7"/>
      <c r="G739" s="7"/>
      <c r="H739" s="14"/>
      <c r="I739" s="14"/>
      <c r="J739" s="14"/>
      <c r="K739" s="7"/>
      <c r="L739" s="7"/>
      <c r="M739" s="7"/>
      <c r="N739" s="7"/>
      <c r="O739" s="7"/>
      <c r="P739" s="7"/>
      <c r="Q739" s="7"/>
      <c r="R739" s="7"/>
      <c r="S739" s="7"/>
      <c r="T739" s="7"/>
      <c r="U739" s="7"/>
      <c r="V739" s="7"/>
      <c r="W739" s="7"/>
      <c r="X739" s="7"/>
      <c r="Y739" s="7"/>
      <c r="Z739" s="7"/>
      <c r="AA739" s="7"/>
      <c r="AB739" s="7"/>
    </row>
    <row r="740" ht="22.5" customHeight="1">
      <c r="A740" s="7"/>
      <c r="B740" s="7"/>
      <c r="C740" s="7"/>
      <c r="D740" s="7"/>
      <c r="E740" s="21"/>
      <c r="F740" s="7"/>
      <c r="G740" s="7"/>
      <c r="H740" s="14"/>
      <c r="I740" s="14"/>
      <c r="J740" s="14"/>
      <c r="K740" s="7"/>
      <c r="L740" s="7"/>
      <c r="M740" s="7"/>
      <c r="N740" s="7"/>
      <c r="O740" s="7"/>
      <c r="P740" s="7"/>
      <c r="Q740" s="7"/>
      <c r="R740" s="7"/>
      <c r="S740" s="7"/>
      <c r="T740" s="7"/>
      <c r="U740" s="7"/>
      <c r="V740" s="7"/>
      <c r="W740" s="7"/>
      <c r="X740" s="7"/>
      <c r="Y740" s="7"/>
      <c r="Z740" s="7"/>
      <c r="AA740" s="7"/>
      <c r="AB740" s="7"/>
    </row>
    <row r="741" ht="22.5" customHeight="1">
      <c r="A741" s="7"/>
      <c r="B741" s="7"/>
      <c r="C741" s="7"/>
      <c r="D741" s="7"/>
      <c r="E741" s="21"/>
      <c r="F741" s="7"/>
      <c r="G741" s="7"/>
      <c r="H741" s="14"/>
      <c r="I741" s="14"/>
      <c r="J741" s="14"/>
      <c r="K741" s="7"/>
      <c r="L741" s="7"/>
      <c r="M741" s="7"/>
      <c r="N741" s="7"/>
      <c r="O741" s="7"/>
      <c r="P741" s="7"/>
      <c r="Q741" s="7"/>
      <c r="R741" s="7"/>
      <c r="S741" s="7"/>
      <c r="T741" s="7"/>
      <c r="U741" s="7"/>
      <c r="V741" s="7"/>
      <c r="W741" s="7"/>
      <c r="X741" s="7"/>
      <c r="Y741" s="7"/>
      <c r="Z741" s="7"/>
      <c r="AA741" s="7"/>
      <c r="AB741" s="7"/>
    </row>
    <row r="742" ht="22.5" customHeight="1">
      <c r="A742" s="7"/>
      <c r="B742" s="7"/>
      <c r="C742" s="7"/>
      <c r="D742" s="7"/>
      <c r="E742" s="21"/>
      <c r="F742" s="7"/>
      <c r="G742" s="7"/>
      <c r="H742" s="14"/>
      <c r="I742" s="14"/>
      <c r="J742" s="14"/>
      <c r="K742" s="7"/>
      <c r="L742" s="7"/>
      <c r="M742" s="7"/>
      <c r="N742" s="7"/>
      <c r="O742" s="7"/>
      <c r="P742" s="7"/>
      <c r="Q742" s="7"/>
      <c r="R742" s="7"/>
      <c r="S742" s="7"/>
      <c r="T742" s="7"/>
      <c r="U742" s="7"/>
      <c r="V742" s="7"/>
      <c r="W742" s="7"/>
      <c r="X742" s="7"/>
      <c r="Y742" s="7"/>
      <c r="Z742" s="7"/>
      <c r="AA742" s="7"/>
      <c r="AB742" s="7"/>
    </row>
    <row r="743" ht="22.5" customHeight="1">
      <c r="A743" s="7"/>
      <c r="B743" s="7"/>
      <c r="C743" s="7"/>
      <c r="D743" s="7"/>
      <c r="E743" s="21"/>
      <c r="F743" s="7"/>
      <c r="G743" s="7"/>
      <c r="H743" s="14"/>
      <c r="I743" s="14"/>
      <c r="J743" s="14"/>
      <c r="K743" s="7"/>
      <c r="L743" s="7"/>
      <c r="M743" s="7"/>
      <c r="N743" s="7"/>
      <c r="O743" s="7"/>
      <c r="P743" s="7"/>
      <c r="Q743" s="7"/>
      <c r="R743" s="7"/>
      <c r="S743" s="7"/>
      <c r="T743" s="7"/>
      <c r="U743" s="7"/>
      <c r="V743" s="7"/>
      <c r="W743" s="7"/>
      <c r="X743" s="7"/>
      <c r="Y743" s="7"/>
      <c r="Z743" s="7"/>
      <c r="AA743" s="7"/>
      <c r="AB743" s="7"/>
    </row>
    <row r="744" ht="22.5" customHeight="1">
      <c r="A744" s="7"/>
      <c r="B744" s="7"/>
      <c r="C744" s="7"/>
      <c r="D744" s="7"/>
      <c r="E744" s="21"/>
      <c r="F744" s="7"/>
      <c r="G744" s="7"/>
      <c r="H744" s="14"/>
      <c r="I744" s="14"/>
      <c r="J744" s="14"/>
      <c r="K744" s="7"/>
      <c r="L744" s="7"/>
      <c r="M744" s="7"/>
      <c r="N744" s="7"/>
      <c r="O744" s="7"/>
      <c r="P744" s="7"/>
      <c r="Q744" s="7"/>
      <c r="R744" s="7"/>
      <c r="S744" s="7"/>
      <c r="T744" s="7"/>
      <c r="U744" s="7"/>
      <c r="V744" s="7"/>
      <c r="W744" s="7"/>
      <c r="X744" s="7"/>
      <c r="Y744" s="7"/>
      <c r="Z744" s="7"/>
      <c r="AA744" s="7"/>
      <c r="AB744" s="7"/>
    </row>
    <row r="745" ht="22.5" customHeight="1">
      <c r="A745" s="7"/>
      <c r="B745" s="7"/>
      <c r="C745" s="7"/>
      <c r="D745" s="7"/>
      <c r="E745" s="21"/>
      <c r="F745" s="7"/>
      <c r="G745" s="7"/>
      <c r="H745" s="14"/>
      <c r="I745" s="14"/>
      <c r="J745" s="14"/>
      <c r="K745" s="7"/>
      <c r="L745" s="7"/>
      <c r="M745" s="7"/>
      <c r="N745" s="7"/>
      <c r="O745" s="7"/>
      <c r="P745" s="7"/>
      <c r="Q745" s="7"/>
      <c r="R745" s="7"/>
      <c r="S745" s="7"/>
      <c r="T745" s="7"/>
      <c r="U745" s="7"/>
      <c r="V745" s="7"/>
      <c r="W745" s="7"/>
      <c r="X745" s="7"/>
      <c r="Y745" s="7"/>
      <c r="Z745" s="7"/>
      <c r="AA745" s="7"/>
      <c r="AB745" s="7"/>
    </row>
    <row r="746" ht="22.5" customHeight="1">
      <c r="A746" s="7"/>
      <c r="B746" s="7"/>
      <c r="C746" s="7"/>
      <c r="D746" s="7"/>
      <c r="E746" s="21"/>
      <c r="F746" s="7"/>
      <c r="G746" s="7"/>
      <c r="H746" s="14"/>
      <c r="I746" s="14"/>
      <c r="J746" s="14"/>
      <c r="K746" s="7"/>
      <c r="L746" s="7"/>
      <c r="M746" s="7"/>
      <c r="N746" s="7"/>
      <c r="O746" s="7"/>
      <c r="P746" s="7"/>
      <c r="Q746" s="7"/>
      <c r="R746" s="7"/>
      <c r="S746" s="7"/>
      <c r="T746" s="7"/>
      <c r="U746" s="7"/>
      <c r="V746" s="7"/>
      <c r="W746" s="7"/>
      <c r="X746" s="7"/>
      <c r="Y746" s="7"/>
      <c r="Z746" s="7"/>
      <c r="AA746" s="7"/>
      <c r="AB746" s="7"/>
    </row>
    <row r="747" ht="22.5" customHeight="1">
      <c r="A747" s="7"/>
      <c r="B747" s="7"/>
      <c r="C747" s="7"/>
      <c r="D747" s="7"/>
      <c r="E747" s="21"/>
      <c r="F747" s="7"/>
      <c r="G747" s="7"/>
      <c r="H747" s="14"/>
      <c r="I747" s="14"/>
      <c r="J747" s="14"/>
      <c r="K747" s="7"/>
      <c r="L747" s="7"/>
      <c r="M747" s="7"/>
      <c r="N747" s="7"/>
      <c r="O747" s="7"/>
      <c r="P747" s="7"/>
      <c r="Q747" s="7"/>
      <c r="R747" s="7"/>
      <c r="S747" s="7"/>
      <c r="T747" s="7"/>
      <c r="U747" s="7"/>
      <c r="V747" s="7"/>
      <c r="W747" s="7"/>
      <c r="X747" s="7"/>
      <c r="Y747" s="7"/>
      <c r="Z747" s="7"/>
      <c r="AA747" s="7"/>
      <c r="AB747" s="7"/>
    </row>
    <row r="748" ht="22.5" customHeight="1">
      <c r="A748" s="7"/>
      <c r="B748" s="7"/>
      <c r="C748" s="7"/>
      <c r="D748" s="7"/>
      <c r="E748" s="21"/>
      <c r="F748" s="7"/>
      <c r="G748" s="7"/>
      <c r="H748" s="14"/>
      <c r="I748" s="14"/>
      <c r="J748" s="14"/>
      <c r="K748" s="7"/>
      <c r="L748" s="7"/>
      <c r="M748" s="7"/>
      <c r="N748" s="7"/>
      <c r="O748" s="7"/>
      <c r="P748" s="7"/>
      <c r="Q748" s="7"/>
      <c r="R748" s="7"/>
      <c r="S748" s="7"/>
      <c r="T748" s="7"/>
      <c r="U748" s="7"/>
      <c r="V748" s="7"/>
      <c r="W748" s="7"/>
      <c r="X748" s="7"/>
      <c r="Y748" s="7"/>
      <c r="Z748" s="7"/>
      <c r="AA748" s="7"/>
      <c r="AB748" s="7"/>
    </row>
    <row r="749" ht="22.5" customHeight="1">
      <c r="A749" s="7"/>
      <c r="B749" s="7"/>
      <c r="C749" s="7"/>
      <c r="D749" s="7"/>
      <c r="E749" s="21"/>
      <c r="F749" s="7"/>
      <c r="G749" s="7"/>
      <c r="H749" s="14"/>
      <c r="I749" s="14"/>
      <c r="J749" s="14"/>
      <c r="K749" s="7"/>
      <c r="L749" s="7"/>
      <c r="M749" s="7"/>
      <c r="N749" s="7"/>
      <c r="O749" s="7"/>
      <c r="P749" s="7"/>
      <c r="Q749" s="7"/>
      <c r="R749" s="7"/>
      <c r="S749" s="7"/>
      <c r="T749" s="7"/>
      <c r="U749" s="7"/>
      <c r="V749" s="7"/>
      <c r="W749" s="7"/>
      <c r="X749" s="7"/>
      <c r="Y749" s="7"/>
      <c r="Z749" s="7"/>
      <c r="AA749" s="7"/>
      <c r="AB749" s="7"/>
    </row>
    <row r="750" ht="22.5" customHeight="1">
      <c r="A750" s="7"/>
      <c r="B750" s="7"/>
      <c r="C750" s="7"/>
      <c r="D750" s="7"/>
      <c r="E750" s="21"/>
      <c r="F750" s="7"/>
      <c r="G750" s="7"/>
      <c r="H750" s="14"/>
      <c r="I750" s="14"/>
      <c r="J750" s="14"/>
      <c r="K750" s="7"/>
      <c r="L750" s="7"/>
      <c r="M750" s="7"/>
      <c r="N750" s="7"/>
      <c r="O750" s="7"/>
      <c r="P750" s="7"/>
      <c r="Q750" s="7"/>
      <c r="R750" s="7"/>
      <c r="S750" s="7"/>
      <c r="T750" s="7"/>
      <c r="U750" s="7"/>
      <c r="V750" s="7"/>
      <c r="W750" s="7"/>
      <c r="X750" s="7"/>
      <c r="Y750" s="7"/>
      <c r="Z750" s="7"/>
      <c r="AA750" s="7"/>
      <c r="AB750" s="7"/>
    </row>
    <row r="751" ht="22.5" customHeight="1">
      <c r="A751" s="7"/>
      <c r="B751" s="7"/>
      <c r="C751" s="7"/>
      <c r="D751" s="7"/>
      <c r="E751" s="21"/>
      <c r="F751" s="7"/>
      <c r="G751" s="7"/>
      <c r="H751" s="14"/>
      <c r="I751" s="14"/>
      <c r="J751" s="14"/>
      <c r="K751" s="7"/>
      <c r="L751" s="7"/>
      <c r="M751" s="7"/>
      <c r="N751" s="7"/>
      <c r="O751" s="7"/>
      <c r="P751" s="7"/>
      <c r="Q751" s="7"/>
      <c r="R751" s="7"/>
      <c r="S751" s="7"/>
      <c r="T751" s="7"/>
      <c r="U751" s="7"/>
      <c r="V751" s="7"/>
      <c r="W751" s="7"/>
      <c r="X751" s="7"/>
      <c r="Y751" s="7"/>
      <c r="Z751" s="7"/>
      <c r="AA751" s="7"/>
      <c r="AB751" s="7"/>
    </row>
    <row r="752" ht="22.5" customHeight="1">
      <c r="A752" s="7"/>
      <c r="B752" s="7"/>
      <c r="C752" s="7"/>
      <c r="D752" s="7"/>
      <c r="E752" s="21"/>
      <c r="F752" s="7"/>
      <c r="G752" s="7"/>
      <c r="H752" s="14"/>
      <c r="I752" s="14"/>
      <c r="J752" s="14"/>
      <c r="K752" s="7"/>
      <c r="L752" s="7"/>
      <c r="M752" s="7"/>
      <c r="N752" s="7"/>
      <c r="O752" s="7"/>
      <c r="P752" s="7"/>
      <c r="Q752" s="7"/>
      <c r="R752" s="7"/>
      <c r="S752" s="7"/>
      <c r="T752" s="7"/>
      <c r="U752" s="7"/>
      <c r="V752" s="7"/>
      <c r="W752" s="7"/>
      <c r="X752" s="7"/>
      <c r="Y752" s="7"/>
      <c r="Z752" s="7"/>
      <c r="AA752" s="7"/>
      <c r="AB752" s="7"/>
    </row>
    <row r="753" ht="22.5" customHeight="1">
      <c r="A753" s="7"/>
      <c r="B753" s="7"/>
      <c r="C753" s="7"/>
      <c r="D753" s="7"/>
      <c r="E753" s="21"/>
      <c r="F753" s="7"/>
      <c r="G753" s="7"/>
      <c r="H753" s="14"/>
      <c r="I753" s="14"/>
      <c r="J753" s="14"/>
      <c r="K753" s="7"/>
      <c r="L753" s="7"/>
      <c r="M753" s="7"/>
      <c r="N753" s="7"/>
      <c r="O753" s="7"/>
      <c r="P753" s="7"/>
      <c r="Q753" s="7"/>
      <c r="R753" s="7"/>
      <c r="S753" s="7"/>
      <c r="T753" s="7"/>
      <c r="U753" s="7"/>
      <c r="V753" s="7"/>
      <c r="W753" s="7"/>
      <c r="X753" s="7"/>
      <c r="Y753" s="7"/>
      <c r="Z753" s="7"/>
      <c r="AA753" s="7"/>
      <c r="AB753" s="7"/>
    </row>
    <row r="754" ht="22.5" customHeight="1">
      <c r="A754" s="7"/>
      <c r="B754" s="7"/>
      <c r="C754" s="7"/>
      <c r="D754" s="7"/>
      <c r="E754" s="21"/>
      <c r="F754" s="7"/>
      <c r="G754" s="7"/>
      <c r="H754" s="14"/>
      <c r="I754" s="14"/>
      <c r="J754" s="14"/>
      <c r="K754" s="7"/>
      <c r="L754" s="7"/>
      <c r="M754" s="7"/>
      <c r="N754" s="7"/>
      <c r="O754" s="7"/>
      <c r="P754" s="7"/>
      <c r="Q754" s="7"/>
      <c r="R754" s="7"/>
      <c r="S754" s="7"/>
      <c r="T754" s="7"/>
      <c r="U754" s="7"/>
      <c r="V754" s="7"/>
      <c r="W754" s="7"/>
      <c r="X754" s="7"/>
      <c r="Y754" s="7"/>
      <c r="Z754" s="7"/>
      <c r="AA754" s="7"/>
      <c r="AB754" s="7"/>
    </row>
    <row r="755" ht="22.5" customHeight="1">
      <c r="A755" s="7"/>
      <c r="B755" s="7"/>
      <c r="C755" s="7"/>
      <c r="D755" s="7"/>
      <c r="E755" s="21"/>
      <c r="F755" s="7"/>
      <c r="G755" s="7"/>
      <c r="H755" s="14"/>
      <c r="I755" s="14"/>
      <c r="J755" s="14"/>
      <c r="K755" s="7"/>
      <c r="L755" s="7"/>
      <c r="M755" s="7"/>
      <c r="N755" s="7"/>
      <c r="O755" s="7"/>
      <c r="P755" s="7"/>
      <c r="Q755" s="7"/>
      <c r="R755" s="7"/>
      <c r="S755" s="7"/>
      <c r="T755" s="7"/>
      <c r="U755" s="7"/>
      <c r="V755" s="7"/>
      <c r="W755" s="7"/>
      <c r="X755" s="7"/>
      <c r="Y755" s="7"/>
      <c r="Z755" s="7"/>
      <c r="AA755" s="7"/>
      <c r="AB755" s="7"/>
    </row>
    <row r="756" ht="22.5" customHeight="1">
      <c r="A756" s="7"/>
      <c r="B756" s="7"/>
      <c r="C756" s="7"/>
      <c r="D756" s="7"/>
      <c r="E756" s="21"/>
      <c r="F756" s="7"/>
      <c r="G756" s="7"/>
      <c r="H756" s="14"/>
      <c r="I756" s="14"/>
      <c r="J756" s="14"/>
      <c r="K756" s="7"/>
      <c r="L756" s="7"/>
      <c r="M756" s="7"/>
      <c r="N756" s="7"/>
      <c r="O756" s="7"/>
      <c r="P756" s="7"/>
      <c r="Q756" s="7"/>
      <c r="R756" s="7"/>
      <c r="S756" s="7"/>
      <c r="T756" s="7"/>
      <c r="U756" s="7"/>
      <c r="V756" s="7"/>
      <c r="W756" s="7"/>
      <c r="X756" s="7"/>
      <c r="Y756" s="7"/>
      <c r="Z756" s="7"/>
      <c r="AA756" s="7"/>
      <c r="AB756" s="7"/>
    </row>
    <row r="757" ht="22.5" customHeight="1">
      <c r="A757" s="7"/>
      <c r="B757" s="7"/>
      <c r="C757" s="7"/>
      <c r="D757" s="7"/>
      <c r="E757" s="21"/>
      <c r="F757" s="7"/>
      <c r="G757" s="7"/>
      <c r="H757" s="14"/>
      <c r="I757" s="14"/>
      <c r="J757" s="14"/>
      <c r="K757" s="7"/>
      <c r="L757" s="7"/>
      <c r="M757" s="7"/>
      <c r="N757" s="7"/>
      <c r="O757" s="7"/>
      <c r="P757" s="7"/>
      <c r="Q757" s="7"/>
      <c r="R757" s="7"/>
      <c r="S757" s="7"/>
      <c r="T757" s="7"/>
      <c r="U757" s="7"/>
      <c r="V757" s="7"/>
      <c r="W757" s="7"/>
      <c r="X757" s="7"/>
      <c r="Y757" s="7"/>
      <c r="Z757" s="7"/>
      <c r="AA757" s="7"/>
      <c r="AB757" s="7"/>
    </row>
    <row r="758" ht="22.5" customHeight="1">
      <c r="A758" s="7"/>
      <c r="B758" s="7"/>
      <c r="C758" s="7"/>
      <c r="D758" s="7"/>
      <c r="E758" s="21"/>
      <c r="F758" s="7"/>
      <c r="G758" s="7"/>
      <c r="H758" s="14"/>
      <c r="I758" s="14"/>
      <c r="J758" s="14"/>
      <c r="K758" s="7"/>
      <c r="L758" s="7"/>
      <c r="M758" s="7"/>
      <c r="N758" s="7"/>
      <c r="O758" s="7"/>
      <c r="P758" s="7"/>
      <c r="Q758" s="7"/>
      <c r="R758" s="7"/>
      <c r="S758" s="7"/>
      <c r="T758" s="7"/>
      <c r="U758" s="7"/>
      <c r="V758" s="7"/>
      <c r="W758" s="7"/>
      <c r="X758" s="7"/>
      <c r="Y758" s="7"/>
      <c r="Z758" s="7"/>
      <c r="AA758" s="7"/>
      <c r="AB758" s="7"/>
    </row>
    <row r="759" ht="22.5" customHeight="1">
      <c r="A759" s="7"/>
      <c r="B759" s="7"/>
      <c r="C759" s="7"/>
      <c r="D759" s="7"/>
      <c r="E759" s="21"/>
      <c r="F759" s="7"/>
      <c r="G759" s="7"/>
      <c r="H759" s="14"/>
      <c r="I759" s="14"/>
      <c r="J759" s="14"/>
      <c r="K759" s="7"/>
      <c r="L759" s="7"/>
      <c r="M759" s="7"/>
      <c r="N759" s="7"/>
      <c r="O759" s="7"/>
      <c r="P759" s="7"/>
      <c r="Q759" s="7"/>
      <c r="R759" s="7"/>
      <c r="S759" s="7"/>
      <c r="T759" s="7"/>
      <c r="U759" s="7"/>
      <c r="V759" s="7"/>
      <c r="W759" s="7"/>
      <c r="X759" s="7"/>
      <c r="Y759" s="7"/>
      <c r="Z759" s="7"/>
      <c r="AA759" s="7"/>
      <c r="AB759" s="7"/>
    </row>
    <row r="760" ht="22.5" customHeight="1">
      <c r="A760" s="7"/>
      <c r="B760" s="7"/>
      <c r="C760" s="7"/>
      <c r="D760" s="7"/>
      <c r="E760" s="21"/>
      <c r="F760" s="7"/>
      <c r="G760" s="7"/>
      <c r="H760" s="14"/>
      <c r="I760" s="14"/>
      <c r="J760" s="14"/>
      <c r="K760" s="7"/>
      <c r="L760" s="7"/>
      <c r="M760" s="7"/>
      <c r="N760" s="7"/>
      <c r="O760" s="7"/>
      <c r="P760" s="7"/>
      <c r="Q760" s="7"/>
      <c r="R760" s="7"/>
      <c r="S760" s="7"/>
      <c r="T760" s="7"/>
      <c r="U760" s="7"/>
      <c r="V760" s="7"/>
      <c r="W760" s="7"/>
      <c r="X760" s="7"/>
      <c r="Y760" s="7"/>
      <c r="Z760" s="7"/>
      <c r="AA760" s="7"/>
      <c r="AB760" s="7"/>
    </row>
    <row r="761" ht="22.5" customHeight="1">
      <c r="A761" s="7"/>
      <c r="B761" s="7"/>
      <c r="C761" s="7"/>
      <c r="D761" s="7"/>
      <c r="E761" s="21"/>
      <c r="F761" s="7"/>
      <c r="G761" s="7"/>
      <c r="H761" s="14"/>
      <c r="I761" s="14"/>
      <c r="J761" s="14"/>
      <c r="K761" s="7"/>
      <c r="L761" s="7"/>
      <c r="M761" s="7"/>
      <c r="N761" s="7"/>
      <c r="O761" s="7"/>
      <c r="P761" s="7"/>
      <c r="Q761" s="7"/>
      <c r="R761" s="7"/>
      <c r="S761" s="7"/>
      <c r="T761" s="7"/>
      <c r="U761" s="7"/>
      <c r="V761" s="7"/>
      <c r="W761" s="7"/>
      <c r="X761" s="7"/>
      <c r="Y761" s="7"/>
      <c r="Z761" s="7"/>
      <c r="AA761" s="7"/>
      <c r="AB761" s="7"/>
    </row>
    <row r="762" ht="22.5" customHeight="1">
      <c r="A762" s="7"/>
      <c r="B762" s="7"/>
      <c r="C762" s="7"/>
      <c r="D762" s="7"/>
      <c r="E762" s="21"/>
      <c r="F762" s="7"/>
      <c r="G762" s="7"/>
      <c r="H762" s="14"/>
      <c r="I762" s="14"/>
      <c r="J762" s="14"/>
      <c r="K762" s="7"/>
      <c r="L762" s="7"/>
      <c r="M762" s="7"/>
      <c r="N762" s="7"/>
      <c r="O762" s="7"/>
      <c r="P762" s="7"/>
      <c r="Q762" s="7"/>
      <c r="R762" s="7"/>
      <c r="S762" s="7"/>
      <c r="T762" s="7"/>
      <c r="U762" s="7"/>
      <c r="V762" s="7"/>
      <c r="W762" s="7"/>
      <c r="X762" s="7"/>
      <c r="Y762" s="7"/>
      <c r="Z762" s="7"/>
      <c r="AA762" s="7"/>
      <c r="AB762" s="7"/>
    </row>
    <row r="763" ht="22.5" customHeight="1">
      <c r="A763" s="7"/>
      <c r="B763" s="7"/>
      <c r="C763" s="7"/>
      <c r="D763" s="7"/>
      <c r="E763" s="21"/>
      <c r="F763" s="7"/>
      <c r="G763" s="7"/>
      <c r="H763" s="14"/>
      <c r="I763" s="14"/>
      <c r="J763" s="14"/>
      <c r="K763" s="7"/>
      <c r="L763" s="7"/>
      <c r="M763" s="7"/>
      <c r="N763" s="7"/>
      <c r="O763" s="7"/>
      <c r="P763" s="7"/>
      <c r="Q763" s="7"/>
      <c r="R763" s="7"/>
      <c r="S763" s="7"/>
      <c r="T763" s="7"/>
      <c r="U763" s="7"/>
      <c r="V763" s="7"/>
      <c r="W763" s="7"/>
      <c r="X763" s="7"/>
      <c r="Y763" s="7"/>
      <c r="Z763" s="7"/>
      <c r="AA763" s="7"/>
      <c r="AB763" s="7"/>
    </row>
    <row r="764" ht="22.5" customHeight="1">
      <c r="A764" s="7"/>
      <c r="B764" s="7"/>
      <c r="C764" s="7"/>
      <c r="D764" s="7"/>
      <c r="E764" s="21"/>
      <c r="F764" s="7"/>
      <c r="G764" s="7"/>
      <c r="H764" s="14"/>
      <c r="I764" s="14"/>
      <c r="J764" s="14"/>
      <c r="K764" s="7"/>
      <c r="L764" s="7"/>
      <c r="M764" s="7"/>
      <c r="N764" s="7"/>
      <c r="O764" s="7"/>
      <c r="P764" s="7"/>
      <c r="Q764" s="7"/>
      <c r="R764" s="7"/>
      <c r="S764" s="7"/>
      <c r="T764" s="7"/>
      <c r="U764" s="7"/>
      <c r="V764" s="7"/>
      <c r="W764" s="7"/>
      <c r="X764" s="7"/>
      <c r="Y764" s="7"/>
      <c r="Z764" s="7"/>
      <c r="AA764" s="7"/>
      <c r="AB764" s="7"/>
    </row>
    <row r="765" ht="22.5" customHeight="1">
      <c r="A765" s="7"/>
      <c r="B765" s="7"/>
      <c r="C765" s="7"/>
      <c r="D765" s="7"/>
      <c r="E765" s="21"/>
      <c r="F765" s="7"/>
      <c r="G765" s="7"/>
      <c r="H765" s="14"/>
      <c r="I765" s="14"/>
      <c r="J765" s="14"/>
      <c r="K765" s="7"/>
      <c r="L765" s="7"/>
      <c r="M765" s="7"/>
      <c r="N765" s="7"/>
      <c r="O765" s="7"/>
      <c r="P765" s="7"/>
      <c r="Q765" s="7"/>
      <c r="R765" s="7"/>
      <c r="S765" s="7"/>
      <c r="T765" s="7"/>
      <c r="U765" s="7"/>
      <c r="V765" s="7"/>
      <c r="W765" s="7"/>
      <c r="X765" s="7"/>
      <c r="Y765" s="7"/>
      <c r="Z765" s="7"/>
      <c r="AA765" s="7"/>
      <c r="AB765" s="7"/>
    </row>
    <row r="766" ht="22.5" customHeight="1">
      <c r="A766" s="7"/>
      <c r="B766" s="7"/>
      <c r="C766" s="7"/>
      <c r="D766" s="7"/>
      <c r="E766" s="21"/>
      <c r="F766" s="7"/>
      <c r="G766" s="7"/>
      <c r="H766" s="14"/>
      <c r="I766" s="14"/>
      <c r="J766" s="14"/>
      <c r="K766" s="7"/>
      <c r="L766" s="7"/>
      <c r="M766" s="7"/>
      <c r="N766" s="7"/>
      <c r="O766" s="7"/>
      <c r="P766" s="7"/>
      <c r="Q766" s="7"/>
      <c r="R766" s="7"/>
      <c r="S766" s="7"/>
      <c r="T766" s="7"/>
      <c r="U766" s="7"/>
      <c r="V766" s="7"/>
      <c r="W766" s="7"/>
      <c r="X766" s="7"/>
      <c r="Y766" s="7"/>
      <c r="Z766" s="7"/>
      <c r="AA766" s="7"/>
      <c r="AB766" s="7"/>
    </row>
    <row r="767" ht="22.5" customHeight="1">
      <c r="A767" s="7"/>
      <c r="B767" s="7"/>
      <c r="C767" s="7"/>
      <c r="D767" s="7"/>
      <c r="E767" s="21"/>
      <c r="F767" s="7"/>
      <c r="G767" s="7"/>
      <c r="H767" s="14"/>
      <c r="I767" s="14"/>
      <c r="J767" s="14"/>
      <c r="K767" s="7"/>
      <c r="L767" s="7"/>
      <c r="M767" s="7"/>
      <c r="N767" s="7"/>
      <c r="O767" s="7"/>
      <c r="P767" s="7"/>
      <c r="Q767" s="7"/>
      <c r="R767" s="7"/>
      <c r="S767" s="7"/>
      <c r="T767" s="7"/>
      <c r="U767" s="7"/>
      <c r="V767" s="7"/>
      <c r="W767" s="7"/>
      <c r="X767" s="7"/>
      <c r="Y767" s="7"/>
      <c r="Z767" s="7"/>
      <c r="AA767" s="7"/>
      <c r="AB767" s="7"/>
    </row>
    <row r="768" ht="22.5" customHeight="1">
      <c r="A768" s="7"/>
      <c r="B768" s="7"/>
      <c r="C768" s="7"/>
      <c r="D768" s="7"/>
      <c r="E768" s="21"/>
      <c r="F768" s="7"/>
      <c r="G768" s="7"/>
      <c r="H768" s="14"/>
      <c r="I768" s="14"/>
      <c r="J768" s="14"/>
      <c r="K768" s="7"/>
      <c r="L768" s="7"/>
      <c r="M768" s="7"/>
      <c r="N768" s="7"/>
      <c r="O768" s="7"/>
      <c r="P768" s="7"/>
      <c r="Q768" s="7"/>
      <c r="R768" s="7"/>
      <c r="S768" s="7"/>
      <c r="T768" s="7"/>
      <c r="U768" s="7"/>
      <c r="V768" s="7"/>
      <c r="W768" s="7"/>
      <c r="X768" s="7"/>
      <c r="Y768" s="7"/>
      <c r="Z768" s="7"/>
      <c r="AA768" s="7"/>
      <c r="AB768" s="7"/>
    </row>
    <row r="769" ht="22.5" customHeight="1">
      <c r="A769" s="7"/>
      <c r="B769" s="7"/>
      <c r="C769" s="7"/>
      <c r="D769" s="7"/>
      <c r="E769" s="21"/>
      <c r="F769" s="7"/>
      <c r="G769" s="7"/>
      <c r="H769" s="14"/>
      <c r="I769" s="14"/>
      <c r="J769" s="14"/>
      <c r="K769" s="7"/>
      <c r="L769" s="7"/>
      <c r="M769" s="7"/>
      <c r="N769" s="7"/>
      <c r="O769" s="7"/>
      <c r="P769" s="7"/>
      <c r="Q769" s="7"/>
      <c r="R769" s="7"/>
      <c r="S769" s="7"/>
      <c r="T769" s="7"/>
      <c r="U769" s="7"/>
      <c r="V769" s="7"/>
      <c r="W769" s="7"/>
      <c r="X769" s="7"/>
      <c r="Y769" s="7"/>
      <c r="Z769" s="7"/>
      <c r="AA769" s="7"/>
      <c r="AB769" s="7"/>
    </row>
    <row r="770" ht="22.5" customHeight="1">
      <c r="A770" s="7"/>
      <c r="B770" s="7"/>
      <c r="C770" s="7"/>
      <c r="D770" s="7"/>
      <c r="E770" s="21"/>
      <c r="F770" s="7"/>
      <c r="G770" s="7"/>
      <c r="H770" s="14"/>
      <c r="I770" s="14"/>
      <c r="J770" s="14"/>
      <c r="K770" s="7"/>
      <c r="L770" s="7"/>
      <c r="M770" s="7"/>
      <c r="N770" s="7"/>
      <c r="O770" s="7"/>
      <c r="P770" s="7"/>
      <c r="Q770" s="7"/>
      <c r="R770" s="7"/>
      <c r="S770" s="7"/>
      <c r="T770" s="7"/>
      <c r="U770" s="7"/>
      <c r="V770" s="7"/>
      <c r="W770" s="7"/>
      <c r="X770" s="7"/>
      <c r="Y770" s="7"/>
      <c r="Z770" s="7"/>
      <c r="AA770" s="7"/>
      <c r="AB770" s="7"/>
    </row>
    <row r="771" ht="22.5" customHeight="1">
      <c r="A771" s="7"/>
      <c r="B771" s="7"/>
      <c r="C771" s="7"/>
      <c r="D771" s="7"/>
      <c r="E771" s="21"/>
      <c r="F771" s="7"/>
      <c r="G771" s="7"/>
      <c r="H771" s="14"/>
      <c r="I771" s="14"/>
      <c r="J771" s="14"/>
      <c r="K771" s="7"/>
      <c r="L771" s="7"/>
      <c r="M771" s="7"/>
      <c r="N771" s="7"/>
      <c r="O771" s="7"/>
      <c r="P771" s="7"/>
      <c r="Q771" s="7"/>
      <c r="R771" s="7"/>
      <c r="S771" s="7"/>
      <c r="T771" s="7"/>
      <c r="U771" s="7"/>
      <c r="V771" s="7"/>
      <c r="W771" s="7"/>
      <c r="X771" s="7"/>
      <c r="Y771" s="7"/>
      <c r="Z771" s="7"/>
      <c r="AA771" s="7"/>
      <c r="AB771" s="7"/>
    </row>
    <row r="772" ht="22.5" customHeight="1">
      <c r="A772" s="7"/>
      <c r="B772" s="7"/>
      <c r="C772" s="7"/>
      <c r="D772" s="7"/>
      <c r="E772" s="21"/>
      <c r="F772" s="7"/>
      <c r="G772" s="7"/>
      <c r="H772" s="14"/>
      <c r="I772" s="14"/>
      <c r="J772" s="14"/>
      <c r="K772" s="7"/>
      <c r="L772" s="7"/>
      <c r="M772" s="7"/>
      <c r="N772" s="7"/>
      <c r="O772" s="7"/>
      <c r="P772" s="7"/>
      <c r="Q772" s="7"/>
      <c r="R772" s="7"/>
      <c r="S772" s="7"/>
      <c r="T772" s="7"/>
      <c r="U772" s="7"/>
      <c r="V772" s="7"/>
      <c r="W772" s="7"/>
      <c r="X772" s="7"/>
      <c r="Y772" s="7"/>
      <c r="Z772" s="7"/>
      <c r="AA772" s="7"/>
      <c r="AB772" s="7"/>
    </row>
    <row r="773" ht="22.5" customHeight="1">
      <c r="A773" s="7"/>
      <c r="B773" s="7"/>
      <c r="C773" s="7"/>
      <c r="D773" s="7"/>
      <c r="E773" s="21"/>
      <c r="F773" s="7"/>
      <c r="G773" s="7"/>
      <c r="H773" s="14"/>
      <c r="I773" s="14"/>
      <c r="J773" s="14"/>
      <c r="K773" s="7"/>
      <c r="L773" s="7"/>
      <c r="M773" s="7"/>
      <c r="N773" s="7"/>
      <c r="O773" s="7"/>
      <c r="P773" s="7"/>
      <c r="Q773" s="7"/>
      <c r="R773" s="7"/>
      <c r="S773" s="7"/>
      <c r="T773" s="7"/>
      <c r="U773" s="7"/>
      <c r="V773" s="7"/>
      <c r="W773" s="7"/>
      <c r="X773" s="7"/>
      <c r="Y773" s="7"/>
      <c r="Z773" s="7"/>
      <c r="AA773" s="7"/>
      <c r="AB773" s="7"/>
    </row>
    <row r="774" ht="22.5" customHeight="1">
      <c r="A774" s="7"/>
      <c r="B774" s="7"/>
      <c r="C774" s="7"/>
      <c r="D774" s="7"/>
      <c r="E774" s="21"/>
      <c r="F774" s="7"/>
      <c r="G774" s="7"/>
      <c r="H774" s="14"/>
      <c r="I774" s="14"/>
      <c r="J774" s="14"/>
      <c r="K774" s="7"/>
      <c r="L774" s="7"/>
      <c r="M774" s="7"/>
      <c r="N774" s="7"/>
      <c r="O774" s="7"/>
      <c r="P774" s="7"/>
      <c r="Q774" s="7"/>
      <c r="R774" s="7"/>
      <c r="S774" s="7"/>
      <c r="T774" s="7"/>
      <c r="U774" s="7"/>
      <c r="V774" s="7"/>
      <c r="W774" s="7"/>
      <c r="X774" s="7"/>
      <c r="Y774" s="7"/>
      <c r="Z774" s="7"/>
      <c r="AA774" s="7"/>
      <c r="AB774" s="7"/>
    </row>
    <row r="775" ht="22.5" customHeight="1">
      <c r="A775" s="7"/>
      <c r="B775" s="7"/>
      <c r="C775" s="7"/>
      <c r="D775" s="7"/>
      <c r="E775" s="21"/>
      <c r="F775" s="7"/>
      <c r="G775" s="7"/>
      <c r="H775" s="14"/>
      <c r="I775" s="14"/>
      <c r="J775" s="14"/>
      <c r="K775" s="7"/>
      <c r="L775" s="7"/>
      <c r="M775" s="7"/>
      <c r="N775" s="7"/>
      <c r="O775" s="7"/>
      <c r="P775" s="7"/>
      <c r="Q775" s="7"/>
      <c r="R775" s="7"/>
      <c r="S775" s="7"/>
      <c r="T775" s="7"/>
      <c r="U775" s="7"/>
      <c r="V775" s="7"/>
      <c r="W775" s="7"/>
      <c r="X775" s="7"/>
      <c r="Y775" s="7"/>
      <c r="Z775" s="7"/>
      <c r="AA775" s="7"/>
      <c r="AB775" s="7"/>
    </row>
    <row r="776" ht="22.5" customHeight="1">
      <c r="A776" s="7"/>
      <c r="B776" s="7"/>
      <c r="C776" s="7"/>
      <c r="D776" s="7"/>
      <c r="E776" s="21"/>
      <c r="F776" s="7"/>
      <c r="G776" s="7"/>
      <c r="H776" s="14"/>
      <c r="I776" s="14"/>
      <c r="J776" s="14"/>
      <c r="K776" s="7"/>
      <c r="L776" s="7"/>
      <c r="M776" s="7"/>
      <c r="N776" s="7"/>
      <c r="O776" s="7"/>
      <c r="P776" s="7"/>
      <c r="Q776" s="7"/>
      <c r="R776" s="7"/>
      <c r="S776" s="7"/>
      <c r="T776" s="7"/>
      <c r="U776" s="7"/>
      <c r="V776" s="7"/>
      <c r="W776" s="7"/>
      <c r="X776" s="7"/>
      <c r="Y776" s="7"/>
      <c r="Z776" s="7"/>
      <c r="AA776" s="7"/>
      <c r="AB776" s="7"/>
    </row>
    <row r="777" ht="22.5" customHeight="1">
      <c r="A777" s="7"/>
      <c r="B777" s="7"/>
      <c r="C777" s="7"/>
      <c r="D777" s="7"/>
      <c r="E777" s="21"/>
      <c r="F777" s="7"/>
      <c r="G777" s="7"/>
      <c r="H777" s="14"/>
      <c r="I777" s="14"/>
      <c r="J777" s="14"/>
      <c r="K777" s="7"/>
      <c r="L777" s="7"/>
      <c r="M777" s="7"/>
      <c r="N777" s="7"/>
      <c r="O777" s="7"/>
      <c r="P777" s="7"/>
      <c r="Q777" s="7"/>
      <c r="R777" s="7"/>
      <c r="S777" s="7"/>
      <c r="T777" s="7"/>
      <c r="U777" s="7"/>
      <c r="V777" s="7"/>
      <c r="W777" s="7"/>
      <c r="X777" s="7"/>
      <c r="Y777" s="7"/>
      <c r="Z777" s="7"/>
      <c r="AA777" s="7"/>
      <c r="AB777" s="7"/>
    </row>
    <row r="778" ht="22.5" customHeight="1">
      <c r="A778" s="7"/>
      <c r="B778" s="7"/>
      <c r="C778" s="7"/>
      <c r="D778" s="7"/>
      <c r="E778" s="21"/>
      <c r="F778" s="7"/>
      <c r="G778" s="7"/>
      <c r="H778" s="14"/>
      <c r="I778" s="14"/>
      <c r="J778" s="14"/>
      <c r="K778" s="7"/>
      <c r="L778" s="7"/>
      <c r="M778" s="7"/>
      <c r="N778" s="7"/>
      <c r="O778" s="7"/>
      <c r="P778" s="7"/>
      <c r="Q778" s="7"/>
      <c r="R778" s="7"/>
      <c r="S778" s="7"/>
      <c r="T778" s="7"/>
      <c r="U778" s="7"/>
      <c r="V778" s="7"/>
      <c r="W778" s="7"/>
      <c r="X778" s="7"/>
      <c r="Y778" s="7"/>
      <c r="Z778" s="7"/>
      <c r="AA778" s="7"/>
      <c r="AB778" s="7"/>
    </row>
    <row r="779" ht="22.5" customHeight="1">
      <c r="A779" s="7"/>
      <c r="B779" s="7"/>
      <c r="C779" s="7"/>
      <c r="D779" s="7"/>
      <c r="E779" s="21"/>
      <c r="F779" s="7"/>
      <c r="G779" s="7"/>
      <c r="H779" s="14"/>
      <c r="I779" s="14"/>
      <c r="J779" s="14"/>
      <c r="K779" s="7"/>
      <c r="L779" s="7"/>
      <c r="M779" s="7"/>
      <c r="N779" s="7"/>
      <c r="O779" s="7"/>
      <c r="P779" s="7"/>
      <c r="Q779" s="7"/>
      <c r="R779" s="7"/>
      <c r="S779" s="7"/>
      <c r="T779" s="7"/>
      <c r="U779" s="7"/>
      <c r="V779" s="7"/>
      <c r="W779" s="7"/>
      <c r="X779" s="7"/>
      <c r="Y779" s="7"/>
      <c r="Z779" s="7"/>
      <c r="AA779" s="7"/>
      <c r="AB779" s="7"/>
    </row>
    <row r="780" ht="22.5" customHeight="1">
      <c r="A780" s="7"/>
      <c r="B780" s="7"/>
      <c r="C780" s="7"/>
      <c r="D780" s="7"/>
      <c r="E780" s="21"/>
      <c r="F780" s="7"/>
      <c r="G780" s="7"/>
      <c r="H780" s="14"/>
      <c r="I780" s="14"/>
      <c r="J780" s="14"/>
      <c r="K780" s="7"/>
      <c r="L780" s="7"/>
      <c r="M780" s="7"/>
      <c r="N780" s="7"/>
      <c r="O780" s="7"/>
      <c r="P780" s="7"/>
      <c r="Q780" s="7"/>
      <c r="R780" s="7"/>
      <c r="S780" s="7"/>
      <c r="T780" s="7"/>
      <c r="U780" s="7"/>
      <c r="V780" s="7"/>
      <c r="W780" s="7"/>
      <c r="X780" s="7"/>
      <c r="Y780" s="7"/>
      <c r="Z780" s="7"/>
      <c r="AA780" s="7"/>
      <c r="AB780" s="7"/>
    </row>
    <row r="781" ht="22.5" customHeight="1">
      <c r="A781" s="7"/>
      <c r="B781" s="7"/>
      <c r="C781" s="7"/>
      <c r="D781" s="7"/>
      <c r="E781" s="21"/>
      <c r="F781" s="7"/>
      <c r="G781" s="7"/>
      <c r="H781" s="14"/>
      <c r="I781" s="14"/>
      <c r="J781" s="14"/>
      <c r="K781" s="7"/>
      <c r="L781" s="7"/>
      <c r="M781" s="7"/>
      <c r="N781" s="7"/>
      <c r="O781" s="7"/>
      <c r="P781" s="7"/>
      <c r="Q781" s="7"/>
      <c r="R781" s="7"/>
      <c r="S781" s="7"/>
      <c r="T781" s="7"/>
      <c r="U781" s="7"/>
      <c r="V781" s="7"/>
      <c r="W781" s="7"/>
      <c r="X781" s="7"/>
      <c r="Y781" s="7"/>
      <c r="Z781" s="7"/>
      <c r="AA781" s="7"/>
      <c r="AB781" s="7"/>
    </row>
    <row r="782" ht="22.5" customHeight="1">
      <c r="A782" s="7"/>
      <c r="B782" s="7"/>
      <c r="C782" s="7"/>
      <c r="D782" s="7"/>
      <c r="E782" s="21"/>
      <c r="F782" s="7"/>
      <c r="G782" s="7"/>
      <c r="H782" s="14"/>
      <c r="I782" s="14"/>
      <c r="J782" s="14"/>
      <c r="K782" s="7"/>
      <c r="L782" s="7"/>
      <c r="M782" s="7"/>
      <c r="N782" s="7"/>
      <c r="O782" s="7"/>
      <c r="P782" s="7"/>
      <c r="Q782" s="7"/>
      <c r="R782" s="7"/>
      <c r="S782" s="7"/>
      <c r="T782" s="7"/>
      <c r="U782" s="7"/>
      <c r="V782" s="7"/>
      <c r="W782" s="7"/>
      <c r="X782" s="7"/>
      <c r="Y782" s="7"/>
      <c r="Z782" s="7"/>
      <c r="AA782" s="7"/>
      <c r="AB782" s="7"/>
    </row>
    <row r="783" ht="22.5" customHeight="1">
      <c r="A783" s="7"/>
      <c r="B783" s="7"/>
      <c r="C783" s="7"/>
      <c r="D783" s="7"/>
      <c r="E783" s="21"/>
      <c r="F783" s="7"/>
      <c r="G783" s="7"/>
      <c r="H783" s="14"/>
      <c r="I783" s="14"/>
      <c r="J783" s="14"/>
      <c r="K783" s="7"/>
      <c r="L783" s="7"/>
      <c r="M783" s="7"/>
      <c r="N783" s="7"/>
      <c r="O783" s="7"/>
      <c r="P783" s="7"/>
      <c r="Q783" s="7"/>
      <c r="R783" s="7"/>
      <c r="S783" s="7"/>
      <c r="T783" s="7"/>
      <c r="U783" s="7"/>
      <c r="V783" s="7"/>
      <c r="W783" s="7"/>
      <c r="X783" s="7"/>
      <c r="Y783" s="7"/>
      <c r="Z783" s="7"/>
      <c r="AA783" s="7"/>
      <c r="AB783" s="7"/>
    </row>
    <row r="784" ht="22.5" customHeight="1">
      <c r="A784" s="7"/>
      <c r="B784" s="7"/>
      <c r="C784" s="7"/>
      <c r="D784" s="7"/>
      <c r="E784" s="21"/>
      <c r="F784" s="7"/>
      <c r="G784" s="7"/>
      <c r="H784" s="14"/>
      <c r="I784" s="14"/>
      <c r="J784" s="14"/>
      <c r="K784" s="7"/>
      <c r="L784" s="7"/>
      <c r="M784" s="7"/>
      <c r="N784" s="7"/>
      <c r="O784" s="7"/>
      <c r="P784" s="7"/>
      <c r="Q784" s="7"/>
      <c r="R784" s="7"/>
      <c r="S784" s="7"/>
      <c r="T784" s="7"/>
      <c r="U784" s="7"/>
      <c r="V784" s="7"/>
      <c r="W784" s="7"/>
      <c r="X784" s="7"/>
      <c r="Y784" s="7"/>
      <c r="Z784" s="7"/>
      <c r="AA784" s="7"/>
      <c r="AB784" s="7"/>
    </row>
    <row r="785" ht="22.5" customHeight="1">
      <c r="A785" s="7"/>
      <c r="B785" s="7"/>
      <c r="C785" s="7"/>
      <c r="D785" s="7"/>
      <c r="E785" s="21"/>
      <c r="F785" s="7"/>
      <c r="G785" s="7"/>
      <c r="H785" s="14"/>
      <c r="I785" s="14"/>
      <c r="J785" s="14"/>
      <c r="K785" s="7"/>
      <c r="L785" s="7"/>
      <c r="M785" s="7"/>
      <c r="N785" s="7"/>
      <c r="O785" s="7"/>
      <c r="P785" s="7"/>
      <c r="Q785" s="7"/>
      <c r="R785" s="7"/>
      <c r="S785" s="7"/>
      <c r="T785" s="7"/>
      <c r="U785" s="7"/>
      <c r="V785" s="7"/>
      <c r="W785" s="7"/>
      <c r="X785" s="7"/>
      <c r="Y785" s="7"/>
      <c r="Z785" s="7"/>
      <c r="AA785" s="7"/>
      <c r="AB785" s="7"/>
    </row>
    <row r="786" ht="22.5" customHeight="1">
      <c r="A786" s="7"/>
      <c r="B786" s="7"/>
      <c r="C786" s="7"/>
      <c r="D786" s="7"/>
      <c r="E786" s="21"/>
      <c r="F786" s="7"/>
      <c r="G786" s="7"/>
      <c r="H786" s="14"/>
      <c r="I786" s="14"/>
      <c r="J786" s="14"/>
      <c r="K786" s="7"/>
      <c r="L786" s="7"/>
      <c r="M786" s="7"/>
      <c r="N786" s="7"/>
      <c r="O786" s="7"/>
      <c r="P786" s="7"/>
      <c r="Q786" s="7"/>
      <c r="R786" s="7"/>
      <c r="S786" s="7"/>
      <c r="T786" s="7"/>
      <c r="U786" s="7"/>
      <c r="V786" s="7"/>
      <c r="W786" s="7"/>
      <c r="X786" s="7"/>
      <c r="Y786" s="7"/>
      <c r="Z786" s="7"/>
      <c r="AA786" s="7"/>
      <c r="AB786" s="7"/>
    </row>
    <row r="787" ht="22.5" customHeight="1">
      <c r="A787" s="7"/>
      <c r="B787" s="7"/>
      <c r="C787" s="7"/>
      <c r="D787" s="7"/>
      <c r="E787" s="21"/>
      <c r="F787" s="7"/>
      <c r="G787" s="7"/>
      <c r="H787" s="14"/>
      <c r="I787" s="14"/>
      <c r="J787" s="14"/>
      <c r="K787" s="7"/>
      <c r="L787" s="7"/>
      <c r="M787" s="7"/>
      <c r="N787" s="7"/>
      <c r="O787" s="7"/>
      <c r="P787" s="7"/>
      <c r="Q787" s="7"/>
      <c r="R787" s="7"/>
      <c r="S787" s="7"/>
      <c r="T787" s="7"/>
      <c r="U787" s="7"/>
      <c r="V787" s="7"/>
      <c r="W787" s="7"/>
      <c r="X787" s="7"/>
      <c r="Y787" s="7"/>
      <c r="Z787" s="7"/>
      <c r="AA787" s="7"/>
      <c r="AB787" s="7"/>
    </row>
    <row r="788" ht="22.5" customHeight="1">
      <c r="A788" s="7"/>
      <c r="B788" s="7"/>
      <c r="C788" s="7"/>
      <c r="D788" s="7"/>
      <c r="E788" s="21"/>
      <c r="F788" s="7"/>
      <c r="G788" s="7"/>
      <c r="H788" s="14"/>
      <c r="I788" s="14"/>
      <c r="J788" s="14"/>
      <c r="K788" s="7"/>
      <c r="L788" s="7"/>
      <c r="M788" s="7"/>
      <c r="N788" s="7"/>
      <c r="O788" s="7"/>
      <c r="P788" s="7"/>
      <c r="Q788" s="7"/>
      <c r="R788" s="7"/>
      <c r="S788" s="7"/>
      <c r="T788" s="7"/>
      <c r="U788" s="7"/>
      <c r="V788" s="7"/>
      <c r="W788" s="7"/>
      <c r="X788" s="7"/>
      <c r="Y788" s="7"/>
      <c r="Z788" s="7"/>
      <c r="AA788" s="7"/>
      <c r="AB788" s="7"/>
    </row>
    <row r="789" ht="22.5" customHeight="1">
      <c r="A789" s="7"/>
      <c r="B789" s="7"/>
      <c r="C789" s="7"/>
      <c r="D789" s="7"/>
      <c r="E789" s="21"/>
      <c r="F789" s="7"/>
      <c r="G789" s="7"/>
      <c r="H789" s="14"/>
      <c r="I789" s="14"/>
      <c r="J789" s="14"/>
      <c r="K789" s="7"/>
      <c r="L789" s="7"/>
      <c r="M789" s="7"/>
      <c r="N789" s="7"/>
      <c r="O789" s="7"/>
      <c r="P789" s="7"/>
      <c r="Q789" s="7"/>
      <c r="R789" s="7"/>
      <c r="S789" s="7"/>
      <c r="T789" s="7"/>
      <c r="U789" s="7"/>
      <c r="V789" s="7"/>
      <c r="W789" s="7"/>
      <c r="X789" s="7"/>
      <c r="Y789" s="7"/>
      <c r="Z789" s="7"/>
      <c r="AA789" s="7"/>
      <c r="AB789" s="7"/>
    </row>
    <row r="790" ht="22.5" customHeight="1">
      <c r="A790" s="7"/>
      <c r="B790" s="7"/>
      <c r="C790" s="7"/>
      <c r="D790" s="7"/>
      <c r="E790" s="21"/>
      <c r="F790" s="7"/>
      <c r="G790" s="7"/>
      <c r="H790" s="14"/>
      <c r="I790" s="14"/>
      <c r="J790" s="14"/>
      <c r="K790" s="7"/>
      <c r="L790" s="7"/>
      <c r="M790" s="7"/>
      <c r="N790" s="7"/>
      <c r="O790" s="7"/>
      <c r="P790" s="7"/>
      <c r="Q790" s="7"/>
      <c r="R790" s="7"/>
      <c r="S790" s="7"/>
      <c r="T790" s="7"/>
      <c r="U790" s="7"/>
      <c r="V790" s="7"/>
      <c r="W790" s="7"/>
      <c r="X790" s="7"/>
      <c r="Y790" s="7"/>
      <c r="Z790" s="7"/>
      <c r="AA790" s="7"/>
      <c r="AB790" s="7"/>
    </row>
    <row r="791" ht="22.5" customHeight="1">
      <c r="A791" s="7"/>
      <c r="B791" s="7"/>
      <c r="C791" s="7"/>
      <c r="D791" s="7"/>
      <c r="E791" s="21"/>
      <c r="F791" s="7"/>
      <c r="G791" s="7"/>
      <c r="H791" s="14"/>
      <c r="I791" s="14"/>
      <c r="J791" s="14"/>
      <c r="K791" s="7"/>
      <c r="L791" s="7"/>
      <c r="M791" s="7"/>
      <c r="N791" s="7"/>
      <c r="O791" s="7"/>
      <c r="P791" s="7"/>
      <c r="Q791" s="7"/>
      <c r="R791" s="7"/>
      <c r="S791" s="7"/>
      <c r="T791" s="7"/>
      <c r="U791" s="7"/>
      <c r="V791" s="7"/>
      <c r="W791" s="7"/>
      <c r="X791" s="7"/>
      <c r="Y791" s="7"/>
      <c r="Z791" s="7"/>
      <c r="AA791" s="7"/>
      <c r="AB791" s="7"/>
    </row>
    <row r="792" ht="22.5" customHeight="1">
      <c r="A792" s="7"/>
      <c r="B792" s="7"/>
      <c r="C792" s="7"/>
      <c r="D792" s="7"/>
      <c r="E792" s="21"/>
      <c r="F792" s="7"/>
      <c r="G792" s="7"/>
      <c r="H792" s="14"/>
      <c r="I792" s="14"/>
      <c r="J792" s="14"/>
      <c r="K792" s="7"/>
      <c r="L792" s="7"/>
      <c r="M792" s="7"/>
      <c r="N792" s="7"/>
      <c r="O792" s="7"/>
      <c r="P792" s="7"/>
      <c r="Q792" s="7"/>
      <c r="R792" s="7"/>
      <c r="S792" s="7"/>
      <c r="T792" s="7"/>
      <c r="U792" s="7"/>
      <c r="V792" s="7"/>
      <c r="W792" s="7"/>
      <c r="X792" s="7"/>
      <c r="Y792" s="7"/>
      <c r="Z792" s="7"/>
      <c r="AA792" s="7"/>
      <c r="AB792" s="7"/>
    </row>
    <row r="793" ht="22.5" customHeight="1">
      <c r="A793" s="7"/>
      <c r="B793" s="7"/>
      <c r="C793" s="7"/>
      <c r="D793" s="7"/>
      <c r="E793" s="21"/>
      <c r="F793" s="7"/>
      <c r="G793" s="7"/>
      <c r="H793" s="14"/>
      <c r="I793" s="14"/>
      <c r="J793" s="14"/>
      <c r="K793" s="7"/>
      <c r="L793" s="7"/>
      <c r="M793" s="7"/>
      <c r="N793" s="7"/>
      <c r="O793" s="7"/>
      <c r="P793" s="7"/>
      <c r="Q793" s="7"/>
      <c r="R793" s="7"/>
      <c r="S793" s="7"/>
      <c r="T793" s="7"/>
      <c r="U793" s="7"/>
      <c r="V793" s="7"/>
      <c r="W793" s="7"/>
      <c r="X793" s="7"/>
      <c r="Y793" s="7"/>
      <c r="Z793" s="7"/>
      <c r="AA793" s="7"/>
      <c r="AB793" s="7"/>
    </row>
    <row r="794" ht="22.5" customHeight="1">
      <c r="A794" s="7"/>
      <c r="B794" s="7"/>
      <c r="C794" s="7"/>
      <c r="D794" s="7"/>
      <c r="E794" s="21"/>
      <c r="F794" s="7"/>
      <c r="G794" s="7"/>
      <c r="H794" s="14"/>
      <c r="I794" s="14"/>
      <c r="J794" s="14"/>
      <c r="K794" s="7"/>
      <c r="L794" s="7"/>
      <c r="M794" s="7"/>
      <c r="N794" s="7"/>
      <c r="O794" s="7"/>
      <c r="P794" s="7"/>
      <c r="Q794" s="7"/>
      <c r="R794" s="7"/>
      <c r="S794" s="7"/>
      <c r="T794" s="7"/>
      <c r="U794" s="7"/>
      <c r="V794" s="7"/>
      <c r="W794" s="7"/>
      <c r="X794" s="7"/>
      <c r="Y794" s="7"/>
      <c r="Z794" s="7"/>
      <c r="AA794" s="7"/>
      <c r="AB794" s="7"/>
    </row>
    <row r="795" ht="22.5" customHeight="1">
      <c r="A795" s="7"/>
      <c r="B795" s="7"/>
      <c r="C795" s="7"/>
      <c r="D795" s="7"/>
      <c r="E795" s="21"/>
      <c r="F795" s="7"/>
      <c r="G795" s="7"/>
      <c r="H795" s="14"/>
      <c r="I795" s="14"/>
      <c r="J795" s="14"/>
      <c r="K795" s="7"/>
      <c r="L795" s="7"/>
      <c r="M795" s="7"/>
      <c r="N795" s="7"/>
      <c r="O795" s="7"/>
      <c r="P795" s="7"/>
      <c r="Q795" s="7"/>
      <c r="R795" s="7"/>
      <c r="S795" s="7"/>
      <c r="T795" s="7"/>
      <c r="U795" s="7"/>
      <c r="V795" s="7"/>
      <c r="W795" s="7"/>
      <c r="X795" s="7"/>
      <c r="Y795" s="7"/>
      <c r="Z795" s="7"/>
      <c r="AA795" s="7"/>
      <c r="AB795" s="7"/>
    </row>
    <row r="796" ht="22.5" customHeight="1">
      <c r="A796" s="7"/>
      <c r="B796" s="7"/>
      <c r="C796" s="7"/>
      <c r="D796" s="7"/>
      <c r="E796" s="21"/>
      <c r="F796" s="7"/>
      <c r="G796" s="7"/>
      <c r="H796" s="14"/>
      <c r="I796" s="14"/>
      <c r="J796" s="14"/>
      <c r="K796" s="7"/>
      <c r="L796" s="7"/>
      <c r="M796" s="7"/>
      <c r="N796" s="7"/>
      <c r="O796" s="7"/>
      <c r="P796" s="7"/>
      <c r="Q796" s="7"/>
      <c r="R796" s="7"/>
      <c r="S796" s="7"/>
      <c r="T796" s="7"/>
      <c r="U796" s="7"/>
      <c r="V796" s="7"/>
      <c r="W796" s="7"/>
      <c r="X796" s="7"/>
      <c r="Y796" s="7"/>
      <c r="Z796" s="7"/>
      <c r="AA796" s="7"/>
      <c r="AB796" s="7"/>
    </row>
    <row r="797" ht="22.5" customHeight="1">
      <c r="A797" s="7"/>
      <c r="B797" s="7"/>
      <c r="C797" s="7"/>
      <c r="D797" s="7"/>
      <c r="E797" s="21"/>
      <c r="F797" s="7"/>
      <c r="G797" s="7"/>
      <c r="H797" s="14"/>
      <c r="I797" s="14"/>
      <c r="J797" s="14"/>
      <c r="K797" s="7"/>
      <c r="L797" s="7"/>
      <c r="M797" s="7"/>
      <c r="N797" s="7"/>
      <c r="O797" s="7"/>
      <c r="P797" s="7"/>
      <c r="Q797" s="7"/>
      <c r="R797" s="7"/>
      <c r="S797" s="7"/>
      <c r="T797" s="7"/>
      <c r="U797" s="7"/>
      <c r="V797" s="7"/>
      <c r="W797" s="7"/>
      <c r="X797" s="7"/>
      <c r="Y797" s="7"/>
      <c r="Z797" s="7"/>
      <c r="AA797" s="7"/>
      <c r="AB797" s="7"/>
    </row>
    <row r="798" ht="22.5" customHeight="1">
      <c r="A798" s="7"/>
      <c r="B798" s="7"/>
      <c r="C798" s="7"/>
      <c r="D798" s="7"/>
      <c r="E798" s="21"/>
      <c r="F798" s="7"/>
      <c r="G798" s="7"/>
      <c r="H798" s="14"/>
      <c r="I798" s="14"/>
      <c r="J798" s="14"/>
      <c r="K798" s="7"/>
      <c r="L798" s="7"/>
      <c r="M798" s="7"/>
      <c r="N798" s="7"/>
      <c r="O798" s="7"/>
      <c r="P798" s="7"/>
      <c r="Q798" s="7"/>
      <c r="R798" s="7"/>
      <c r="S798" s="7"/>
      <c r="T798" s="7"/>
      <c r="U798" s="7"/>
      <c r="V798" s="7"/>
      <c r="W798" s="7"/>
      <c r="X798" s="7"/>
      <c r="Y798" s="7"/>
      <c r="Z798" s="7"/>
      <c r="AA798" s="7"/>
      <c r="AB798" s="7"/>
    </row>
    <row r="799" ht="22.5" customHeight="1">
      <c r="A799" s="7"/>
      <c r="B799" s="7"/>
      <c r="C799" s="7"/>
      <c r="D799" s="7"/>
      <c r="E799" s="21"/>
      <c r="F799" s="7"/>
      <c r="G799" s="7"/>
      <c r="H799" s="14"/>
      <c r="I799" s="14"/>
      <c r="J799" s="14"/>
      <c r="K799" s="7"/>
      <c r="L799" s="7"/>
      <c r="M799" s="7"/>
      <c r="N799" s="7"/>
      <c r="O799" s="7"/>
      <c r="P799" s="7"/>
      <c r="Q799" s="7"/>
      <c r="R799" s="7"/>
      <c r="S799" s="7"/>
      <c r="T799" s="7"/>
      <c r="U799" s="7"/>
      <c r="V799" s="7"/>
      <c r="W799" s="7"/>
      <c r="X799" s="7"/>
      <c r="Y799" s="7"/>
      <c r="Z799" s="7"/>
      <c r="AA799" s="7"/>
      <c r="AB799" s="7"/>
    </row>
    <row r="800" ht="22.5" customHeight="1">
      <c r="A800" s="7"/>
      <c r="B800" s="7"/>
      <c r="C800" s="7"/>
      <c r="D800" s="7"/>
      <c r="E800" s="21"/>
      <c r="F800" s="7"/>
      <c r="G800" s="7"/>
      <c r="H800" s="14"/>
      <c r="I800" s="14"/>
      <c r="J800" s="14"/>
      <c r="K800" s="7"/>
      <c r="L800" s="7"/>
      <c r="M800" s="7"/>
      <c r="N800" s="7"/>
      <c r="O800" s="7"/>
      <c r="P800" s="7"/>
      <c r="Q800" s="7"/>
      <c r="R800" s="7"/>
      <c r="S800" s="7"/>
      <c r="T800" s="7"/>
      <c r="U800" s="7"/>
      <c r="V800" s="7"/>
      <c r="W800" s="7"/>
      <c r="X800" s="7"/>
      <c r="Y800" s="7"/>
      <c r="Z800" s="7"/>
      <c r="AA800" s="7"/>
      <c r="AB800" s="7"/>
    </row>
    <row r="801" ht="22.5" customHeight="1">
      <c r="A801" s="7"/>
      <c r="B801" s="7"/>
      <c r="C801" s="7"/>
      <c r="D801" s="7"/>
      <c r="E801" s="21"/>
      <c r="F801" s="7"/>
      <c r="G801" s="7"/>
      <c r="H801" s="14"/>
      <c r="I801" s="14"/>
      <c r="J801" s="14"/>
      <c r="K801" s="7"/>
      <c r="L801" s="7"/>
      <c r="M801" s="7"/>
      <c r="N801" s="7"/>
      <c r="O801" s="7"/>
      <c r="P801" s="7"/>
      <c r="Q801" s="7"/>
      <c r="R801" s="7"/>
      <c r="S801" s="7"/>
      <c r="T801" s="7"/>
      <c r="U801" s="7"/>
      <c r="V801" s="7"/>
      <c r="W801" s="7"/>
      <c r="X801" s="7"/>
      <c r="Y801" s="7"/>
      <c r="Z801" s="7"/>
      <c r="AA801" s="7"/>
      <c r="AB801" s="7"/>
    </row>
    <row r="802" ht="22.5" customHeight="1">
      <c r="A802" s="7"/>
      <c r="B802" s="7"/>
      <c r="C802" s="7"/>
      <c r="D802" s="7"/>
      <c r="E802" s="21"/>
      <c r="F802" s="7"/>
      <c r="G802" s="7"/>
      <c r="H802" s="14"/>
      <c r="I802" s="14"/>
      <c r="J802" s="14"/>
      <c r="K802" s="7"/>
      <c r="L802" s="7"/>
      <c r="M802" s="7"/>
      <c r="N802" s="7"/>
      <c r="O802" s="7"/>
      <c r="P802" s="7"/>
      <c r="Q802" s="7"/>
      <c r="R802" s="7"/>
      <c r="S802" s="7"/>
      <c r="T802" s="7"/>
      <c r="U802" s="7"/>
      <c r="V802" s="7"/>
      <c r="W802" s="7"/>
      <c r="X802" s="7"/>
      <c r="Y802" s="7"/>
      <c r="Z802" s="7"/>
      <c r="AA802" s="7"/>
      <c r="AB802" s="7"/>
    </row>
    <row r="803" ht="22.5" customHeight="1">
      <c r="A803" s="7"/>
      <c r="B803" s="7"/>
      <c r="C803" s="7"/>
      <c r="D803" s="7"/>
      <c r="E803" s="21"/>
      <c r="F803" s="7"/>
      <c r="G803" s="7"/>
      <c r="H803" s="14"/>
      <c r="I803" s="14"/>
      <c r="J803" s="14"/>
      <c r="K803" s="7"/>
      <c r="L803" s="7"/>
      <c r="M803" s="7"/>
      <c r="N803" s="7"/>
      <c r="O803" s="7"/>
      <c r="P803" s="7"/>
      <c r="Q803" s="7"/>
      <c r="R803" s="7"/>
      <c r="S803" s="7"/>
      <c r="T803" s="7"/>
      <c r="U803" s="7"/>
      <c r="V803" s="7"/>
      <c r="W803" s="7"/>
      <c r="X803" s="7"/>
      <c r="Y803" s="7"/>
      <c r="Z803" s="7"/>
      <c r="AA803" s="7"/>
      <c r="AB803" s="7"/>
    </row>
    <row r="804" ht="22.5" customHeight="1">
      <c r="A804" s="7"/>
      <c r="B804" s="7"/>
      <c r="C804" s="7"/>
      <c r="D804" s="7"/>
      <c r="E804" s="21"/>
      <c r="F804" s="7"/>
      <c r="G804" s="7"/>
      <c r="H804" s="14"/>
      <c r="I804" s="14"/>
      <c r="J804" s="14"/>
      <c r="K804" s="7"/>
      <c r="L804" s="7"/>
      <c r="M804" s="7"/>
      <c r="N804" s="7"/>
      <c r="O804" s="7"/>
      <c r="P804" s="7"/>
      <c r="Q804" s="7"/>
      <c r="R804" s="7"/>
      <c r="S804" s="7"/>
      <c r="T804" s="7"/>
      <c r="U804" s="7"/>
      <c r="V804" s="7"/>
      <c r="W804" s="7"/>
      <c r="X804" s="7"/>
      <c r="Y804" s="7"/>
      <c r="Z804" s="7"/>
      <c r="AA804" s="7"/>
      <c r="AB804" s="7"/>
    </row>
    <row r="805" ht="22.5" customHeight="1">
      <c r="A805" s="7"/>
      <c r="B805" s="7"/>
      <c r="C805" s="7"/>
      <c r="D805" s="7"/>
      <c r="E805" s="21"/>
      <c r="F805" s="7"/>
      <c r="G805" s="7"/>
      <c r="H805" s="14"/>
      <c r="I805" s="14"/>
      <c r="J805" s="14"/>
      <c r="K805" s="7"/>
      <c r="L805" s="7"/>
      <c r="M805" s="7"/>
      <c r="N805" s="7"/>
      <c r="O805" s="7"/>
      <c r="P805" s="7"/>
      <c r="Q805" s="7"/>
      <c r="R805" s="7"/>
      <c r="S805" s="7"/>
      <c r="T805" s="7"/>
      <c r="U805" s="7"/>
      <c r="V805" s="7"/>
      <c r="W805" s="7"/>
      <c r="X805" s="7"/>
      <c r="Y805" s="7"/>
      <c r="Z805" s="7"/>
      <c r="AA805" s="7"/>
      <c r="AB805" s="7"/>
    </row>
    <row r="806" ht="22.5" customHeight="1">
      <c r="A806" s="7"/>
      <c r="B806" s="7"/>
      <c r="C806" s="7"/>
      <c r="D806" s="7"/>
      <c r="E806" s="21"/>
      <c r="F806" s="7"/>
      <c r="G806" s="7"/>
      <c r="H806" s="14"/>
      <c r="I806" s="14"/>
      <c r="J806" s="14"/>
      <c r="K806" s="7"/>
      <c r="L806" s="7"/>
      <c r="M806" s="7"/>
      <c r="N806" s="7"/>
      <c r="O806" s="7"/>
      <c r="P806" s="7"/>
      <c r="Q806" s="7"/>
      <c r="R806" s="7"/>
      <c r="S806" s="7"/>
      <c r="T806" s="7"/>
      <c r="U806" s="7"/>
      <c r="V806" s="7"/>
      <c r="W806" s="7"/>
      <c r="X806" s="7"/>
      <c r="Y806" s="7"/>
      <c r="Z806" s="7"/>
      <c r="AA806" s="7"/>
      <c r="AB806" s="7"/>
    </row>
    <row r="807" ht="22.5" customHeight="1">
      <c r="A807" s="7"/>
      <c r="B807" s="7"/>
      <c r="C807" s="7"/>
      <c r="D807" s="7"/>
      <c r="E807" s="21"/>
      <c r="F807" s="7"/>
      <c r="G807" s="7"/>
      <c r="H807" s="14"/>
      <c r="I807" s="14"/>
      <c r="J807" s="14"/>
      <c r="K807" s="7"/>
      <c r="L807" s="7"/>
      <c r="M807" s="7"/>
      <c r="N807" s="7"/>
      <c r="O807" s="7"/>
      <c r="P807" s="7"/>
      <c r="Q807" s="7"/>
      <c r="R807" s="7"/>
      <c r="S807" s="7"/>
      <c r="T807" s="7"/>
      <c r="U807" s="7"/>
      <c r="V807" s="7"/>
      <c r="W807" s="7"/>
      <c r="X807" s="7"/>
      <c r="Y807" s="7"/>
      <c r="Z807" s="7"/>
      <c r="AA807" s="7"/>
      <c r="AB807" s="7"/>
    </row>
    <row r="808" ht="22.5" customHeight="1">
      <c r="A808" s="7"/>
      <c r="B808" s="7"/>
      <c r="C808" s="7"/>
      <c r="D808" s="7"/>
      <c r="E808" s="21"/>
      <c r="F808" s="7"/>
      <c r="G808" s="7"/>
      <c r="H808" s="14"/>
      <c r="I808" s="14"/>
      <c r="J808" s="14"/>
      <c r="K808" s="7"/>
      <c r="L808" s="7"/>
      <c r="M808" s="7"/>
      <c r="N808" s="7"/>
      <c r="O808" s="7"/>
      <c r="P808" s="7"/>
      <c r="Q808" s="7"/>
      <c r="R808" s="7"/>
      <c r="S808" s="7"/>
      <c r="T808" s="7"/>
      <c r="U808" s="7"/>
      <c r="V808" s="7"/>
      <c r="W808" s="7"/>
      <c r="X808" s="7"/>
      <c r="Y808" s="7"/>
      <c r="Z808" s="7"/>
      <c r="AA808" s="7"/>
      <c r="AB808" s="7"/>
    </row>
    <row r="809" ht="22.5" customHeight="1">
      <c r="A809" s="7"/>
      <c r="B809" s="7"/>
      <c r="C809" s="7"/>
      <c r="D809" s="7"/>
      <c r="E809" s="21"/>
      <c r="F809" s="7"/>
      <c r="G809" s="7"/>
      <c r="H809" s="14"/>
      <c r="I809" s="14"/>
      <c r="J809" s="14"/>
      <c r="K809" s="7"/>
      <c r="L809" s="7"/>
      <c r="M809" s="7"/>
      <c r="N809" s="7"/>
      <c r="O809" s="7"/>
      <c r="P809" s="7"/>
      <c r="Q809" s="7"/>
      <c r="R809" s="7"/>
      <c r="S809" s="7"/>
      <c r="T809" s="7"/>
      <c r="U809" s="7"/>
      <c r="V809" s="7"/>
      <c r="W809" s="7"/>
      <c r="X809" s="7"/>
      <c r="Y809" s="7"/>
      <c r="Z809" s="7"/>
      <c r="AA809" s="7"/>
      <c r="AB809" s="7"/>
    </row>
    <row r="810" ht="22.5" customHeight="1">
      <c r="A810" s="7"/>
      <c r="B810" s="7"/>
      <c r="C810" s="7"/>
      <c r="D810" s="7"/>
      <c r="E810" s="21"/>
      <c r="F810" s="7"/>
      <c r="G810" s="7"/>
      <c r="H810" s="14"/>
      <c r="I810" s="14"/>
      <c r="J810" s="14"/>
      <c r="K810" s="7"/>
      <c r="L810" s="7"/>
      <c r="M810" s="7"/>
      <c r="N810" s="7"/>
      <c r="O810" s="7"/>
      <c r="P810" s="7"/>
      <c r="Q810" s="7"/>
      <c r="R810" s="7"/>
      <c r="S810" s="7"/>
      <c r="T810" s="7"/>
      <c r="U810" s="7"/>
      <c r="V810" s="7"/>
      <c r="W810" s="7"/>
      <c r="X810" s="7"/>
      <c r="Y810" s="7"/>
      <c r="Z810" s="7"/>
      <c r="AA810" s="7"/>
      <c r="AB810" s="7"/>
    </row>
    <row r="811" ht="22.5" customHeight="1">
      <c r="A811" s="7"/>
      <c r="B811" s="7"/>
      <c r="C811" s="7"/>
      <c r="D811" s="7"/>
      <c r="E811" s="21"/>
      <c r="F811" s="7"/>
      <c r="G811" s="7"/>
      <c r="H811" s="14"/>
      <c r="I811" s="14"/>
      <c r="J811" s="14"/>
      <c r="K811" s="7"/>
      <c r="L811" s="7"/>
      <c r="M811" s="7"/>
      <c r="N811" s="7"/>
      <c r="O811" s="7"/>
      <c r="P811" s="7"/>
      <c r="Q811" s="7"/>
      <c r="R811" s="7"/>
      <c r="S811" s="7"/>
      <c r="T811" s="7"/>
      <c r="U811" s="7"/>
      <c r="V811" s="7"/>
      <c r="W811" s="7"/>
      <c r="X811" s="7"/>
      <c r="Y811" s="7"/>
      <c r="Z811" s="7"/>
      <c r="AA811" s="7"/>
      <c r="AB811" s="7"/>
    </row>
    <row r="812" ht="22.5" customHeight="1">
      <c r="A812" s="7"/>
      <c r="B812" s="7"/>
      <c r="C812" s="7"/>
      <c r="D812" s="7"/>
      <c r="E812" s="21"/>
      <c r="F812" s="7"/>
      <c r="G812" s="7"/>
      <c r="H812" s="14"/>
      <c r="I812" s="14"/>
      <c r="J812" s="14"/>
      <c r="K812" s="7"/>
      <c r="L812" s="7"/>
      <c r="M812" s="7"/>
      <c r="N812" s="7"/>
      <c r="O812" s="7"/>
      <c r="P812" s="7"/>
      <c r="Q812" s="7"/>
      <c r="R812" s="7"/>
      <c r="S812" s="7"/>
      <c r="T812" s="7"/>
      <c r="U812" s="7"/>
      <c r="V812" s="7"/>
      <c r="W812" s="7"/>
      <c r="X812" s="7"/>
      <c r="Y812" s="7"/>
      <c r="Z812" s="7"/>
      <c r="AA812" s="7"/>
      <c r="AB812" s="7"/>
    </row>
    <row r="813" ht="22.5" customHeight="1">
      <c r="A813" s="7"/>
      <c r="B813" s="7"/>
      <c r="C813" s="7"/>
      <c r="D813" s="7"/>
      <c r="E813" s="21"/>
      <c r="F813" s="7"/>
      <c r="G813" s="7"/>
      <c r="H813" s="14"/>
      <c r="I813" s="14"/>
      <c r="J813" s="14"/>
      <c r="K813" s="7"/>
      <c r="L813" s="7"/>
      <c r="M813" s="7"/>
      <c r="N813" s="7"/>
      <c r="O813" s="7"/>
      <c r="P813" s="7"/>
      <c r="Q813" s="7"/>
      <c r="R813" s="7"/>
      <c r="S813" s="7"/>
      <c r="T813" s="7"/>
      <c r="U813" s="7"/>
      <c r="V813" s="7"/>
      <c r="W813" s="7"/>
      <c r="X813" s="7"/>
      <c r="Y813" s="7"/>
      <c r="Z813" s="7"/>
      <c r="AA813" s="7"/>
      <c r="AB813" s="7"/>
    </row>
    <row r="814" ht="22.5" customHeight="1">
      <c r="A814" s="7"/>
      <c r="B814" s="7"/>
      <c r="C814" s="7"/>
      <c r="D814" s="7"/>
      <c r="E814" s="21"/>
      <c r="F814" s="7"/>
      <c r="G814" s="7"/>
      <c r="H814" s="14"/>
      <c r="I814" s="14"/>
      <c r="J814" s="14"/>
      <c r="K814" s="7"/>
      <c r="L814" s="7"/>
      <c r="M814" s="7"/>
      <c r="N814" s="7"/>
      <c r="O814" s="7"/>
      <c r="P814" s="7"/>
      <c r="Q814" s="7"/>
      <c r="R814" s="7"/>
      <c r="S814" s="7"/>
      <c r="T814" s="7"/>
      <c r="U814" s="7"/>
      <c r="V814" s="7"/>
      <c r="W814" s="7"/>
      <c r="X814" s="7"/>
      <c r="Y814" s="7"/>
      <c r="Z814" s="7"/>
      <c r="AA814" s="7"/>
      <c r="AB814" s="7"/>
    </row>
    <row r="815" ht="22.5" customHeight="1">
      <c r="A815" s="7"/>
      <c r="B815" s="7"/>
      <c r="C815" s="7"/>
      <c r="D815" s="7"/>
      <c r="E815" s="21"/>
      <c r="F815" s="7"/>
      <c r="G815" s="7"/>
      <c r="H815" s="14"/>
      <c r="I815" s="14"/>
      <c r="J815" s="14"/>
      <c r="K815" s="7"/>
      <c r="L815" s="7"/>
      <c r="M815" s="7"/>
      <c r="N815" s="7"/>
      <c r="O815" s="7"/>
      <c r="P815" s="7"/>
      <c r="Q815" s="7"/>
      <c r="R815" s="7"/>
      <c r="S815" s="7"/>
      <c r="T815" s="7"/>
      <c r="U815" s="7"/>
      <c r="V815" s="7"/>
      <c r="W815" s="7"/>
      <c r="X815" s="7"/>
      <c r="Y815" s="7"/>
      <c r="Z815" s="7"/>
      <c r="AA815" s="7"/>
      <c r="AB815" s="7"/>
    </row>
    <row r="816" ht="22.5" customHeight="1">
      <c r="A816" s="7"/>
      <c r="B816" s="7"/>
      <c r="C816" s="7"/>
      <c r="D816" s="7"/>
      <c r="E816" s="21"/>
      <c r="F816" s="7"/>
      <c r="G816" s="7"/>
      <c r="H816" s="14"/>
      <c r="I816" s="14"/>
      <c r="J816" s="14"/>
      <c r="K816" s="7"/>
      <c r="L816" s="7"/>
      <c r="M816" s="7"/>
      <c r="N816" s="7"/>
      <c r="O816" s="7"/>
      <c r="P816" s="7"/>
      <c r="Q816" s="7"/>
      <c r="R816" s="7"/>
      <c r="S816" s="7"/>
      <c r="T816" s="7"/>
      <c r="U816" s="7"/>
      <c r="V816" s="7"/>
      <c r="W816" s="7"/>
      <c r="X816" s="7"/>
      <c r="Y816" s="7"/>
      <c r="Z816" s="7"/>
      <c r="AA816" s="7"/>
      <c r="AB816" s="7"/>
    </row>
    <row r="817" ht="22.5" customHeight="1">
      <c r="A817" s="7"/>
      <c r="B817" s="7"/>
      <c r="C817" s="7"/>
      <c r="D817" s="7"/>
      <c r="E817" s="21"/>
      <c r="F817" s="7"/>
      <c r="G817" s="7"/>
      <c r="H817" s="14"/>
      <c r="I817" s="14"/>
      <c r="J817" s="14"/>
      <c r="K817" s="7"/>
      <c r="L817" s="7"/>
      <c r="M817" s="7"/>
      <c r="N817" s="7"/>
      <c r="O817" s="7"/>
      <c r="P817" s="7"/>
      <c r="Q817" s="7"/>
      <c r="R817" s="7"/>
      <c r="S817" s="7"/>
      <c r="T817" s="7"/>
      <c r="U817" s="7"/>
      <c r="V817" s="7"/>
      <c r="W817" s="7"/>
      <c r="X817" s="7"/>
      <c r="Y817" s="7"/>
      <c r="Z817" s="7"/>
      <c r="AA817" s="7"/>
      <c r="AB817" s="7"/>
    </row>
    <row r="818" ht="22.5" customHeight="1">
      <c r="A818" s="7"/>
      <c r="B818" s="7"/>
      <c r="C818" s="7"/>
      <c r="D818" s="7"/>
      <c r="E818" s="21"/>
      <c r="F818" s="7"/>
      <c r="G818" s="7"/>
      <c r="H818" s="14"/>
      <c r="I818" s="14"/>
      <c r="J818" s="14"/>
      <c r="K818" s="7"/>
      <c r="L818" s="7"/>
      <c r="M818" s="7"/>
      <c r="N818" s="7"/>
      <c r="O818" s="7"/>
      <c r="P818" s="7"/>
      <c r="Q818" s="7"/>
      <c r="R818" s="7"/>
      <c r="S818" s="7"/>
      <c r="T818" s="7"/>
      <c r="U818" s="7"/>
      <c r="V818" s="7"/>
      <c r="W818" s="7"/>
      <c r="X818" s="7"/>
      <c r="Y818" s="7"/>
      <c r="Z818" s="7"/>
      <c r="AA818" s="7"/>
      <c r="AB818" s="7"/>
    </row>
    <row r="819" ht="22.5" customHeight="1">
      <c r="A819" s="7"/>
      <c r="B819" s="7"/>
      <c r="C819" s="7"/>
      <c r="D819" s="7"/>
      <c r="E819" s="21"/>
      <c r="F819" s="7"/>
      <c r="G819" s="7"/>
      <c r="H819" s="14"/>
      <c r="I819" s="14"/>
      <c r="J819" s="14"/>
      <c r="K819" s="7"/>
      <c r="L819" s="7"/>
      <c r="M819" s="7"/>
      <c r="N819" s="7"/>
      <c r="O819" s="7"/>
      <c r="P819" s="7"/>
      <c r="Q819" s="7"/>
      <c r="R819" s="7"/>
      <c r="S819" s="7"/>
      <c r="T819" s="7"/>
      <c r="U819" s="7"/>
      <c r="V819" s="7"/>
      <c r="W819" s="7"/>
      <c r="X819" s="7"/>
      <c r="Y819" s="7"/>
      <c r="Z819" s="7"/>
      <c r="AA819" s="7"/>
      <c r="AB819" s="7"/>
    </row>
    <row r="820" ht="22.5" customHeight="1">
      <c r="A820" s="7"/>
      <c r="B820" s="7"/>
      <c r="C820" s="7"/>
      <c r="D820" s="7"/>
      <c r="E820" s="21"/>
      <c r="F820" s="7"/>
      <c r="G820" s="7"/>
      <c r="H820" s="14"/>
      <c r="I820" s="14"/>
      <c r="J820" s="14"/>
      <c r="K820" s="7"/>
      <c r="L820" s="7"/>
      <c r="M820" s="7"/>
      <c r="N820" s="7"/>
      <c r="O820" s="7"/>
      <c r="P820" s="7"/>
      <c r="Q820" s="7"/>
      <c r="R820" s="7"/>
      <c r="S820" s="7"/>
      <c r="T820" s="7"/>
      <c r="U820" s="7"/>
      <c r="V820" s="7"/>
      <c r="W820" s="7"/>
      <c r="X820" s="7"/>
      <c r="Y820" s="7"/>
      <c r="Z820" s="7"/>
      <c r="AA820" s="7"/>
      <c r="AB820" s="7"/>
    </row>
    <row r="821" ht="22.5" customHeight="1">
      <c r="A821" s="7"/>
      <c r="B821" s="7"/>
      <c r="C821" s="7"/>
      <c r="D821" s="7"/>
      <c r="E821" s="21"/>
      <c r="F821" s="7"/>
      <c r="G821" s="7"/>
      <c r="H821" s="14"/>
      <c r="I821" s="14"/>
      <c r="J821" s="14"/>
      <c r="K821" s="7"/>
      <c r="L821" s="7"/>
      <c r="M821" s="7"/>
      <c r="N821" s="7"/>
      <c r="O821" s="7"/>
      <c r="P821" s="7"/>
      <c r="Q821" s="7"/>
      <c r="R821" s="7"/>
      <c r="S821" s="7"/>
      <c r="T821" s="7"/>
      <c r="U821" s="7"/>
      <c r="V821" s="7"/>
      <c r="W821" s="7"/>
      <c r="X821" s="7"/>
      <c r="Y821" s="7"/>
      <c r="Z821" s="7"/>
      <c r="AA821" s="7"/>
      <c r="AB821" s="7"/>
    </row>
    <row r="822" ht="22.5" customHeight="1">
      <c r="A822" s="7"/>
      <c r="B822" s="7"/>
      <c r="C822" s="7"/>
      <c r="D822" s="7"/>
      <c r="E822" s="21"/>
      <c r="F822" s="7"/>
      <c r="G822" s="7"/>
      <c r="H822" s="14"/>
      <c r="I822" s="14"/>
      <c r="J822" s="14"/>
      <c r="K822" s="7"/>
      <c r="L822" s="7"/>
      <c r="M822" s="7"/>
      <c r="N822" s="7"/>
      <c r="O822" s="7"/>
      <c r="P822" s="7"/>
      <c r="Q822" s="7"/>
      <c r="R822" s="7"/>
      <c r="S822" s="7"/>
      <c r="T822" s="7"/>
      <c r="U822" s="7"/>
      <c r="V822" s="7"/>
      <c r="W822" s="7"/>
      <c r="X822" s="7"/>
      <c r="Y822" s="7"/>
      <c r="Z822" s="7"/>
      <c r="AA822" s="7"/>
      <c r="AB822" s="7"/>
    </row>
    <row r="823" ht="22.5" customHeight="1">
      <c r="A823" s="7"/>
      <c r="B823" s="7"/>
      <c r="C823" s="7"/>
      <c r="D823" s="7"/>
      <c r="E823" s="21"/>
      <c r="F823" s="7"/>
      <c r="G823" s="7"/>
      <c r="H823" s="14"/>
      <c r="I823" s="14"/>
      <c r="J823" s="14"/>
      <c r="K823" s="7"/>
      <c r="L823" s="7"/>
      <c r="M823" s="7"/>
      <c r="N823" s="7"/>
      <c r="O823" s="7"/>
      <c r="P823" s="7"/>
      <c r="Q823" s="7"/>
      <c r="R823" s="7"/>
      <c r="S823" s="7"/>
      <c r="T823" s="7"/>
      <c r="U823" s="7"/>
      <c r="V823" s="7"/>
      <c r="W823" s="7"/>
      <c r="X823" s="7"/>
      <c r="Y823" s="7"/>
      <c r="Z823" s="7"/>
      <c r="AA823" s="7"/>
      <c r="AB823" s="7"/>
    </row>
    <row r="824" ht="22.5" customHeight="1">
      <c r="A824" s="7"/>
      <c r="B824" s="7"/>
      <c r="C824" s="7"/>
      <c r="D824" s="7"/>
      <c r="E824" s="21"/>
      <c r="F824" s="7"/>
      <c r="G824" s="7"/>
      <c r="H824" s="14"/>
      <c r="I824" s="14"/>
      <c r="J824" s="14"/>
      <c r="K824" s="7"/>
      <c r="L824" s="7"/>
      <c r="M824" s="7"/>
      <c r="N824" s="7"/>
      <c r="O824" s="7"/>
      <c r="P824" s="7"/>
      <c r="Q824" s="7"/>
      <c r="R824" s="7"/>
      <c r="S824" s="7"/>
      <c r="T824" s="7"/>
      <c r="U824" s="7"/>
      <c r="V824" s="7"/>
      <c r="W824" s="7"/>
      <c r="X824" s="7"/>
      <c r="Y824" s="7"/>
      <c r="Z824" s="7"/>
      <c r="AA824" s="7"/>
      <c r="AB824" s="7"/>
    </row>
    <row r="825" ht="22.5" customHeight="1">
      <c r="A825" s="7"/>
      <c r="B825" s="7"/>
      <c r="C825" s="7"/>
      <c r="D825" s="7"/>
      <c r="E825" s="21"/>
      <c r="F825" s="7"/>
      <c r="G825" s="7"/>
      <c r="H825" s="14"/>
      <c r="I825" s="14"/>
      <c r="J825" s="14"/>
      <c r="K825" s="7"/>
      <c r="L825" s="7"/>
      <c r="M825" s="7"/>
      <c r="N825" s="7"/>
      <c r="O825" s="7"/>
      <c r="P825" s="7"/>
      <c r="Q825" s="7"/>
      <c r="R825" s="7"/>
      <c r="S825" s="7"/>
      <c r="T825" s="7"/>
      <c r="U825" s="7"/>
      <c r="V825" s="7"/>
      <c r="W825" s="7"/>
      <c r="X825" s="7"/>
      <c r="Y825" s="7"/>
      <c r="Z825" s="7"/>
      <c r="AA825" s="7"/>
      <c r="AB825" s="7"/>
    </row>
    <row r="826" ht="22.5" customHeight="1">
      <c r="A826" s="7"/>
      <c r="B826" s="7"/>
      <c r="C826" s="7"/>
      <c r="D826" s="7"/>
      <c r="E826" s="21"/>
      <c r="F826" s="7"/>
      <c r="G826" s="7"/>
      <c r="H826" s="14"/>
      <c r="I826" s="14"/>
      <c r="J826" s="14"/>
      <c r="K826" s="7"/>
      <c r="L826" s="7"/>
      <c r="M826" s="7"/>
      <c r="N826" s="7"/>
      <c r="O826" s="7"/>
      <c r="P826" s="7"/>
      <c r="Q826" s="7"/>
      <c r="R826" s="7"/>
      <c r="S826" s="7"/>
      <c r="T826" s="7"/>
      <c r="U826" s="7"/>
      <c r="V826" s="7"/>
      <c r="W826" s="7"/>
      <c r="X826" s="7"/>
      <c r="Y826" s="7"/>
      <c r="Z826" s="7"/>
      <c r="AA826" s="7"/>
      <c r="AB826" s="7"/>
    </row>
    <row r="827" ht="22.5" customHeight="1">
      <c r="A827" s="7"/>
      <c r="B827" s="7"/>
      <c r="C827" s="7"/>
      <c r="D827" s="7"/>
      <c r="E827" s="21"/>
      <c r="F827" s="7"/>
      <c r="G827" s="7"/>
      <c r="H827" s="14"/>
      <c r="I827" s="14"/>
      <c r="J827" s="14"/>
      <c r="K827" s="7"/>
      <c r="L827" s="7"/>
      <c r="M827" s="7"/>
      <c r="N827" s="7"/>
      <c r="O827" s="7"/>
      <c r="P827" s="7"/>
      <c r="Q827" s="7"/>
      <c r="R827" s="7"/>
      <c r="S827" s="7"/>
      <c r="T827" s="7"/>
      <c r="U827" s="7"/>
      <c r="V827" s="7"/>
      <c r="W827" s="7"/>
      <c r="X827" s="7"/>
      <c r="Y827" s="7"/>
      <c r="Z827" s="7"/>
      <c r="AA827" s="7"/>
      <c r="AB827" s="7"/>
    </row>
    <row r="828" ht="22.5" customHeight="1">
      <c r="A828" s="7"/>
      <c r="B828" s="7"/>
      <c r="C828" s="7"/>
      <c r="D828" s="7"/>
      <c r="E828" s="21"/>
      <c r="F828" s="7"/>
      <c r="G828" s="7"/>
      <c r="H828" s="14"/>
      <c r="I828" s="14"/>
      <c r="J828" s="14"/>
      <c r="K828" s="7"/>
      <c r="L828" s="7"/>
      <c r="M828" s="7"/>
      <c r="N828" s="7"/>
      <c r="O828" s="7"/>
      <c r="P828" s="7"/>
      <c r="Q828" s="7"/>
      <c r="R828" s="7"/>
      <c r="S828" s="7"/>
      <c r="T828" s="7"/>
      <c r="U828" s="7"/>
      <c r="V828" s="7"/>
      <c r="W828" s="7"/>
      <c r="X828" s="7"/>
      <c r="Y828" s="7"/>
      <c r="Z828" s="7"/>
      <c r="AA828" s="7"/>
      <c r="AB828" s="7"/>
    </row>
    <row r="829" ht="22.5" customHeight="1">
      <c r="A829" s="7"/>
      <c r="B829" s="7"/>
      <c r="C829" s="7"/>
      <c r="D829" s="7"/>
      <c r="E829" s="21"/>
      <c r="F829" s="7"/>
      <c r="G829" s="7"/>
      <c r="H829" s="14"/>
      <c r="I829" s="14"/>
      <c r="J829" s="14"/>
      <c r="K829" s="7"/>
      <c r="L829" s="7"/>
      <c r="M829" s="7"/>
      <c r="N829" s="7"/>
      <c r="O829" s="7"/>
      <c r="P829" s="7"/>
      <c r="Q829" s="7"/>
      <c r="R829" s="7"/>
      <c r="S829" s="7"/>
      <c r="T829" s="7"/>
      <c r="U829" s="7"/>
      <c r="V829" s="7"/>
      <c r="W829" s="7"/>
      <c r="X829" s="7"/>
      <c r="Y829" s="7"/>
      <c r="Z829" s="7"/>
      <c r="AA829" s="7"/>
      <c r="AB829" s="7"/>
    </row>
    <row r="830" ht="22.5" customHeight="1">
      <c r="A830" s="7"/>
      <c r="B830" s="7"/>
      <c r="C830" s="7"/>
      <c r="D830" s="7"/>
      <c r="E830" s="21"/>
      <c r="F830" s="7"/>
      <c r="G830" s="7"/>
      <c r="H830" s="14"/>
      <c r="I830" s="14"/>
      <c r="J830" s="14"/>
      <c r="K830" s="7"/>
      <c r="L830" s="7"/>
      <c r="M830" s="7"/>
      <c r="N830" s="7"/>
      <c r="O830" s="7"/>
      <c r="P830" s="7"/>
      <c r="Q830" s="7"/>
      <c r="R830" s="7"/>
      <c r="S830" s="7"/>
      <c r="T830" s="7"/>
      <c r="U830" s="7"/>
      <c r="V830" s="7"/>
      <c r="W830" s="7"/>
      <c r="X830" s="7"/>
      <c r="Y830" s="7"/>
      <c r="Z830" s="7"/>
      <c r="AA830" s="7"/>
      <c r="AB830" s="7"/>
    </row>
    <row r="831" ht="22.5" customHeight="1">
      <c r="A831" s="7"/>
      <c r="B831" s="7"/>
      <c r="C831" s="7"/>
      <c r="D831" s="7"/>
      <c r="E831" s="21"/>
      <c r="F831" s="7"/>
      <c r="G831" s="7"/>
      <c r="H831" s="14"/>
      <c r="I831" s="14"/>
      <c r="J831" s="14"/>
      <c r="K831" s="7"/>
      <c r="L831" s="7"/>
      <c r="M831" s="7"/>
      <c r="N831" s="7"/>
      <c r="O831" s="7"/>
      <c r="P831" s="7"/>
      <c r="Q831" s="7"/>
      <c r="R831" s="7"/>
      <c r="S831" s="7"/>
      <c r="T831" s="7"/>
      <c r="U831" s="7"/>
      <c r="V831" s="7"/>
      <c r="W831" s="7"/>
      <c r="X831" s="7"/>
      <c r="Y831" s="7"/>
      <c r="Z831" s="7"/>
      <c r="AA831" s="7"/>
      <c r="AB831" s="7"/>
    </row>
    <row r="832" ht="22.5" customHeight="1">
      <c r="A832" s="7"/>
      <c r="B832" s="7"/>
      <c r="C832" s="7"/>
      <c r="D832" s="7"/>
      <c r="E832" s="21"/>
      <c r="F832" s="7"/>
      <c r="G832" s="7"/>
      <c r="H832" s="14"/>
      <c r="I832" s="14"/>
      <c r="J832" s="14"/>
      <c r="K832" s="7"/>
      <c r="L832" s="7"/>
      <c r="M832" s="7"/>
      <c r="N832" s="7"/>
      <c r="O832" s="7"/>
      <c r="P832" s="7"/>
      <c r="Q832" s="7"/>
      <c r="R832" s="7"/>
      <c r="S832" s="7"/>
      <c r="T832" s="7"/>
      <c r="U832" s="7"/>
      <c r="V832" s="7"/>
      <c r="W832" s="7"/>
      <c r="X832" s="7"/>
      <c r="Y832" s="7"/>
      <c r="Z832" s="7"/>
      <c r="AA832" s="7"/>
      <c r="AB832" s="7"/>
    </row>
    <row r="833" ht="22.5" customHeight="1">
      <c r="A833" s="7"/>
      <c r="B833" s="7"/>
      <c r="C833" s="7"/>
      <c r="D833" s="7"/>
      <c r="E833" s="21"/>
      <c r="F833" s="7"/>
      <c r="G833" s="7"/>
      <c r="H833" s="14"/>
      <c r="I833" s="14"/>
      <c r="J833" s="14"/>
      <c r="K833" s="7"/>
      <c r="L833" s="7"/>
      <c r="M833" s="7"/>
      <c r="N833" s="7"/>
      <c r="O833" s="7"/>
      <c r="P833" s="7"/>
      <c r="Q833" s="7"/>
      <c r="R833" s="7"/>
      <c r="S833" s="7"/>
      <c r="T833" s="7"/>
      <c r="U833" s="7"/>
      <c r="V833" s="7"/>
      <c r="W833" s="7"/>
      <c r="X833" s="7"/>
      <c r="Y833" s="7"/>
      <c r="Z833" s="7"/>
      <c r="AA833" s="7"/>
      <c r="AB833" s="7"/>
    </row>
    <row r="834" ht="22.5" customHeight="1">
      <c r="A834" s="7"/>
      <c r="B834" s="7"/>
      <c r="C834" s="7"/>
      <c r="D834" s="7"/>
      <c r="E834" s="21"/>
      <c r="F834" s="7"/>
      <c r="G834" s="7"/>
      <c r="H834" s="14"/>
      <c r="I834" s="14"/>
      <c r="J834" s="14"/>
      <c r="K834" s="7"/>
      <c r="L834" s="7"/>
      <c r="M834" s="7"/>
      <c r="N834" s="7"/>
      <c r="O834" s="7"/>
      <c r="P834" s="7"/>
      <c r="Q834" s="7"/>
      <c r="R834" s="7"/>
      <c r="S834" s="7"/>
      <c r="T834" s="7"/>
      <c r="U834" s="7"/>
      <c r="V834" s="7"/>
      <c r="W834" s="7"/>
      <c r="X834" s="7"/>
      <c r="Y834" s="7"/>
      <c r="Z834" s="7"/>
      <c r="AA834" s="7"/>
      <c r="AB834" s="7"/>
    </row>
    <row r="835" ht="22.5" customHeight="1">
      <c r="A835" s="7"/>
      <c r="B835" s="7"/>
      <c r="C835" s="7"/>
      <c r="D835" s="7"/>
      <c r="E835" s="21"/>
      <c r="F835" s="7"/>
      <c r="G835" s="7"/>
      <c r="H835" s="14"/>
      <c r="I835" s="14"/>
      <c r="J835" s="14"/>
      <c r="K835" s="7"/>
      <c r="L835" s="7"/>
      <c r="M835" s="7"/>
      <c r="N835" s="7"/>
      <c r="O835" s="7"/>
      <c r="P835" s="7"/>
      <c r="Q835" s="7"/>
      <c r="R835" s="7"/>
      <c r="S835" s="7"/>
      <c r="T835" s="7"/>
      <c r="U835" s="7"/>
      <c r="V835" s="7"/>
      <c r="W835" s="7"/>
      <c r="X835" s="7"/>
      <c r="Y835" s="7"/>
      <c r="Z835" s="7"/>
      <c r="AA835" s="7"/>
      <c r="AB835" s="7"/>
    </row>
    <row r="836" ht="22.5" customHeight="1">
      <c r="A836" s="7"/>
      <c r="B836" s="7"/>
      <c r="C836" s="7"/>
      <c r="D836" s="7"/>
      <c r="E836" s="21"/>
      <c r="F836" s="7"/>
      <c r="G836" s="7"/>
      <c r="H836" s="14"/>
      <c r="I836" s="14"/>
      <c r="J836" s="14"/>
      <c r="K836" s="7"/>
      <c r="L836" s="7"/>
      <c r="M836" s="7"/>
      <c r="N836" s="7"/>
      <c r="O836" s="7"/>
      <c r="P836" s="7"/>
      <c r="Q836" s="7"/>
      <c r="R836" s="7"/>
      <c r="S836" s="7"/>
      <c r="T836" s="7"/>
      <c r="U836" s="7"/>
      <c r="V836" s="7"/>
      <c r="W836" s="7"/>
      <c r="X836" s="7"/>
      <c r="Y836" s="7"/>
      <c r="Z836" s="7"/>
      <c r="AA836" s="7"/>
      <c r="AB836" s="7"/>
    </row>
    <row r="837" ht="22.5" customHeight="1">
      <c r="A837" s="7"/>
      <c r="B837" s="7"/>
      <c r="C837" s="7"/>
      <c r="D837" s="7"/>
      <c r="E837" s="21"/>
      <c r="F837" s="7"/>
      <c r="G837" s="7"/>
      <c r="H837" s="14"/>
      <c r="I837" s="14"/>
      <c r="J837" s="14"/>
      <c r="K837" s="7"/>
      <c r="L837" s="7"/>
      <c r="M837" s="7"/>
      <c r="N837" s="7"/>
      <c r="O837" s="7"/>
      <c r="P837" s="7"/>
      <c r="Q837" s="7"/>
      <c r="R837" s="7"/>
      <c r="S837" s="7"/>
      <c r="T837" s="7"/>
      <c r="U837" s="7"/>
      <c r="V837" s="7"/>
      <c r="W837" s="7"/>
      <c r="X837" s="7"/>
      <c r="Y837" s="7"/>
      <c r="Z837" s="7"/>
      <c r="AA837" s="7"/>
      <c r="AB837" s="7"/>
    </row>
    <row r="838" ht="22.5" customHeight="1">
      <c r="A838" s="7"/>
      <c r="B838" s="7"/>
      <c r="C838" s="7"/>
      <c r="D838" s="7"/>
      <c r="E838" s="21"/>
      <c r="F838" s="7"/>
      <c r="G838" s="7"/>
      <c r="H838" s="14"/>
      <c r="I838" s="14"/>
      <c r="J838" s="14"/>
      <c r="K838" s="7"/>
      <c r="L838" s="7"/>
      <c r="M838" s="7"/>
      <c r="N838" s="7"/>
      <c r="O838" s="7"/>
      <c r="P838" s="7"/>
      <c r="Q838" s="7"/>
      <c r="R838" s="7"/>
      <c r="S838" s="7"/>
      <c r="T838" s="7"/>
      <c r="U838" s="7"/>
      <c r="V838" s="7"/>
      <c r="W838" s="7"/>
      <c r="X838" s="7"/>
      <c r="Y838" s="7"/>
      <c r="Z838" s="7"/>
      <c r="AA838" s="7"/>
      <c r="AB838" s="7"/>
    </row>
    <row r="839" ht="22.5" customHeight="1">
      <c r="A839" s="7"/>
      <c r="B839" s="7"/>
      <c r="C839" s="7"/>
      <c r="D839" s="7"/>
      <c r="E839" s="21"/>
      <c r="F839" s="7"/>
      <c r="G839" s="7"/>
      <c r="H839" s="14"/>
      <c r="I839" s="14"/>
      <c r="J839" s="14"/>
      <c r="K839" s="7"/>
      <c r="L839" s="7"/>
      <c r="M839" s="7"/>
      <c r="N839" s="7"/>
      <c r="O839" s="7"/>
      <c r="P839" s="7"/>
      <c r="Q839" s="7"/>
      <c r="R839" s="7"/>
      <c r="S839" s="7"/>
      <c r="T839" s="7"/>
      <c r="U839" s="7"/>
      <c r="V839" s="7"/>
      <c r="W839" s="7"/>
      <c r="X839" s="7"/>
      <c r="Y839" s="7"/>
      <c r="Z839" s="7"/>
      <c r="AA839" s="7"/>
      <c r="AB839" s="7"/>
    </row>
    <row r="840" ht="22.5" customHeight="1">
      <c r="A840" s="7"/>
      <c r="B840" s="7"/>
      <c r="C840" s="7"/>
      <c r="D840" s="7"/>
      <c r="E840" s="21"/>
      <c r="F840" s="7"/>
      <c r="G840" s="7"/>
      <c r="H840" s="14"/>
      <c r="I840" s="14"/>
      <c r="J840" s="14"/>
      <c r="K840" s="7"/>
      <c r="L840" s="7"/>
      <c r="M840" s="7"/>
      <c r="N840" s="7"/>
      <c r="O840" s="7"/>
      <c r="P840" s="7"/>
      <c r="Q840" s="7"/>
      <c r="R840" s="7"/>
      <c r="S840" s="7"/>
      <c r="T840" s="7"/>
      <c r="U840" s="7"/>
      <c r="V840" s="7"/>
      <c r="W840" s="7"/>
      <c r="X840" s="7"/>
      <c r="Y840" s="7"/>
      <c r="Z840" s="7"/>
      <c r="AA840" s="7"/>
      <c r="AB840" s="7"/>
    </row>
    <row r="841" ht="22.5" customHeight="1">
      <c r="A841" s="7"/>
      <c r="B841" s="7"/>
      <c r="C841" s="7"/>
      <c r="D841" s="7"/>
      <c r="E841" s="21"/>
      <c r="F841" s="7"/>
      <c r="G841" s="7"/>
      <c r="H841" s="14"/>
      <c r="I841" s="14"/>
      <c r="J841" s="14"/>
      <c r="K841" s="7"/>
      <c r="L841" s="7"/>
      <c r="M841" s="7"/>
      <c r="N841" s="7"/>
      <c r="O841" s="7"/>
      <c r="P841" s="7"/>
      <c r="Q841" s="7"/>
      <c r="R841" s="7"/>
      <c r="S841" s="7"/>
      <c r="T841" s="7"/>
      <c r="U841" s="7"/>
      <c r="V841" s="7"/>
      <c r="W841" s="7"/>
      <c r="X841" s="7"/>
      <c r="Y841" s="7"/>
      <c r="Z841" s="7"/>
      <c r="AA841" s="7"/>
      <c r="AB841" s="7"/>
    </row>
    <row r="842" ht="22.5" customHeight="1">
      <c r="A842" s="7"/>
      <c r="B842" s="7"/>
      <c r="C842" s="7"/>
      <c r="D842" s="7"/>
      <c r="E842" s="21"/>
      <c r="F842" s="7"/>
      <c r="G842" s="7"/>
      <c r="H842" s="14"/>
      <c r="I842" s="14"/>
      <c r="J842" s="14"/>
      <c r="K842" s="7"/>
      <c r="L842" s="7"/>
      <c r="M842" s="7"/>
      <c r="N842" s="7"/>
      <c r="O842" s="7"/>
      <c r="P842" s="7"/>
      <c r="Q842" s="7"/>
      <c r="R842" s="7"/>
      <c r="S842" s="7"/>
      <c r="T842" s="7"/>
      <c r="U842" s="7"/>
      <c r="V842" s="7"/>
      <c r="W842" s="7"/>
      <c r="X842" s="7"/>
      <c r="Y842" s="7"/>
      <c r="Z842" s="7"/>
      <c r="AA842" s="7"/>
      <c r="AB842" s="7"/>
    </row>
    <row r="843" ht="22.5" customHeight="1">
      <c r="A843" s="7"/>
      <c r="B843" s="7"/>
      <c r="C843" s="7"/>
      <c r="D843" s="7"/>
      <c r="E843" s="21"/>
      <c r="F843" s="7"/>
      <c r="G843" s="7"/>
      <c r="H843" s="14"/>
      <c r="I843" s="14"/>
      <c r="J843" s="14"/>
      <c r="K843" s="7"/>
      <c r="L843" s="7"/>
      <c r="M843" s="7"/>
      <c r="N843" s="7"/>
      <c r="O843" s="7"/>
      <c r="P843" s="7"/>
      <c r="Q843" s="7"/>
      <c r="R843" s="7"/>
      <c r="S843" s="7"/>
      <c r="T843" s="7"/>
      <c r="U843" s="7"/>
      <c r="V843" s="7"/>
      <c r="W843" s="7"/>
      <c r="X843" s="7"/>
      <c r="Y843" s="7"/>
      <c r="Z843" s="7"/>
      <c r="AA843" s="7"/>
      <c r="AB843" s="7"/>
    </row>
    <row r="844" ht="22.5" customHeight="1">
      <c r="A844" s="7"/>
      <c r="B844" s="7"/>
      <c r="C844" s="7"/>
      <c r="D844" s="7"/>
      <c r="E844" s="21"/>
      <c r="F844" s="7"/>
      <c r="G844" s="7"/>
      <c r="H844" s="14"/>
      <c r="I844" s="14"/>
      <c r="J844" s="14"/>
      <c r="K844" s="7"/>
      <c r="L844" s="7"/>
      <c r="M844" s="7"/>
      <c r="N844" s="7"/>
      <c r="O844" s="7"/>
      <c r="P844" s="7"/>
      <c r="Q844" s="7"/>
      <c r="R844" s="7"/>
      <c r="S844" s="7"/>
      <c r="T844" s="7"/>
      <c r="U844" s="7"/>
      <c r="V844" s="7"/>
      <c r="W844" s="7"/>
      <c r="X844" s="7"/>
      <c r="Y844" s="7"/>
      <c r="Z844" s="7"/>
      <c r="AA844" s="7"/>
      <c r="AB844" s="7"/>
    </row>
    <row r="845" ht="22.5" customHeight="1">
      <c r="A845" s="7"/>
      <c r="B845" s="7"/>
      <c r="C845" s="7"/>
      <c r="D845" s="7"/>
      <c r="E845" s="21"/>
      <c r="F845" s="7"/>
      <c r="G845" s="7"/>
      <c r="H845" s="14"/>
      <c r="I845" s="14"/>
      <c r="J845" s="14"/>
      <c r="K845" s="7"/>
      <c r="L845" s="7"/>
      <c r="M845" s="7"/>
      <c r="N845" s="7"/>
      <c r="O845" s="7"/>
      <c r="P845" s="7"/>
      <c r="Q845" s="7"/>
      <c r="R845" s="7"/>
      <c r="S845" s="7"/>
      <c r="T845" s="7"/>
      <c r="U845" s="7"/>
      <c r="V845" s="7"/>
      <c r="W845" s="7"/>
      <c r="X845" s="7"/>
      <c r="Y845" s="7"/>
      <c r="Z845" s="7"/>
      <c r="AA845" s="7"/>
      <c r="AB845" s="7"/>
    </row>
    <row r="846" ht="22.5" customHeight="1">
      <c r="A846" s="7"/>
      <c r="B846" s="7"/>
      <c r="C846" s="7"/>
      <c r="D846" s="7"/>
      <c r="E846" s="21"/>
      <c r="F846" s="7"/>
      <c r="G846" s="7"/>
      <c r="H846" s="14"/>
      <c r="I846" s="14"/>
      <c r="J846" s="14"/>
      <c r="K846" s="7"/>
      <c r="L846" s="7"/>
      <c r="M846" s="7"/>
      <c r="N846" s="7"/>
      <c r="O846" s="7"/>
      <c r="P846" s="7"/>
      <c r="Q846" s="7"/>
      <c r="R846" s="7"/>
      <c r="S846" s="7"/>
      <c r="T846" s="7"/>
      <c r="U846" s="7"/>
      <c r="V846" s="7"/>
      <c r="W846" s="7"/>
      <c r="X846" s="7"/>
      <c r="Y846" s="7"/>
      <c r="Z846" s="7"/>
      <c r="AA846" s="7"/>
      <c r="AB846" s="7"/>
    </row>
    <row r="847" ht="22.5" customHeight="1">
      <c r="A847" s="7"/>
      <c r="B847" s="7"/>
      <c r="C847" s="7"/>
      <c r="D847" s="7"/>
      <c r="E847" s="21"/>
      <c r="F847" s="7"/>
      <c r="G847" s="7"/>
      <c r="H847" s="14"/>
      <c r="I847" s="14"/>
      <c r="J847" s="14"/>
      <c r="K847" s="7"/>
      <c r="L847" s="7"/>
      <c r="M847" s="7"/>
      <c r="N847" s="7"/>
      <c r="O847" s="7"/>
      <c r="P847" s="7"/>
      <c r="Q847" s="7"/>
      <c r="R847" s="7"/>
      <c r="S847" s="7"/>
      <c r="T847" s="7"/>
      <c r="U847" s="7"/>
      <c r="V847" s="7"/>
      <c r="W847" s="7"/>
      <c r="X847" s="7"/>
      <c r="Y847" s="7"/>
      <c r="Z847" s="7"/>
      <c r="AA847" s="7"/>
      <c r="AB847" s="7"/>
    </row>
    <row r="848" ht="22.5" customHeight="1">
      <c r="A848" s="7"/>
      <c r="B848" s="7"/>
      <c r="C848" s="7"/>
      <c r="D848" s="7"/>
      <c r="E848" s="21"/>
      <c r="F848" s="7"/>
      <c r="G848" s="7"/>
      <c r="H848" s="14"/>
      <c r="I848" s="14"/>
      <c r="J848" s="14"/>
      <c r="K848" s="7"/>
      <c r="L848" s="7"/>
      <c r="M848" s="7"/>
      <c r="N848" s="7"/>
      <c r="O848" s="7"/>
      <c r="P848" s="7"/>
      <c r="Q848" s="7"/>
      <c r="R848" s="7"/>
      <c r="S848" s="7"/>
      <c r="T848" s="7"/>
      <c r="U848" s="7"/>
      <c r="V848" s="7"/>
      <c r="W848" s="7"/>
      <c r="X848" s="7"/>
      <c r="Y848" s="7"/>
      <c r="Z848" s="7"/>
      <c r="AA848" s="7"/>
      <c r="AB848" s="7"/>
    </row>
    <row r="849" ht="22.5" customHeight="1">
      <c r="A849" s="7"/>
      <c r="B849" s="7"/>
      <c r="C849" s="7"/>
      <c r="D849" s="7"/>
      <c r="E849" s="21"/>
      <c r="F849" s="7"/>
      <c r="G849" s="7"/>
      <c r="H849" s="14"/>
      <c r="I849" s="14"/>
      <c r="J849" s="14"/>
      <c r="K849" s="7"/>
      <c r="L849" s="7"/>
      <c r="M849" s="7"/>
      <c r="N849" s="7"/>
      <c r="O849" s="7"/>
      <c r="P849" s="7"/>
      <c r="Q849" s="7"/>
      <c r="R849" s="7"/>
      <c r="S849" s="7"/>
      <c r="T849" s="7"/>
      <c r="U849" s="7"/>
      <c r="V849" s="7"/>
      <c r="W849" s="7"/>
      <c r="X849" s="7"/>
      <c r="Y849" s="7"/>
      <c r="Z849" s="7"/>
      <c r="AA849" s="7"/>
      <c r="AB849" s="7"/>
    </row>
    <row r="850" ht="22.5" customHeight="1">
      <c r="A850" s="7"/>
      <c r="B850" s="7"/>
      <c r="C850" s="7"/>
      <c r="D850" s="7"/>
      <c r="E850" s="21"/>
      <c r="F850" s="7"/>
      <c r="G850" s="7"/>
      <c r="H850" s="14"/>
      <c r="I850" s="14"/>
      <c r="J850" s="14"/>
      <c r="K850" s="7"/>
      <c r="L850" s="7"/>
      <c r="M850" s="7"/>
      <c r="N850" s="7"/>
      <c r="O850" s="7"/>
      <c r="P850" s="7"/>
      <c r="Q850" s="7"/>
      <c r="R850" s="7"/>
      <c r="S850" s="7"/>
      <c r="T850" s="7"/>
      <c r="U850" s="7"/>
      <c r="V850" s="7"/>
      <c r="W850" s="7"/>
      <c r="X850" s="7"/>
      <c r="Y850" s="7"/>
      <c r="Z850" s="7"/>
      <c r="AA850" s="7"/>
      <c r="AB850" s="7"/>
    </row>
    <row r="851" ht="22.5" customHeight="1">
      <c r="A851" s="7"/>
      <c r="B851" s="7"/>
      <c r="C851" s="7"/>
      <c r="D851" s="7"/>
      <c r="E851" s="21"/>
      <c r="F851" s="7"/>
      <c r="G851" s="7"/>
      <c r="H851" s="14"/>
      <c r="I851" s="14"/>
      <c r="J851" s="14"/>
      <c r="K851" s="7"/>
      <c r="L851" s="7"/>
      <c r="M851" s="7"/>
      <c r="N851" s="7"/>
      <c r="O851" s="7"/>
      <c r="P851" s="7"/>
      <c r="Q851" s="7"/>
      <c r="R851" s="7"/>
      <c r="S851" s="7"/>
      <c r="T851" s="7"/>
      <c r="U851" s="7"/>
      <c r="V851" s="7"/>
      <c r="W851" s="7"/>
      <c r="X851" s="7"/>
      <c r="Y851" s="7"/>
      <c r="Z851" s="7"/>
      <c r="AA851" s="7"/>
      <c r="AB851" s="7"/>
    </row>
    <row r="852" ht="22.5" customHeight="1">
      <c r="A852" s="7"/>
      <c r="B852" s="7"/>
      <c r="C852" s="7"/>
      <c r="D852" s="7"/>
      <c r="E852" s="21"/>
      <c r="F852" s="7"/>
      <c r="G852" s="7"/>
      <c r="H852" s="14"/>
      <c r="I852" s="14"/>
      <c r="J852" s="14"/>
      <c r="K852" s="7"/>
      <c r="L852" s="7"/>
      <c r="M852" s="7"/>
      <c r="N852" s="7"/>
      <c r="O852" s="7"/>
      <c r="P852" s="7"/>
      <c r="Q852" s="7"/>
      <c r="R852" s="7"/>
      <c r="S852" s="7"/>
      <c r="T852" s="7"/>
      <c r="U852" s="7"/>
      <c r="V852" s="7"/>
      <c r="W852" s="7"/>
      <c r="X852" s="7"/>
      <c r="Y852" s="7"/>
      <c r="Z852" s="7"/>
      <c r="AA852" s="7"/>
      <c r="AB852" s="7"/>
    </row>
    <row r="853" ht="22.5" customHeight="1">
      <c r="A853" s="7"/>
      <c r="B853" s="7"/>
      <c r="C853" s="7"/>
      <c r="D853" s="7"/>
      <c r="E853" s="21"/>
      <c r="F853" s="7"/>
      <c r="G853" s="7"/>
      <c r="H853" s="14"/>
      <c r="I853" s="14"/>
      <c r="J853" s="14"/>
      <c r="K853" s="7"/>
      <c r="L853" s="7"/>
      <c r="M853" s="7"/>
      <c r="N853" s="7"/>
      <c r="O853" s="7"/>
      <c r="P853" s="7"/>
      <c r="Q853" s="7"/>
      <c r="R853" s="7"/>
      <c r="S853" s="7"/>
      <c r="T853" s="7"/>
      <c r="U853" s="7"/>
      <c r="V853" s="7"/>
      <c r="W853" s="7"/>
      <c r="X853" s="7"/>
      <c r="Y853" s="7"/>
      <c r="Z853" s="7"/>
      <c r="AA853" s="7"/>
      <c r="AB853" s="7"/>
    </row>
    <row r="854" ht="22.5" customHeight="1">
      <c r="A854" s="7"/>
      <c r="B854" s="7"/>
      <c r="C854" s="7"/>
      <c r="D854" s="7"/>
      <c r="E854" s="21"/>
      <c r="F854" s="7"/>
      <c r="G854" s="7"/>
      <c r="H854" s="14"/>
      <c r="I854" s="14"/>
      <c r="J854" s="14"/>
      <c r="K854" s="7"/>
      <c r="L854" s="7"/>
      <c r="M854" s="7"/>
      <c r="N854" s="7"/>
      <c r="O854" s="7"/>
      <c r="P854" s="7"/>
      <c r="Q854" s="7"/>
      <c r="R854" s="7"/>
      <c r="S854" s="7"/>
      <c r="T854" s="7"/>
      <c r="U854" s="7"/>
      <c r="V854" s="7"/>
      <c r="W854" s="7"/>
      <c r="X854" s="7"/>
      <c r="Y854" s="7"/>
      <c r="Z854" s="7"/>
      <c r="AA854" s="7"/>
      <c r="AB854" s="7"/>
    </row>
    <row r="855" ht="22.5" customHeight="1">
      <c r="A855" s="7"/>
      <c r="B855" s="7"/>
      <c r="C855" s="7"/>
      <c r="D855" s="7"/>
      <c r="E855" s="21"/>
      <c r="F855" s="7"/>
      <c r="G855" s="7"/>
      <c r="H855" s="14"/>
      <c r="I855" s="14"/>
      <c r="J855" s="14"/>
      <c r="K855" s="7"/>
      <c r="L855" s="7"/>
      <c r="M855" s="7"/>
      <c r="N855" s="7"/>
      <c r="O855" s="7"/>
      <c r="P855" s="7"/>
      <c r="Q855" s="7"/>
      <c r="R855" s="7"/>
      <c r="S855" s="7"/>
      <c r="T855" s="7"/>
      <c r="U855" s="7"/>
      <c r="V855" s="7"/>
      <c r="W855" s="7"/>
      <c r="X855" s="7"/>
      <c r="Y855" s="7"/>
      <c r="Z855" s="7"/>
      <c r="AA855" s="7"/>
      <c r="AB855" s="7"/>
    </row>
    <row r="856" ht="22.5" customHeight="1">
      <c r="A856" s="7"/>
      <c r="B856" s="7"/>
      <c r="C856" s="7"/>
      <c r="D856" s="7"/>
      <c r="E856" s="21"/>
      <c r="F856" s="7"/>
      <c r="G856" s="7"/>
      <c r="H856" s="14"/>
      <c r="I856" s="14"/>
      <c r="J856" s="14"/>
      <c r="K856" s="7"/>
      <c r="L856" s="7"/>
      <c r="M856" s="7"/>
      <c r="N856" s="7"/>
      <c r="O856" s="7"/>
      <c r="P856" s="7"/>
      <c r="Q856" s="7"/>
      <c r="R856" s="7"/>
      <c r="S856" s="7"/>
      <c r="T856" s="7"/>
      <c r="U856" s="7"/>
      <c r="V856" s="7"/>
      <c r="W856" s="7"/>
      <c r="X856" s="7"/>
      <c r="Y856" s="7"/>
      <c r="Z856" s="7"/>
      <c r="AA856" s="7"/>
      <c r="AB856" s="7"/>
    </row>
    <row r="857" ht="22.5" customHeight="1">
      <c r="A857" s="7"/>
      <c r="B857" s="7"/>
      <c r="C857" s="7"/>
      <c r="D857" s="7"/>
      <c r="E857" s="21"/>
      <c r="F857" s="7"/>
      <c r="G857" s="7"/>
      <c r="H857" s="14"/>
      <c r="I857" s="14"/>
      <c r="J857" s="14"/>
      <c r="K857" s="7"/>
      <c r="L857" s="7"/>
      <c r="M857" s="7"/>
      <c r="N857" s="7"/>
      <c r="O857" s="7"/>
      <c r="P857" s="7"/>
      <c r="Q857" s="7"/>
      <c r="R857" s="7"/>
      <c r="S857" s="7"/>
      <c r="T857" s="7"/>
      <c r="U857" s="7"/>
      <c r="V857" s="7"/>
      <c r="W857" s="7"/>
      <c r="X857" s="7"/>
      <c r="Y857" s="7"/>
      <c r="Z857" s="7"/>
      <c r="AA857" s="7"/>
      <c r="AB857" s="7"/>
    </row>
    <row r="858" ht="22.5" customHeight="1">
      <c r="A858" s="7"/>
      <c r="B858" s="7"/>
      <c r="C858" s="7"/>
      <c r="D858" s="7"/>
      <c r="E858" s="21"/>
      <c r="F858" s="7"/>
      <c r="G858" s="7"/>
      <c r="H858" s="14"/>
      <c r="I858" s="14"/>
      <c r="J858" s="14"/>
      <c r="K858" s="7"/>
      <c r="L858" s="7"/>
      <c r="M858" s="7"/>
      <c r="N858" s="7"/>
      <c r="O858" s="7"/>
      <c r="P858" s="7"/>
      <c r="Q858" s="7"/>
      <c r="R858" s="7"/>
      <c r="S858" s="7"/>
      <c r="T858" s="7"/>
      <c r="U858" s="7"/>
      <c r="V858" s="7"/>
      <c r="W858" s="7"/>
      <c r="X858" s="7"/>
      <c r="Y858" s="7"/>
      <c r="Z858" s="7"/>
      <c r="AA858" s="7"/>
      <c r="AB858" s="7"/>
    </row>
    <row r="859" ht="22.5" customHeight="1">
      <c r="A859" s="7"/>
      <c r="B859" s="7"/>
      <c r="C859" s="7"/>
      <c r="D859" s="7"/>
      <c r="E859" s="21"/>
      <c r="F859" s="7"/>
      <c r="G859" s="7"/>
      <c r="H859" s="14"/>
      <c r="I859" s="14"/>
      <c r="J859" s="14"/>
      <c r="K859" s="7"/>
      <c r="L859" s="7"/>
      <c r="M859" s="7"/>
      <c r="N859" s="7"/>
      <c r="O859" s="7"/>
      <c r="P859" s="7"/>
      <c r="Q859" s="7"/>
      <c r="R859" s="7"/>
      <c r="S859" s="7"/>
      <c r="T859" s="7"/>
      <c r="U859" s="7"/>
      <c r="V859" s="7"/>
      <c r="W859" s="7"/>
      <c r="X859" s="7"/>
      <c r="Y859" s="7"/>
      <c r="Z859" s="7"/>
      <c r="AA859" s="7"/>
      <c r="AB859" s="7"/>
    </row>
    <row r="860" ht="22.5" customHeight="1">
      <c r="A860" s="7"/>
      <c r="B860" s="7"/>
      <c r="C860" s="7"/>
      <c r="D860" s="7"/>
      <c r="E860" s="21"/>
      <c r="F860" s="7"/>
      <c r="G860" s="7"/>
      <c r="H860" s="14"/>
      <c r="I860" s="14"/>
      <c r="J860" s="14"/>
      <c r="K860" s="7"/>
      <c r="L860" s="7"/>
      <c r="M860" s="7"/>
      <c r="N860" s="7"/>
      <c r="O860" s="7"/>
      <c r="P860" s="7"/>
      <c r="Q860" s="7"/>
      <c r="R860" s="7"/>
      <c r="S860" s="7"/>
      <c r="T860" s="7"/>
      <c r="U860" s="7"/>
      <c r="V860" s="7"/>
      <c r="W860" s="7"/>
      <c r="X860" s="7"/>
      <c r="Y860" s="7"/>
      <c r="Z860" s="7"/>
      <c r="AA860" s="7"/>
      <c r="AB860" s="7"/>
    </row>
    <row r="861" ht="22.5" customHeight="1">
      <c r="A861" s="7"/>
      <c r="B861" s="7"/>
      <c r="C861" s="7"/>
      <c r="D861" s="7"/>
      <c r="E861" s="21"/>
      <c r="F861" s="7"/>
      <c r="G861" s="7"/>
      <c r="H861" s="14"/>
      <c r="I861" s="14"/>
      <c r="J861" s="14"/>
      <c r="K861" s="7"/>
      <c r="L861" s="7"/>
      <c r="M861" s="7"/>
      <c r="N861" s="7"/>
      <c r="O861" s="7"/>
      <c r="P861" s="7"/>
      <c r="Q861" s="7"/>
      <c r="R861" s="7"/>
      <c r="S861" s="7"/>
      <c r="T861" s="7"/>
      <c r="U861" s="7"/>
      <c r="V861" s="7"/>
      <c r="W861" s="7"/>
      <c r="X861" s="7"/>
      <c r="Y861" s="7"/>
      <c r="Z861" s="7"/>
      <c r="AA861" s="7"/>
      <c r="AB861" s="7"/>
    </row>
    <row r="862" ht="22.5" customHeight="1">
      <c r="A862" s="7"/>
      <c r="B862" s="7"/>
      <c r="C862" s="7"/>
      <c r="D862" s="7"/>
      <c r="E862" s="21"/>
      <c r="F862" s="7"/>
      <c r="G862" s="7"/>
      <c r="H862" s="14"/>
      <c r="I862" s="14"/>
      <c r="J862" s="14"/>
      <c r="K862" s="7"/>
      <c r="L862" s="7"/>
      <c r="M862" s="7"/>
      <c r="N862" s="7"/>
      <c r="O862" s="7"/>
      <c r="P862" s="7"/>
      <c r="Q862" s="7"/>
      <c r="R862" s="7"/>
      <c r="S862" s="7"/>
      <c r="T862" s="7"/>
      <c r="U862" s="7"/>
      <c r="V862" s="7"/>
      <c r="W862" s="7"/>
      <c r="X862" s="7"/>
      <c r="Y862" s="7"/>
      <c r="Z862" s="7"/>
      <c r="AA862" s="7"/>
      <c r="AB862" s="7"/>
    </row>
    <row r="863" ht="22.5" customHeight="1">
      <c r="A863" s="7"/>
      <c r="B863" s="7"/>
      <c r="C863" s="7"/>
      <c r="D863" s="7"/>
      <c r="E863" s="21"/>
      <c r="F863" s="7"/>
      <c r="G863" s="7"/>
      <c r="H863" s="14"/>
      <c r="I863" s="14"/>
      <c r="J863" s="14"/>
      <c r="K863" s="7"/>
      <c r="L863" s="7"/>
      <c r="M863" s="7"/>
      <c r="N863" s="7"/>
      <c r="O863" s="7"/>
      <c r="P863" s="7"/>
      <c r="Q863" s="7"/>
      <c r="R863" s="7"/>
      <c r="S863" s="7"/>
      <c r="T863" s="7"/>
      <c r="U863" s="7"/>
      <c r="V863" s="7"/>
      <c r="W863" s="7"/>
      <c r="X863" s="7"/>
      <c r="Y863" s="7"/>
      <c r="Z863" s="7"/>
      <c r="AA863" s="7"/>
      <c r="AB863" s="7"/>
    </row>
    <row r="864" ht="22.5" customHeight="1">
      <c r="A864" s="7"/>
      <c r="B864" s="7"/>
      <c r="C864" s="7"/>
      <c r="D864" s="7"/>
      <c r="E864" s="21"/>
      <c r="F864" s="7"/>
      <c r="G864" s="7"/>
      <c r="H864" s="14"/>
      <c r="I864" s="14"/>
      <c r="J864" s="14"/>
      <c r="K864" s="7"/>
      <c r="L864" s="7"/>
      <c r="M864" s="7"/>
      <c r="N864" s="7"/>
      <c r="O864" s="7"/>
      <c r="P864" s="7"/>
      <c r="Q864" s="7"/>
      <c r="R864" s="7"/>
      <c r="S864" s="7"/>
      <c r="T864" s="7"/>
      <c r="U864" s="7"/>
      <c r="V864" s="7"/>
      <c r="W864" s="7"/>
      <c r="X864" s="7"/>
      <c r="Y864" s="7"/>
      <c r="Z864" s="7"/>
      <c r="AA864" s="7"/>
      <c r="AB864" s="7"/>
    </row>
    <row r="865" ht="22.5" customHeight="1">
      <c r="A865" s="7"/>
      <c r="B865" s="7"/>
      <c r="C865" s="7"/>
      <c r="D865" s="7"/>
      <c r="E865" s="21"/>
      <c r="F865" s="7"/>
      <c r="G865" s="7"/>
      <c r="H865" s="14"/>
      <c r="I865" s="14"/>
      <c r="J865" s="14"/>
      <c r="K865" s="7"/>
      <c r="L865" s="7"/>
      <c r="M865" s="7"/>
      <c r="N865" s="7"/>
      <c r="O865" s="7"/>
      <c r="P865" s="7"/>
      <c r="Q865" s="7"/>
      <c r="R865" s="7"/>
      <c r="S865" s="7"/>
      <c r="T865" s="7"/>
      <c r="U865" s="7"/>
      <c r="V865" s="7"/>
      <c r="W865" s="7"/>
      <c r="X865" s="7"/>
      <c r="Y865" s="7"/>
      <c r="Z865" s="7"/>
      <c r="AA865" s="7"/>
      <c r="AB865" s="7"/>
    </row>
    <row r="866" ht="22.5" customHeight="1">
      <c r="A866" s="7"/>
      <c r="B866" s="7"/>
      <c r="C866" s="7"/>
      <c r="D866" s="7"/>
      <c r="E866" s="21"/>
      <c r="F866" s="7"/>
      <c r="G866" s="7"/>
      <c r="H866" s="14"/>
      <c r="I866" s="14"/>
      <c r="J866" s="14"/>
      <c r="K866" s="7"/>
      <c r="L866" s="7"/>
      <c r="M866" s="7"/>
      <c r="N866" s="7"/>
      <c r="O866" s="7"/>
      <c r="P866" s="7"/>
      <c r="Q866" s="7"/>
      <c r="R866" s="7"/>
      <c r="S866" s="7"/>
      <c r="T866" s="7"/>
      <c r="U866" s="7"/>
      <c r="V866" s="7"/>
      <c r="W866" s="7"/>
      <c r="X866" s="7"/>
      <c r="Y866" s="7"/>
      <c r="Z866" s="7"/>
      <c r="AA866" s="7"/>
      <c r="AB866" s="7"/>
    </row>
    <row r="867" ht="22.5" customHeight="1">
      <c r="A867" s="7"/>
      <c r="B867" s="7"/>
      <c r="C867" s="7"/>
      <c r="D867" s="7"/>
      <c r="E867" s="21"/>
      <c r="F867" s="7"/>
      <c r="G867" s="7"/>
      <c r="H867" s="14"/>
      <c r="I867" s="14"/>
      <c r="J867" s="14"/>
      <c r="K867" s="7"/>
      <c r="L867" s="7"/>
      <c r="M867" s="7"/>
      <c r="N867" s="7"/>
      <c r="O867" s="7"/>
      <c r="P867" s="7"/>
      <c r="Q867" s="7"/>
      <c r="R867" s="7"/>
      <c r="S867" s="7"/>
      <c r="T867" s="7"/>
      <c r="U867" s="7"/>
      <c r="V867" s="7"/>
      <c r="W867" s="7"/>
      <c r="X867" s="7"/>
      <c r="Y867" s="7"/>
      <c r="Z867" s="7"/>
      <c r="AA867" s="7"/>
      <c r="AB867" s="7"/>
    </row>
    <row r="868" ht="22.5" customHeight="1">
      <c r="A868" s="7"/>
      <c r="B868" s="7"/>
      <c r="C868" s="7"/>
      <c r="D868" s="7"/>
      <c r="E868" s="21"/>
      <c r="F868" s="7"/>
      <c r="G868" s="7"/>
      <c r="H868" s="14"/>
      <c r="I868" s="14"/>
      <c r="J868" s="14"/>
      <c r="K868" s="7"/>
      <c r="L868" s="7"/>
      <c r="M868" s="7"/>
      <c r="N868" s="7"/>
      <c r="O868" s="7"/>
      <c r="P868" s="7"/>
      <c r="Q868" s="7"/>
      <c r="R868" s="7"/>
      <c r="S868" s="7"/>
      <c r="T868" s="7"/>
      <c r="U868" s="7"/>
      <c r="V868" s="7"/>
      <c r="W868" s="7"/>
      <c r="X868" s="7"/>
      <c r="Y868" s="7"/>
      <c r="Z868" s="7"/>
      <c r="AA868" s="7"/>
      <c r="AB868" s="7"/>
    </row>
    <row r="869" ht="22.5" customHeight="1">
      <c r="A869" s="7"/>
      <c r="B869" s="7"/>
      <c r="C869" s="7"/>
      <c r="D869" s="7"/>
      <c r="E869" s="21"/>
      <c r="F869" s="7"/>
      <c r="G869" s="7"/>
      <c r="H869" s="14"/>
      <c r="I869" s="14"/>
      <c r="J869" s="14"/>
      <c r="K869" s="7"/>
      <c r="L869" s="7"/>
      <c r="M869" s="7"/>
      <c r="N869" s="7"/>
      <c r="O869" s="7"/>
      <c r="P869" s="7"/>
      <c r="Q869" s="7"/>
      <c r="R869" s="7"/>
      <c r="S869" s="7"/>
      <c r="T869" s="7"/>
      <c r="U869" s="7"/>
      <c r="V869" s="7"/>
      <c r="W869" s="7"/>
      <c r="X869" s="7"/>
      <c r="Y869" s="7"/>
      <c r="Z869" s="7"/>
      <c r="AA869" s="7"/>
      <c r="AB869" s="7"/>
    </row>
    <row r="870" ht="22.5" customHeight="1">
      <c r="A870" s="7"/>
      <c r="B870" s="7"/>
      <c r="C870" s="7"/>
      <c r="D870" s="7"/>
      <c r="E870" s="21"/>
      <c r="F870" s="7"/>
      <c r="G870" s="7"/>
      <c r="H870" s="14"/>
      <c r="I870" s="14"/>
      <c r="J870" s="14"/>
      <c r="K870" s="7"/>
      <c r="L870" s="7"/>
      <c r="M870" s="7"/>
      <c r="N870" s="7"/>
      <c r="O870" s="7"/>
      <c r="P870" s="7"/>
      <c r="Q870" s="7"/>
      <c r="R870" s="7"/>
      <c r="S870" s="7"/>
      <c r="T870" s="7"/>
      <c r="U870" s="7"/>
      <c r="V870" s="7"/>
      <c r="W870" s="7"/>
      <c r="X870" s="7"/>
      <c r="Y870" s="7"/>
      <c r="Z870" s="7"/>
      <c r="AA870" s="7"/>
      <c r="AB870" s="7"/>
    </row>
    <row r="871" ht="22.5" customHeight="1">
      <c r="A871" s="7"/>
      <c r="B871" s="7"/>
      <c r="C871" s="7"/>
      <c r="D871" s="7"/>
      <c r="E871" s="21"/>
      <c r="F871" s="7"/>
      <c r="G871" s="7"/>
      <c r="H871" s="14"/>
      <c r="I871" s="14"/>
      <c r="J871" s="14"/>
      <c r="K871" s="7"/>
      <c r="L871" s="7"/>
      <c r="M871" s="7"/>
      <c r="N871" s="7"/>
      <c r="O871" s="7"/>
      <c r="P871" s="7"/>
      <c r="Q871" s="7"/>
      <c r="R871" s="7"/>
      <c r="S871" s="7"/>
      <c r="T871" s="7"/>
      <c r="U871" s="7"/>
      <c r="V871" s="7"/>
      <c r="W871" s="7"/>
      <c r="X871" s="7"/>
      <c r="Y871" s="7"/>
      <c r="Z871" s="7"/>
      <c r="AA871" s="7"/>
      <c r="AB871" s="7"/>
    </row>
    <row r="872" ht="22.5" customHeight="1">
      <c r="A872" s="7"/>
      <c r="B872" s="7"/>
      <c r="C872" s="7"/>
      <c r="D872" s="7"/>
      <c r="E872" s="21"/>
      <c r="F872" s="7"/>
      <c r="G872" s="7"/>
      <c r="H872" s="14"/>
      <c r="I872" s="14"/>
      <c r="J872" s="14"/>
      <c r="K872" s="7"/>
      <c r="L872" s="7"/>
      <c r="M872" s="7"/>
      <c r="N872" s="7"/>
      <c r="O872" s="7"/>
      <c r="P872" s="7"/>
      <c r="Q872" s="7"/>
      <c r="R872" s="7"/>
      <c r="S872" s="7"/>
      <c r="T872" s="7"/>
      <c r="U872" s="7"/>
      <c r="V872" s="7"/>
      <c r="W872" s="7"/>
      <c r="X872" s="7"/>
      <c r="Y872" s="7"/>
      <c r="Z872" s="7"/>
      <c r="AA872" s="7"/>
      <c r="AB872" s="7"/>
    </row>
    <row r="873" ht="22.5" customHeight="1">
      <c r="A873" s="7"/>
      <c r="B873" s="7"/>
      <c r="C873" s="7"/>
      <c r="D873" s="7"/>
      <c r="E873" s="21"/>
      <c r="F873" s="7"/>
      <c r="G873" s="7"/>
      <c r="H873" s="14"/>
      <c r="I873" s="14"/>
      <c r="J873" s="14"/>
      <c r="K873" s="7"/>
      <c r="L873" s="7"/>
      <c r="M873" s="7"/>
      <c r="N873" s="7"/>
      <c r="O873" s="7"/>
      <c r="P873" s="7"/>
      <c r="Q873" s="7"/>
      <c r="R873" s="7"/>
      <c r="S873" s="7"/>
      <c r="T873" s="7"/>
      <c r="U873" s="7"/>
      <c r="V873" s="7"/>
      <c r="W873" s="7"/>
      <c r="X873" s="7"/>
      <c r="Y873" s="7"/>
      <c r="Z873" s="7"/>
      <c r="AA873" s="7"/>
      <c r="AB873" s="7"/>
    </row>
    <row r="874" ht="22.5" customHeight="1">
      <c r="A874" s="7"/>
      <c r="B874" s="7"/>
      <c r="C874" s="7"/>
      <c r="D874" s="7"/>
      <c r="E874" s="21"/>
      <c r="F874" s="7"/>
      <c r="G874" s="7"/>
      <c r="H874" s="14"/>
      <c r="I874" s="14"/>
      <c r="J874" s="14"/>
      <c r="K874" s="7"/>
      <c r="L874" s="7"/>
      <c r="M874" s="7"/>
      <c r="N874" s="7"/>
      <c r="O874" s="7"/>
      <c r="P874" s="7"/>
      <c r="Q874" s="7"/>
      <c r="R874" s="7"/>
      <c r="S874" s="7"/>
      <c r="T874" s="7"/>
      <c r="U874" s="7"/>
      <c r="V874" s="7"/>
      <c r="W874" s="7"/>
      <c r="X874" s="7"/>
      <c r="Y874" s="7"/>
      <c r="Z874" s="7"/>
      <c r="AA874" s="7"/>
      <c r="AB874" s="7"/>
    </row>
    <row r="875" ht="22.5" customHeight="1">
      <c r="A875" s="7"/>
      <c r="B875" s="7"/>
      <c r="C875" s="7"/>
      <c r="D875" s="7"/>
      <c r="E875" s="21"/>
      <c r="F875" s="7"/>
      <c r="G875" s="7"/>
      <c r="H875" s="14"/>
      <c r="I875" s="14"/>
      <c r="J875" s="14"/>
      <c r="K875" s="7"/>
      <c r="L875" s="7"/>
      <c r="M875" s="7"/>
      <c r="N875" s="7"/>
      <c r="O875" s="7"/>
      <c r="P875" s="7"/>
      <c r="Q875" s="7"/>
      <c r="R875" s="7"/>
      <c r="S875" s="7"/>
      <c r="T875" s="7"/>
      <c r="U875" s="7"/>
      <c r="V875" s="7"/>
      <c r="W875" s="7"/>
      <c r="X875" s="7"/>
      <c r="Y875" s="7"/>
      <c r="Z875" s="7"/>
      <c r="AA875" s="7"/>
      <c r="AB875" s="7"/>
    </row>
    <row r="876" ht="22.5" customHeight="1">
      <c r="A876" s="7"/>
      <c r="B876" s="7"/>
      <c r="C876" s="7"/>
      <c r="D876" s="7"/>
      <c r="E876" s="21"/>
      <c r="F876" s="7"/>
      <c r="G876" s="7"/>
      <c r="H876" s="14"/>
      <c r="I876" s="14"/>
      <c r="J876" s="14"/>
      <c r="K876" s="7"/>
      <c r="L876" s="7"/>
      <c r="M876" s="7"/>
      <c r="N876" s="7"/>
      <c r="O876" s="7"/>
      <c r="P876" s="7"/>
      <c r="Q876" s="7"/>
      <c r="R876" s="7"/>
      <c r="S876" s="7"/>
      <c r="T876" s="7"/>
      <c r="U876" s="7"/>
      <c r="V876" s="7"/>
      <c r="W876" s="7"/>
      <c r="X876" s="7"/>
      <c r="Y876" s="7"/>
      <c r="Z876" s="7"/>
      <c r="AA876" s="7"/>
      <c r="AB876" s="7"/>
    </row>
    <row r="877" ht="22.5" customHeight="1">
      <c r="A877" s="7"/>
      <c r="B877" s="7"/>
      <c r="C877" s="7"/>
      <c r="D877" s="7"/>
      <c r="E877" s="21"/>
      <c r="F877" s="7"/>
      <c r="G877" s="7"/>
      <c r="H877" s="14"/>
      <c r="I877" s="14"/>
      <c r="J877" s="14"/>
      <c r="K877" s="7"/>
      <c r="L877" s="7"/>
      <c r="M877" s="7"/>
      <c r="N877" s="7"/>
      <c r="O877" s="7"/>
      <c r="P877" s="7"/>
      <c r="Q877" s="7"/>
      <c r="R877" s="7"/>
      <c r="S877" s="7"/>
      <c r="T877" s="7"/>
      <c r="U877" s="7"/>
      <c r="V877" s="7"/>
      <c r="W877" s="7"/>
      <c r="X877" s="7"/>
      <c r="Y877" s="7"/>
      <c r="Z877" s="7"/>
      <c r="AA877" s="7"/>
      <c r="AB877" s="7"/>
    </row>
    <row r="878" ht="22.5" customHeight="1">
      <c r="A878" s="7"/>
      <c r="B878" s="7"/>
      <c r="C878" s="7"/>
      <c r="D878" s="7"/>
      <c r="E878" s="21"/>
      <c r="F878" s="7"/>
      <c r="G878" s="7"/>
      <c r="H878" s="14"/>
      <c r="I878" s="14"/>
      <c r="J878" s="14"/>
      <c r="K878" s="7"/>
      <c r="L878" s="7"/>
      <c r="M878" s="7"/>
      <c r="N878" s="7"/>
      <c r="O878" s="7"/>
      <c r="P878" s="7"/>
      <c r="Q878" s="7"/>
      <c r="R878" s="7"/>
      <c r="S878" s="7"/>
      <c r="T878" s="7"/>
      <c r="U878" s="7"/>
      <c r="V878" s="7"/>
      <c r="W878" s="7"/>
      <c r="X878" s="7"/>
      <c r="Y878" s="7"/>
      <c r="Z878" s="7"/>
      <c r="AA878" s="7"/>
      <c r="AB878" s="7"/>
    </row>
    <row r="879" ht="22.5" customHeight="1">
      <c r="A879" s="7"/>
      <c r="B879" s="7"/>
      <c r="C879" s="7"/>
      <c r="D879" s="7"/>
      <c r="E879" s="21"/>
      <c r="F879" s="7"/>
      <c r="G879" s="7"/>
      <c r="H879" s="14"/>
      <c r="I879" s="14"/>
      <c r="J879" s="14"/>
      <c r="K879" s="7"/>
      <c r="L879" s="7"/>
      <c r="M879" s="7"/>
      <c r="N879" s="7"/>
      <c r="O879" s="7"/>
      <c r="P879" s="7"/>
      <c r="Q879" s="7"/>
      <c r="R879" s="7"/>
      <c r="S879" s="7"/>
      <c r="T879" s="7"/>
      <c r="U879" s="7"/>
      <c r="V879" s="7"/>
      <c r="W879" s="7"/>
      <c r="X879" s="7"/>
      <c r="Y879" s="7"/>
      <c r="Z879" s="7"/>
      <c r="AA879" s="7"/>
      <c r="AB879" s="7"/>
    </row>
    <row r="880" ht="22.5" customHeight="1">
      <c r="A880" s="7"/>
      <c r="B880" s="7"/>
      <c r="C880" s="7"/>
      <c r="D880" s="7"/>
      <c r="E880" s="21"/>
      <c r="F880" s="7"/>
      <c r="G880" s="7"/>
      <c r="H880" s="14"/>
      <c r="I880" s="14"/>
      <c r="J880" s="14"/>
      <c r="K880" s="7"/>
      <c r="L880" s="7"/>
      <c r="M880" s="7"/>
      <c r="N880" s="7"/>
      <c r="O880" s="7"/>
      <c r="P880" s="7"/>
      <c r="Q880" s="7"/>
      <c r="R880" s="7"/>
      <c r="S880" s="7"/>
      <c r="T880" s="7"/>
      <c r="U880" s="7"/>
      <c r="V880" s="7"/>
      <c r="W880" s="7"/>
      <c r="X880" s="7"/>
      <c r="Y880" s="7"/>
      <c r="Z880" s="7"/>
      <c r="AA880" s="7"/>
      <c r="AB880" s="7"/>
    </row>
    <row r="881" ht="22.5" customHeight="1">
      <c r="A881" s="7"/>
      <c r="B881" s="7"/>
      <c r="C881" s="7"/>
      <c r="D881" s="7"/>
      <c r="E881" s="21"/>
      <c r="F881" s="7"/>
      <c r="G881" s="7"/>
      <c r="H881" s="14"/>
      <c r="I881" s="14"/>
      <c r="J881" s="14"/>
      <c r="K881" s="7"/>
      <c r="L881" s="7"/>
      <c r="M881" s="7"/>
      <c r="N881" s="7"/>
      <c r="O881" s="7"/>
      <c r="P881" s="7"/>
      <c r="Q881" s="7"/>
      <c r="R881" s="7"/>
      <c r="S881" s="7"/>
      <c r="T881" s="7"/>
      <c r="U881" s="7"/>
      <c r="V881" s="7"/>
      <c r="W881" s="7"/>
      <c r="X881" s="7"/>
      <c r="Y881" s="7"/>
      <c r="Z881" s="7"/>
      <c r="AA881" s="7"/>
      <c r="AB881" s="7"/>
    </row>
    <row r="882" ht="22.5" customHeight="1">
      <c r="A882" s="7"/>
      <c r="B882" s="7"/>
      <c r="C882" s="7"/>
      <c r="D882" s="7"/>
      <c r="E882" s="21"/>
      <c r="F882" s="7"/>
      <c r="G882" s="7"/>
      <c r="H882" s="14"/>
      <c r="I882" s="14"/>
      <c r="J882" s="14"/>
      <c r="K882" s="7"/>
      <c r="L882" s="7"/>
      <c r="M882" s="7"/>
      <c r="N882" s="7"/>
      <c r="O882" s="7"/>
      <c r="P882" s="7"/>
      <c r="Q882" s="7"/>
      <c r="R882" s="7"/>
      <c r="S882" s="7"/>
      <c r="T882" s="7"/>
      <c r="U882" s="7"/>
      <c r="V882" s="7"/>
      <c r="W882" s="7"/>
      <c r="X882" s="7"/>
      <c r="Y882" s="7"/>
      <c r="Z882" s="7"/>
      <c r="AA882" s="7"/>
      <c r="AB882" s="7"/>
    </row>
    <row r="883" ht="22.5" customHeight="1">
      <c r="A883" s="7"/>
      <c r="B883" s="7"/>
      <c r="C883" s="7"/>
      <c r="D883" s="7"/>
      <c r="E883" s="21"/>
      <c r="F883" s="7"/>
      <c r="G883" s="7"/>
      <c r="H883" s="14"/>
      <c r="I883" s="14"/>
      <c r="J883" s="14"/>
      <c r="K883" s="7"/>
      <c r="L883" s="7"/>
      <c r="M883" s="7"/>
      <c r="N883" s="7"/>
      <c r="O883" s="7"/>
      <c r="P883" s="7"/>
      <c r="Q883" s="7"/>
      <c r="R883" s="7"/>
      <c r="S883" s="7"/>
      <c r="T883" s="7"/>
      <c r="U883" s="7"/>
      <c r="V883" s="7"/>
      <c r="W883" s="7"/>
      <c r="X883" s="7"/>
      <c r="Y883" s="7"/>
      <c r="Z883" s="7"/>
      <c r="AA883" s="7"/>
      <c r="AB883" s="7"/>
    </row>
    <row r="884" ht="22.5" customHeight="1">
      <c r="A884" s="7"/>
      <c r="B884" s="7"/>
      <c r="C884" s="7"/>
      <c r="D884" s="7"/>
      <c r="E884" s="21"/>
      <c r="F884" s="7"/>
      <c r="G884" s="7"/>
      <c r="H884" s="14"/>
      <c r="I884" s="14"/>
      <c r="J884" s="14"/>
      <c r="K884" s="7"/>
      <c r="L884" s="7"/>
      <c r="M884" s="7"/>
      <c r="N884" s="7"/>
      <c r="O884" s="7"/>
      <c r="P884" s="7"/>
      <c r="Q884" s="7"/>
      <c r="R884" s="7"/>
      <c r="S884" s="7"/>
      <c r="T884" s="7"/>
      <c r="U884" s="7"/>
      <c r="V884" s="7"/>
      <c r="W884" s="7"/>
      <c r="X884" s="7"/>
      <c r="Y884" s="7"/>
      <c r="Z884" s="7"/>
      <c r="AA884" s="7"/>
      <c r="AB884" s="7"/>
    </row>
    <row r="885" ht="22.5" customHeight="1">
      <c r="A885" s="7"/>
      <c r="B885" s="7"/>
      <c r="C885" s="7"/>
      <c r="D885" s="7"/>
      <c r="E885" s="21"/>
      <c r="F885" s="7"/>
      <c r="G885" s="7"/>
      <c r="H885" s="14"/>
      <c r="I885" s="14"/>
      <c r="J885" s="14"/>
      <c r="K885" s="7"/>
      <c r="L885" s="7"/>
      <c r="M885" s="7"/>
      <c r="N885" s="7"/>
      <c r="O885" s="7"/>
      <c r="P885" s="7"/>
      <c r="Q885" s="7"/>
      <c r="R885" s="7"/>
      <c r="S885" s="7"/>
      <c r="T885" s="7"/>
      <c r="U885" s="7"/>
      <c r="V885" s="7"/>
      <c r="W885" s="7"/>
      <c r="X885" s="7"/>
      <c r="Y885" s="7"/>
      <c r="Z885" s="7"/>
      <c r="AA885" s="7"/>
      <c r="AB885" s="7"/>
    </row>
    <row r="886" ht="22.5" customHeight="1">
      <c r="A886" s="7"/>
      <c r="B886" s="7"/>
      <c r="C886" s="7"/>
      <c r="D886" s="7"/>
      <c r="E886" s="21"/>
      <c r="F886" s="7"/>
      <c r="G886" s="7"/>
      <c r="H886" s="14"/>
      <c r="I886" s="14"/>
      <c r="J886" s="14"/>
      <c r="K886" s="7"/>
      <c r="L886" s="7"/>
      <c r="M886" s="7"/>
      <c r="N886" s="7"/>
      <c r="O886" s="7"/>
      <c r="P886" s="7"/>
      <c r="Q886" s="7"/>
      <c r="R886" s="7"/>
      <c r="S886" s="7"/>
      <c r="T886" s="7"/>
      <c r="U886" s="7"/>
      <c r="V886" s="7"/>
      <c r="W886" s="7"/>
      <c r="X886" s="7"/>
      <c r="Y886" s="7"/>
      <c r="Z886" s="7"/>
      <c r="AA886" s="7"/>
      <c r="AB886" s="7"/>
    </row>
    <row r="887" ht="22.5" customHeight="1">
      <c r="A887" s="7"/>
      <c r="B887" s="7"/>
      <c r="C887" s="7"/>
      <c r="D887" s="7"/>
      <c r="E887" s="21"/>
      <c r="F887" s="7"/>
      <c r="G887" s="7"/>
      <c r="H887" s="14"/>
      <c r="I887" s="14"/>
      <c r="J887" s="14"/>
      <c r="K887" s="7"/>
      <c r="L887" s="7"/>
      <c r="M887" s="7"/>
      <c r="N887" s="7"/>
      <c r="O887" s="7"/>
      <c r="P887" s="7"/>
      <c r="Q887" s="7"/>
      <c r="R887" s="7"/>
      <c r="S887" s="7"/>
      <c r="T887" s="7"/>
      <c r="U887" s="7"/>
      <c r="V887" s="7"/>
      <c r="W887" s="7"/>
      <c r="X887" s="7"/>
      <c r="Y887" s="7"/>
      <c r="Z887" s="7"/>
      <c r="AA887" s="7"/>
      <c r="AB887" s="7"/>
    </row>
    <row r="888" ht="22.5" customHeight="1">
      <c r="A888" s="7"/>
      <c r="B888" s="7"/>
      <c r="C888" s="7"/>
      <c r="D888" s="7"/>
      <c r="E888" s="21"/>
      <c r="F888" s="7"/>
      <c r="G888" s="7"/>
      <c r="H888" s="14"/>
      <c r="I888" s="14"/>
      <c r="J888" s="14"/>
      <c r="K888" s="7"/>
      <c r="L888" s="7"/>
      <c r="M888" s="7"/>
      <c r="N888" s="7"/>
      <c r="O888" s="7"/>
      <c r="P888" s="7"/>
      <c r="Q888" s="7"/>
      <c r="R888" s="7"/>
      <c r="S888" s="7"/>
      <c r="T888" s="7"/>
      <c r="U888" s="7"/>
      <c r="V888" s="7"/>
      <c r="W888" s="7"/>
      <c r="X888" s="7"/>
      <c r="Y888" s="7"/>
      <c r="Z888" s="7"/>
      <c r="AA888" s="7"/>
      <c r="AB888" s="7"/>
    </row>
    <row r="889" ht="22.5" customHeight="1">
      <c r="A889" s="7"/>
      <c r="B889" s="7"/>
      <c r="C889" s="7"/>
      <c r="D889" s="7"/>
      <c r="E889" s="21"/>
      <c r="F889" s="7"/>
      <c r="G889" s="7"/>
      <c r="H889" s="14"/>
      <c r="I889" s="14"/>
      <c r="J889" s="14"/>
      <c r="K889" s="7"/>
      <c r="L889" s="7"/>
      <c r="M889" s="7"/>
      <c r="N889" s="7"/>
      <c r="O889" s="7"/>
      <c r="P889" s="7"/>
      <c r="Q889" s="7"/>
      <c r="R889" s="7"/>
      <c r="S889" s="7"/>
      <c r="T889" s="7"/>
      <c r="U889" s="7"/>
      <c r="V889" s="7"/>
      <c r="W889" s="7"/>
      <c r="X889" s="7"/>
      <c r="Y889" s="7"/>
      <c r="Z889" s="7"/>
      <c r="AA889" s="7"/>
      <c r="AB889" s="7"/>
    </row>
    <row r="890" ht="22.5" customHeight="1">
      <c r="A890" s="7"/>
      <c r="B890" s="7"/>
      <c r="C890" s="7"/>
      <c r="D890" s="7"/>
      <c r="E890" s="21"/>
      <c r="F890" s="7"/>
      <c r="G890" s="7"/>
      <c r="H890" s="14"/>
      <c r="I890" s="14"/>
      <c r="J890" s="14"/>
      <c r="K890" s="7"/>
      <c r="L890" s="7"/>
      <c r="M890" s="7"/>
      <c r="N890" s="7"/>
      <c r="O890" s="7"/>
      <c r="P890" s="7"/>
      <c r="Q890" s="7"/>
      <c r="R890" s="7"/>
      <c r="S890" s="7"/>
      <c r="T890" s="7"/>
      <c r="U890" s="7"/>
      <c r="V890" s="7"/>
      <c r="W890" s="7"/>
      <c r="X890" s="7"/>
      <c r="Y890" s="7"/>
      <c r="Z890" s="7"/>
      <c r="AA890" s="7"/>
      <c r="AB890" s="7"/>
    </row>
    <row r="891" ht="22.5" customHeight="1">
      <c r="A891" s="7"/>
      <c r="B891" s="7"/>
      <c r="C891" s="7"/>
      <c r="D891" s="7"/>
      <c r="E891" s="21"/>
      <c r="F891" s="7"/>
      <c r="G891" s="7"/>
      <c r="H891" s="14"/>
      <c r="I891" s="14"/>
      <c r="J891" s="14"/>
      <c r="K891" s="7"/>
      <c r="L891" s="7"/>
      <c r="M891" s="7"/>
      <c r="N891" s="7"/>
      <c r="O891" s="7"/>
      <c r="P891" s="7"/>
      <c r="Q891" s="7"/>
      <c r="R891" s="7"/>
      <c r="S891" s="7"/>
      <c r="T891" s="7"/>
      <c r="U891" s="7"/>
      <c r="V891" s="7"/>
      <c r="W891" s="7"/>
      <c r="X891" s="7"/>
      <c r="Y891" s="7"/>
      <c r="Z891" s="7"/>
      <c r="AA891" s="7"/>
      <c r="AB891" s="7"/>
    </row>
    <row r="892" ht="22.5" customHeight="1">
      <c r="A892" s="7"/>
      <c r="B892" s="7"/>
      <c r="C892" s="7"/>
      <c r="D892" s="7"/>
      <c r="E892" s="21"/>
      <c r="F892" s="7"/>
      <c r="G892" s="7"/>
      <c r="H892" s="14"/>
      <c r="I892" s="14"/>
      <c r="J892" s="14"/>
      <c r="K892" s="7"/>
      <c r="L892" s="7"/>
      <c r="M892" s="7"/>
      <c r="N892" s="7"/>
      <c r="O892" s="7"/>
      <c r="P892" s="7"/>
      <c r="Q892" s="7"/>
      <c r="R892" s="7"/>
      <c r="S892" s="7"/>
      <c r="T892" s="7"/>
      <c r="U892" s="7"/>
      <c r="V892" s="7"/>
      <c r="W892" s="7"/>
      <c r="X892" s="7"/>
      <c r="Y892" s="7"/>
      <c r="Z892" s="7"/>
      <c r="AA892" s="7"/>
      <c r="AB892" s="7"/>
    </row>
    <row r="893" ht="22.5" customHeight="1">
      <c r="A893" s="7"/>
      <c r="B893" s="7"/>
      <c r="C893" s="7"/>
      <c r="D893" s="7"/>
      <c r="E893" s="21"/>
      <c r="F893" s="7"/>
      <c r="G893" s="7"/>
      <c r="H893" s="14"/>
      <c r="I893" s="14"/>
      <c r="J893" s="14"/>
      <c r="K893" s="7"/>
      <c r="L893" s="7"/>
      <c r="M893" s="7"/>
      <c r="N893" s="7"/>
      <c r="O893" s="7"/>
      <c r="P893" s="7"/>
      <c r="Q893" s="7"/>
      <c r="R893" s="7"/>
      <c r="S893" s="7"/>
      <c r="T893" s="7"/>
      <c r="U893" s="7"/>
      <c r="V893" s="7"/>
      <c r="W893" s="7"/>
      <c r="X893" s="7"/>
      <c r="Y893" s="7"/>
      <c r="Z893" s="7"/>
      <c r="AA893" s="7"/>
      <c r="AB893" s="7"/>
    </row>
    <row r="894" ht="22.5" customHeight="1">
      <c r="A894" s="7"/>
      <c r="B894" s="7"/>
      <c r="C894" s="7"/>
      <c r="D894" s="7"/>
      <c r="E894" s="21"/>
      <c r="F894" s="7"/>
      <c r="G894" s="7"/>
      <c r="H894" s="14"/>
      <c r="I894" s="14"/>
      <c r="J894" s="14"/>
      <c r="K894" s="7"/>
      <c r="L894" s="7"/>
      <c r="M894" s="7"/>
      <c r="N894" s="7"/>
      <c r="O894" s="7"/>
      <c r="P894" s="7"/>
      <c r="Q894" s="7"/>
      <c r="R894" s="7"/>
      <c r="S894" s="7"/>
      <c r="T894" s="7"/>
      <c r="U894" s="7"/>
      <c r="V894" s="7"/>
      <c r="W894" s="7"/>
      <c r="X894" s="7"/>
      <c r="Y894" s="7"/>
      <c r="Z894" s="7"/>
      <c r="AA894" s="7"/>
      <c r="AB894" s="7"/>
    </row>
    <row r="895" ht="22.5" customHeight="1">
      <c r="A895" s="7"/>
      <c r="B895" s="7"/>
      <c r="C895" s="7"/>
      <c r="D895" s="7"/>
      <c r="E895" s="21"/>
      <c r="F895" s="7"/>
      <c r="G895" s="7"/>
      <c r="H895" s="14"/>
      <c r="I895" s="14"/>
      <c r="J895" s="14"/>
      <c r="K895" s="7"/>
      <c r="L895" s="7"/>
      <c r="M895" s="7"/>
      <c r="N895" s="7"/>
      <c r="O895" s="7"/>
      <c r="P895" s="7"/>
      <c r="Q895" s="7"/>
      <c r="R895" s="7"/>
      <c r="S895" s="7"/>
      <c r="T895" s="7"/>
      <c r="U895" s="7"/>
      <c r="V895" s="7"/>
      <c r="W895" s="7"/>
      <c r="X895" s="7"/>
      <c r="Y895" s="7"/>
      <c r="Z895" s="7"/>
      <c r="AA895" s="7"/>
      <c r="AB895" s="7"/>
    </row>
    <row r="896" ht="22.5" customHeight="1">
      <c r="A896" s="7"/>
      <c r="B896" s="7"/>
      <c r="C896" s="7"/>
      <c r="D896" s="7"/>
      <c r="E896" s="21"/>
      <c r="F896" s="7"/>
      <c r="G896" s="7"/>
      <c r="H896" s="14"/>
      <c r="I896" s="14"/>
      <c r="J896" s="14"/>
      <c r="K896" s="7"/>
      <c r="L896" s="7"/>
      <c r="M896" s="7"/>
      <c r="N896" s="7"/>
      <c r="O896" s="7"/>
      <c r="P896" s="7"/>
      <c r="Q896" s="7"/>
      <c r="R896" s="7"/>
      <c r="S896" s="7"/>
      <c r="T896" s="7"/>
      <c r="U896" s="7"/>
      <c r="V896" s="7"/>
      <c r="W896" s="7"/>
      <c r="X896" s="7"/>
      <c r="Y896" s="7"/>
      <c r="Z896" s="7"/>
      <c r="AA896" s="7"/>
      <c r="AB896" s="7"/>
    </row>
    <row r="897" ht="22.5" customHeight="1">
      <c r="A897" s="7"/>
      <c r="B897" s="7"/>
      <c r="C897" s="7"/>
      <c r="D897" s="7"/>
      <c r="E897" s="21"/>
      <c r="F897" s="7"/>
      <c r="G897" s="7"/>
      <c r="H897" s="14"/>
      <c r="I897" s="14"/>
      <c r="J897" s="14"/>
      <c r="K897" s="7"/>
      <c r="L897" s="7"/>
      <c r="M897" s="7"/>
      <c r="N897" s="7"/>
      <c r="O897" s="7"/>
      <c r="P897" s="7"/>
      <c r="Q897" s="7"/>
      <c r="R897" s="7"/>
      <c r="S897" s="7"/>
      <c r="T897" s="7"/>
      <c r="U897" s="7"/>
      <c r="V897" s="7"/>
      <c r="W897" s="7"/>
      <c r="X897" s="7"/>
      <c r="Y897" s="7"/>
      <c r="Z897" s="7"/>
      <c r="AA897" s="7"/>
      <c r="AB897" s="7"/>
    </row>
    <row r="898" ht="22.5" customHeight="1">
      <c r="A898" s="7"/>
      <c r="B898" s="7"/>
      <c r="C898" s="7"/>
      <c r="D898" s="7"/>
      <c r="E898" s="21"/>
      <c r="F898" s="7"/>
      <c r="G898" s="7"/>
      <c r="H898" s="14"/>
      <c r="I898" s="14"/>
      <c r="J898" s="14"/>
      <c r="K898" s="7"/>
      <c r="L898" s="7"/>
      <c r="M898" s="7"/>
      <c r="N898" s="7"/>
      <c r="O898" s="7"/>
      <c r="P898" s="7"/>
      <c r="Q898" s="7"/>
      <c r="R898" s="7"/>
      <c r="S898" s="7"/>
      <c r="T898" s="7"/>
      <c r="U898" s="7"/>
      <c r="V898" s="7"/>
      <c r="W898" s="7"/>
      <c r="X898" s="7"/>
      <c r="Y898" s="7"/>
      <c r="Z898" s="7"/>
      <c r="AA898" s="7"/>
      <c r="AB898" s="7"/>
    </row>
    <row r="899" ht="22.5" customHeight="1">
      <c r="A899" s="7"/>
      <c r="B899" s="7"/>
      <c r="C899" s="7"/>
      <c r="D899" s="7"/>
      <c r="E899" s="21"/>
      <c r="F899" s="7"/>
      <c r="G899" s="7"/>
      <c r="H899" s="14"/>
      <c r="I899" s="14"/>
      <c r="J899" s="14"/>
      <c r="K899" s="7"/>
      <c r="L899" s="7"/>
      <c r="M899" s="7"/>
      <c r="N899" s="7"/>
      <c r="O899" s="7"/>
      <c r="P899" s="7"/>
      <c r="Q899" s="7"/>
      <c r="R899" s="7"/>
      <c r="S899" s="7"/>
      <c r="T899" s="7"/>
      <c r="U899" s="7"/>
      <c r="V899" s="7"/>
      <c r="W899" s="7"/>
      <c r="X899" s="7"/>
      <c r="Y899" s="7"/>
      <c r="Z899" s="7"/>
      <c r="AA899" s="7"/>
      <c r="AB899" s="7"/>
    </row>
    <row r="900" ht="22.5" customHeight="1">
      <c r="A900" s="7"/>
      <c r="B900" s="7"/>
      <c r="C900" s="7"/>
      <c r="D900" s="7"/>
      <c r="E900" s="21"/>
      <c r="F900" s="7"/>
      <c r="G900" s="7"/>
      <c r="H900" s="14"/>
      <c r="I900" s="14"/>
      <c r="J900" s="14"/>
      <c r="K900" s="7"/>
      <c r="L900" s="7"/>
      <c r="M900" s="7"/>
      <c r="N900" s="7"/>
      <c r="O900" s="7"/>
      <c r="P900" s="7"/>
      <c r="Q900" s="7"/>
      <c r="R900" s="7"/>
      <c r="S900" s="7"/>
      <c r="T900" s="7"/>
      <c r="U900" s="7"/>
      <c r="V900" s="7"/>
      <c r="W900" s="7"/>
      <c r="X900" s="7"/>
      <c r="Y900" s="7"/>
      <c r="Z900" s="7"/>
      <c r="AA900" s="7"/>
      <c r="AB900" s="7"/>
    </row>
    <row r="901" ht="22.5" customHeight="1">
      <c r="A901" s="7"/>
      <c r="B901" s="7"/>
      <c r="C901" s="7"/>
      <c r="D901" s="7"/>
      <c r="E901" s="21"/>
      <c r="F901" s="7"/>
      <c r="G901" s="7"/>
      <c r="H901" s="14"/>
      <c r="I901" s="14"/>
      <c r="J901" s="14"/>
      <c r="K901" s="7"/>
      <c r="L901" s="7"/>
      <c r="M901" s="7"/>
      <c r="N901" s="7"/>
      <c r="O901" s="7"/>
      <c r="P901" s="7"/>
      <c r="Q901" s="7"/>
      <c r="R901" s="7"/>
      <c r="S901" s="7"/>
      <c r="T901" s="7"/>
      <c r="U901" s="7"/>
      <c r="V901" s="7"/>
      <c r="W901" s="7"/>
      <c r="X901" s="7"/>
      <c r="Y901" s="7"/>
      <c r="Z901" s="7"/>
      <c r="AA901" s="7"/>
      <c r="AB901" s="7"/>
    </row>
    <row r="902" ht="22.5" customHeight="1">
      <c r="A902" s="7"/>
      <c r="B902" s="7"/>
      <c r="C902" s="7"/>
      <c r="D902" s="7"/>
      <c r="E902" s="21"/>
      <c r="F902" s="7"/>
      <c r="G902" s="7"/>
      <c r="H902" s="14"/>
      <c r="I902" s="14"/>
      <c r="J902" s="14"/>
      <c r="K902" s="7"/>
      <c r="L902" s="7"/>
      <c r="M902" s="7"/>
      <c r="N902" s="7"/>
      <c r="O902" s="7"/>
      <c r="P902" s="7"/>
      <c r="Q902" s="7"/>
      <c r="R902" s="7"/>
      <c r="S902" s="7"/>
      <c r="T902" s="7"/>
      <c r="U902" s="7"/>
      <c r="V902" s="7"/>
      <c r="W902" s="7"/>
      <c r="X902" s="7"/>
      <c r="Y902" s="7"/>
      <c r="Z902" s="7"/>
      <c r="AA902" s="7"/>
      <c r="AB902" s="7"/>
    </row>
    <row r="903" ht="22.5" customHeight="1">
      <c r="A903" s="7"/>
      <c r="B903" s="7"/>
      <c r="C903" s="7"/>
      <c r="D903" s="7"/>
      <c r="E903" s="21"/>
      <c r="F903" s="7"/>
      <c r="G903" s="7"/>
      <c r="H903" s="14"/>
      <c r="I903" s="14"/>
      <c r="J903" s="14"/>
      <c r="K903" s="7"/>
      <c r="L903" s="7"/>
      <c r="M903" s="7"/>
      <c r="N903" s="7"/>
      <c r="O903" s="7"/>
      <c r="P903" s="7"/>
      <c r="Q903" s="7"/>
      <c r="R903" s="7"/>
      <c r="S903" s="7"/>
      <c r="T903" s="7"/>
      <c r="U903" s="7"/>
      <c r="V903" s="7"/>
      <c r="W903" s="7"/>
      <c r="X903" s="7"/>
      <c r="Y903" s="7"/>
      <c r="Z903" s="7"/>
      <c r="AA903" s="7"/>
      <c r="AB903" s="7"/>
    </row>
    <row r="904" ht="22.5" customHeight="1">
      <c r="A904" s="7"/>
      <c r="B904" s="7"/>
      <c r="C904" s="7"/>
      <c r="D904" s="7"/>
      <c r="E904" s="21"/>
      <c r="F904" s="7"/>
      <c r="G904" s="7"/>
      <c r="H904" s="14"/>
      <c r="I904" s="14"/>
      <c r="J904" s="14"/>
      <c r="K904" s="7"/>
      <c r="L904" s="7"/>
      <c r="M904" s="7"/>
      <c r="N904" s="7"/>
      <c r="O904" s="7"/>
      <c r="P904" s="7"/>
      <c r="Q904" s="7"/>
      <c r="R904" s="7"/>
      <c r="S904" s="7"/>
      <c r="T904" s="7"/>
      <c r="U904" s="7"/>
      <c r="V904" s="7"/>
      <c r="W904" s="7"/>
      <c r="X904" s="7"/>
      <c r="Y904" s="7"/>
      <c r="Z904" s="7"/>
      <c r="AA904" s="7"/>
      <c r="AB904" s="7"/>
    </row>
    <row r="905" ht="22.5" customHeight="1">
      <c r="A905" s="7"/>
      <c r="B905" s="7"/>
      <c r="C905" s="7"/>
      <c r="D905" s="7"/>
      <c r="E905" s="21"/>
      <c r="F905" s="7"/>
      <c r="G905" s="7"/>
      <c r="H905" s="14"/>
      <c r="I905" s="14"/>
      <c r="J905" s="14"/>
      <c r="K905" s="7"/>
      <c r="L905" s="7"/>
      <c r="M905" s="7"/>
      <c r="N905" s="7"/>
      <c r="O905" s="7"/>
      <c r="P905" s="7"/>
      <c r="Q905" s="7"/>
      <c r="R905" s="7"/>
      <c r="S905" s="7"/>
      <c r="T905" s="7"/>
      <c r="U905" s="7"/>
      <c r="V905" s="7"/>
      <c r="W905" s="7"/>
      <c r="X905" s="7"/>
      <c r="Y905" s="7"/>
      <c r="Z905" s="7"/>
      <c r="AA905" s="7"/>
      <c r="AB905" s="7"/>
    </row>
    <row r="906" ht="22.5" customHeight="1">
      <c r="A906" s="7"/>
      <c r="B906" s="7"/>
      <c r="C906" s="7"/>
      <c r="D906" s="7"/>
      <c r="E906" s="21"/>
      <c r="F906" s="7"/>
      <c r="G906" s="7"/>
      <c r="H906" s="14"/>
      <c r="I906" s="14"/>
      <c r="J906" s="14"/>
      <c r="K906" s="7"/>
      <c r="L906" s="7"/>
      <c r="M906" s="7"/>
      <c r="N906" s="7"/>
      <c r="O906" s="7"/>
      <c r="P906" s="7"/>
      <c r="Q906" s="7"/>
      <c r="R906" s="7"/>
      <c r="S906" s="7"/>
      <c r="T906" s="7"/>
      <c r="U906" s="7"/>
      <c r="V906" s="7"/>
      <c r="W906" s="7"/>
      <c r="X906" s="7"/>
      <c r="Y906" s="7"/>
      <c r="Z906" s="7"/>
      <c r="AA906" s="7"/>
      <c r="AB906" s="7"/>
    </row>
    <row r="907" ht="22.5" customHeight="1">
      <c r="A907" s="7"/>
      <c r="B907" s="7"/>
      <c r="C907" s="7"/>
      <c r="D907" s="7"/>
      <c r="E907" s="21"/>
      <c r="F907" s="7"/>
      <c r="G907" s="7"/>
      <c r="H907" s="14"/>
      <c r="I907" s="14"/>
      <c r="J907" s="14"/>
      <c r="K907" s="7"/>
      <c r="L907" s="7"/>
      <c r="M907" s="7"/>
      <c r="N907" s="7"/>
      <c r="O907" s="7"/>
      <c r="P907" s="7"/>
      <c r="Q907" s="7"/>
      <c r="R907" s="7"/>
      <c r="S907" s="7"/>
      <c r="T907" s="7"/>
      <c r="U907" s="7"/>
      <c r="V907" s="7"/>
      <c r="W907" s="7"/>
      <c r="X907" s="7"/>
      <c r="Y907" s="7"/>
      <c r="Z907" s="7"/>
      <c r="AA907" s="7"/>
      <c r="AB907" s="7"/>
    </row>
    <row r="908" ht="22.5" customHeight="1">
      <c r="A908" s="7"/>
      <c r="B908" s="7"/>
      <c r="C908" s="7"/>
      <c r="D908" s="7"/>
      <c r="E908" s="21"/>
      <c r="F908" s="7"/>
      <c r="G908" s="7"/>
      <c r="H908" s="14"/>
      <c r="I908" s="14"/>
      <c r="J908" s="14"/>
      <c r="K908" s="7"/>
      <c r="L908" s="7"/>
      <c r="M908" s="7"/>
      <c r="N908" s="7"/>
      <c r="O908" s="7"/>
      <c r="P908" s="7"/>
      <c r="Q908" s="7"/>
      <c r="R908" s="7"/>
      <c r="S908" s="7"/>
      <c r="T908" s="7"/>
      <c r="U908" s="7"/>
      <c r="V908" s="7"/>
      <c r="W908" s="7"/>
      <c r="X908" s="7"/>
      <c r="Y908" s="7"/>
      <c r="Z908" s="7"/>
      <c r="AA908" s="7"/>
      <c r="AB908" s="7"/>
    </row>
    <row r="909" ht="22.5" customHeight="1">
      <c r="A909" s="7"/>
      <c r="B909" s="7"/>
      <c r="C909" s="7"/>
      <c r="D909" s="7"/>
      <c r="E909" s="21"/>
      <c r="F909" s="7"/>
      <c r="G909" s="7"/>
      <c r="H909" s="14"/>
      <c r="I909" s="14"/>
      <c r="J909" s="14"/>
      <c r="K909" s="7"/>
      <c r="L909" s="7"/>
      <c r="M909" s="7"/>
      <c r="N909" s="7"/>
      <c r="O909" s="7"/>
      <c r="P909" s="7"/>
      <c r="Q909" s="7"/>
      <c r="R909" s="7"/>
      <c r="S909" s="7"/>
      <c r="T909" s="7"/>
      <c r="U909" s="7"/>
      <c r="V909" s="7"/>
      <c r="W909" s="7"/>
      <c r="X909" s="7"/>
      <c r="Y909" s="7"/>
      <c r="Z909" s="7"/>
      <c r="AA909" s="7"/>
      <c r="AB909" s="7"/>
    </row>
    <row r="910" ht="22.5" customHeight="1">
      <c r="A910" s="7"/>
      <c r="B910" s="7"/>
      <c r="C910" s="7"/>
      <c r="D910" s="7"/>
      <c r="E910" s="21"/>
      <c r="F910" s="7"/>
      <c r="G910" s="7"/>
      <c r="H910" s="14"/>
      <c r="I910" s="14"/>
      <c r="J910" s="14"/>
      <c r="K910" s="7"/>
      <c r="L910" s="7"/>
      <c r="M910" s="7"/>
      <c r="N910" s="7"/>
      <c r="O910" s="7"/>
      <c r="P910" s="7"/>
      <c r="Q910" s="7"/>
      <c r="R910" s="7"/>
      <c r="S910" s="7"/>
      <c r="T910" s="7"/>
      <c r="U910" s="7"/>
      <c r="V910" s="7"/>
      <c r="W910" s="7"/>
      <c r="X910" s="7"/>
      <c r="Y910" s="7"/>
      <c r="Z910" s="7"/>
      <c r="AA910" s="7"/>
      <c r="AB910" s="7"/>
    </row>
    <row r="911" ht="22.5" customHeight="1">
      <c r="A911" s="7"/>
      <c r="B911" s="7"/>
      <c r="C911" s="7"/>
      <c r="D911" s="7"/>
      <c r="E911" s="21"/>
      <c r="F911" s="7"/>
      <c r="G911" s="7"/>
      <c r="H911" s="14"/>
      <c r="I911" s="14"/>
      <c r="J911" s="14"/>
      <c r="K911" s="7"/>
      <c r="L911" s="7"/>
      <c r="M911" s="7"/>
      <c r="N911" s="7"/>
      <c r="O911" s="7"/>
      <c r="P911" s="7"/>
      <c r="Q911" s="7"/>
      <c r="R911" s="7"/>
      <c r="S911" s="7"/>
      <c r="T911" s="7"/>
      <c r="U911" s="7"/>
      <c r="V911" s="7"/>
      <c r="W911" s="7"/>
      <c r="X911" s="7"/>
      <c r="Y911" s="7"/>
      <c r="Z911" s="7"/>
      <c r="AA911" s="7"/>
      <c r="AB911" s="7"/>
    </row>
    <row r="912" ht="22.5" customHeight="1">
      <c r="A912" s="7"/>
      <c r="B912" s="7"/>
      <c r="C912" s="7"/>
      <c r="D912" s="7"/>
      <c r="E912" s="21"/>
      <c r="F912" s="7"/>
      <c r="G912" s="7"/>
      <c r="H912" s="14"/>
      <c r="I912" s="14"/>
      <c r="J912" s="14"/>
      <c r="K912" s="7"/>
      <c r="L912" s="7"/>
      <c r="M912" s="7"/>
      <c r="N912" s="7"/>
      <c r="O912" s="7"/>
      <c r="P912" s="7"/>
      <c r="Q912" s="7"/>
      <c r="R912" s="7"/>
      <c r="S912" s="7"/>
      <c r="T912" s="7"/>
      <c r="U912" s="7"/>
      <c r="V912" s="7"/>
      <c r="W912" s="7"/>
      <c r="X912" s="7"/>
      <c r="Y912" s="7"/>
      <c r="Z912" s="7"/>
      <c r="AA912" s="7"/>
      <c r="AB912" s="7"/>
    </row>
    <row r="913" ht="22.5" customHeight="1">
      <c r="A913" s="7"/>
      <c r="B913" s="7"/>
      <c r="C913" s="7"/>
      <c r="D913" s="7"/>
      <c r="E913" s="21"/>
      <c r="F913" s="7"/>
      <c r="G913" s="7"/>
      <c r="H913" s="14"/>
      <c r="I913" s="14"/>
      <c r="J913" s="14"/>
      <c r="K913" s="7"/>
      <c r="L913" s="7"/>
      <c r="M913" s="7"/>
      <c r="N913" s="7"/>
      <c r="O913" s="7"/>
      <c r="P913" s="7"/>
      <c r="Q913" s="7"/>
      <c r="R913" s="7"/>
      <c r="S913" s="7"/>
      <c r="T913" s="7"/>
      <c r="U913" s="7"/>
      <c r="V913" s="7"/>
      <c r="W913" s="7"/>
      <c r="X913" s="7"/>
      <c r="Y913" s="7"/>
      <c r="Z913" s="7"/>
      <c r="AA913" s="7"/>
      <c r="AB913" s="7"/>
    </row>
    <row r="914" ht="22.5" customHeight="1">
      <c r="A914" s="7"/>
      <c r="B914" s="7"/>
      <c r="C914" s="7"/>
      <c r="D914" s="7"/>
      <c r="E914" s="21"/>
      <c r="F914" s="7"/>
      <c r="G914" s="7"/>
      <c r="H914" s="14"/>
      <c r="I914" s="14"/>
      <c r="J914" s="14"/>
      <c r="K914" s="7"/>
      <c r="L914" s="7"/>
      <c r="M914" s="7"/>
      <c r="N914" s="7"/>
      <c r="O914" s="7"/>
      <c r="P914" s="7"/>
      <c r="Q914" s="7"/>
      <c r="R914" s="7"/>
      <c r="S914" s="7"/>
      <c r="T914" s="7"/>
      <c r="U914" s="7"/>
      <c r="V914" s="7"/>
      <c r="W914" s="7"/>
      <c r="X914" s="7"/>
      <c r="Y914" s="7"/>
      <c r="Z914" s="7"/>
      <c r="AA914" s="7"/>
      <c r="AB914" s="7"/>
    </row>
    <row r="915" ht="22.5" customHeight="1">
      <c r="A915" s="7"/>
      <c r="B915" s="7"/>
      <c r="C915" s="7"/>
      <c r="D915" s="7"/>
      <c r="E915" s="21"/>
      <c r="F915" s="7"/>
      <c r="G915" s="7"/>
      <c r="H915" s="14"/>
      <c r="I915" s="14"/>
      <c r="J915" s="14"/>
      <c r="K915" s="7"/>
      <c r="L915" s="7"/>
      <c r="M915" s="7"/>
      <c r="N915" s="7"/>
      <c r="O915" s="7"/>
      <c r="P915" s="7"/>
      <c r="Q915" s="7"/>
      <c r="R915" s="7"/>
      <c r="S915" s="7"/>
      <c r="T915" s="7"/>
      <c r="U915" s="7"/>
      <c r="V915" s="7"/>
      <c r="W915" s="7"/>
      <c r="X915" s="7"/>
      <c r="Y915" s="7"/>
      <c r="Z915" s="7"/>
      <c r="AA915" s="7"/>
      <c r="AB915" s="7"/>
    </row>
    <row r="916" ht="22.5" customHeight="1">
      <c r="A916" s="7"/>
      <c r="B916" s="7"/>
      <c r="C916" s="7"/>
      <c r="D916" s="7"/>
      <c r="E916" s="21"/>
      <c r="F916" s="7"/>
      <c r="G916" s="7"/>
      <c r="H916" s="14"/>
      <c r="I916" s="14"/>
      <c r="J916" s="14"/>
      <c r="K916" s="7"/>
      <c r="L916" s="7"/>
      <c r="M916" s="7"/>
      <c r="N916" s="7"/>
      <c r="O916" s="7"/>
      <c r="P916" s="7"/>
      <c r="Q916" s="7"/>
      <c r="R916" s="7"/>
      <c r="S916" s="7"/>
      <c r="T916" s="7"/>
      <c r="U916" s="7"/>
      <c r="V916" s="7"/>
      <c r="W916" s="7"/>
      <c r="X916" s="7"/>
      <c r="Y916" s="7"/>
      <c r="Z916" s="7"/>
      <c r="AA916" s="7"/>
      <c r="AB916" s="7"/>
    </row>
    <row r="917" ht="22.5" customHeight="1">
      <c r="A917" s="7"/>
      <c r="B917" s="7"/>
      <c r="C917" s="7"/>
      <c r="D917" s="7"/>
      <c r="E917" s="21"/>
      <c r="F917" s="7"/>
      <c r="G917" s="7"/>
      <c r="H917" s="14"/>
      <c r="I917" s="14"/>
      <c r="J917" s="14"/>
      <c r="K917" s="7"/>
      <c r="L917" s="7"/>
      <c r="M917" s="7"/>
      <c r="N917" s="7"/>
      <c r="O917" s="7"/>
      <c r="P917" s="7"/>
      <c r="Q917" s="7"/>
      <c r="R917" s="7"/>
      <c r="S917" s="7"/>
      <c r="T917" s="7"/>
      <c r="U917" s="7"/>
      <c r="V917" s="7"/>
      <c r="W917" s="7"/>
      <c r="X917" s="7"/>
      <c r="Y917" s="7"/>
      <c r="Z917" s="7"/>
      <c r="AA917" s="7"/>
      <c r="AB917" s="7"/>
    </row>
    <row r="918" ht="22.5" customHeight="1">
      <c r="A918" s="7"/>
      <c r="B918" s="7"/>
      <c r="C918" s="7"/>
      <c r="D918" s="7"/>
      <c r="E918" s="21"/>
      <c r="F918" s="7"/>
      <c r="G918" s="7"/>
      <c r="H918" s="14"/>
      <c r="I918" s="14"/>
      <c r="J918" s="14"/>
      <c r="K918" s="7"/>
      <c r="L918" s="7"/>
      <c r="M918" s="7"/>
      <c r="N918" s="7"/>
      <c r="O918" s="7"/>
      <c r="P918" s="7"/>
      <c r="Q918" s="7"/>
      <c r="R918" s="7"/>
      <c r="S918" s="7"/>
      <c r="T918" s="7"/>
      <c r="U918" s="7"/>
      <c r="V918" s="7"/>
      <c r="W918" s="7"/>
      <c r="X918" s="7"/>
      <c r="Y918" s="7"/>
      <c r="Z918" s="7"/>
      <c r="AA918" s="7"/>
      <c r="AB918" s="7"/>
    </row>
    <row r="919" ht="22.5" customHeight="1">
      <c r="A919" s="7"/>
      <c r="B919" s="7"/>
      <c r="C919" s="7"/>
      <c r="D919" s="7"/>
      <c r="E919" s="21"/>
      <c r="F919" s="7"/>
      <c r="G919" s="7"/>
      <c r="H919" s="14"/>
      <c r="I919" s="14"/>
      <c r="J919" s="14"/>
      <c r="K919" s="7"/>
      <c r="L919" s="7"/>
      <c r="M919" s="7"/>
      <c r="N919" s="7"/>
      <c r="O919" s="7"/>
      <c r="P919" s="7"/>
      <c r="Q919" s="7"/>
      <c r="R919" s="7"/>
      <c r="S919" s="7"/>
      <c r="T919" s="7"/>
      <c r="U919" s="7"/>
      <c r="V919" s="7"/>
      <c r="W919" s="7"/>
      <c r="X919" s="7"/>
      <c r="Y919" s="7"/>
      <c r="Z919" s="7"/>
      <c r="AA919" s="7"/>
      <c r="AB919" s="7"/>
    </row>
    <row r="920" ht="22.5" customHeight="1">
      <c r="A920" s="7"/>
      <c r="B920" s="7"/>
      <c r="C920" s="7"/>
      <c r="D920" s="7"/>
      <c r="E920" s="21"/>
      <c r="F920" s="7"/>
      <c r="G920" s="7"/>
      <c r="H920" s="14"/>
      <c r="I920" s="14"/>
      <c r="J920" s="14"/>
      <c r="K920" s="7"/>
      <c r="L920" s="7"/>
      <c r="M920" s="7"/>
      <c r="N920" s="7"/>
      <c r="O920" s="7"/>
      <c r="P920" s="7"/>
      <c r="Q920" s="7"/>
      <c r="R920" s="7"/>
      <c r="S920" s="7"/>
      <c r="T920" s="7"/>
      <c r="U920" s="7"/>
      <c r="V920" s="7"/>
      <c r="W920" s="7"/>
      <c r="X920" s="7"/>
      <c r="Y920" s="7"/>
      <c r="Z920" s="7"/>
      <c r="AA920" s="7"/>
      <c r="AB920" s="7"/>
    </row>
    <row r="921" ht="22.5" customHeight="1">
      <c r="A921" s="7"/>
      <c r="B921" s="7"/>
      <c r="C921" s="7"/>
      <c r="D921" s="7"/>
      <c r="E921" s="21"/>
      <c r="F921" s="7"/>
      <c r="G921" s="7"/>
      <c r="H921" s="14"/>
      <c r="I921" s="14"/>
      <c r="J921" s="14"/>
      <c r="K921" s="7"/>
      <c r="L921" s="7"/>
      <c r="M921" s="7"/>
      <c r="N921" s="7"/>
      <c r="O921" s="7"/>
      <c r="P921" s="7"/>
      <c r="Q921" s="7"/>
      <c r="R921" s="7"/>
      <c r="S921" s="7"/>
      <c r="T921" s="7"/>
      <c r="U921" s="7"/>
      <c r="V921" s="7"/>
      <c r="W921" s="7"/>
      <c r="X921" s="7"/>
      <c r="Y921" s="7"/>
      <c r="Z921" s="7"/>
      <c r="AA921" s="7"/>
      <c r="AB921" s="7"/>
    </row>
    <row r="922" ht="22.5" customHeight="1">
      <c r="A922" s="7"/>
      <c r="B922" s="7"/>
      <c r="C922" s="7"/>
      <c r="D922" s="7"/>
      <c r="E922" s="21"/>
      <c r="F922" s="7"/>
      <c r="G922" s="7"/>
      <c r="H922" s="14"/>
      <c r="I922" s="14"/>
      <c r="J922" s="14"/>
      <c r="K922" s="7"/>
      <c r="L922" s="7"/>
      <c r="M922" s="7"/>
      <c r="N922" s="7"/>
      <c r="O922" s="7"/>
      <c r="P922" s="7"/>
      <c r="Q922" s="7"/>
      <c r="R922" s="7"/>
      <c r="S922" s="7"/>
      <c r="T922" s="7"/>
      <c r="U922" s="7"/>
      <c r="V922" s="7"/>
      <c r="W922" s="7"/>
      <c r="X922" s="7"/>
      <c r="Y922" s="7"/>
      <c r="Z922" s="7"/>
      <c r="AA922" s="7"/>
      <c r="AB922" s="7"/>
    </row>
    <row r="923" ht="22.5" customHeight="1">
      <c r="A923" s="7"/>
      <c r="B923" s="7"/>
      <c r="C923" s="7"/>
      <c r="D923" s="7"/>
      <c r="E923" s="21"/>
      <c r="F923" s="7"/>
      <c r="G923" s="7"/>
      <c r="H923" s="14"/>
      <c r="I923" s="14"/>
      <c r="J923" s="14"/>
      <c r="K923" s="7"/>
      <c r="L923" s="7"/>
      <c r="M923" s="7"/>
      <c r="N923" s="7"/>
      <c r="O923" s="7"/>
      <c r="P923" s="7"/>
      <c r="Q923" s="7"/>
      <c r="R923" s="7"/>
      <c r="S923" s="7"/>
      <c r="T923" s="7"/>
      <c r="U923" s="7"/>
      <c r="V923" s="7"/>
      <c r="W923" s="7"/>
      <c r="X923" s="7"/>
      <c r="Y923" s="7"/>
      <c r="Z923" s="7"/>
      <c r="AA923" s="7"/>
      <c r="AB923" s="7"/>
    </row>
    <row r="924" ht="22.5" customHeight="1">
      <c r="A924" s="7"/>
      <c r="B924" s="7"/>
      <c r="C924" s="7"/>
      <c r="D924" s="7"/>
      <c r="E924" s="21"/>
      <c r="F924" s="7"/>
      <c r="G924" s="7"/>
      <c r="H924" s="14"/>
      <c r="I924" s="14"/>
      <c r="J924" s="14"/>
      <c r="K924" s="7"/>
      <c r="L924" s="7"/>
      <c r="M924" s="7"/>
      <c r="N924" s="7"/>
      <c r="O924" s="7"/>
      <c r="P924" s="7"/>
      <c r="Q924" s="7"/>
      <c r="R924" s="7"/>
      <c r="S924" s="7"/>
      <c r="T924" s="7"/>
      <c r="U924" s="7"/>
      <c r="V924" s="7"/>
      <c r="W924" s="7"/>
      <c r="X924" s="7"/>
      <c r="Y924" s="7"/>
      <c r="Z924" s="7"/>
      <c r="AA924" s="7"/>
      <c r="AB924" s="7"/>
    </row>
    <row r="925" ht="22.5" customHeight="1">
      <c r="A925" s="7"/>
      <c r="B925" s="7"/>
      <c r="C925" s="7"/>
      <c r="D925" s="7"/>
      <c r="E925" s="21"/>
      <c r="F925" s="7"/>
      <c r="G925" s="7"/>
      <c r="H925" s="14"/>
      <c r="I925" s="14"/>
      <c r="J925" s="14"/>
      <c r="K925" s="7"/>
      <c r="L925" s="7"/>
      <c r="M925" s="7"/>
      <c r="N925" s="7"/>
      <c r="O925" s="7"/>
      <c r="P925" s="7"/>
      <c r="Q925" s="7"/>
      <c r="R925" s="7"/>
      <c r="S925" s="7"/>
      <c r="T925" s="7"/>
      <c r="U925" s="7"/>
      <c r="V925" s="7"/>
      <c r="W925" s="7"/>
      <c r="X925" s="7"/>
      <c r="Y925" s="7"/>
      <c r="Z925" s="7"/>
      <c r="AA925" s="7"/>
      <c r="AB925" s="7"/>
    </row>
    <row r="926" ht="22.5" customHeight="1">
      <c r="A926" s="7"/>
      <c r="B926" s="7"/>
      <c r="C926" s="7"/>
      <c r="D926" s="7"/>
      <c r="E926" s="21"/>
      <c r="F926" s="7"/>
      <c r="G926" s="7"/>
      <c r="H926" s="14"/>
      <c r="I926" s="14"/>
      <c r="J926" s="14"/>
      <c r="K926" s="7"/>
      <c r="L926" s="7"/>
      <c r="M926" s="7"/>
      <c r="N926" s="7"/>
      <c r="O926" s="7"/>
      <c r="P926" s="7"/>
      <c r="Q926" s="7"/>
      <c r="R926" s="7"/>
      <c r="S926" s="7"/>
      <c r="T926" s="7"/>
      <c r="U926" s="7"/>
      <c r="V926" s="7"/>
      <c r="W926" s="7"/>
      <c r="X926" s="7"/>
      <c r="Y926" s="7"/>
      <c r="Z926" s="7"/>
      <c r="AA926" s="7"/>
      <c r="AB926" s="7"/>
    </row>
    <row r="927" ht="22.5" customHeight="1">
      <c r="A927" s="7"/>
      <c r="B927" s="7"/>
      <c r="C927" s="7"/>
      <c r="D927" s="7"/>
      <c r="E927" s="21"/>
      <c r="F927" s="7"/>
      <c r="G927" s="7"/>
      <c r="H927" s="14"/>
      <c r="I927" s="14"/>
      <c r="J927" s="14"/>
      <c r="K927" s="7"/>
      <c r="L927" s="7"/>
      <c r="M927" s="7"/>
      <c r="N927" s="7"/>
      <c r="O927" s="7"/>
      <c r="P927" s="7"/>
      <c r="Q927" s="7"/>
      <c r="R927" s="7"/>
      <c r="S927" s="7"/>
      <c r="T927" s="7"/>
      <c r="U927" s="7"/>
      <c r="V927" s="7"/>
      <c r="W927" s="7"/>
      <c r="X927" s="7"/>
      <c r="Y927" s="7"/>
      <c r="Z927" s="7"/>
      <c r="AA927" s="7"/>
      <c r="AB927" s="7"/>
    </row>
    <row r="928" ht="22.5" customHeight="1">
      <c r="A928" s="7"/>
      <c r="B928" s="7"/>
      <c r="C928" s="7"/>
      <c r="D928" s="7"/>
      <c r="E928" s="21"/>
      <c r="F928" s="7"/>
      <c r="G928" s="7"/>
      <c r="H928" s="14"/>
      <c r="I928" s="14"/>
      <c r="J928" s="14"/>
      <c r="K928" s="7"/>
      <c r="L928" s="7"/>
      <c r="M928" s="7"/>
      <c r="N928" s="7"/>
      <c r="O928" s="7"/>
      <c r="P928" s="7"/>
      <c r="Q928" s="7"/>
      <c r="R928" s="7"/>
      <c r="S928" s="7"/>
      <c r="T928" s="7"/>
      <c r="U928" s="7"/>
      <c r="V928" s="7"/>
      <c r="W928" s="7"/>
      <c r="X928" s="7"/>
      <c r="Y928" s="7"/>
      <c r="Z928" s="7"/>
      <c r="AA928" s="7"/>
      <c r="AB928" s="7"/>
    </row>
    <row r="929" ht="22.5" customHeight="1">
      <c r="A929" s="7"/>
      <c r="B929" s="7"/>
      <c r="C929" s="7"/>
      <c r="D929" s="7"/>
      <c r="E929" s="21"/>
      <c r="F929" s="7"/>
      <c r="G929" s="7"/>
      <c r="H929" s="14"/>
      <c r="I929" s="14"/>
      <c r="J929" s="14"/>
      <c r="K929" s="7"/>
      <c r="L929" s="7"/>
      <c r="M929" s="7"/>
      <c r="N929" s="7"/>
      <c r="O929" s="7"/>
      <c r="P929" s="7"/>
      <c r="Q929" s="7"/>
      <c r="R929" s="7"/>
      <c r="S929" s="7"/>
      <c r="T929" s="7"/>
      <c r="U929" s="7"/>
      <c r="V929" s="7"/>
      <c r="W929" s="7"/>
      <c r="X929" s="7"/>
      <c r="Y929" s="7"/>
      <c r="Z929" s="7"/>
      <c r="AA929" s="7"/>
      <c r="AB929" s="7"/>
    </row>
    <row r="930" ht="22.5" customHeight="1">
      <c r="A930" s="7"/>
      <c r="B930" s="7"/>
      <c r="C930" s="7"/>
      <c r="D930" s="7"/>
      <c r="E930" s="21"/>
      <c r="F930" s="7"/>
      <c r="G930" s="7"/>
      <c r="H930" s="14"/>
      <c r="I930" s="14"/>
      <c r="J930" s="14"/>
      <c r="K930" s="7"/>
      <c r="L930" s="7"/>
      <c r="M930" s="7"/>
      <c r="N930" s="7"/>
      <c r="O930" s="7"/>
      <c r="P930" s="7"/>
      <c r="Q930" s="7"/>
      <c r="R930" s="7"/>
      <c r="S930" s="7"/>
      <c r="T930" s="7"/>
      <c r="U930" s="7"/>
      <c r="V930" s="7"/>
      <c r="W930" s="7"/>
      <c r="X930" s="7"/>
      <c r="Y930" s="7"/>
      <c r="Z930" s="7"/>
      <c r="AA930" s="7"/>
      <c r="AB930" s="7"/>
    </row>
    <row r="931" ht="22.5" customHeight="1">
      <c r="A931" s="7"/>
      <c r="B931" s="7"/>
      <c r="C931" s="7"/>
      <c r="D931" s="7"/>
      <c r="E931" s="21"/>
      <c r="F931" s="7"/>
      <c r="G931" s="7"/>
      <c r="H931" s="14"/>
      <c r="I931" s="14"/>
      <c r="J931" s="14"/>
      <c r="K931" s="7"/>
      <c r="L931" s="7"/>
      <c r="M931" s="7"/>
      <c r="N931" s="7"/>
      <c r="O931" s="7"/>
      <c r="P931" s="7"/>
      <c r="Q931" s="7"/>
      <c r="R931" s="7"/>
      <c r="S931" s="7"/>
      <c r="T931" s="7"/>
      <c r="U931" s="7"/>
      <c r="V931" s="7"/>
      <c r="W931" s="7"/>
      <c r="X931" s="7"/>
      <c r="Y931" s="7"/>
      <c r="Z931" s="7"/>
      <c r="AA931" s="7"/>
      <c r="AB931" s="7"/>
    </row>
    <row r="932" ht="22.5" customHeight="1">
      <c r="A932" s="7"/>
      <c r="B932" s="7"/>
      <c r="C932" s="7"/>
      <c r="D932" s="7"/>
      <c r="E932" s="21"/>
      <c r="F932" s="7"/>
      <c r="G932" s="7"/>
      <c r="H932" s="14"/>
      <c r="I932" s="14"/>
      <c r="J932" s="14"/>
      <c r="K932" s="7"/>
      <c r="L932" s="7"/>
      <c r="M932" s="7"/>
      <c r="N932" s="7"/>
      <c r="O932" s="7"/>
      <c r="P932" s="7"/>
      <c r="Q932" s="7"/>
      <c r="R932" s="7"/>
      <c r="S932" s="7"/>
      <c r="T932" s="7"/>
      <c r="U932" s="7"/>
      <c r="V932" s="7"/>
      <c r="W932" s="7"/>
      <c r="X932" s="7"/>
      <c r="Y932" s="7"/>
      <c r="Z932" s="7"/>
      <c r="AA932" s="7"/>
      <c r="AB932" s="7"/>
    </row>
    <row r="933" ht="22.5" customHeight="1">
      <c r="A933" s="7"/>
      <c r="B933" s="7"/>
      <c r="C933" s="7"/>
      <c r="D933" s="7"/>
      <c r="E933" s="21"/>
      <c r="F933" s="7"/>
      <c r="G933" s="7"/>
      <c r="H933" s="14"/>
      <c r="I933" s="14"/>
      <c r="J933" s="14"/>
      <c r="K933" s="7"/>
      <c r="L933" s="7"/>
      <c r="M933" s="7"/>
      <c r="N933" s="7"/>
      <c r="O933" s="7"/>
      <c r="P933" s="7"/>
      <c r="Q933" s="7"/>
      <c r="R933" s="7"/>
      <c r="S933" s="7"/>
      <c r="T933" s="7"/>
      <c r="U933" s="7"/>
      <c r="V933" s="7"/>
      <c r="W933" s="7"/>
      <c r="X933" s="7"/>
      <c r="Y933" s="7"/>
      <c r="Z933" s="7"/>
      <c r="AA933" s="7"/>
      <c r="AB933" s="7"/>
    </row>
    <row r="934" ht="22.5" customHeight="1">
      <c r="A934" s="7"/>
      <c r="B934" s="7"/>
      <c r="C934" s="7"/>
      <c r="D934" s="7"/>
      <c r="E934" s="21"/>
      <c r="F934" s="7"/>
      <c r="G934" s="7"/>
      <c r="H934" s="14"/>
      <c r="I934" s="14"/>
      <c r="J934" s="14"/>
      <c r="K934" s="7"/>
      <c r="L934" s="7"/>
      <c r="M934" s="7"/>
      <c r="N934" s="7"/>
      <c r="O934" s="7"/>
      <c r="P934" s="7"/>
      <c r="Q934" s="7"/>
      <c r="R934" s="7"/>
      <c r="S934" s="7"/>
      <c r="T934" s="7"/>
      <c r="U934" s="7"/>
      <c r="V934" s="7"/>
      <c r="W934" s="7"/>
      <c r="X934" s="7"/>
      <c r="Y934" s="7"/>
      <c r="Z934" s="7"/>
      <c r="AA934" s="7"/>
      <c r="AB934" s="7"/>
    </row>
    <row r="935" ht="22.5" customHeight="1">
      <c r="A935" s="7"/>
      <c r="B935" s="7"/>
      <c r="C935" s="7"/>
      <c r="D935" s="7"/>
      <c r="E935" s="21"/>
      <c r="F935" s="7"/>
      <c r="G935" s="7"/>
      <c r="H935" s="14"/>
      <c r="I935" s="14"/>
      <c r="J935" s="14"/>
      <c r="K935" s="7"/>
      <c r="L935" s="7"/>
      <c r="M935" s="7"/>
      <c r="N935" s="7"/>
      <c r="O935" s="7"/>
      <c r="P935" s="7"/>
      <c r="Q935" s="7"/>
      <c r="R935" s="7"/>
      <c r="S935" s="7"/>
      <c r="T935" s="7"/>
      <c r="U935" s="7"/>
      <c r="V935" s="7"/>
      <c r="W935" s="7"/>
      <c r="X935" s="7"/>
      <c r="Y935" s="7"/>
      <c r="Z935" s="7"/>
      <c r="AA935" s="7"/>
      <c r="AB935" s="7"/>
    </row>
    <row r="936" ht="22.5" customHeight="1">
      <c r="A936" s="7"/>
      <c r="B936" s="7"/>
      <c r="C936" s="7"/>
      <c r="D936" s="7"/>
      <c r="E936" s="21"/>
      <c r="F936" s="7"/>
      <c r="G936" s="7"/>
      <c r="H936" s="14"/>
      <c r="I936" s="14"/>
      <c r="J936" s="14"/>
      <c r="K936" s="7"/>
      <c r="L936" s="7"/>
      <c r="M936" s="7"/>
      <c r="N936" s="7"/>
      <c r="O936" s="7"/>
      <c r="P936" s="7"/>
      <c r="Q936" s="7"/>
      <c r="R936" s="7"/>
      <c r="S936" s="7"/>
      <c r="T936" s="7"/>
      <c r="U936" s="7"/>
      <c r="V936" s="7"/>
      <c r="W936" s="7"/>
      <c r="X936" s="7"/>
      <c r="Y936" s="7"/>
      <c r="Z936" s="7"/>
      <c r="AA936" s="7"/>
      <c r="AB936" s="7"/>
    </row>
    <row r="937" ht="22.5" customHeight="1">
      <c r="A937" s="7"/>
      <c r="B937" s="7"/>
      <c r="C937" s="7"/>
      <c r="D937" s="7"/>
      <c r="E937" s="21"/>
      <c r="F937" s="7"/>
      <c r="G937" s="7"/>
      <c r="H937" s="14"/>
      <c r="I937" s="14"/>
      <c r="J937" s="14"/>
      <c r="K937" s="7"/>
      <c r="L937" s="7"/>
      <c r="M937" s="7"/>
      <c r="N937" s="7"/>
      <c r="O937" s="7"/>
      <c r="P937" s="7"/>
      <c r="Q937" s="7"/>
      <c r="R937" s="7"/>
      <c r="S937" s="7"/>
      <c r="T937" s="7"/>
      <c r="U937" s="7"/>
      <c r="V937" s="7"/>
      <c r="W937" s="7"/>
      <c r="X937" s="7"/>
      <c r="Y937" s="7"/>
      <c r="Z937" s="7"/>
      <c r="AA937" s="7"/>
      <c r="AB937" s="7"/>
    </row>
    <row r="938" ht="22.5" customHeight="1">
      <c r="A938" s="7"/>
      <c r="B938" s="7"/>
      <c r="C938" s="7"/>
      <c r="D938" s="7"/>
      <c r="E938" s="21"/>
      <c r="F938" s="7"/>
      <c r="G938" s="7"/>
      <c r="H938" s="14"/>
      <c r="I938" s="14"/>
      <c r="J938" s="14"/>
      <c r="K938" s="7"/>
      <c r="L938" s="7"/>
      <c r="M938" s="7"/>
      <c r="N938" s="7"/>
      <c r="O938" s="7"/>
      <c r="P938" s="7"/>
      <c r="Q938" s="7"/>
      <c r="R938" s="7"/>
      <c r="S938" s="7"/>
      <c r="T938" s="7"/>
      <c r="U938" s="7"/>
      <c r="V938" s="7"/>
      <c r="W938" s="7"/>
      <c r="X938" s="7"/>
      <c r="Y938" s="7"/>
      <c r="Z938" s="7"/>
      <c r="AA938" s="7"/>
      <c r="AB938" s="7"/>
    </row>
    <row r="939" ht="22.5" customHeight="1">
      <c r="A939" s="7"/>
      <c r="B939" s="7"/>
      <c r="C939" s="7"/>
      <c r="D939" s="7"/>
      <c r="E939" s="21"/>
      <c r="F939" s="7"/>
      <c r="G939" s="7"/>
      <c r="H939" s="14"/>
      <c r="I939" s="14"/>
      <c r="J939" s="14"/>
      <c r="K939" s="7"/>
      <c r="L939" s="7"/>
      <c r="M939" s="7"/>
      <c r="N939" s="7"/>
      <c r="O939" s="7"/>
      <c r="P939" s="7"/>
      <c r="Q939" s="7"/>
      <c r="R939" s="7"/>
      <c r="S939" s="7"/>
      <c r="T939" s="7"/>
      <c r="U939" s="7"/>
      <c r="V939" s="7"/>
      <c r="W939" s="7"/>
      <c r="X939" s="7"/>
      <c r="Y939" s="7"/>
      <c r="Z939" s="7"/>
      <c r="AA939" s="7"/>
      <c r="AB939" s="7"/>
    </row>
    <row r="940" ht="22.5" customHeight="1">
      <c r="A940" s="7"/>
      <c r="B940" s="7"/>
      <c r="C940" s="7"/>
      <c r="D940" s="7"/>
      <c r="E940" s="21"/>
      <c r="F940" s="7"/>
      <c r="G940" s="7"/>
      <c r="H940" s="14"/>
      <c r="I940" s="14"/>
      <c r="J940" s="14"/>
      <c r="K940" s="7"/>
      <c r="L940" s="7"/>
      <c r="M940" s="7"/>
      <c r="N940" s="7"/>
      <c r="O940" s="7"/>
      <c r="P940" s="7"/>
      <c r="Q940" s="7"/>
      <c r="R940" s="7"/>
      <c r="S940" s="7"/>
      <c r="T940" s="7"/>
      <c r="U940" s="7"/>
      <c r="V940" s="7"/>
      <c r="W940" s="7"/>
      <c r="X940" s="7"/>
      <c r="Y940" s="7"/>
      <c r="Z940" s="7"/>
      <c r="AA940" s="7"/>
      <c r="AB940" s="7"/>
    </row>
    <row r="941" ht="22.5" customHeight="1">
      <c r="A941" s="7"/>
      <c r="B941" s="7"/>
      <c r="C941" s="7"/>
      <c r="D941" s="7"/>
      <c r="E941" s="21"/>
      <c r="F941" s="7"/>
      <c r="G941" s="7"/>
      <c r="H941" s="14"/>
      <c r="I941" s="14"/>
      <c r="J941" s="14"/>
      <c r="K941" s="7"/>
      <c r="L941" s="7"/>
      <c r="M941" s="7"/>
      <c r="N941" s="7"/>
      <c r="O941" s="7"/>
      <c r="P941" s="7"/>
      <c r="Q941" s="7"/>
      <c r="R941" s="7"/>
      <c r="S941" s="7"/>
      <c r="T941" s="7"/>
      <c r="U941" s="7"/>
      <c r="V941" s="7"/>
      <c r="W941" s="7"/>
      <c r="X941" s="7"/>
      <c r="Y941" s="7"/>
      <c r="Z941" s="7"/>
      <c r="AA941" s="7"/>
      <c r="AB941" s="7"/>
    </row>
    <row r="942" ht="22.5" customHeight="1">
      <c r="A942" s="7"/>
      <c r="B942" s="7"/>
      <c r="C942" s="7"/>
      <c r="D942" s="7"/>
      <c r="E942" s="21"/>
      <c r="F942" s="7"/>
      <c r="G942" s="7"/>
      <c r="H942" s="14"/>
      <c r="I942" s="14"/>
      <c r="J942" s="14"/>
      <c r="K942" s="7"/>
      <c r="L942" s="7"/>
      <c r="M942" s="7"/>
      <c r="N942" s="7"/>
      <c r="O942" s="7"/>
      <c r="P942" s="7"/>
      <c r="Q942" s="7"/>
      <c r="R942" s="7"/>
      <c r="S942" s="7"/>
      <c r="T942" s="7"/>
      <c r="U942" s="7"/>
      <c r="V942" s="7"/>
      <c r="W942" s="7"/>
      <c r="X942" s="7"/>
      <c r="Y942" s="7"/>
      <c r="Z942" s="7"/>
      <c r="AA942" s="7"/>
      <c r="AB942" s="7"/>
    </row>
    <row r="943" ht="22.5" customHeight="1">
      <c r="A943" s="7"/>
      <c r="B943" s="7"/>
      <c r="C943" s="7"/>
      <c r="D943" s="7"/>
      <c r="E943" s="21"/>
      <c r="F943" s="7"/>
      <c r="G943" s="7"/>
      <c r="H943" s="14"/>
      <c r="I943" s="14"/>
      <c r="J943" s="14"/>
      <c r="K943" s="7"/>
      <c r="L943" s="7"/>
      <c r="M943" s="7"/>
      <c r="N943" s="7"/>
      <c r="O943" s="7"/>
      <c r="P943" s="7"/>
      <c r="Q943" s="7"/>
      <c r="R943" s="7"/>
      <c r="S943" s="7"/>
      <c r="T943" s="7"/>
      <c r="U943" s="7"/>
      <c r="V943" s="7"/>
      <c r="W943" s="7"/>
      <c r="X943" s="7"/>
      <c r="Y943" s="7"/>
      <c r="Z943" s="7"/>
      <c r="AA943" s="7"/>
      <c r="AB943" s="7"/>
    </row>
    <row r="944" ht="22.5" customHeight="1">
      <c r="A944" s="7"/>
      <c r="B944" s="7"/>
      <c r="C944" s="7"/>
      <c r="D944" s="7"/>
      <c r="E944" s="21"/>
      <c r="F944" s="7"/>
      <c r="G944" s="7"/>
      <c r="H944" s="14"/>
      <c r="I944" s="14"/>
      <c r="J944" s="14"/>
      <c r="K944" s="7"/>
      <c r="L944" s="7"/>
      <c r="M944" s="7"/>
      <c r="N944" s="7"/>
      <c r="O944" s="7"/>
      <c r="P944" s="7"/>
      <c r="Q944" s="7"/>
      <c r="R944" s="7"/>
      <c r="S944" s="7"/>
      <c r="T944" s="7"/>
      <c r="U944" s="7"/>
      <c r="V944" s="7"/>
      <c r="W944" s="7"/>
      <c r="X944" s="7"/>
      <c r="Y944" s="7"/>
      <c r="Z944" s="7"/>
      <c r="AA944" s="7"/>
      <c r="AB944" s="7"/>
    </row>
    <row r="945" ht="22.5" customHeight="1">
      <c r="A945" s="7"/>
      <c r="B945" s="7"/>
      <c r="C945" s="7"/>
      <c r="D945" s="7"/>
      <c r="E945" s="21"/>
      <c r="F945" s="7"/>
      <c r="G945" s="7"/>
      <c r="H945" s="14"/>
      <c r="I945" s="14"/>
      <c r="J945" s="14"/>
      <c r="K945" s="7"/>
      <c r="L945" s="7"/>
      <c r="M945" s="7"/>
      <c r="N945" s="7"/>
      <c r="O945" s="7"/>
      <c r="P945" s="7"/>
      <c r="Q945" s="7"/>
      <c r="R945" s="7"/>
      <c r="S945" s="7"/>
      <c r="T945" s="7"/>
      <c r="U945" s="7"/>
      <c r="V945" s="7"/>
      <c r="W945" s="7"/>
      <c r="X945" s="7"/>
      <c r="Y945" s="7"/>
      <c r="Z945" s="7"/>
      <c r="AA945" s="7"/>
      <c r="AB945" s="7"/>
    </row>
    <row r="946" ht="22.5" customHeight="1">
      <c r="A946" s="7"/>
      <c r="B946" s="7"/>
      <c r="C946" s="7"/>
      <c r="D946" s="7"/>
      <c r="E946" s="21"/>
      <c r="F946" s="7"/>
      <c r="G946" s="7"/>
      <c r="H946" s="14"/>
      <c r="I946" s="14"/>
      <c r="J946" s="14"/>
      <c r="K946" s="7"/>
      <c r="L946" s="7"/>
      <c r="M946" s="7"/>
      <c r="N946" s="7"/>
      <c r="O946" s="7"/>
      <c r="P946" s="7"/>
      <c r="Q946" s="7"/>
      <c r="R946" s="7"/>
      <c r="S946" s="7"/>
      <c r="T946" s="7"/>
      <c r="U946" s="7"/>
      <c r="V946" s="7"/>
      <c r="W946" s="7"/>
      <c r="X946" s="7"/>
      <c r="Y946" s="7"/>
      <c r="Z946" s="7"/>
      <c r="AA946" s="7"/>
      <c r="AB946" s="7"/>
    </row>
    <row r="947" ht="22.5" customHeight="1">
      <c r="A947" s="7"/>
      <c r="B947" s="7"/>
      <c r="C947" s="7"/>
      <c r="D947" s="7"/>
      <c r="E947" s="21"/>
      <c r="F947" s="7"/>
      <c r="G947" s="7"/>
      <c r="H947" s="14"/>
      <c r="I947" s="14"/>
      <c r="J947" s="14"/>
      <c r="K947" s="7"/>
      <c r="L947" s="7"/>
      <c r="M947" s="7"/>
      <c r="N947" s="7"/>
      <c r="O947" s="7"/>
      <c r="P947" s="7"/>
      <c r="Q947" s="7"/>
      <c r="R947" s="7"/>
      <c r="S947" s="7"/>
      <c r="T947" s="7"/>
      <c r="U947" s="7"/>
      <c r="V947" s="7"/>
      <c r="W947" s="7"/>
      <c r="X947" s="7"/>
      <c r="Y947" s="7"/>
      <c r="Z947" s="7"/>
      <c r="AA947" s="7"/>
      <c r="AB947" s="7"/>
    </row>
    <row r="948" ht="22.5" customHeight="1">
      <c r="A948" s="7"/>
      <c r="B948" s="7"/>
      <c r="C948" s="7"/>
      <c r="D948" s="7"/>
      <c r="E948" s="21"/>
      <c r="F948" s="7"/>
      <c r="G948" s="7"/>
      <c r="H948" s="14"/>
      <c r="I948" s="14"/>
      <c r="J948" s="14"/>
      <c r="K948" s="7"/>
      <c r="L948" s="7"/>
      <c r="M948" s="7"/>
      <c r="N948" s="7"/>
      <c r="O948" s="7"/>
      <c r="P948" s="7"/>
      <c r="Q948" s="7"/>
      <c r="R948" s="7"/>
      <c r="S948" s="7"/>
      <c r="T948" s="7"/>
      <c r="U948" s="7"/>
      <c r="V948" s="7"/>
      <c r="W948" s="7"/>
      <c r="X948" s="7"/>
      <c r="Y948" s="7"/>
      <c r="Z948" s="7"/>
      <c r="AA948" s="7"/>
      <c r="AB948" s="7"/>
    </row>
    <row r="949" ht="22.5" customHeight="1">
      <c r="A949" s="7"/>
      <c r="B949" s="7"/>
      <c r="C949" s="7"/>
      <c r="D949" s="7"/>
      <c r="E949" s="21"/>
      <c r="F949" s="7"/>
      <c r="G949" s="7"/>
      <c r="H949" s="14"/>
      <c r="I949" s="14"/>
      <c r="J949" s="14"/>
      <c r="K949" s="7"/>
      <c r="L949" s="7"/>
      <c r="M949" s="7"/>
      <c r="N949" s="7"/>
      <c r="O949" s="7"/>
      <c r="P949" s="7"/>
      <c r="Q949" s="7"/>
      <c r="R949" s="7"/>
      <c r="S949" s="7"/>
      <c r="T949" s="7"/>
      <c r="U949" s="7"/>
      <c r="V949" s="7"/>
      <c r="W949" s="7"/>
      <c r="X949" s="7"/>
      <c r="Y949" s="7"/>
      <c r="Z949" s="7"/>
      <c r="AA949" s="7"/>
      <c r="AB949" s="7"/>
    </row>
    <row r="950" ht="22.5" customHeight="1">
      <c r="A950" s="7"/>
      <c r="B950" s="7"/>
      <c r="C950" s="7"/>
      <c r="D950" s="7"/>
      <c r="E950" s="21"/>
      <c r="F950" s="7"/>
      <c r="G950" s="7"/>
      <c r="H950" s="14"/>
      <c r="I950" s="14"/>
      <c r="J950" s="14"/>
      <c r="K950" s="7"/>
      <c r="L950" s="7"/>
      <c r="M950" s="7"/>
      <c r="N950" s="7"/>
      <c r="O950" s="7"/>
      <c r="P950" s="7"/>
      <c r="Q950" s="7"/>
      <c r="R950" s="7"/>
      <c r="S950" s="7"/>
      <c r="T950" s="7"/>
      <c r="U950" s="7"/>
      <c r="V950" s="7"/>
      <c r="W950" s="7"/>
      <c r="X950" s="7"/>
      <c r="Y950" s="7"/>
      <c r="Z950" s="7"/>
      <c r="AA950" s="7"/>
      <c r="AB950" s="7"/>
    </row>
    <row r="951" ht="22.5" customHeight="1">
      <c r="A951" s="7"/>
      <c r="B951" s="7"/>
      <c r="C951" s="7"/>
      <c r="D951" s="7"/>
      <c r="E951" s="21"/>
      <c r="F951" s="7"/>
      <c r="G951" s="7"/>
      <c r="H951" s="14"/>
      <c r="I951" s="14"/>
      <c r="J951" s="14"/>
      <c r="K951" s="7"/>
      <c r="L951" s="7"/>
      <c r="M951" s="7"/>
      <c r="N951" s="7"/>
      <c r="O951" s="7"/>
      <c r="P951" s="7"/>
      <c r="Q951" s="7"/>
      <c r="R951" s="7"/>
      <c r="S951" s="7"/>
      <c r="T951" s="7"/>
      <c r="U951" s="7"/>
      <c r="V951" s="7"/>
      <c r="W951" s="7"/>
      <c r="X951" s="7"/>
      <c r="Y951" s="7"/>
      <c r="Z951" s="7"/>
      <c r="AA951" s="7"/>
      <c r="AB951" s="7"/>
    </row>
    <row r="952" ht="22.5" customHeight="1">
      <c r="A952" s="7"/>
      <c r="B952" s="7"/>
      <c r="C952" s="7"/>
      <c r="D952" s="7"/>
      <c r="E952" s="21"/>
      <c r="F952" s="7"/>
      <c r="G952" s="7"/>
      <c r="H952" s="14"/>
      <c r="I952" s="14"/>
      <c r="J952" s="14"/>
      <c r="K952" s="7"/>
      <c r="L952" s="7"/>
      <c r="M952" s="7"/>
      <c r="N952" s="7"/>
      <c r="O952" s="7"/>
      <c r="P952" s="7"/>
      <c r="Q952" s="7"/>
      <c r="R952" s="7"/>
      <c r="S952" s="7"/>
      <c r="T952" s="7"/>
      <c r="U952" s="7"/>
      <c r="V952" s="7"/>
      <c r="W952" s="7"/>
      <c r="X952" s="7"/>
      <c r="Y952" s="7"/>
      <c r="Z952" s="7"/>
      <c r="AA952" s="7"/>
      <c r="AB952" s="7"/>
    </row>
    <row r="953" ht="22.5" customHeight="1">
      <c r="A953" s="7"/>
      <c r="B953" s="7"/>
      <c r="C953" s="7"/>
      <c r="D953" s="7"/>
      <c r="E953" s="21"/>
      <c r="F953" s="7"/>
      <c r="G953" s="7"/>
      <c r="H953" s="14"/>
      <c r="I953" s="14"/>
      <c r="J953" s="14"/>
      <c r="K953" s="7"/>
      <c r="L953" s="7"/>
      <c r="M953" s="7"/>
      <c r="N953" s="7"/>
      <c r="O953" s="7"/>
      <c r="P953" s="7"/>
      <c r="Q953" s="7"/>
      <c r="R953" s="7"/>
      <c r="S953" s="7"/>
      <c r="T953" s="7"/>
      <c r="U953" s="7"/>
      <c r="V953" s="7"/>
      <c r="W953" s="7"/>
      <c r="X953" s="7"/>
      <c r="Y953" s="7"/>
      <c r="Z953" s="7"/>
      <c r="AA953" s="7"/>
      <c r="AB953" s="7"/>
    </row>
    <row r="954" ht="22.5" customHeight="1">
      <c r="A954" s="7"/>
      <c r="B954" s="7"/>
      <c r="C954" s="7"/>
      <c r="D954" s="7"/>
      <c r="E954" s="21"/>
      <c r="F954" s="7"/>
      <c r="G954" s="7"/>
      <c r="H954" s="14"/>
      <c r="I954" s="14"/>
      <c r="J954" s="14"/>
      <c r="K954" s="7"/>
      <c r="L954" s="7"/>
      <c r="M954" s="7"/>
      <c r="N954" s="7"/>
      <c r="O954" s="7"/>
      <c r="P954" s="7"/>
      <c r="Q954" s="7"/>
      <c r="R954" s="7"/>
      <c r="S954" s="7"/>
      <c r="T954" s="7"/>
      <c r="U954" s="7"/>
      <c r="V954" s="7"/>
      <c r="W954" s="7"/>
      <c r="X954" s="7"/>
      <c r="Y954" s="7"/>
      <c r="Z954" s="7"/>
      <c r="AA954" s="7"/>
      <c r="AB954" s="7"/>
    </row>
    <row r="955" ht="22.5" customHeight="1">
      <c r="A955" s="7"/>
      <c r="B955" s="7"/>
      <c r="C955" s="7"/>
      <c r="D955" s="7"/>
      <c r="E955" s="21"/>
      <c r="F955" s="7"/>
      <c r="G955" s="7"/>
      <c r="H955" s="14"/>
      <c r="I955" s="14"/>
      <c r="J955" s="14"/>
      <c r="K955" s="7"/>
      <c r="L955" s="7"/>
      <c r="M955" s="7"/>
      <c r="N955" s="7"/>
      <c r="O955" s="7"/>
      <c r="P955" s="7"/>
      <c r="Q955" s="7"/>
      <c r="R955" s="7"/>
      <c r="S955" s="7"/>
      <c r="T955" s="7"/>
      <c r="U955" s="7"/>
      <c r="V955" s="7"/>
      <c r="W955" s="7"/>
      <c r="X955" s="7"/>
      <c r="Y955" s="7"/>
      <c r="Z955" s="7"/>
      <c r="AA955" s="7"/>
      <c r="AB955" s="7"/>
    </row>
    <row r="956" ht="22.5" customHeight="1">
      <c r="A956" s="7"/>
      <c r="B956" s="7"/>
      <c r="C956" s="7"/>
      <c r="D956" s="7"/>
      <c r="E956" s="21"/>
      <c r="F956" s="7"/>
      <c r="G956" s="7"/>
      <c r="H956" s="14"/>
      <c r="I956" s="14"/>
      <c r="J956" s="14"/>
      <c r="K956" s="7"/>
      <c r="L956" s="7"/>
      <c r="M956" s="7"/>
      <c r="N956" s="7"/>
      <c r="O956" s="7"/>
      <c r="P956" s="7"/>
      <c r="Q956" s="7"/>
      <c r="R956" s="7"/>
      <c r="S956" s="7"/>
      <c r="T956" s="7"/>
      <c r="U956" s="7"/>
      <c r="V956" s="7"/>
      <c r="W956" s="7"/>
      <c r="X956" s="7"/>
      <c r="Y956" s="7"/>
      <c r="Z956" s="7"/>
      <c r="AA956" s="7"/>
      <c r="AB956" s="7"/>
    </row>
    <row r="957" ht="22.5" customHeight="1">
      <c r="A957" s="7"/>
      <c r="B957" s="7"/>
      <c r="C957" s="7"/>
      <c r="D957" s="7"/>
      <c r="E957" s="21"/>
      <c r="F957" s="7"/>
      <c r="G957" s="7"/>
      <c r="H957" s="14"/>
      <c r="I957" s="14"/>
      <c r="J957" s="14"/>
      <c r="K957" s="7"/>
      <c r="L957" s="7"/>
      <c r="M957" s="7"/>
      <c r="N957" s="7"/>
      <c r="O957" s="7"/>
      <c r="P957" s="7"/>
      <c r="Q957" s="7"/>
      <c r="R957" s="7"/>
      <c r="S957" s="7"/>
      <c r="T957" s="7"/>
      <c r="U957" s="7"/>
      <c r="V957" s="7"/>
      <c r="W957" s="7"/>
      <c r="X957" s="7"/>
      <c r="Y957" s="7"/>
      <c r="Z957" s="7"/>
      <c r="AA957" s="7"/>
      <c r="AB957" s="7"/>
    </row>
    <row r="958" ht="22.5" customHeight="1">
      <c r="A958" s="7"/>
      <c r="B958" s="7"/>
      <c r="C958" s="7"/>
      <c r="D958" s="7"/>
      <c r="E958" s="21"/>
      <c r="F958" s="7"/>
      <c r="G958" s="7"/>
      <c r="H958" s="14"/>
      <c r="I958" s="14"/>
      <c r="J958" s="14"/>
      <c r="K958" s="7"/>
      <c r="L958" s="7"/>
      <c r="M958" s="7"/>
      <c r="N958" s="7"/>
      <c r="O958" s="7"/>
      <c r="P958" s="7"/>
      <c r="Q958" s="7"/>
      <c r="R958" s="7"/>
      <c r="S958" s="7"/>
      <c r="T958" s="7"/>
      <c r="U958" s="7"/>
      <c r="V958" s="7"/>
      <c r="W958" s="7"/>
      <c r="X958" s="7"/>
      <c r="Y958" s="7"/>
      <c r="Z958" s="7"/>
      <c r="AA958" s="7"/>
      <c r="AB958" s="7"/>
    </row>
    <row r="959" ht="22.5" customHeight="1">
      <c r="A959" s="7"/>
      <c r="B959" s="7"/>
      <c r="C959" s="7"/>
      <c r="D959" s="7"/>
      <c r="E959" s="21"/>
      <c r="F959" s="7"/>
      <c r="G959" s="7"/>
      <c r="H959" s="14"/>
      <c r="I959" s="14"/>
      <c r="J959" s="14"/>
      <c r="K959" s="7"/>
      <c r="L959" s="7"/>
      <c r="M959" s="7"/>
      <c r="N959" s="7"/>
      <c r="O959" s="7"/>
      <c r="P959" s="7"/>
      <c r="Q959" s="7"/>
      <c r="R959" s="7"/>
      <c r="S959" s="7"/>
      <c r="T959" s="7"/>
      <c r="U959" s="7"/>
      <c r="V959" s="7"/>
      <c r="W959" s="7"/>
      <c r="X959" s="7"/>
      <c r="Y959" s="7"/>
      <c r="Z959" s="7"/>
      <c r="AA959" s="7"/>
      <c r="AB959" s="7"/>
    </row>
    <row r="960" ht="22.5" customHeight="1">
      <c r="A960" s="7"/>
      <c r="B960" s="7"/>
      <c r="C960" s="7"/>
      <c r="D960" s="7"/>
      <c r="E960" s="21"/>
      <c r="F960" s="7"/>
      <c r="G960" s="7"/>
      <c r="H960" s="14"/>
      <c r="I960" s="14"/>
      <c r="J960" s="14"/>
      <c r="K960" s="7"/>
      <c r="L960" s="7"/>
      <c r="M960" s="7"/>
      <c r="N960" s="7"/>
      <c r="O960" s="7"/>
      <c r="P960" s="7"/>
      <c r="Q960" s="7"/>
      <c r="R960" s="7"/>
      <c r="S960" s="7"/>
      <c r="T960" s="7"/>
      <c r="U960" s="7"/>
      <c r="V960" s="7"/>
      <c r="W960" s="7"/>
      <c r="X960" s="7"/>
      <c r="Y960" s="7"/>
      <c r="Z960" s="7"/>
      <c r="AA960" s="7"/>
      <c r="AB960" s="7"/>
    </row>
    <row r="961" ht="22.5" customHeight="1">
      <c r="A961" s="7"/>
      <c r="B961" s="7"/>
      <c r="C961" s="7"/>
      <c r="D961" s="7"/>
      <c r="E961" s="21"/>
      <c r="F961" s="7"/>
      <c r="G961" s="7"/>
      <c r="H961" s="14"/>
      <c r="I961" s="14"/>
      <c r="J961" s="14"/>
      <c r="K961" s="7"/>
      <c r="L961" s="7"/>
      <c r="M961" s="7"/>
      <c r="N961" s="7"/>
      <c r="O961" s="7"/>
      <c r="P961" s="7"/>
      <c r="Q961" s="7"/>
      <c r="R961" s="7"/>
      <c r="S961" s="7"/>
      <c r="T961" s="7"/>
      <c r="U961" s="7"/>
      <c r="V961" s="7"/>
      <c r="W961" s="7"/>
      <c r="X961" s="7"/>
      <c r="Y961" s="7"/>
      <c r="Z961" s="7"/>
      <c r="AA961" s="7"/>
      <c r="AB961" s="7"/>
    </row>
    <row r="962" ht="22.5" customHeight="1">
      <c r="A962" s="7"/>
      <c r="B962" s="7"/>
      <c r="C962" s="7"/>
      <c r="D962" s="7"/>
      <c r="E962" s="21"/>
      <c r="F962" s="7"/>
      <c r="G962" s="7"/>
      <c r="H962" s="14"/>
      <c r="I962" s="14"/>
      <c r="J962" s="14"/>
      <c r="K962" s="7"/>
      <c r="L962" s="7"/>
      <c r="M962" s="7"/>
      <c r="N962" s="7"/>
      <c r="O962" s="7"/>
      <c r="P962" s="7"/>
      <c r="Q962" s="7"/>
      <c r="R962" s="7"/>
      <c r="S962" s="7"/>
      <c r="T962" s="7"/>
      <c r="U962" s="7"/>
      <c r="V962" s="7"/>
      <c r="W962" s="7"/>
      <c r="X962" s="7"/>
      <c r="Y962" s="7"/>
      <c r="Z962" s="7"/>
      <c r="AA962" s="7"/>
      <c r="AB962" s="7"/>
    </row>
    <row r="963" ht="22.5" customHeight="1">
      <c r="A963" s="7"/>
      <c r="B963" s="7"/>
      <c r="C963" s="7"/>
      <c r="D963" s="7"/>
      <c r="E963" s="21"/>
      <c r="F963" s="7"/>
      <c r="G963" s="7"/>
      <c r="H963" s="14"/>
      <c r="I963" s="14"/>
      <c r="J963" s="14"/>
      <c r="K963" s="7"/>
      <c r="L963" s="7"/>
      <c r="M963" s="7"/>
      <c r="N963" s="7"/>
      <c r="O963" s="7"/>
      <c r="P963" s="7"/>
      <c r="Q963" s="7"/>
      <c r="R963" s="7"/>
      <c r="S963" s="7"/>
      <c r="T963" s="7"/>
      <c r="U963" s="7"/>
      <c r="V963" s="7"/>
      <c r="W963" s="7"/>
      <c r="X963" s="7"/>
      <c r="Y963" s="7"/>
      <c r="Z963" s="7"/>
      <c r="AA963" s="7"/>
      <c r="AB963" s="7"/>
    </row>
    <row r="964" ht="22.5" customHeight="1">
      <c r="A964" s="7"/>
      <c r="B964" s="7"/>
      <c r="C964" s="7"/>
      <c r="D964" s="7"/>
      <c r="E964" s="21"/>
      <c r="F964" s="7"/>
      <c r="G964" s="7"/>
      <c r="H964" s="14"/>
      <c r="I964" s="14"/>
      <c r="J964" s="14"/>
      <c r="K964" s="7"/>
      <c r="L964" s="7"/>
      <c r="M964" s="7"/>
      <c r="N964" s="7"/>
      <c r="O964" s="7"/>
      <c r="P964" s="7"/>
      <c r="Q964" s="7"/>
      <c r="R964" s="7"/>
      <c r="S964" s="7"/>
      <c r="T964" s="7"/>
      <c r="U964" s="7"/>
      <c r="V964" s="7"/>
      <c r="W964" s="7"/>
      <c r="X964" s="7"/>
      <c r="Y964" s="7"/>
      <c r="Z964" s="7"/>
      <c r="AA964" s="7"/>
      <c r="AB964" s="7"/>
    </row>
    <row r="965" ht="22.5" customHeight="1">
      <c r="A965" s="7"/>
      <c r="B965" s="7"/>
      <c r="C965" s="7"/>
      <c r="D965" s="7"/>
      <c r="E965" s="21"/>
      <c r="F965" s="7"/>
      <c r="G965" s="7"/>
      <c r="H965" s="14"/>
      <c r="I965" s="14"/>
      <c r="J965" s="14"/>
      <c r="K965" s="7"/>
      <c r="L965" s="7"/>
      <c r="M965" s="7"/>
      <c r="N965" s="7"/>
      <c r="O965" s="7"/>
      <c r="P965" s="7"/>
      <c r="Q965" s="7"/>
      <c r="R965" s="7"/>
      <c r="S965" s="7"/>
      <c r="T965" s="7"/>
      <c r="U965" s="7"/>
      <c r="V965" s="7"/>
      <c r="W965" s="7"/>
      <c r="X965" s="7"/>
      <c r="Y965" s="7"/>
      <c r="Z965" s="7"/>
      <c r="AA965" s="7"/>
      <c r="AB965" s="7"/>
    </row>
    <row r="966" ht="22.5" customHeight="1">
      <c r="A966" s="7"/>
      <c r="B966" s="7"/>
      <c r="C966" s="7"/>
      <c r="D966" s="7"/>
      <c r="E966" s="21"/>
      <c r="F966" s="7"/>
      <c r="G966" s="7"/>
      <c r="H966" s="14"/>
      <c r="I966" s="14"/>
      <c r="J966" s="14"/>
      <c r="K966" s="7"/>
      <c r="L966" s="7"/>
      <c r="M966" s="7"/>
      <c r="N966" s="7"/>
      <c r="O966" s="7"/>
      <c r="P966" s="7"/>
      <c r="Q966" s="7"/>
      <c r="R966" s="7"/>
      <c r="S966" s="7"/>
      <c r="T966" s="7"/>
      <c r="U966" s="7"/>
      <c r="V966" s="7"/>
      <c r="W966" s="7"/>
      <c r="X966" s="7"/>
      <c r="Y966" s="7"/>
      <c r="Z966" s="7"/>
      <c r="AA966" s="7"/>
      <c r="AB966" s="7"/>
    </row>
    <row r="967" ht="22.5" customHeight="1">
      <c r="A967" s="7"/>
      <c r="B967" s="7"/>
      <c r="C967" s="7"/>
      <c r="D967" s="7"/>
      <c r="E967" s="21"/>
      <c r="F967" s="7"/>
      <c r="G967" s="7"/>
      <c r="H967" s="14"/>
      <c r="I967" s="14"/>
      <c r="J967" s="14"/>
      <c r="K967" s="7"/>
      <c r="L967" s="7"/>
      <c r="M967" s="7"/>
      <c r="N967" s="7"/>
      <c r="O967" s="7"/>
      <c r="P967" s="7"/>
      <c r="Q967" s="7"/>
      <c r="R967" s="7"/>
      <c r="S967" s="7"/>
      <c r="T967" s="7"/>
      <c r="U967" s="7"/>
      <c r="V967" s="7"/>
      <c r="W967" s="7"/>
      <c r="X967" s="7"/>
      <c r="Y967" s="7"/>
      <c r="Z967" s="7"/>
      <c r="AA967" s="7"/>
      <c r="AB967" s="7"/>
    </row>
    <row r="968" ht="22.5" customHeight="1">
      <c r="A968" s="7"/>
      <c r="B968" s="7"/>
      <c r="C968" s="7"/>
      <c r="D968" s="7"/>
      <c r="E968" s="21"/>
      <c r="F968" s="7"/>
      <c r="G968" s="7"/>
      <c r="H968" s="14"/>
      <c r="I968" s="14"/>
      <c r="J968" s="14"/>
      <c r="K968" s="7"/>
      <c r="L968" s="7"/>
      <c r="M968" s="7"/>
      <c r="N968" s="7"/>
      <c r="O968" s="7"/>
      <c r="P968" s="7"/>
      <c r="Q968" s="7"/>
      <c r="R968" s="7"/>
      <c r="S968" s="7"/>
      <c r="T968" s="7"/>
      <c r="U968" s="7"/>
      <c r="V968" s="7"/>
      <c r="W968" s="7"/>
      <c r="X968" s="7"/>
      <c r="Y968" s="7"/>
      <c r="Z968" s="7"/>
      <c r="AA968" s="7"/>
      <c r="AB968" s="7"/>
    </row>
    <row r="969" ht="22.5" customHeight="1">
      <c r="A969" s="7"/>
      <c r="B969" s="7"/>
      <c r="C969" s="7"/>
      <c r="D969" s="7"/>
      <c r="E969" s="21"/>
      <c r="F969" s="7"/>
      <c r="G969" s="7"/>
      <c r="H969" s="14"/>
      <c r="I969" s="14"/>
      <c r="J969" s="14"/>
      <c r="K969" s="7"/>
      <c r="L969" s="7"/>
      <c r="M969" s="7"/>
      <c r="N969" s="7"/>
      <c r="O969" s="7"/>
      <c r="P969" s="7"/>
      <c r="Q969" s="7"/>
      <c r="R969" s="7"/>
      <c r="S969" s="7"/>
      <c r="T969" s="7"/>
      <c r="U969" s="7"/>
      <c r="V969" s="7"/>
      <c r="W969" s="7"/>
      <c r="X969" s="7"/>
      <c r="Y969" s="7"/>
      <c r="Z969" s="7"/>
      <c r="AA969" s="7"/>
      <c r="AB969" s="7"/>
    </row>
    <row r="970" ht="22.5" customHeight="1">
      <c r="A970" s="7"/>
      <c r="B970" s="7"/>
      <c r="C970" s="7"/>
      <c r="D970" s="7"/>
      <c r="E970" s="21"/>
      <c r="F970" s="7"/>
      <c r="G970" s="7"/>
      <c r="H970" s="14"/>
      <c r="I970" s="14"/>
      <c r="J970" s="14"/>
      <c r="K970" s="7"/>
      <c r="L970" s="7"/>
      <c r="M970" s="7"/>
      <c r="N970" s="7"/>
      <c r="O970" s="7"/>
      <c r="P970" s="7"/>
      <c r="Q970" s="7"/>
      <c r="R970" s="7"/>
      <c r="S970" s="7"/>
      <c r="T970" s="7"/>
      <c r="U970" s="7"/>
      <c r="V970" s="7"/>
      <c r="W970" s="7"/>
      <c r="X970" s="7"/>
      <c r="Y970" s="7"/>
      <c r="Z970" s="7"/>
      <c r="AA970" s="7"/>
      <c r="AB970" s="7"/>
    </row>
    <row r="971" ht="22.5" customHeight="1">
      <c r="A971" s="7"/>
      <c r="B971" s="7"/>
      <c r="C971" s="7"/>
      <c r="D971" s="7"/>
      <c r="E971" s="21"/>
      <c r="F971" s="7"/>
      <c r="G971" s="7"/>
      <c r="H971" s="14"/>
      <c r="I971" s="14"/>
      <c r="J971" s="14"/>
      <c r="K971" s="7"/>
      <c r="L971" s="7"/>
      <c r="M971" s="7"/>
      <c r="N971" s="7"/>
      <c r="O971" s="7"/>
      <c r="P971" s="7"/>
      <c r="Q971" s="7"/>
      <c r="R971" s="7"/>
      <c r="S971" s="7"/>
      <c r="T971" s="7"/>
      <c r="U971" s="7"/>
      <c r="V971" s="7"/>
      <c r="W971" s="7"/>
      <c r="X971" s="7"/>
      <c r="Y971" s="7"/>
      <c r="Z971" s="7"/>
      <c r="AA971" s="7"/>
      <c r="AB971" s="7"/>
    </row>
    <row r="972" ht="22.5" customHeight="1">
      <c r="A972" s="7"/>
      <c r="B972" s="7"/>
      <c r="C972" s="7"/>
      <c r="D972" s="7"/>
      <c r="E972" s="21"/>
      <c r="F972" s="7"/>
      <c r="G972" s="7"/>
      <c r="H972" s="14"/>
      <c r="I972" s="14"/>
      <c r="J972" s="14"/>
      <c r="K972" s="7"/>
      <c r="L972" s="7"/>
      <c r="M972" s="7"/>
      <c r="N972" s="7"/>
      <c r="O972" s="7"/>
      <c r="P972" s="7"/>
      <c r="Q972" s="7"/>
      <c r="R972" s="7"/>
      <c r="S972" s="7"/>
      <c r="T972" s="7"/>
      <c r="U972" s="7"/>
      <c r="V972" s="7"/>
      <c r="W972" s="7"/>
      <c r="X972" s="7"/>
      <c r="Y972" s="7"/>
      <c r="Z972" s="7"/>
      <c r="AA972" s="7"/>
      <c r="AB972" s="7"/>
    </row>
    <row r="973" ht="22.5" customHeight="1">
      <c r="A973" s="7"/>
      <c r="B973" s="7"/>
      <c r="C973" s="7"/>
      <c r="D973" s="7"/>
      <c r="E973" s="21"/>
      <c r="F973" s="7"/>
      <c r="G973" s="7"/>
      <c r="H973" s="14"/>
      <c r="I973" s="14"/>
      <c r="J973" s="14"/>
      <c r="K973" s="7"/>
      <c r="L973" s="7"/>
      <c r="M973" s="7"/>
      <c r="N973" s="7"/>
      <c r="O973" s="7"/>
      <c r="P973" s="7"/>
      <c r="Q973" s="7"/>
      <c r="R973" s="7"/>
      <c r="S973" s="7"/>
      <c r="T973" s="7"/>
      <c r="U973" s="7"/>
      <c r="V973" s="7"/>
      <c r="W973" s="7"/>
      <c r="X973" s="7"/>
      <c r="Y973" s="7"/>
      <c r="Z973" s="7"/>
      <c r="AA973" s="7"/>
      <c r="AB973" s="7"/>
    </row>
    <row r="974" ht="22.5" customHeight="1">
      <c r="A974" s="7"/>
      <c r="B974" s="7"/>
      <c r="C974" s="7"/>
      <c r="D974" s="7"/>
      <c r="E974" s="21"/>
      <c r="F974" s="7"/>
      <c r="G974" s="7"/>
      <c r="H974" s="14"/>
      <c r="I974" s="14"/>
      <c r="J974" s="14"/>
      <c r="K974" s="7"/>
      <c r="L974" s="7"/>
      <c r="M974" s="7"/>
      <c r="N974" s="7"/>
      <c r="O974" s="7"/>
      <c r="P974" s="7"/>
      <c r="Q974" s="7"/>
      <c r="R974" s="7"/>
      <c r="S974" s="7"/>
      <c r="T974" s="7"/>
      <c r="U974" s="7"/>
      <c r="V974" s="7"/>
      <c r="W974" s="7"/>
      <c r="X974" s="7"/>
      <c r="Y974" s="7"/>
      <c r="Z974" s="7"/>
      <c r="AA974" s="7"/>
      <c r="AB974" s="7"/>
    </row>
    <row r="975" ht="22.5" customHeight="1">
      <c r="A975" s="7"/>
      <c r="B975" s="7"/>
      <c r="C975" s="7"/>
      <c r="D975" s="7"/>
      <c r="E975" s="21"/>
      <c r="F975" s="7"/>
      <c r="G975" s="7"/>
      <c r="H975" s="14"/>
      <c r="I975" s="14"/>
      <c r="J975" s="14"/>
      <c r="K975" s="7"/>
      <c r="L975" s="7"/>
      <c r="M975" s="7"/>
      <c r="N975" s="7"/>
      <c r="O975" s="7"/>
      <c r="P975" s="7"/>
      <c r="Q975" s="7"/>
      <c r="R975" s="7"/>
      <c r="S975" s="7"/>
      <c r="T975" s="7"/>
      <c r="U975" s="7"/>
      <c r="V975" s="7"/>
      <c r="W975" s="7"/>
      <c r="X975" s="7"/>
      <c r="Y975" s="7"/>
      <c r="Z975" s="7"/>
      <c r="AA975" s="7"/>
      <c r="AB975" s="7"/>
    </row>
    <row r="976" ht="22.5" customHeight="1">
      <c r="A976" s="7"/>
      <c r="B976" s="7"/>
      <c r="C976" s="7"/>
      <c r="D976" s="7"/>
      <c r="E976" s="21"/>
      <c r="F976" s="7"/>
      <c r="G976" s="7"/>
      <c r="H976" s="14"/>
      <c r="I976" s="14"/>
      <c r="J976" s="14"/>
      <c r="K976" s="7"/>
      <c r="L976" s="7"/>
      <c r="M976" s="7"/>
      <c r="N976" s="7"/>
      <c r="O976" s="7"/>
      <c r="P976" s="7"/>
      <c r="Q976" s="7"/>
      <c r="R976" s="7"/>
      <c r="S976" s="7"/>
      <c r="T976" s="7"/>
      <c r="U976" s="7"/>
      <c r="V976" s="7"/>
      <c r="W976" s="7"/>
      <c r="X976" s="7"/>
      <c r="Y976" s="7"/>
      <c r="Z976" s="7"/>
      <c r="AA976" s="7"/>
      <c r="AB976" s="7"/>
    </row>
    <row r="977" ht="22.5" customHeight="1">
      <c r="A977" s="7"/>
      <c r="B977" s="7"/>
      <c r="C977" s="7"/>
      <c r="D977" s="7"/>
      <c r="E977" s="21"/>
      <c r="F977" s="7"/>
      <c r="G977" s="7"/>
      <c r="H977" s="14"/>
      <c r="I977" s="14"/>
      <c r="J977" s="14"/>
      <c r="K977" s="7"/>
      <c r="L977" s="7"/>
      <c r="M977" s="7"/>
      <c r="N977" s="7"/>
      <c r="O977" s="7"/>
      <c r="P977" s="7"/>
      <c r="Q977" s="7"/>
      <c r="R977" s="7"/>
      <c r="S977" s="7"/>
      <c r="T977" s="7"/>
      <c r="U977" s="7"/>
      <c r="V977" s="7"/>
      <c r="W977" s="7"/>
      <c r="X977" s="7"/>
      <c r="Y977" s="7"/>
      <c r="Z977" s="7"/>
      <c r="AA977" s="7"/>
      <c r="AB977" s="7"/>
    </row>
    <row r="978" ht="22.5" customHeight="1">
      <c r="A978" s="7"/>
      <c r="B978" s="7"/>
      <c r="C978" s="7"/>
      <c r="D978" s="7"/>
      <c r="E978" s="21"/>
      <c r="F978" s="7"/>
      <c r="G978" s="7"/>
      <c r="H978" s="14"/>
      <c r="I978" s="14"/>
      <c r="J978" s="14"/>
      <c r="K978" s="7"/>
      <c r="L978" s="7"/>
      <c r="M978" s="7"/>
      <c r="N978" s="7"/>
      <c r="O978" s="7"/>
      <c r="P978" s="7"/>
      <c r="Q978" s="7"/>
      <c r="R978" s="7"/>
      <c r="S978" s="7"/>
      <c r="T978" s="7"/>
      <c r="U978" s="7"/>
      <c r="V978" s="7"/>
      <c r="W978" s="7"/>
      <c r="X978" s="7"/>
      <c r="Y978" s="7"/>
      <c r="Z978" s="7"/>
      <c r="AA978" s="7"/>
      <c r="AB978" s="7"/>
    </row>
    <row r="979" ht="22.5" customHeight="1">
      <c r="A979" s="7"/>
      <c r="B979" s="7"/>
      <c r="C979" s="7"/>
      <c r="D979" s="7"/>
      <c r="E979" s="21"/>
      <c r="F979" s="7"/>
      <c r="G979" s="7"/>
      <c r="H979" s="14"/>
      <c r="I979" s="14"/>
      <c r="J979" s="14"/>
      <c r="K979" s="7"/>
      <c r="L979" s="7"/>
      <c r="M979" s="7"/>
      <c r="N979" s="7"/>
      <c r="O979" s="7"/>
      <c r="P979" s="7"/>
      <c r="Q979" s="7"/>
      <c r="R979" s="7"/>
      <c r="S979" s="7"/>
      <c r="T979" s="7"/>
      <c r="U979" s="7"/>
      <c r="V979" s="7"/>
      <c r="W979" s="7"/>
      <c r="X979" s="7"/>
      <c r="Y979" s="7"/>
      <c r="Z979" s="7"/>
      <c r="AA979" s="7"/>
      <c r="AB979" s="7"/>
    </row>
    <row r="980" ht="22.5" customHeight="1">
      <c r="A980" s="7"/>
      <c r="B980" s="7"/>
      <c r="C980" s="7"/>
      <c r="D980" s="7"/>
      <c r="E980" s="21"/>
      <c r="F980" s="7"/>
      <c r="G980" s="7"/>
      <c r="H980" s="14"/>
      <c r="I980" s="14"/>
      <c r="J980" s="14"/>
      <c r="K980" s="7"/>
      <c r="L980" s="7"/>
      <c r="M980" s="7"/>
      <c r="N980" s="7"/>
      <c r="O980" s="7"/>
      <c r="P980" s="7"/>
      <c r="Q980" s="7"/>
      <c r="R980" s="7"/>
      <c r="S980" s="7"/>
      <c r="T980" s="7"/>
      <c r="U980" s="7"/>
      <c r="V980" s="7"/>
      <c r="W980" s="7"/>
      <c r="X980" s="7"/>
      <c r="Y980" s="7"/>
      <c r="Z980" s="7"/>
      <c r="AA980" s="7"/>
      <c r="AB980" s="7"/>
    </row>
    <row r="981" ht="22.5" customHeight="1">
      <c r="A981" s="7"/>
      <c r="B981" s="7"/>
      <c r="C981" s="7"/>
      <c r="D981" s="7"/>
      <c r="E981" s="21"/>
      <c r="F981" s="7"/>
      <c r="G981" s="7"/>
      <c r="H981" s="14"/>
      <c r="I981" s="14"/>
      <c r="J981" s="14"/>
      <c r="K981" s="7"/>
      <c r="L981" s="7"/>
      <c r="M981" s="7"/>
      <c r="N981" s="7"/>
      <c r="O981" s="7"/>
      <c r="P981" s="7"/>
      <c r="Q981" s="7"/>
      <c r="R981" s="7"/>
      <c r="S981" s="7"/>
      <c r="T981" s="7"/>
      <c r="U981" s="7"/>
      <c r="V981" s="7"/>
      <c r="W981" s="7"/>
      <c r="X981" s="7"/>
      <c r="Y981" s="7"/>
      <c r="Z981" s="7"/>
      <c r="AA981" s="7"/>
      <c r="AB981" s="7"/>
    </row>
    <row r="982" ht="22.5" customHeight="1">
      <c r="A982" s="7"/>
      <c r="B982" s="7"/>
      <c r="C982" s="7"/>
      <c r="D982" s="7"/>
      <c r="E982" s="21"/>
      <c r="F982" s="7"/>
      <c r="G982" s="7"/>
      <c r="H982" s="14"/>
      <c r="I982" s="14"/>
      <c r="J982" s="14"/>
      <c r="K982" s="7"/>
      <c r="L982" s="7"/>
      <c r="M982" s="7"/>
      <c r="N982" s="7"/>
      <c r="O982" s="7"/>
      <c r="P982" s="7"/>
      <c r="Q982" s="7"/>
      <c r="R982" s="7"/>
      <c r="S982" s="7"/>
      <c r="T982" s="7"/>
      <c r="U982" s="7"/>
      <c r="V982" s="7"/>
      <c r="W982" s="7"/>
      <c r="X982" s="7"/>
      <c r="Y982" s="7"/>
      <c r="Z982" s="7"/>
      <c r="AA982" s="7"/>
      <c r="AB982" s="7"/>
    </row>
    <row r="983" ht="22.5" customHeight="1">
      <c r="A983" s="7"/>
      <c r="B983" s="7"/>
      <c r="C983" s="7"/>
      <c r="D983" s="7"/>
      <c r="E983" s="21"/>
      <c r="F983" s="7"/>
      <c r="G983" s="7"/>
      <c r="H983" s="14"/>
      <c r="I983" s="14"/>
      <c r="J983" s="14"/>
      <c r="K983" s="7"/>
      <c r="L983" s="7"/>
      <c r="M983" s="7"/>
      <c r="N983" s="7"/>
      <c r="O983" s="7"/>
      <c r="P983" s="7"/>
      <c r="Q983" s="7"/>
      <c r="R983" s="7"/>
      <c r="S983" s="7"/>
      <c r="T983" s="7"/>
      <c r="U983" s="7"/>
      <c r="V983" s="7"/>
      <c r="W983" s="7"/>
      <c r="X983" s="7"/>
      <c r="Y983" s="7"/>
      <c r="Z983" s="7"/>
      <c r="AA983" s="7"/>
      <c r="AB983" s="7"/>
    </row>
    <row r="984" ht="22.5" customHeight="1">
      <c r="A984" s="7"/>
      <c r="B984" s="7"/>
      <c r="C984" s="7"/>
      <c r="D984" s="7"/>
      <c r="E984" s="21"/>
      <c r="F984" s="7"/>
      <c r="G984" s="7"/>
      <c r="H984" s="14"/>
      <c r="I984" s="14"/>
      <c r="J984" s="14"/>
      <c r="K984" s="7"/>
      <c r="L984" s="7"/>
      <c r="M984" s="7"/>
      <c r="N984" s="7"/>
      <c r="O984" s="7"/>
      <c r="P984" s="7"/>
      <c r="Q984" s="7"/>
      <c r="R984" s="7"/>
      <c r="S984" s="7"/>
      <c r="T984" s="7"/>
      <c r="U984" s="7"/>
      <c r="V984" s="7"/>
      <c r="W984" s="7"/>
      <c r="X984" s="7"/>
      <c r="Y984" s="7"/>
      <c r="Z984" s="7"/>
      <c r="AA984" s="7"/>
      <c r="AB984" s="7"/>
    </row>
    <row r="985" ht="22.5" customHeight="1">
      <c r="A985" s="7"/>
      <c r="B985" s="7"/>
      <c r="C985" s="7"/>
      <c r="D985" s="7"/>
      <c r="E985" s="21"/>
      <c r="F985" s="7"/>
      <c r="G985" s="7"/>
      <c r="H985" s="14"/>
      <c r="I985" s="14"/>
      <c r="J985" s="14"/>
      <c r="K985" s="7"/>
      <c r="L985" s="7"/>
      <c r="M985" s="7"/>
      <c r="N985" s="7"/>
      <c r="O985" s="7"/>
      <c r="P985" s="7"/>
      <c r="Q985" s="7"/>
      <c r="R985" s="7"/>
      <c r="S985" s="7"/>
      <c r="T985" s="7"/>
      <c r="U985" s="7"/>
      <c r="V985" s="7"/>
      <c r="W985" s="7"/>
      <c r="X985" s="7"/>
      <c r="Y985" s="7"/>
      <c r="Z985" s="7"/>
      <c r="AA985" s="7"/>
      <c r="AB985" s="7"/>
    </row>
    <row r="986" ht="22.5" customHeight="1">
      <c r="A986" s="7"/>
      <c r="B986" s="7"/>
      <c r="C986" s="7"/>
      <c r="D986" s="7"/>
      <c r="E986" s="21"/>
      <c r="F986" s="7"/>
      <c r="G986" s="7"/>
      <c r="H986" s="14"/>
      <c r="I986" s="14"/>
      <c r="J986" s="14"/>
      <c r="K986" s="7"/>
      <c r="L986" s="7"/>
      <c r="M986" s="7"/>
      <c r="N986" s="7"/>
      <c r="O986" s="7"/>
      <c r="P986" s="7"/>
      <c r="Q986" s="7"/>
      <c r="R986" s="7"/>
      <c r="S986" s="7"/>
      <c r="T986" s="7"/>
      <c r="U986" s="7"/>
      <c r="V986" s="7"/>
      <c r="W986" s="7"/>
      <c r="X986" s="7"/>
      <c r="Y986" s="7"/>
      <c r="Z986" s="7"/>
      <c r="AA986" s="7"/>
      <c r="AB986" s="7"/>
    </row>
    <row r="987" ht="22.5" customHeight="1">
      <c r="A987" s="7"/>
      <c r="B987" s="7"/>
      <c r="C987" s="7"/>
      <c r="D987" s="7"/>
      <c r="E987" s="21"/>
      <c r="F987" s="7"/>
      <c r="G987" s="7"/>
      <c r="H987" s="14"/>
      <c r="I987" s="14"/>
      <c r="J987" s="14"/>
      <c r="K987" s="7"/>
      <c r="L987" s="7"/>
      <c r="M987" s="7"/>
      <c r="N987" s="7"/>
      <c r="O987" s="7"/>
      <c r="P987" s="7"/>
      <c r="Q987" s="7"/>
      <c r="R987" s="7"/>
      <c r="S987" s="7"/>
      <c r="T987" s="7"/>
      <c r="U987" s="7"/>
      <c r="V987" s="7"/>
      <c r="W987" s="7"/>
      <c r="X987" s="7"/>
      <c r="Y987" s="7"/>
      <c r="Z987" s="7"/>
      <c r="AA987" s="7"/>
      <c r="AB987" s="7"/>
    </row>
    <row r="988" ht="22.5" customHeight="1">
      <c r="A988" s="7"/>
      <c r="B988" s="7"/>
      <c r="C988" s="7"/>
      <c r="D988" s="7"/>
      <c r="E988" s="21"/>
      <c r="F988" s="7"/>
      <c r="G988" s="7"/>
      <c r="H988" s="14"/>
      <c r="I988" s="14"/>
      <c r="J988" s="14"/>
      <c r="K988" s="7"/>
      <c r="L988" s="7"/>
      <c r="M988" s="7"/>
      <c r="N988" s="7"/>
      <c r="O988" s="7"/>
      <c r="P988" s="7"/>
      <c r="Q988" s="7"/>
      <c r="R988" s="7"/>
      <c r="S988" s="7"/>
      <c r="T988" s="7"/>
      <c r="U988" s="7"/>
      <c r="V988" s="7"/>
      <c r="W988" s="7"/>
      <c r="X988" s="7"/>
      <c r="Y988" s="7"/>
      <c r="Z988" s="7"/>
      <c r="AA988" s="7"/>
      <c r="AB988" s="7"/>
    </row>
  </sheetData>
  <mergeCells count="1">
    <mergeCell ref="B2:C2"/>
  </mergeCells>
  <conditionalFormatting sqref="B12:J18 B23:F34 G23:H45 I23:J34 B41:E45 I41:J45 F45">
    <cfRule type="expression" dxfId="0" priority="1">
      <formula>$C12 = "Done!"</formula>
    </cfRule>
  </conditionalFormatting>
  <conditionalFormatting sqref="B12:J18 B23:F34 G23:H45 I23:J34 B41:E45 I41:J45 F45">
    <cfRule type="expression" dxfId="1" priority="2">
      <formula>$C12 = "Ongoing"</formula>
    </cfRule>
  </conditionalFormatting>
  <conditionalFormatting sqref="B12:J18 B23:F34 G23:H45 I23:J34 B41:E45 I41:J45 F45">
    <cfRule type="expression" dxfId="2" priority="3">
      <formula>$C12 = "Planned"</formula>
    </cfRule>
  </conditionalFormatting>
  <conditionalFormatting sqref="B12:J18 B23:F34 G23:H45 I23:J34 B41:E45 I41:J45 F45">
    <cfRule type="expression" dxfId="3" priority="4">
      <formula>$C12 = "Blocked"</formula>
    </cfRule>
  </conditionalFormatting>
  <dataValidations>
    <dataValidation type="list" allowBlank="1" showErrorMessage="1" sqref="H12:H18 H24:H45">
      <formula1>"Christian Lam,Daniel Monge,Eric Truong,Erina Lara,Michael Lamera"</formula1>
    </dataValidation>
    <dataValidation type="list" allowBlank="1" showErrorMessage="1" sqref="G24:G44">
      <formula1>Check!$A$2:$A$14</formula1>
    </dataValidation>
    <dataValidation type="list" allowBlank="1" showErrorMessage="1" sqref="C12:C18 C24:C34 C41:C45">
      <formula1>Check!$B$2:$B$6</formula1>
    </dataValidation>
    <dataValidation type="custom" allowBlank="1" showDropDown="1" sqref="H1:I10 I12:I17 I18:J18 H19:I19 H22:I22 I24:J34 I35:I40 I45 H46:I73 H87:I988">
      <formula1>OR(NOT(ISERROR(DATEVALUE(H1))), AND(ISNUMBER(H1), LEFT(CELL("format", H1))="D"))</formula1>
    </dataValidation>
    <dataValidation type="custom" allowBlank="1" showDropDown="1" showErrorMessage="1" sqref="J12:J17 I41:J44 J45">
      <formula1>OR(NOT(ISERROR(DATEVALUE(I12))), AND(ISNUMBER(I12), LEFT(CELL("format", I12))="D"))</formula1>
    </dataValidation>
    <dataValidation type="decimal" allowBlank="1" showDropDown="1" showErrorMessage="1" sqref="F1:F10 F12:F19 F22 F24:F73 F87:F988">
      <formula1>0.0</formula1>
      <formula2>200.0</formula2>
    </dataValidation>
    <dataValidation type="decimal" allowBlank="1" showDropDown="1" showErrorMessage="1" sqref="G12:G18 G45">
      <formula1>1.0</formula1>
      <formula2>100.0</formula2>
    </dataValidation>
  </dataValidations>
  <hyperlinks>
    <hyperlink r:id="rId2" ref="E7"/>
  </hyperlinks>
  <printOptions/>
  <pageMargins bottom="1.0" footer="0.0" header="0.0" left="0.75" right="0.75" top="1.0"/>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2.86"/>
    <col customWidth="1" min="2" max="2" width="12.43"/>
    <col customWidth="1" min="3" max="3" width="16.0"/>
    <col customWidth="1" min="4" max="4" width="16.43"/>
    <col customWidth="1" min="5" max="5" width="52.57"/>
    <col customWidth="1" hidden="1" min="6" max="6" width="43.71"/>
    <col customWidth="1" hidden="1" min="7" max="7" width="15.71"/>
    <col customWidth="1" min="8" max="8" width="16.43"/>
    <col customWidth="1" min="9" max="9" width="16.29"/>
    <col customWidth="1" min="10" max="10" width="9.29"/>
    <col customWidth="1" min="11" max="11" width="6.29"/>
    <col customWidth="1" min="12" max="12" width="6.14"/>
    <col customWidth="1" min="13" max="17" width="5.29"/>
    <col customWidth="1" min="18" max="18" width="1.57"/>
    <col customWidth="1" min="19" max="24" width="5.29"/>
    <col customWidth="1" min="25" max="25" width="6.14"/>
    <col customWidth="1" min="26" max="26" width="2.43"/>
    <col customWidth="1" min="27" max="27" width="5.29"/>
    <col customWidth="1" min="28" max="32" width="5.43"/>
    <col customWidth="1" min="33" max="33" width="6.0"/>
    <col customWidth="1" min="34" max="34" width="1.71"/>
    <col customWidth="1" min="35" max="35" width="5.86"/>
    <col customWidth="1" min="36" max="36" width="5.71"/>
    <col customWidth="1" min="37" max="39" width="5.86"/>
    <col customWidth="1" min="40" max="40" width="5.71"/>
    <col customWidth="1" min="41" max="41" width="6.14"/>
    <col customWidth="1" min="42" max="45" width="6.0"/>
    <col customWidth="1" min="46" max="46" width="5.71"/>
    <col customWidth="1" min="47" max="47" width="14.0"/>
    <col customWidth="1" min="48" max="48" width="8.14"/>
    <col customWidth="1" min="49" max="54" width="5.71"/>
    <col customWidth="1" min="55" max="55" width="2.0"/>
    <col customWidth="1" min="56" max="56" width="5.71"/>
    <col customWidth="1" min="57" max="57" width="6.0"/>
    <col customWidth="1" min="58" max="58" width="5.29"/>
    <col customWidth="1" min="59" max="66" width="5.71"/>
    <col customWidth="1" min="67" max="67" width="14.0"/>
    <col customWidth="1" min="68" max="75" width="5.71"/>
    <col customWidth="1" min="76" max="76" width="1.14"/>
    <col customWidth="1" min="77" max="93" width="5.71"/>
    <col customWidth="1" min="94" max="94" width="1.29"/>
    <col customWidth="1" min="95" max="99" width="5.71"/>
    <col customWidth="1" min="100" max="100" width="6.14"/>
    <col customWidth="1" min="101" max="111" width="5.71"/>
    <col customWidth="1" min="112" max="112" width="1.29"/>
    <col customWidth="1" min="113" max="124" width="5.71"/>
    <col customWidth="1" min="125" max="125" width="1.14"/>
    <col customWidth="1" min="126" max="144" width="5.71"/>
  </cols>
  <sheetData>
    <row r="1">
      <c r="A1" s="14"/>
      <c r="B1" s="97"/>
      <c r="F1" s="98"/>
      <c r="G1" s="98"/>
      <c r="H1" s="14"/>
      <c r="I1" s="99"/>
      <c r="J1" s="99"/>
      <c r="K1" s="99"/>
      <c r="L1" s="99"/>
      <c r="M1" s="99"/>
      <c r="N1" s="99"/>
      <c r="O1" s="99"/>
      <c r="P1" s="99"/>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row>
    <row r="2" ht="24.75" customHeight="1">
      <c r="A2" s="14"/>
      <c r="B2" s="100" t="s">
        <v>76</v>
      </c>
      <c r="C2" s="101" t="s">
        <v>77</v>
      </c>
      <c r="D2" s="5"/>
      <c r="E2" s="97"/>
      <c r="F2" s="97"/>
      <c r="G2" s="97"/>
      <c r="H2" s="97"/>
      <c r="I2" s="99"/>
      <c r="J2" s="99"/>
      <c r="K2" s="99"/>
      <c r="L2" s="99"/>
      <c r="M2" s="99"/>
      <c r="N2" s="99"/>
      <c r="O2" s="99"/>
      <c r="P2" s="99"/>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row>
    <row r="3">
      <c r="A3" s="14"/>
      <c r="B3" s="97"/>
      <c r="C3" s="97"/>
      <c r="D3" s="97"/>
      <c r="E3" s="97"/>
      <c r="F3" s="97"/>
      <c r="G3" s="97"/>
      <c r="I3" s="102"/>
      <c r="J3" s="103" t="s">
        <v>78</v>
      </c>
      <c r="K3" s="103" t="s">
        <v>79</v>
      </c>
      <c r="L3" s="103" t="s">
        <v>80</v>
      </c>
      <c r="M3" s="103" t="s">
        <v>81</v>
      </c>
      <c r="N3" s="103" t="s">
        <v>82</v>
      </c>
      <c r="O3" s="103" t="s">
        <v>83</v>
      </c>
      <c r="P3" s="103" t="s">
        <v>84</v>
      </c>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row>
    <row r="4">
      <c r="A4" s="14"/>
      <c r="B4" s="104" t="s">
        <v>85</v>
      </c>
      <c r="C4" s="104" t="s">
        <v>86</v>
      </c>
      <c r="D4" s="104" t="s">
        <v>87</v>
      </c>
      <c r="E4" s="104" t="s">
        <v>88</v>
      </c>
      <c r="F4" s="104" t="s">
        <v>17</v>
      </c>
      <c r="G4" s="104" t="s">
        <v>89</v>
      </c>
      <c r="H4" s="104" t="s">
        <v>90</v>
      </c>
      <c r="I4" s="105" t="s">
        <v>91</v>
      </c>
      <c r="J4" s="106">
        <v>44450.0</v>
      </c>
      <c r="K4" s="106">
        <v>44451.0</v>
      </c>
      <c r="L4" s="106">
        <v>44452.0</v>
      </c>
      <c r="M4" s="106">
        <v>44453.0</v>
      </c>
      <c r="N4" s="106">
        <v>44454.0</v>
      </c>
      <c r="O4" s="106">
        <v>44455.0</v>
      </c>
      <c r="P4" s="106">
        <v>44456.0</v>
      </c>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row>
    <row r="5">
      <c r="A5" s="14"/>
      <c r="B5" s="107">
        <v>1.1</v>
      </c>
      <c r="C5" s="108" t="s">
        <v>92</v>
      </c>
      <c r="D5" s="109">
        <v>44450.0</v>
      </c>
      <c r="E5" s="110" t="s">
        <v>93</v>
      </c>
      <c r="F5" s="111" t="s">
        <v>94</v>
      </c>
      <c r="G5" s="111" t="s">
        <v>95</v>
      </c>
      <c r="H5" s="112" t="s">
        <v>7</v>
      </c>
      <c r="I5" s="113">
        <v>1.5</v>
      </c>
      <c r="J5" s="114">
        <v>0.0</v>
      </c>
      <c r="K5" s="114">
        <v>0.0</v>
      </c>
      <c r="L5" s="114">
        <v>0.0</v>
      </c>
      <c r="M5" s="114">
        <v>0.0</v>
      </c>
      <c r="N5" s="114">
        <v>1.0</v>
      </c>
      <c r="O5" s="114">
        <v>0.0</v>
      </c>
      <c r="P5" s="115">
        <v>0.0</v>
      </c>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row>
    <row r="6">
      <c r="A6" s="14"/>
      <c r="B6" s="116"/>
      <c r="C6" s="117"/>
      <c r="D6" s="117"/>
      <c r="E6" s="118" t="s">
        <v>96</v>
      </c>
      <c r="F6" s="119" t="s">
        <v>94</v>
      </c>
      <c r="G6" s="119" t="s">
        <v>95</v>
      </c>
      <c r="H6" s="120" t="s">
        <v>10</v>
      </c>
      <c r="I6" s="121">
        <v>1.0</v>
      </c>
      <c r="J6" s="122">
        <v>0.0</v>
      </c>
      <c r="K6" s="122">
        <v>0.5</v>
      </c>
      <c r="L6" s="122">
        <v>0.0</v>
      </c>
      <c r="M6" s="122">
        <v>0.0</v>
      </c>
      <c r="N6" s="122">
        <v>0.0</v>
      </c>
      <c r="O6" s="122">
        <v>0.0</v>
      </c>
      <c r="P6" s="123">
        <v>0.0</v>
      </c>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row>
    <row r="7">
      <c r="A7" s="14"/>
      <c r="B7" s="124"/>
      <c r="C7" s="125"/>
      <c r="D7" s="125"/>
      <c r="E7" s="126" t="s">
        <v>97</v>
      </c>
      <c r="F7" s="127" t="s">
        <v>94</v>
      </c>
      <c r="G7" s="127" t="s">
        <v>95</v>
      </c>
      <c r="H7" s="128" t="s">
        <v>12</v>
      </c>
      <c r="I7" s="129">
        <v>1.0</v>
      </c>
      <c r="J7" s="130">
        <v>1.0</v>
      </c>
      <c r="K7" s="130">
        <v>0.5</v>
      </c>
      <c r="L7" s="130">
        <v>0.0</v>
      </c>
      <c r="M7" s="130">
        <v>0.0</v>
      </c>
      <c r="N7" s="130">
        <v>0.0</v>
      </c>
      <c r="O7" s="130">
        <v>1.0</v>
      </c>
      <c r="P7" s="131">
        <v>0.0</v>
      </c>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row>
    <row r="8">
      <c r="A8" s="14"/>
      <c r="B8" s="116"/>
      <c r="C8" s="117"/>
      <c r="D8" s="117"/>
      <c r="E8" s="118" t="s">
        <v>98</v>
      </c>
      <c r="F8" s="119" t="s">
        <v>94</v>
      </c>
      <c r="G8" s="119" t="s">
        <v>95</v>
      </c>
      <c r="H8" s="120" t="s">
        <v>5</v>
      </c>
      <c r="I8" s="121">
        <v>1.0</v>
      </c>
      <c r="J8" s="122">
        <v>0.0</v>
      </c>
      <c r="K8" s="122">
        <v>0.0</v>
      </c>
      <c r="L8" s="122">
        <v>0.0</v>
      </c>
      <c r="M8" s="122">
        <v>0.0</v>
      </c>
      <c r="N8" s="122">
        <v>0.0</v>
      </c>
      <c r="O8" s="122">
        <v>0.5</v>
      </c>
      <c r="P8" s="123">
        <v>0.0</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row>
    <row r="9">
      <c r="A9" s="14"/>
      <c r="B9" s="124"/>
      <c r="C9" s="125"/>
      <c r="D9" s="125"/>
      <c r="E9" s="126" t="s">
        <v>99</v>
      </c>
      <c r="F9" s="132" t="s">
        <v>94</v>
      </c>
      <c r="G9" s="132" t="s">
        <v>95</v>
      </c>
      <c r="H9" s="128" t="s">
        <v>8</v>
      </c>
      <c r="I9" s="129">
        <v>1.0</v>
      </c>
      <c r="J9" s="130">
        <v>0.0</v>
      </c>
      <c r="K9" s="130">
        <v>0.33</v>
      </c>
      <c r="L9" s="130">
        <v>0.0</v>
      </c>
      <c r="M9" s="130">
        <v>0.0</v>
      </c>
      <c r="N9" s="130">
        <v>0.0</v>
      </c>
      <c r="O9" s="130">
        <v>0.33</v>
      </c>
      <c r="P9" s="131">
        <v>0.0</v>
      </c>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row>
    <row r="10">
      <c r="A10" s="14"/>
      <c r="B10" s="133"/>
      <c r="C10" s="134"/>
      <c r="D10" s="134"/>
      <c r="E10" s="135" t="s">
        <v>100</v>
      </c>
      <c r="F10" s="136" t="s">
        <v>94</v>
      </c>
      <c r="G10" s="137" t="s">
        <v>95</v>
      </c>
      <c r="H10" s="138" t="s">
        <v>101</v>
      </c>
      <c r="I10" s="139">
        <v>0.0</v>
      </c>
      <c r="J10" s="140">
        <v>0.0</v>
      </c>
      <c r="K10" s="140">
        <v>0.0</v>
      </c>
      <c r="L10" s="140">
        <v>0.0</v>
      </c>
      <c r="M10" s="140">
        <v>0.0</v>
      </c>
      <c r="N10" s="140">
        <v>0.0</v>
      </c>
      <c r="O10" s="140">
        <v>0.0</v>
      </c>
      <c r="P10" s="141">
        <v>0.0</v>
      </c>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row>
    <row r="11">
      <c r="A11" s="14"/>
      <c r="B11" s="97"/>
      <c r="C11" s="10"/>
      <c r="D11" s="10"/>
      <c r="E11" s="142"/>
      <c r="F11" s="98"/>
      <c r="G11" s="13"/>
      <c r="H11" s="143" t="s">
        <v>102</v>
      </c>
      <c r="I11" s="144">
        <f>SUm(I5:I10)</f>
        <v>5.5</v>
      </c>
      <c r="J11" s="144">
        <f> I11 - (I11 / 7)</f>
        <v>4.714285714</v>
      </c>
      <c r="K11" s="144">
        <f> J11 - (I11 / 7)</f>
        <v>3.928571429</v>
      </c>
      <c r="L11" s="144">
        <f> K11 - (I11 / 7)</f>
        <v>3.142857143</v>
      </c>
      <c r="M11" s="144">
        <f> L11 - (I11 / 7)</f>
        <v>2.357142857</v>
      </c>
      <c r="N11" s="144">
        <f> M11 - (I11 / 7)</f>
        <v>1.571428571</v>
      </c>
      <c r="O11" s="144">
        <f> N11 - (I11 / 7)</f>
        <v>0.7857142857</v>
      </c>
      <c r="P11" s="144">
        <f> O11 - (I11 / 7)</f>
        <v>0</v>
      </c>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row>
    <row r="12">
      <c r="A12" s="14"/>
      <c r="B12" s="97"/>
      <c r="C12" s="10"/>
      <c r="D12" s="10"/>
      <c r="E12" s="142"/>
      <c r="F12" s="145" t="s">
        <v>103</v>
      </c>
      <c r="G12" s="13"/>
      <c r="H12" s="143" t="s">
        <v>104</v>
      </c>
      <c r="I12" s="144">
        <f>Sum(J5:P10)</f>
        <v>5.16</v>
      </c>
      <c r="J12" s="144">
        <f t="shared" ref="J12:P12" si="1">I12 - SUM(J5:J10)</f>
        <v>4.16</v>
      </c>
      <c r="K12" s="144">
        <f t="shared" si="1"/>
        <v>2.83</v>
      </c>
      <c r="L12" s="144">
        <f t="shared" si="1"/>
        <v>2.83</v>
      </c>
      <c r="M12" s="144">
        <f t="shared" si="1"/>
        <v>2.83</v>
      </c>
      <c r="N12" s="144">
        <f t="shared" si="1"/>
        <v>1.83</v>
      </c>
      <c r="O12" s="144">
        <f t="shared" si="1"/>
        <v>0</v>
      </c>
      <c r="P12" s="144">
        <f t="shared" si="1"/>
        <v>0</v>
      </c>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row>
    <row r="13">
      <c r="A13" s="14"/>
      <c r="B13" s="97"/>
      <c r="C13" s="97"/>
      <c r="D13" s="146"/>
      <c r="E13" s="142"/>
      <c r="F13" s="98"/>
      <c r="G13" s="98"/>
      <c r="H13" s="147"/>
      <c r="I13" s="148"/>
      <c r="J13" s="148"/>
      <c r="K13" s="148"/>
      <c r="L13" s="148"/>
      <c r="M13" s="148"/>
      <c r="N13" s="148"/>
      <c r="O13" s="148"/>
      <c r="P13" s="148"/>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row>
    <row r="14">
      <c r="A14" s="14"/>
      <c r="B14" s="97"/>
      <c r="C14" s="97"/>
      <c r="D14" s="146"/>
      <c r="E14" s="142"/>
      <c r="F14" s="98"/>
      <c r="G14" s="98"/>
      <c r="H14" s="147"/>
      <c r="I14" s="148"/>
      <c r="J14" s="103" t="s">
        <v>78</v>
      </c>
      <c r="K14" s="103" t="s">
        <v>79</v>
      </c>
      <c r="L14" s="103" t="s">
        <v>80</v>
      </c>
      <c r="M14" s="103" t="s">
        <v>81</v>
      </c>
      <c r="N14" s="103" t="s">
        <v>82</v>
      </c>
      <c r="O14" s="103" t="s">
        <v>83</v>
      </c>
      <c r="P14" s="103" t="s">
        <v>84</v>
      </c>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row>
    <row r="15">
      <c r="A15" s="14"/>
      <c r="B15" s="149" t="s">
        <v>85</v>
      </c>
      <c r="C15" s="149" t="s">
        <v>86</v>
      </c>
      <c r="D15" s="149" t="s">
        <v>87</v>
      </c>
      <c r="E15" s="149" t="s">
        <v>88</v>
      </c>
      <c r="F15" s="149" t="s">
        <v>17</v>
      </c>
      <c r="G15" s="149" t="s">
        <v>89</v>
      </c>
      <c r="H15" s="149" t="s">
        <v>90</v>
      </c>
      <c r="I15" s="150" t="s">
        <v>91</v>
      </c>
      <c r="J15" s="151">
        <v>44457.0</v>
      </c>
      <c r="K15" s="151">
        <v>44458.0</v>
      </c>
      <c r="L15" s="151">
        <v>44459.0</v>
      </c>
      <c r="M15" s="151">
        <v>44460.0</v>
      </c>
      <c r="N15" s="151">
        <v>44461.0</v>
      </c>
      <c r="O15" s="151">
        <v>44462.0</v>
      </c>
      <c r="P15" s="151">
        <v>44463.0</v>
      </c>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row>
    <row r="16">
      <c r="A16" s="14"/>
      <c r="B16" s="107">
        <v>1.2</v>
      </c>
      <c r="C16" s="108" t="s">
        <v>92</v>
      </c>
      <c r="D16" s="109">
        <v>44457.0</v>
      </c>
      <c r="E16" s="110" t="s">
        <v>105</v>
      </c>
      <c r="F16" s="111" t="s">
        <v>94</v>
      </c>
      <c r="G16" s="111" t="s">
        <v>95</v>
      </c>
      <c r="H16" s="112" t="s">
        <v>5</v>
      </c>
      <c r="I16" s="113">
        <v>3.0</v>
      </c>
      <c r="J16" s="114">
        <v>0.0</v>
      </c>
      <c r="K16" s="114">
        <v>0.0</v>
      </c>
      <c r="L16" s="114">
        <v>0.0</v>
      </c>
      <c r="M16" s="114">
        <v>2.0</v>
      </c>
      <c r="N16" s="114">
        <v>0.5</v>
      </c>
      <c r="O16" s="114">
        <v>0.5</v>
      </c>
      <c r="P16" s="115">
        <v>0.0</v>
      </c>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row>
    <row r="17">
      <c r="A17" s="14"/>
      <c r="B17" s="152"/>
      <c r="C17" s="153"/>
      <c r="D17" s="153"/>
      <c r="E17" s="154" t="s">
        <v>106</v>
      </c>
      <c r="F17" s="155" t="s">
        <v>94</v>
      </c>
      <c r="G17" s="155" t="s">
        <v>95</v>
      </c>
      <c r="H17" s="156" t="s">
        <v>7</v>
      </c>
      <c r="I17" s="157">
        <v>1.0</v>
      </c>
      <c r="J17" s="158">
        <v>0.0</v>
      </c>
      <c r="K17" s="158">
        <v>0.0</v>
      </c>
      <c r="L17" s="158">
        <v>0.33</v>
      </c>
      <c r="M17" s="158">
        <v>0.0</v>
      </c>
      <c r="N17" s="158">
        <v>0.5</v>
      </c>
      <c r="O17" s="158">
        <v>0.0</v>
      </c>
      <c r="P17" s="159">
        <v>0.0</v>
      </c>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row>
    <row r="18">
      <c r="A18" s="14"/>
      <c r="B18" s="124"/>
      <c r="C18" s="125"/>
      <c r="D18" s="125"/>
      <c r="E18" s="126" t="s">
        <v>107</v>
      </c>
      <c r="F18" s="127" t="s">
        <v>94</v>
      </c>
      <c r="G18" s="127" t="s">
        <v>95</v>
      </c>
      <c r="H18" s="128" t="s">
        <v>12</v>
      </c>
      <c r="I18" s="129">
        <v>1.0</v>
      </c>
      <c r="J18" s="130">
        <v>0.0</v>
      </c>
      <c r="K18" s="130">
        <v>0.33</v>
      </c>
      <c r="L18" s="130">
        <v>0.5</v>
      </c>
      <c r="M18" s="130">
        <v>0.0</v>
      </c>
      <c r="N18" s="130">
        <v>0.0</v>
      </c>
      <c r="O18" s="130">
        <v>0.0</v>
      </c>
      <c r="P18" s="131">
        <v>0.0</v>
      </c>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row>
    <row r="19">
      <c r="A19" s="14"/>
      <c r="B19" s="152"/>
      <c r="C19" s="153"/>
      <c r="D19" s="153"/>
      <c r="E19" s="154" t="s">
        <v>108</v>
      </c>
      <c r="F19" s="155" t="s">
        <v>94</v>
      </c>
      <c r="G19" s="155" t="s">
        <v>95</v>
      </c>
      <c r="H19" s="156" t="s">
        <v>10</v>
      </c>
      <c r="I19" s="157">
        <v>1.0</v>
      </c>
      <c r="J19" s="158">
        <v>0.0</v>
      </c>
      <c r="K19" s="158">
        <v>0.0</v>
      </c>
      <c r="L19" s="158">
        <v>0.0</v>
      </c>
      <c r="M19" s="158">
        <v>2.0</v>
      </c>
      <c r="N19" s="158">
        <v>0.0</v>
      </c>
      <c r="O19" s="158">
        <v>0.0</v>
      </c>
      <c r="P19" s="159">
        <v>0.0</v>
      </c>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row>
    <row r="20">
      <c r="A20" s="14"/>
      <c r="B20" s="124"/>
      <c r="C20" s="125"/>
      <c r="D20" s="125"/>
      <c r="E20" s="126" t="s">
        <v>109</v>
      </c>
      <c r="F20" s="132" t="s">
        <v>94</v>
      </c>
      <c r="G20" s="132" t="s">
        <v>95</v>
      </c>
      <c r="H20" s="128" t="s">
        <v>8</v>
      </c>
      <c r="I20" s="129">
        <v>1.0</v>
      </c>
      <c r="J20" s="130">
        <v>0.0</v>
      </c>
      <c r="K20" s="130">
        <v>0.0</v>
      </c>
      <c r="L20" s="130">
        <v>0.0</v>
      </c>
      <c r="M20" s="130">
        <v>1.0</v>
      </c>
      <c r="N20" s="130">
        <v>0.0</v>
      </c>
      <c r="O20" s="130">
        <v>0.0</v>
      </c>
      <c r="P20" s="131">
        <v>0.0</v>
      </c>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row>
    <row r="21">
      <c r="A21" s="14"/>
      <c r="B21" s="160"/>
      <c r="C21" s="161"/>
      <c r="D21" s="161"/>
      <c r="E21" s="162" t="s">
        <v>110</v>
      </c>
      <c r="F21" s="163" t="s">
        <v>94</v>
      </c>
      <c r="G21" s="164" t="s">
        <v>95</v>
      </c>
      <c r="H21" s="165" t="s">
        <v>5</v>
      </c>
      <c r="I21" s="166">
        <v>1.0</v>
      </c>
      <c r="J21" s="167">
        <v>0.0</v>
      </c>
      <c r="K21" s="167">
        <v>0.0</v>
      </c>
      <c r="L21" s="167">
        <v>0.0</v>
      </c>
      <c r="M21" s="167">
        <v>1.0</v>
      </c>
      <c r="N21" s="167">
        <v>0.0</v>
      </c>
      <c r="O21" s="167">
        <v>0.0</v>
      </c>
      <c r="P21" s="168">
        <v>0.0</v>
      </c>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row>
    <row r="22">
      <c r="A22" s="14"/>
      <c r="B22" s="97"/>
      <c r="C22" s="10"/>
      <c r="D22" s="10"/>
      <c r="E22" s="142"/>
      <c r="F22" s="98"/>
      <c r="G22" s="13"/>
      <c r="H22" s="143" t="s">
        <v>102</v>
      </c>
      <c r="I22" s="144">
        <f>SUM(I16:I21)</f>
        <v>8</v>
      </c>
      <c r="J22" s="144">
        <f> I22 - (I22 / 7)</f>
        <v>6.857142857</v>
      </c>
      <c r="K22" s="144">
        <f> J22 - (I22 / 7)</f>
        <v>5.714285714</v>
      </c>
      <c r="L22" s="144">
        <f> K22 - (I22 / 7)</f>
        <v>4.571428571</v>
      </c>
      <c r="M22" s="144">
        <f> L22 - (I22 / 7)</f>
        <v>3.428571429</v>
      </c>
      <c r="N22" s="144">
        <f> M22 - (I22 / 7)</f>
        <v>2.285714286</v>
      </c>
      <c r="O22" s="144">
        <f> N22 - (I22 / 7)</f>
        <v>1.142857143</v>
      </c>
      <c r="P22" s="144">
        <f> O22 - (I22 / 7)</f>
        <v>0</v>
      </c>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row>
    <row r="23">
      <c r="A23" s="14"/>
      <c r="B23" s="97"/>
      <c r="C23" s="10"/>
      <c r="D23" s="10"/>
      <c r="E23" s="142"/>
      <c r="F23" s="145"/>
      <c r="G23" s="13"/>
      <c r="H23" s="143" t="s">
        <v>104</v>
      </c>
      <c r="I23" s="144">
        <f>SUM(J16:P21)</f>
        <v>8.66</v>
      </c>
      <c r="J23" s="144">
        <f t="shared" ref="J23:P23" si="2">I23 - SUM(J16:J21)</f>
        <v>8.66</v>
      </c>
      <c r="K23" s="144">
        <f t="shared" si="2"/>
        <v>8.33</v>
      </c>
      <c r="L23" s="144">
        <f t="shared" si="2"/>
        <v>7.5</v>
      </c>
      <c r="M23" s="144">
        <f t="shared" si="2"/>
        <v>1.5</v>
      </c>
      <c r="N23" s="144">
        <f t="shared" si="2"/>
        <v>0.5</v>
      </c>
      <c r="O23" s="144">
        <f t="shared" si="2"/>
        <v>0</v>
      </c>
      <c r="P23" s="144">
        <f t="shared" si="2"/>
        <v>0</v>
      </c>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row>
    <row r="24">
      <c r="A24" s="14"/>
      <c r="B24" s="97"/>
      <c r="C24" s="97"/>
      <c r="D24" s="146"/>
      <c r="E24" s="142"/>
      <c r="F24" s="98"/>
      <c r="G24" s="98"/>
      <c r="H24" s="147"/>
      <c r="I24" s="99"/>
      <c r="J24" s="99"/>
      <c r="K24" s="99"/>
      <c r="L24" s="99"/>
      <c r="M24" s="99"/>
      <c r="N24" s="99"/>
      <c r="O24" s="99"/>
      <c r="P24" s="99"/>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row>
    <row r="25">
      <c r="A25" s="14"/>
      <c r="B25" s="97"/>
      <c r="C25" s="97"/>
      <c r="D25" s="97"/>
      <c r="E25" s="97"/>
      <c r="F25" s="97"/>
      <c r="G25" s="97"/>
      <c r="H25" s="97"/>
      <c r="I25" s="169"/>
      <c r="J25" s="103" t="s">
        <v>78</v>
      </c>
      <c r="K25" s="103" t="s">
        <v>79</v>
      </c>
      <c r="L25" s="103" t="s">
        <v>80</v>
      </c>
      <c r="M25" s="103" t="s">
        <v>81</v>
      </c>
      <c r="N25" s="103" t="s">
        <v>82</v>
      </c>
      <c r="O25" s="103" t="s">
        <v>83</v>
      </c>
      <c r="P25" s="103" t="s">
        <v>84</v>
      </c>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row>
    <row r="26">
      <c r="A26" s="14"/>
      <c r="B26" s="170" t="s">
        <v>85</v>
      </c>
      <c r="C26" s="170" t="s">
        <v>86</v>
      </c>
      <c r="D26" s="170" t="s">
        <v>87</v>
      </c>
      <c r="E26" s="170" t="s">
        <v>88</v>
      </c>
      <c r="F26" s="170" t="s">
        <v>17</v>
      </c>
      <c r="G26" s="170" t="s">
        <v>89</v>
      </c>
      <c r="H26" s="170" t="s">
        <v>90</v>
      </c>
      <c r="I26" s="171" t="s">
        <v>91</v>
      </c>
      <c r="J26" s="172">
        <v>44464.0</v>
      </c>
      <c r="K26" s="172">
        <v>44465.0</v>
      </c>
      <c r="L26" s="172">
        <v>44466.0</v>
      </c>
      <c r="M26" s="172">
        <v>44467.0</v>
      </c>
      <c r="N26" s="172">
        <v>44468.0</v>
      </c>
      <c r="O26" s="172">
        <v>44469.0</v>
      </c>
      <c r="P26" s="172">
        <v>44470.0</v>
      </c>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row>
    <row r="27">
      <c r="A27" s="14"/>
      <c r="B27" s="107">
        <v>1.3</v>
      </c>
      <c r="C27" s="108" t="s">
        <v>92</v>
      </c>
      <c r="D27" s="109">
        <v>44464.0</v>
      </c>
      <c r="E27" s="110" t="s">
        <v>111</v>
      </c>
      <c r="F27" s="111" t="s">
        <v>94</v>
      </c>
      <c r="G27" s="111" t="s">
        <v>95</v>
      </c>
      <c r="H27" s="112" t="s">
        <v>12</v>
      </c>
      <c r="I27" s="113">
        <v>1.0</v>
      </c>
      <c r="J27" s="114">
        <v>0.0</v>
      </c>
      <c r="K27" s="114">
        <v>0.0</v>
      </c>
      <c r="L27" s="114">
        <v>0.0</v>
      </c>
      <c r="M27" s="114">
        <v>0.5</v>
      </c>
      <c r="N27" s="114">
        <v>0.0</v>
      </c>
      <c r="O27" s="114">
        <v>0.0</v>
      </c>
      <c r="P27" s="115">
        <v>0.0</v>
      </c>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row>
    <row r="28">
      <c r="A28" s="14"/>
      <c r="B28" s="173"/>
      <c r="C28" s="174"/>
      <c r="D28" s="174"/>
      <c r="E28" s="175" t="s">
        <v>112</v>
      </c>
      <c r="F28" s="176" t="s">
        <v>94</v>
      </c>
      <c r="G28" s="176" t="s">
        <v>95</v>
      </c>
      <c r="H28" s="177" t="s">
        <v>10</v>
      </c>
      <c r="I28" s="178">
        <v>1.0</v>
      </c>
      <c r="J28" s="179">
        <v>0.0</v>
      </c>
      <c r="K28" s="179">
        <v>0.0</v>
      </c>
      <c r="L28" s="179">
        <v>0.5</v>
      </c>
      <c r="M28" s="179">
        <v>0.0</v>
      </c>
      <c r="N28" s="179">
        <v>0.0</v>
      </c>
      <c r="O28" s="179">
        <v>0.0</v>
      </c>
      <c r="P28" s="180">
        <v>0.0</v>
      </c>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row>
    <row r="29">
      <c r="A29" s="14"/>
      <c r="B29" s="124"/>
      <c r="C29" s="125"/>
      <c r="D29" s="125"/>
      <c r="E29" s="126" t="s">
        <v>113</v>
      </c>
      <c r="F29" s="127" t="s">
        <v>94</v>
      </c>
      <c r="G29" s="127" t="s">
        <v>95</v>
      </c>
      <c r="H29" s="128" t="s">
        <v>7</v>
      </c>
      <c r="I29" s="129">
        <v>0.5</v>
      </c>
      <c r="J29" s="130">
        <v>0.5</v>
      </c>
      <c r="K29" s="130">
        <v>0.0</v>
      </c>
      <c r="L29" s="130">
        <v>0.0</v>
      </c>
      <c r="M29" s="130">
        <v>0.5</v>
      </c>
      <c r="N29" s="130">
        <v>0.0</v>
      </c>
      <c r="O29" s="130">
        <v>0.0</v>
      </c>
      <c r="P29" s="131">
        <v>0.0</v>
      </c>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row>
    <row r="30">
      <c r="A30" s="14"/>
      <c r="B30" s="173"/>
      <c r="C30" s="174"/>
      <c r="D30" s="174"/>
      <c r="E30" s="175" t="s">
        <v>114</v>
      </c>
      <c r="F30" s="176" t="s">
        <v>94</v>
      </c>
      <c r="G30" s="176" t="s">
        <v>95</v>
      </c>
      <c r="H30" s="177" t="s">
        <v>8</v>
      </c>
      <c r="I30" s="178">
        <v>0.5</v>
      </c>
      <c r="J30" s="179">
        <v>0.33</v>
      </c>
      <c r="K30" s="179">
        <v>0.0</v>
      </c>
      <c r="L30" s="179">
        <v>0.0</v>
      </c>
      <c r="M30" s="179">
        <v>0.0</v>
      </c>
      <c r="N30" s="179">
        <v>0.0</v>
      </c>
      <c r="O30" s="179">
        <v>0.0</v>
      </c>
      <c r="P30" s="180">
        <v>0.0</v>
      </c>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row>
    <row r="31">
      <c r="A31" s="14"/>
      <c r="B31" s="124"/>
      <c r="C31" s="125"/>
      <c r="D31" s="125"/>
      <c r="E31" s="126" t="s">
        <v>115</v>
      </c>
      <c r="F31" s="132" t="s">
        <v>94</v>
      </c>
      <c r="G31" s="132" t="s">
        <v>95</v>
      </c>
      <c r="H31" s="128" t="s">
        <v>5</v>
      </c>
      <c r="I31" s="129">
        <v>0.5</v>
      </c>
      <c r="J31" s="130">
        <v>0.33</v>
      </c>
      <c r="K31" s="130">
        <v>0.0</v>
      </c>
      <c r="L31" s="130">
        <v>0.0</v>
      </c>
      <c r="M31" s="130">
        <v>0.0</v>
      </c>
      <c r="N31" s="130">
        <v>0.0</v>
      </c>
      <c r="O31" s="130">
        <v>0.0</v>
      </c>
      <c r="P31" s="131">
        <v>0.0</v>
      </c>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row>
    <row r="32">
      <c r="A32" s="14"/>
      <c r="B32" s="173"/>
      <c r="C32" s="174"/>
      <c r="D32" s="174"/>
      <c r="E32" s="181" t="s">
        <v>116</v>
      </c>
      <c r="F32" s="182" t="s">
        <v>94</v>
      </c>
      <c r="G32" s="183" t="s">
        <v>95</v>
      </c>
      <c r="H32" s="184" t="s">
        <v>10</v>
      </c>
      <c r="I32" s="178">
        <v>2.0</v>
      </c>
      <c r="J32" s="179">
        <v>0.0</v>
      </c>
      <c r="K32" s="179">
        <v>1.0</v>
      </c>
      <c r="L32" s="179">
        <v>1.0</v>
      </c>
      <c r="M32" s="179">
        <v>0.0</v>
      </c>
      <c r="N32" s="179">
        <v>0.0</v>
      </c>
      <c r="O32" s="179">
        <v>0.0</v>
      </c>
      <c r="P32" s="180">
        <v>0.0</v>
      </c>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row>
    <row r="33">
      <c r="A33" s="14"/>
      <c r="B33" s="185"/>
      <c r="C33" s="186"/>
      <c r="D33" s="186"/>
      <c r="E33" s="187" t="s">
        <v>117</v>
      </c>
      <c r="F33" s="188" t="s">
        <v>94</v>
      </c>
      <c r="G33" s="189" t="s">
        <v>95</v>
      </c>
      <c r="H33" s="190" t="s">
        <v>8</v>
      </c>
      <c r="I33" s="191">
        <v>0.5</v>
      </c>
      <c r="J33" s="192">
        <v>0.0</v>
      </c>
      <c r="K33" s="192">
        <v>0.5</v>
      </c>
      <c r="L33" s="192">
        <v>0.0</v>
      </c>
      <c r="M33" s="192">
        <v>0.0</v>
      </c>
      <c r="N33" s="192">
        <v>0.0</v>
      </c>
      <c r="O33" s="192">
        <v>0.0</v>
      </c>
      <c r="P33" s="193">
        <v>0.0</v>
      </c>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row>
    <row r="34">
      <c r="A34" s="14"/>
      <c r="B34" s="97"/>
      <c r="C34" s="10"/>
      <c r="D34" s="10"/>
      <c r="E34" s="142"/>
      <c r="F34" s="145"/>
      <c r="G34" s="194"/>
      <c r="H34" s="195" t="s">
        <v>102</v>
      </c>
      <c r="I34" s="144">
        <f>SUM(I27:I33)</f>
        <v>6</v>
      </c>
      <c r="J34" s="144">
        <f> I34 - (I34 / 7)</f>
        <v>5.142857143</v>
      </c>
      <c r="K34" s="144">
        <f> J34 - (I34 / 7)</f>
        <v>4.285714286</v>
      </c>
      <c r="L34" s="144">
        <f> K34 - (I34 / 7)</f>
        <v>3.428571429</v>
      </c>
      <c r="M34" s="144">
        <f> L34 - (I34 / 7)</f>
        <v>2.571428571</v>
      </c>
      <c r="N34" s="144">
        <f> M34 - (I34 / 7)</f>
        <v>1.714285714</v>
      </c>
      <c r="O34" s="144">
        <f> N34 - (I34 / 7)</f>
        <v>0.8571428571</v>
      </c>
      <c r="P34" s="144">
        <f> O34 - (I34 / 7)</f>
        <v>0</v>
      </c>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row>
    <row r="35">
      <c r="A35" s="14"/>
      <c r="B35" s="97"/>
      <c r="C35" s="97"/>
      <c r="D35" s="146"/>
      <c r="E35" s="196"/>
      <c r="F35" s="145"/>
      <c r="G35" s="98"/>
      <c r="H35" s="197" t="s">
        <v>104</v>
      </c>
      <c r="I35" s="198">
        <f>SUM(J27:P33)</f>
        <v>5.16</v>
      </c>
      <c r="J35" s="198">
        <f t="shared" ref="J35:P35" si="3">I35 - SUM(J27:J33)</f>
        <v>4</v>
      </c>
      <c r="K35" s="198">
        <f t="shared" si="3"/>
        <v>2.5</v>
      </c>
      <c r="L35" s="198">
        <f t="shared" si="3"/>
        <v>1</v>
      </c>
      <c r="M35" s="198">
        <f t="shared" si="3"/>
        <v>0</v>
      </c>
      <c r="N35" s="198">
        <f t="shared" si="3"/>
        <v>0</v>
      </c>
      <c r="O35" s="198">
        <f t="shared" si="3"/>
        <v>0</v>
      </c>
      <c r="P35" s="198">
        <f t="shared" si="3"/>
        <v>0</v>
      </c>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row>
    <row r="36">
      <c r="A36" s="14"/>
      <c r="B36" s="97"/>
      <c r="C36" s="97"/>
      <c r="D36" s="146"/>
      <c r="E36" s="196"/>
      <c r="F36" s="145"/>
      <c r="G36" s="98"/>
      <c r="H36" s="147"/>
      <c r="I36" s="148"/>
      <c r="J36" s="148"/>
      <c r="K36" s="148"/>
      <c r="L36" s="148"/>
      <c r="M36" s="148"/>
      <c r="N36" s="148"/>
      <c r="O36" s="148"/>
      <c r="P36" s="148"/>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row>
    <row r="37">
      <c r="A37" s="14"/>
      <c r="B37" s="97"/>
      <c r="C37" s="97"/>
      <c r="D37" s="146"/>
      <c r="E37" s="196"/>
      <c r="F37" s="145"/>
      <c r="G37" s="98"/>
      <c r="H37" s="147"/>
      <c r="I37" s="199"/>
      <c r="J37" s="103" t="s">
        <v>78</v>
      </c>
      <c r="K37" s="103" t="s">
        <v>79</v>
      </c>
      <c r="L37" s="103" t="s">
        <v>80</v>
      </c>
      <c r="M37" s="103" t="s">
        <v>81</v>
      </c>
      <c r="N37" s="103" t="s">
        <v>82</v>
      </c>
      <c r="O37" s="103" t="s">
        <v>83</v>
      </c>
      <c r="P37" s="103" t="s">
        <v>84</v>
      </c>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row>
    <row r="38">
      <c r="A38" s="14"/>
      <c r="B38" s="200" t="s">
        <v>85</v>
      </c>
      <c r="C38" s="200" t="s">
        <v>86</v>
      </c>
      <c r="D38" s="200" t="s">
        <v>87</v>
      </c>
      <c r="E38" s="200" t="s">
        <v>88</v>
      </c>
      <c r="F38" s="200" t="s">
        <v>17</v>
      </c>
      <c r="G38" s="200" t="s">
        <v>89</v>
      </c>
      <c r="H38" s="200" t="s">
        <v>90</v>
      </c>
      <c r="I38" s="201" t="s">
        <v>91</v>
      </c>
      <c r="J38" s="202">
        <v>44471.0</v>
      </c>
      <c r="K38" s="202">
        <v>44472.0</v>
      </c>
      <c r="L38" s="202">
        <v>44473.0</v>
      </c>
      <c r="M38" s="202">
        <v>44474.0</v>
      </c>
      <c r="N38" s="202">
        <v>44475.0</v>
      </c>
      <c r="O38" s="202">
        <v>44476.0</v>
      </c>
      <c r="P38" s="202">
        <v>44477.0</v>
      </c>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row>
    <row r="39">
      <c r="A39" s="14"/>
      <c r="B39" s="107">
        <v>2.1</v>
      </c>
      <c r="C39" s="108" t="s">
        <v>118</v>
      </c>
      <c r="D39" s="109">
        <v>44471.0</v>
      </c>
      <c r="E39" s="203" t="s">
        <v>119</v>
      </c>
      <c r="F39" s="204" t="s">
        <v>120</v>
      </c>
      <c r="G39" s="127" t="s">
        <v>95</v>
      </c>
      <c r="H39" s="205" t="s">
        <v>7</v>
      </c>
      <c r="I39" s="206">
        <v>1.0</v>
      </c>
      <c r="J39" s="207">
        <v>0.0</v>
      </c>
      <c r="K39" s="208">
        <v>0.5</v>
      </c>
      <c r="L39" s="206">
        <v>0.0</v>
      </c>
      <c r="M39" s="206">
        <v>1.0</v>
      </c>
      <c r="N39" s="206"/>
      <c r="O39" s="209"/>
      <c r="P39" s="209"/>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row>
    <row r="40">
      <c r="A40" s="14"/>
      <c r="B40" s="210"/>
      <c r="C40" s="211"/>
      <c r="D40" s="211"/>
      <c r="E40" s="212" t="s">
        <v>121</v>
      </c>
      <c r="F40" s="213" t="s">
        <v>120</v>
      </c>
      <c r="G40" s="214" t="s">
        <v>95</v>
      </c>
      <c r="H40" s="215" t="s">
        <v>7</v>
      </c>
      <c r="I40" s="216">
        <v>2.0</v>
      </c>
      <c r="J40" s="216">
        <v>1.0</v>
      </c>
      <c r="K40" s="216">
        <v>0.5</v>
      </c>
      <c r="L40" s="216">
        <v>1.0</v>
      </c>
      <c r="M40" s="216">
        <v>0.0</v>
      </c>
      <c r="N40" s="216"/>
      <c r="O40" s="217"/>
      <c r="P40" s="217"/>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row>
    <row r="41">
      <c r="A41" s="14"/>
      <c r="B41" s="124"/>
      <c r="C41" s="125"/>
      <c r="D41" s="125"/>
      <c r="E41" s="218" t="s">
        <v>122</v>
      </c>
      <c r="F41" s="219" t="s">
        <v>120</v>
      </c>
      <c r="G41" s="220" t="s">
        <v>95</v>
      </c>
      <c r="H41" s="221" t="s">
        <v>7</v>
      </c>
      <c r="I41" s="206">
        <v>8.0</v>
      </c>
      <c r="J41" s="206">
        <v>2.0</v>
      </c>
      <c r="K41" s="206">
        <v>0.5</v>
      </c>
      <c r="L41" s="206">
        <v>4.5</v>
      </c>
      <c r="M41" s="206">
        <v>1.5</v>
      </c>
      <c r="N41" s="209"/>
      <c r="O41" s="209"/>
      <c r="P41" s="209"/>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row>
    <row r="42">
      <c r="A42" s="14"/>
      <c r="B42" s="210"/>
      <c r="C42" s="211"/>
      <c r="D42" s="211"/>
      <c r="E42" s="222" t="s">
        <v>123</v>
      </c>
      <c r="F42" s="223" t="s">
        <v>120</v>
      </c>
      <c r="G42" s="224" t="s">
        <v>95</v>
      </c>
      <c r="H42" s="225" t="s">
        <v>7</v>
      </c>
      <c r="I42" s="226">
        <v>8.0</v>
      </c>
      <c r="J42" s="226">
        <v>3.0</v>
      </c>
      <c r="K42" s="226">
        <v>2.5</v>
      </c>
      <c r="L42" s="226">
        <v>0.0</v>
      </c>
      <c r="M42" s="226">
        <v>3.0</v>
      </c>
      <c r="N42" s="227"/>
      <c r="O42" s="227"/>
      <c r="P42" s="227"/>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row>
    <row r="43">
      <c r="A43" s="14"/>
      <c r="B43" s="124"/>
      <c r="C43" s="125"/>
      <c r="D43" s="125"/>
      <c r="E43" s="228" t="s">
        <v>124</v>
      </c>
      <c r="F43" s="229" t="s">
        <v>120</v>
      </c>
      <c r="G43" s="230" t="s">
        <v>95</v>
      </c>
      <c r="H43" s="231" t="s">
        <v>10</v>
      </c>
      <c r="I43" s="232">
        <v>10.0</v>
      </c>
      <c r="J43" s="232">
        <v>4.0</v>
      </c>
      <c r="K43" s="232">
        <v>2.0</v>
      </c>
      <c r="L43" s="232">
        <v>2.0</v>
      </c>
      <c r="M43" s="232">
        <v>2.0</v>
      </c>
      <c r="N43" s="233"/>
      <c r="O43" s="233"/>
      <c r="P43" s="233"/>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row>
    <row r="44">
      <c r="A44" s="14"/>
      <c r="B44" s="210"/>
      <c r="C44" s="211"/>
      <c r="D44" s="211"/>
      <c r="E44" s="212" t="s">
        <v>122</v>
      </c>
      <c r="F44" s="213" t="s">
        <v>120</v>
      </c>
      <c r="G44" s="214" t="s">
        <v>95</v>
      </c>
      <c r="H44" s="215" t="s">
        <v>10</v>
      </c>
      <c r="I44" s="216">
        <v>10.0</v>
      </c>
      <c r="J44" s="216">
        <v>3.0</v>
      </c>
      <c r="K44" s="216">
        <v>4.0</v>
      </c>
      <c r="L44" s="216">
        <v>2.0</v>
      </c>
      <c r="M44" s="216">
        <v>1.0</v>
      </c>
      <c r="N44" s="217"/>
      <c r="O44" s="217"/>
      <c r="P44" s="217"/>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row>
    <row r="45">
      <c r="A45" s="14"/>
      <c r="B45" s="124"/>
      <c r="C45" s="125"/>
      <c r="D45" s="125"/>
      <c r="E45" s="234" t="s">
        <v>123</v>
      </c>
      <c r="F45" s="204" t="s">
        <v>120</v>
      </c>
      <c r="G45" s="127" t="s">
        <v>95</v>
      </c>
      <c r="H45" s="235" t="s">
        <v>10</v>
      </c>
      <c r="I45" s="206">
        <v>10.0</v>
      </c>
      <c r="J45" s="206">
        <v>0.0</v>
      </c>
      <c r="K45" s="206">
        <v>1.0</v>
      </c>
      <c r="L45" s="206">
        <v>4.0</v>
      </c>
      <c r="M45" s="206">
        <v>5.0</v>
      </c>
      <c r="N45" s="209"/>
      <c r="O45" s="209"/>
      <c r="P45" s="209"/>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row>
    <row r="46">
      <c r="A46" s="14"/>
      <c r="B46" s="210"/>
      <c r="C46" s="211"/>
      <c r="D46" s="211"/>
      <c r="E46" s="236" t="s">
        <v>125</v>
      </c>
      <c r="F46" s="213" t="s">
        <v>126</v>
      </c>
      <c r="G46" s="214" t="s">
        <v>95</v>
      </c>
      <c r="H46" s="237" t="s">
        <v>12</v>
      </c>
      <c r="I46" s="216">
        <v>5.0</v>
      </c>
      <c r="J46" s="216">
        <v>2.0</v>
      </c>
      <c r="K46" s="216">
        <v>2.0</v>
      </c>
      <c r="L46" s="216">
        <v>2.0</v>
      </c>
      <c r="M46" s="216">
        <v>1.0</v>
      </c>
      <c r="N46" s="216"/>
      <c r="O46" s="216"/>
      <c r="P46" s="216"/>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row>
    <row r="47">
      <c r="A47" s="14"/>
      <c r="B47" s="124"/>
      <c r="C47" s="125"/>
      <c r="D47" s="125"/>
      <c r="E47" s="234" t="s">
        <v>127</v>
      </c>
      <c r="F47" s="204" t="s">
        <v>126</v>
      </c>
      <c r="G47" s="238" t="s">
        <v>95</v>
      </c>
      <c r="H47" s="235" t="s">
        <v>12</v>
      </c>
      <c r="I47" s="206">
        <v>2.0</v>
      </c>
      <c r="J47" s="206">
        <v>0.0</v>
      </c>
      <c r="K47" s="206">
        <v>0.0</v>
      </c>
      <c r="L47" s="206">
        <v>0.0</v>
      </c>
      <c r="M47" s="206">
        <v>2.0</v>
      </c>
      <c r="N47" s="206"/>
      <c r="O47" s="206"/>
      <c r="P47" s="206"/>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row>
    <row r="48">
      <c r="A48" s="14"/>
      <c r="B48" s="210"/>
      <c r="C48" s="211"/>
      <c r="D48" s="211"/>
      <c r="E48" s="236" t="s">
        <v>128</v>
      </c>
      <c r="F48" s="213" t="s">
        <v>129</v>
      </c>
      <c r="G48" s="239" t="s">
        <v>95</v>
      </c>
      <c r="H48" s="237" t="s">
        <v>5</v>
      </c>
      <c r="I48" s="216">
        <v>5.0</v>
      </c>
      <c r="J48" s="216">
        <v>1.0</v>
      </c>
      <c r="K48" s="216">
        <v>2.0</v>
      </c>
      <c r="L48" s="216">
        <v>1.0</v>
      </c>
      <c r="M48" s="216">
        <v>2.0</v>
      </c>
      <c r="N48" s="217"/>
      <c r="O48" s="217"/>
      <c r="P48" s="217"/>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row>
    <row r="49">
      <c r="A49" s="14"/>
      <c r="B49" s="124"/>
      <c r="C49" s="125"/>
      <c r="D49" s="125"/>
      <c r="E49" s="234" t="s">
        <v>130</v>
      </c>
      <c r="F49" s="204" t="s">
        <v>129</v>
      </c>
      <c r="G49" s="238" t="s">
        <v>95</v>
      </c>
      <c r="H49" s="235" t="s">
        <v>5</v>
      </c>
      <c r="I49" s="206">
        <v>8.0</v>
      </c>
      <c r="J49" s="206">
        <v>2.0</v>
      </c>
      <c r="K49" s="206">
        <v>2.0</v>
      </c>
      <c r="L49" s="206">
        <v>3.0</v>
      </c>
      <c r="M49" s="206">
        <v>3.0</v>
      </c>
      <c r="N49" s="209"/>
      <c r="O49" s="209"/>
      <c r="P49" s="209"/>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row>
    <row r="50">
      <c r="A50" s="14"/>
      <c r="B50" s="210"/>
      <c r="C50" s="211"/>
      <c r="D50" s="211"/>
      <c r="E50" s="212" t="s">
        <v>131</v>
      </c>
      <c r="F50" s="213" t="s">
        <v>132</v>
      </c>
      <c r="G50" s="239" t="s">
        <v>95</v>
      </c>
      <c r="H50" s="237" t="s">
        <v>8</v>
      </c>
      <c r="I50" s="216">
        <v>2.0</v>
      </c>
      <c r="J50" s="216">
        <v>1.0</v>
      </c>
      <c r="K50" s="216">
        <v>0.5</v>
      </c>
      <c r="L50" s="216">
        <v>0.5</v>
      </c>
      <c r="M50" s="216">
        <v>1.0</v>
      </c>
      <c r="N50" s="217"/>
      <c r="O50" s="217"/>
      <c r="P50" s="217"/>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row>
    <row r="51">
      <c r="A51" s="14"/>
      <c r="B51" s="124"/>
      <c r="C51" s="125"/>
      <c r="D51" s="125"/>
      <c r="E51" s="203" t="s">
        <v>133</v>
      </c>
      <c r="F51" s="204" t="s">
        <v>132</v>
      </c>
      <c r="G51" s="238" t="s">
        <v>95</v>
      </c>
      <c r="H51" s="235" t="s">
        <v>8</v>
      </c>
      <c r="I51" s="206">
        <v>5.0</v>
      </c>
      <c r="J51" s="206">
        <v>1.0</v>
      </c>
      <c r="K51" s="206">
        <v>2.5</v>
      </c>
      <c r="L51" s="206">
        <v>1.0</v>
      </c>
      <c r="M51" s="206">
        <v>2.0</v>
      </c>
      <c r="N51" s="209"/>
      <c r="O51" s="209"/>
      <c r="P51" s="209"/>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row>
    <row r="52">
      <c r="A52" s="14"/>
      <c r="B52" s="210"/>
      <c r="C52" s="211"/>
      <c r="D52" s="211"/>
      <c r="E52" s="212" t="s">
        <v>134</v>
      </c>
      <c r="F52" s="213" t="s">
        <v>132</v>
      </c>
      <c r="G52" s="239" t="s">
        <v>95</v>
      </c>
      <c r="H52" s="237" t="s">
        <v>8</v>
      </c>
      <c r="I52" s="216">
        <v>8.0</v>
      </c>
      <c r="J52" s="216">
        <v>2.0</v>
      </c>
      <c r="K52" s="216">
        <v>2.0</v>
      </c>
      <c r="L52" s="216">
        <v>2.0</v>
      </c>
      <c r="M52" s="216">
        <v>3.0</v>
      </c>
      <c r="N52" s="217"/>
      <c r="O52" s="217"/>
      <c r="P52" s="217"/>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row>
    <row r="53">
      <c r="A53" s="14"/>
      <c r="B53" s="185"/>
      <c r="C53" s="186"/>
      <c r="D53" s="186"/>
      <c r="E53" s="187" t="s">
        <v>135</v>
      </c>
      <c r="F53" s="240" t="s">
        <v>132</v>
      </c>
      <c r="G53" s="189" t="s">
        <v>95</v>
      </c>
      <c r="H53" s="241" t="s">
        <v>8</v>
      </c>
      <c r="I53" s="242">
        <v>2.0</v>
      </c>
      <c r="J53" s="242">
        <v>0.0</v>
      </c>
      <c r="K53" s="242">
        <v>0.0</v>
      </c>
      <c r="L53" s="242">
        <v>1.0</v>
      </c>
      <c r="M53" s="242">
        <v>3.0</v>
      </c>
      <c r="N53" s="243"/>
      <c r="O53" s="243"/>
      <c r="P53" s="243"/>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row>
    <row r="54">
      <c r="A54" s="14"/>
      <c r="B54" s="97"/>
      <c r="C54" s="97"/>
      <c r="D54" s="146"/>
      <c r="E54" s="10"/>
      <c r="F54" s="145"/>
      <c r="G54" s="145"/>
      <c r="H54" s="195" t="s">
        <v>102</v>
      </c>
      <c r="I54" s="144">
        <f>SUM(I39:I53)</f>
        <v>86</v>
      </c>
      <c r="J54" s="144">
        <f> I54 - (I54 / 7)</f>
        <v>73.71428571</v>
      </c>
      <c r="K54" s="144">
        <f> J54 - (I54 / 7)</f>
        <v>61.42857143</v>
      </c>
      <c r="L54" s="144">
        <f> K54 - (I54 / 7)</f>
        <v>49.14285714</v>
      </c>
      <c r="M54" s="144">
        <f> L54 - (I54 / 7)</f>
        <v>36.85714286</v>
      </c>
      <c r="N54" s="144">
        <f> M54 - (I54 / 7)</f>
        <v>24.57142857</v>
      </c>
      <c r="O54" s="144">
        <f> N54 - (I54 / 7)</f>
        <v>12.28571429</v>
      </c>
      <c r="P54" s="144">
        <f> O54 - (I54 / 7)</f>
        <v>0</v>
      </c>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24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row>
    <row r="55">
      <c r="A55" s="14"/>
      <c r="B55" s="97"/>
      <c r="C55" s="97"/>
      <c r="D55" s="146"/>
      <c r="E55" s="196"/>
      <c r="F55" s="145"/>
      <c r="G55" s="145"/>
      <c r="H55" s="197" t="s">
        <v>104</v>
      </c>
      <c r="I55" s="198">
        <f>SUM(J39:P53)</f>
        <v>98.5</v>
      </c>
      <c r="J55" s="198">
        <f t="shared" ref="J55:P55" si="4">I55 - SUM(J39:J53)</f>
        <v>76.5</v>
      </c>
      <c r="K55" s="198">
        <f t="shared" si="4"/>
        <v>54.5</v>
      </c>
      <c r="L55" s="198">
        <f t="shared" si="4"/>
        <v>30.5</v>
      </c>
      <c r="M55" s="198">
        <f t="shared" si="4"/>
        <v>0</v>
      </c>
      <c r="N55" s="198">
        <f t="shared" si="4"/>
        <v>0</v>
      </c>
      <c r="O55" s="198">
        <f t="shared" si="4"/>
        <v>0</v>
      </c>
      <c r="P55" s="198">
        <f t="shared" si="4"/>
        <v>0</v>
      </c>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24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row>
    <row r="56">
      <c r="A56" s="14"/>
      <c r="B56" s="97"/>
      <c r="C56" s="97"/>
      <c r="D56" s="245"/>
      <c r="E56" s="142"/>
      <c r="F56" s="145"/>
      <c r="G56" s="145"/>
      <c r="H56" s="147"/>
      <c r="I56" s="99"/>
      <c r="J56" s="99"/>
      <c r="K56" s="99"/>
      <c r="L56" s="99"/>
      <c r="M56" s="99"/>
      <c r="N56" s="99"/>
      <c r="O56" s="99"/>
      <c r="P56" s="99"/>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244"/>
      <c r="AU56" s="14"/>
      <c r="AV56" s="14"/>
      <c r="AW56" s="14"/>
      <c r="AX56" s="14"/>
      <c r="AY56" s="14"/>
      <c r="AZ56" s="14"/>
      <c r="BA56" s="14"/>
      <c r="BB56" s="14"/>
      <c r="BC56" s="14"/>
      <c r="BD56" s="24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row>
    <row r="57">
      <c r="A57" s="14"/>
      <c r="B57" s="97"/>
      <c r="C57" s="97"/>
      <c r="D57" s="245"/>
      <c r="E57" s="142"/>
      <c r="F57" s="145"/>
      <c r="G57" s="145"/>
      <c r="H57" s="147"/>
      <c r="I57" s="99"/>
      <c r="J57" s="99"/>
      <c r="K57" s="246" t="s">
        <v>136</v>
      </c>
      <c r="L57" s="247"/>
      <c r="M57" s="247"/>
      <c r="N57" s="247"/>
      <c r="O57" s="247"/>
      <c r="P57" s="247"/>
      <c r="Q57" s="5"/>
      <c r="R57" s="248"/>
      <c r="S57" s="249" t="s">
        <v>137</v>
      </c>
      <c r="T57" s="247"/>
      <c r="U57" s="247"/>
      <c r="V57" s="247"/>
      <c r="W57" s="247"/>
      <c r="X57" s="247"/>
      <c r="Y57" s="5"/>
      <c r="AB57" s="246" t="s">
        <v>138</v>
      </c>
      <c r="AC57" s="247"/>
      <c r="AD57" s="247"/>
      <c r="AE57" s="247"/>
      <c r="AF57" s="247"/>
      <c r="AG57" s="247"/>
      <c r="AH57" s="247"/>
      <c r="AI57" s="5"/>
      <c r="AT57" s="250"/>
      <c r="BD57" s="250"/>
    </row>
    <row r="58">
      <c r="A58" s="14"/>
      <c r="B58" s="97"/>
      <c r="C58" s="97"/>
      <c r="D58" s="97"/>
      <c r="E58" s="97"/>
      <c r="F58" s="97"/>
      <c r="G58" s="97"/>
      <c r="H58" s="97"/>
      <c r="I58" s="169"/>
      <c r="J58" s="169"/>
      <c r="K58" s="251" t="s">
        <v>83</v>
      </c>
      <c r="L58" s="252" t="s">
        <v>84</v>
      </c>
      <c r="M58" s="251" t="s">
        <v>78</v>
      </c>
      <c r="N58" s="252" t="s">
        <v>79</v>
      </c>
      <c r="O58" s="252" t="s">
        <v>80</v>
      </c>
      <c r="P58" s="252" t="s">
        <v>81</v>
      </c>
      <c r="Q58" s="252" t="s">
        <v>82</v>
      </c>
      <c r="R58" s="253"/>
      <c r="S58" s="251" t="s">
        <v>83</v>
      </c>
      <c r="T58" s="252" t="s">
        <v>84</v>
      </c>
      <c r="U58" s="251" t="s">
        <v>78</v>
      </c>
      <c r="V58" s="252" t="s">
        <v>79</v>
      </c>
      <c r="W58" s="252" t="s">
        <v>80</v>
      </c>
      <c r="X58" s="252" t="s">
        <v>81</v>
      </c>
      <c r="Y58" s="252" t="s">
        <v>82</v>
      </c>
      <c r="Z58" s="250"/>
      <c r="AB58" s="251" t="s">
        <v>83</v>
      </c>
      <c r="AC58" s="252" t="s">
        <v>84</v>
      </c>
      <c r="AD58" s="251" t="s">
        <v>78</v>
      </c>
      <c r="AE58" s="252" t="s">
        <v>79</v>
      </c>
      <c r="AF58" s="252" t="s">
        <v>80</v>
      </c>
      <c r="AG58" s="252" t="s">
        <v>81</v>
      </c>
      <c r="AH58" s="252" t="s">
        <v>82</v>
      </c>
      <c r="AI58" s="254" t="s">
        <v>139</v>
      </c>
      <c r="AK58" s="255" t="s">
        <v>8</v>
      </c>
      <c r="AL58" s="256" t="s">
        <v>91</v>
      </c>
      <c r="AM58" s="257">
        <v>44476.0</v>
      </c>
      <c r="AN58" s="257">
        <v>44477.0</v>
      </c>
      <c r="AO58" s="257">
        <v>44478.0</v>
      </c>
      <c r="AP58" s="257">
        <v>44479.0</v>
      </c>
      <c r="AQ58" s="257">
        <v>44480.0</v>
      </c>
      <c r="AR58" s="257">
        <v>44481.0</v>
      </c>
      <c r="AS58" s="257">
        <v>44482.0</v>
      </c>
      <c r="AT58" s="250"/>
      <c r="AU58" s="258" t="s">
        <v>5</v>
      </c>
      <c r="AV58" s="259" t="s">
        <v>91</v>
      </c>
      <c r="AW58" s="260">
        <v>44476.0</v>
      </c>
      <c r="AX58" s="260">
        <v>44477.0</v>
      </c>
      <c r="AY58" s="260">
        <v>44478.0</v>
      </c>
      <c r="AZ58" s="260">
        <v>44479.0</v>
      </c>
      <c r="BA58" s="260">
        <v>44480.0</v>
      </c>
      <c r="BB58" s="260">
        <v>44481.0</v>
      </c>
      <c r="BC58" s="260">
        <v>44482.0</v>
      </c>
      <c r="BD58" s="250"/>
      <c r="BE58" s="258" t="s">
        <v>12</v>
      </c>
      <c r="BF58" s="259" t="s">
        <v>91</v>
      </c>
      <c r="BG58" s="260">
        <v>44476.0</v>
      </c>
      <c r="BH58" s="260">
        <v>44477.0</v>
      </c>
      <c r="BI58" s="260">
        <v>44478.0</v>
      </c>
      <c r="BJ58" s="260">
        <v>44479.0</v>
      </c>
      <c r="BK58" s="260">
        <v>44480.0</v>
      </c>
      <c r="BL58" s="260">
        <v>44481.0</v>
      </c>
      <c r="BM58" s="260">
        <v>44482.0</v>
      </c>
    </row>
    <row r="59">
      <c r="A59" s="14"/>
      <c r="B59" s="261" t="s">
        <v>85</v>
      </c>
      <c r="C59" s="261" t="s">
        <v>86</v>
      </c>
      <c r="D59" s="261" t="s">
        <v>87</v>
      </c>
      <c r="E59" s="261" t="s">
        <v>88</v>
      </c>
      <c r="F59" s="261" t="s">
        <v>17</v>
      </c>
      <c r="G59" s="261" t="s">
        <v>89</v>
      </c>
      <c r="H59" s="261" t="s">
        <v>90</v>
      </c>
      <c r="I59" s="262" t="s">
        <v>20</v>
      </c>
      <c r="J59" s="262" t="s">
        <v>91</v>
      </c>
      <c r="K59" s="263">
        <v>44476.0</v>
      </c>
      <c r="L59" s="264">
        <v>44477.0</v>
      </c>
      <c r="M59" s="264">
        <v>44478.0</v>
      </c>
      <c r="N59" s="264">
        <v>44479.0</v>
      </c>
      <c r="O59" s="264">
        <v>44480.0</v>
      </c>
      <c r="P59" s="264">
        <v>44481.0</v>
      </c>
      <c r="Q59" s="264">
        <v>44482.0</v>
      </c>
      <c r="R59" s="253"/>
      <c r="S59" s="265">
        <v>44476.0</v>
      </c>
      <c r="T59" s="266">
        <v>44477.0</v>
      </c>
      <c r="U59" s="266">
        <v>44478.0</v>
      </c>
      <c r="V59" s="266">
        <v>44479.0</v>
      </c>
      <c r="W59" s="266">
        <v>44480.0</v>
      </c>
      <c r="X59" s="266">
        <v>44481.0</v>
      </c>
      <c r="Y59" s="266">
        <v>44482.0</v>
      </c>
      <c r="Z59" s="250"/>
      <c r="AB59" s="263">
        <v>44476.0</v>
      </c>
      <c r="AC59" s="264">
        <v>44477.0</v>
      </c>
      <c r="AD59" s="264">
        <v>44478.0</v>
      </c>
      <c r="AE59" s="264">
        <v>44479.0</v>
      </c>
      <c r="AF59" s="264">
        <v>44480.0</v>
      </c>
      <c r="AG59" s="264">
        <v>44481.0</v>
      </c>
      <c r="AH59" s="264">
        <v>44482.0</v>
      </c>
      <c r="AI59" s="267"/>
      <c r="AK59" s="268" t="s">
        <v>140</v>
      </c>
      <c r="AL59" s="269">
        <f>J61</f>
        <v>4</v>
      </c>
      <c r="AM59" s="270">
        <f>AL59 - (AL59/7)</f>
        <v>3.428571429</v>
      </c>
      <c r="AN59" s="270">
        <f>AM59 - (AL59/7)</f>
        <v>2.857142857</v>
      </c>
      <c r="AO59" s="270">
        <f>AN59 - (AL59/7)</f>
        <v>2.285714286</v>
      </c>
      <c r="AP59" s="270">
        <f>AO59 - (AL59/7)</f>
        <v>1.714285714</v>
      </c>
      <c r="AQ59" s="270">
        <f>AP59 - (AL59/7)</f>
        <v>1.142857143</v>
      </c>
      <c r="AR59" s="270">
        <f>AQ59 - (AL59/7)</f>
        <v>0.5714285714</v>
      </c>
      <c r="AS59" s="271">
        <f>AR59 - (AL59/7)</f>
        <v>0</v>
      </c>
      <c r="AT59" s="250"/>
      <c r="AU59" s="272" t="s">
        <v>140</v>
      </c>
      <c r="AV59" s="273">
        <f>J60</f>
        <v>4</v>
      </c>
      <c r="AW59" s="274">
        <f>AV59 - (AV59/7)</f>
        <v>3.428571429</v>
      </c>
      <c r="AX59" s="274">
        <f>AW59 - (AV59/7)</f>
        <v>2.857142857</v>
      </c>
      <c r="AY59" s="274">
        <f>AX59 - (AV59/7)</f>
        <v>2.285714286</v>
      </c>
      <c r="AZ59" s="274">
        <f>AY59 - (AV59/7)</f>
        <v>1.714285714</v>
      </c>
      <c r="BA59" s="274">
        <f>AZ59 - (AV59/7)</f>
        <v>1.142857143</v>
      </c>
      <c r="BB59" s="274">
        <f>BA59 - (AV59/7)</f>
        <v>0.5714285714</v>
      </c>
      <c r="BC59" s="275">
        <f>BB59 - (AV59/7)</f>
        <v>0</v>
      </c>
      <c r="BD59" s="250"/>
      <c r="BE59" s="272" t="s">
        <v>140</v>
      </c>
      <c r="BF59" s="273">
        <f>J63</f>
        <v>3</v>
      </c>
      <c r="BG59" s="274">
        <f>BF59 - (BF59/7)</f>
        <v>2.571428571</v>
      </c>
      <c r="BH59" s="274">
        <f>BG59 - (BF59/7)</f>
        <v>2.142857143</v>
      </c>
      <c r="BI59" s="274">
        <f>BH59 - (BF59/7)</f>
        <v>1.714285714</v>
      </c>
      <c r="BJ59" s="274">
        <f>BI59 - (BF59/7)</f>
        <v>1.285714286</v>
      </c>
      <c r="BK59" s="274">
        <f>BJ59 - (BF59/7)</f>
        <v>0.8571428571</v>
      </c>
      <c r="BL59" s="274">
        <f>BK59 - (BF59/7)</f>
        <v>0.4285714286</v>
      </c>
      <c r="BM59" s="275">
        <f>BL59 - (BF59/7)</f>
        <v>0</v>
      </c>
    </row>
    <row r="60">
      <c r="A60" s="14"/>
      <c r="B60" s="107">
        <v>3.1</v>
      </c>
      <c r="C60" s="108" t="s">
        <v>141</v>
      </c>
      <c r="D60" s="109">
        <v>44476.0</v>
      </c>
      <c r="E60" s="110" t="s">
        <v>142</v>
      </c>
      <c r="F60" s="204" t="s">
        <v>143</v>
      </c>
      <c r="G60" s="276" t="s">
        <v>95</v>
      </c>
      <c r="H60" s="277" t="s">
        <v>5</v>
      </c>
      <c r="I60" s="191" t="s">
        <v>5</v>
      </c>
      <c r="J60" s="191">
        <v>4.0</v>
      </c>
      <c r="K60" s="278">
        <v>0.0</v>
      </c>
      <c r="L60" s="279">
        <v>1.0</v>
      </c>
      <c r="M60" s="279">
        <v>0.0</v>
      </c>
      <c r="N60" s="279">
        <v>0.0</v>
      </c>
      <c r="O60" s="279">
        <v>1.0</v>
      </c>
      <c r="P60" s="279">
        <v>1.0</v>
      </c>
      <c r="Q60" s="280">
        <v>1.0</v>
      </c>
      <c r="R60" s="253"/>
      <c r="S60" s="281">
        <v>0.0</v>
      </c>
      <c r="T60" s="282">
        <v>1.0</v>
      </c>
      <c r="U60" s="282">
        <v>0.0</v>
      </c>
      <c r="V60" s="282">
        <v>0.0</v>
      </c>
      <c r="W60" s="282">
        <v>1.0</v>
      </c>
      <c r="X60" s="282">
        <v>1.5</v>
      </c>
      <c r="Y60" s="283">
        <v>1.5</v>
      </c>
      <c r="Z60" s="250"/>
      <c r="AA60" s="284" t="s">
        <v>5</v>
      </c>
      <c r="AB60" s="279">
        <v>1.0</v>
      </c>
      <c r="AC60" s="279">
        <v>1.0</v>
      </c>
      <c r="AD60" s="279">
        <v>0.0</v>
      </c>
      <c r="AE60" s="279">
        <v>0.0</v>
      </c>
      <c r="AF60" s="279">
        <v>1.0</v>
      </c>
      <c r="AG60" s="279">
        <v>1.0</v>
      </c>
      <c r="AH60" s="285">
        <v>1.0</v>
      </c>
      <c r="AI60" s="286">
        <f t="shared" ref="AI60:AI64" si="8">SUM(AB60:AH60)</f>
        <v>5</v>
      </c>
      <c r="AK60" s="287" t="s">
        <v>144</v>
      </c>
      <c r="AL60" s="288">
        <f>J61</f>
        <v>4</v>
      </c>
      <c r="AM60" s="289">
        <f t="shared" ref="AM60:AS60" si="5"> AL60 - K61</f>
        <v>4</v>
      </c>
      <c r="AN60" s="289">
        <f t="shared" si="5"/>
        <v>4</v>
      </c>
      <c r="AO60" s="289">
        <f t="shared" si="5"/>
        <v>2.5</v>
      </c>
      <c r="AP60" s="289">
        <f t="shared" si="5"/>
        <v>1</v>
      </c>
      <c r="AQ60" s="289">
        <f t="shared" si="5"/>
        <v>0.5</v>
      </c>
      <c r="AR60" s="289">
        <f t="shared" si="5"/>
        <v>0</v>
      </c>
      <c r="AS60" s="290">
        <f t="shared" si="5"/>
        <v>0</v>
      </c>
      <c r="AT60" s="250"/>
      <c r="AU60" s="291" t="s">
        <v>144</v>
      </c>
      <c r="AV60" s="292">
        <f>J60</f>
        <v>4</v>
      </c>
      <c r="AW60" s="293">
        <f t="shared" ref="AW60:BC60" si="6">AV60 - K60</f>
        <v>4</v>
      </c>
      <c r="AX60" s="293">
        <f t="shared" si="6"/>
        <v>3</v>
      </c>
      <c r="AY60" s="293">
        <f t="shared" si="6"/>
        <v>3</v>
      </c>
      <c r="AZ60" s="293">
        <f t="shared" si="6"/>
        <v>3</v>
      </c>
      <c r="BA60" s="293">
        <f t="shared" si="6"/>
        <v>2</v>
      </c>
      <c r="BB60" s="293">
        <f t="shared" si="6"/>
        <v>1</v>
      </c>
      <c r="BC60" s="294">
        <f t="shared" si="6"/>
        <v>0</v>
      </c>
      <c r="BD60" s="250"/>
      <c r="BE60" s="291" t="s">
        <v>144</v>
      </c>
      <c r="BF60" s="292">
        <f>J63</f>
        <v>3</v>
      </c>
      <c r="BG60" s="293">
        <f t="shared" ref="BG60:BM60" si="7">BF60 - K63</f>
        <v>3</v>
      </c>
      <c r="BH60" s="293">
        <f t="shared" si="7"/>
        <v>3</v>
      </c>
      <c r="BI60" s="293">
        <f t="shared" si="7"/>
        <v>2</v>
      </c>
      <c r="BJ60" s="293">
        <f t="shared" si="7"/>
        <v>2</v>
      </c>
      <c r="BK60" s="293">
        <f t="shared" si="7"/>
        <v>1.5</v>
      </c>
      <c r="BL60" s="293">
        <f t="shared" si="7"/>
        <v>1</v>
      </c>
      <c r="BM60" s="294">
        <f t="shared" si="7"/>
        <v>0</v>
      </c>
    </row>
    <row r="61">
      <c r="A61" s="14"/>
      <c r="B61" s="295"/>
      <c r="C61" s="296"/>
      <c r="D61" s="296"/>
      <c r="E61" s="297" t="s">
        <v>145</v>
      </c>
      <c r="F61" s="298" t="s">
        <v>143</v>
      </c>
      <c r="G61" s="299" t="s">
        <v>95</v>
      </c>
      <c r="H61" s="300" t="s">
        <v>8</v>
      </c>
      <c r="I61" s="301" t="s">
        <v>8</v>
      </c>
      <c r="J61" s="301">
        <v>4.0</v>
      </c>
      <c r="K61" s="302">
        <v>0.0</v>
      </c>
      <c r="L61" s="303">
        <v>0.0</v>
      </c>
      <c r="M61" s="303">
        <v>1.5</v>
      </c>
      <c r="N61" s="303">
        <v>1.5</v>
      </c>
      <c r="O61" s="303">
        <v>0.5</v>
      </c>
      <c r="P61" s="303">
        <v>0.5</v>
      </c>
      <c r="Q61" s="304">
        <v>0.0</v>
      </c>
      <c r="R61" s="253"/>
      <c r="S61" s="305">
        <v>0.0</v>
      </c>
      <c r="T61" s="306">
        <v>0.0</v>
      </c>
      <c r="U61" s="306">
        <v>2.0</v>
      </c>
      <c r="V61" s="306">
        <v>2.0</v>
      </c>
      <c r="W61" s="306">
        <v>1.0</v>
      </c>
      <c r="X61" s="306">
        <v>1.0</v>
      </c>
      <c r="Y61" s="307">
        <v>0.0</v>
      </c>
      <c r="Z61" s="250"/>
      <c r="AA61" s="284" t="s">
        <v>8</v>
      </c>
      <c r="AB61" s="303">
        <v>0.0</v>
      </c>
      <c r="AC61" s="303">
        <v>0.0</v>
      </c>
      <c r="AD61" s="303">
        <v>2.0</v>
      </c>
      <c r="AE61" s="303">
        <v>2.0</v>
      </c>
      <c r="AF61" s="303">
        <v>1.0</v>
      </c>
      <c r="AG61" s="303">
        <v>1.0</v>
      </c>
      <c r="AH61" s="308">
        <v>0.0</v>
      </c>
      <c r="AI61" s="309">
        <f t="shared" si="8"/>
        <v>6</v>
      </c>
      <c r="AT61" s="250"/>
      <c r="BD61" s="250"/>
    </row>
    <row r="62">
      <c r="A62" s="14"/>
      <c r="B62" s="124"/>
      <c r="C62" s="125"/>
      <c r="D62" s="125"/>
      <c r="E62" s="110" t="s">
        <v>146</v>
      </c>
      <c r="F62" s="204" t="s">
        <v>143</v>
      </c>
      <c r="G62" s="276" t="s">
        <v>95</v>
      </c>
      <c r="H62" s="277" t="s">
        <v>10</v>
      </c>
      <c r="I62" s="191" t="s">
        <v>10</v>
      </c>
      <c r="J62" s="191">
        <v>4.0</v>
      </c>
      <c r="K62" s="278">
        <v>0.5</v>
      </c>
      <c r="L62" s="279">
        <v>0.5</v>
      </c>
      <c r="M62" s="279">
        <v>0.5</v>
      </c>
      <c r="N62" s="279">
        <v>1.0</v>
      </c>
      <c r="O62" s="279">
        <v>0.0</v>
      </c>
      <c r="P62" s="279">
        <v>1.5</v>
      </c>
      <c r="Q62" s="280">
        <v>0.0</v>
      </c>
      <c r="R62" s="253"/>
      <c r="S62" s="281">
        <v>1.0</v>
      </c>
      <c r="T62" s="282">
        <v>1.0</v>
      </c>
      <c r="U62" s="282">
        <v>0.5</v>
      </c>
      <c r="V62" s="282">
        <v>0.5</v>
      </c>
      <c r="W62" s="282">
        <v>0.0</v>
      </c>
      <c r="X62" s="282">
        <v>1.0</v>
      </c>
      <c r="Y62" s="283">
        <v>0.0</v>
      </c>
      <c r="Z62" s="250"/>
      <c r="AA62" s="284" t="s">
        <v>10</v>
      </c>
      <c r="AB62" s="279">
        <v>1.0</v>
      </c>
      <c r="AC62" s="279">
        <v>1.0</v>
      </c>
      <c r="AD62" s="279">
        <v>1.0</v>
      </c>
      <c r="AE62" s="279">
        <v>1.0</v>
      </c>
      <c r="AF62" s="279">
        <v>0.0</v>
      </c>
      <c r="AG62" s="279">
        <v>1.0</v>
      </c>
      <c r="AH62" s="285">
        <v>0.0</v>
      </c>
      <c r="AI62" s="286">
        <f t="shared" si="8"/>
        <v>5</v>
      </c>
      <c r="AK62" s="258" t="s">
        <v>7</v>
      </c>
      <c r="AL62" s="259" t="s">
        <v>91</v>
      </c>
      <c r="AM62" s="260">
        <v>44476.0</v>
      </c>
      <c r="AN62" s="260">
        <v>44477.0</v>
      </c>
      <c r="AO62" s="260">
        <v>44478.0</v>
      </c>
      <c r="AP62" s="260">
        <v>44479.0</v>
      </c>
      <c r="AQ62" s="260">
        <v>44480.0</v>
      </c>
      <c r="AR62" s="260">
        <v>44481.0</v>
      </c>
      <c r="AS62" s="260">
        <v>44482.0</v>
      </c>
      <c r="AT62" s="250"/>
      <c r="AU62" s="258" t="s">
        <v>10</v>
      </c>
      <c r="AV62" s="259" t="s">
        <v>91</v>
      </c>
      <c r="AW62" s="260">
        <v>44476.0</v>
      </c>
      <c r="AX62" s="260">
        <v>44477.0</v>
      </c>
      <c r="AY62" s="260">
        <v>44478.0</v>
      </c>
      <c r="AZ62" s="260">
        <v>44479.0</v>
      </c>
      <c r="BA62" s="260">
        <v>44480.0</v>
      </c>
      <c r="BB62" s="260">
        <v>44481.0</v>
      </c>
      <c r="BC62" s="260">
        <v>44482.0</v>
      </c>
      <c r="BD62" s="250"/>
    </row>
    <row r="63">
      <c r="A63" s="14"/>
      <c r="B63" s="295"/>
      <c r="C63" s="296"/>
      <c r="D63" s="296"/>
      <c r="E63" s="297" t="s">
        <v>147</v>
      </c>
      <c r="F63" s="298" t="s">
        <v>143</v>
      </c>
      <c r="G63" s="310" t="s">
        <v>95</v>
      </c>
      <c r="H63" s="311" t="s">
        <v>12</v>
      </c>
      <c r="I63" s="301" t="s">
        <v>12</v>
      </c>
      <c r="J63" s="301">
        <v>3.0</v>
      </c>
      <c r="K63" s="302">
        <v>0.0</v>
      </c>
      <c r="L63" s="303">
        <v>0.0</v>
      </c>
      <c r="M63" s="303">
        <v>1.0</v>
      </c>
      <c r="N63" s="303">
        <v>0.0</v>
      </c>
      <c r="O63" s="303">
        <v>0.5</v>
      </c>
      <c r="P63" s="303">
        <v>0.5</v>
      </c>
      <c r="Q63" s="304">
        <v>1.0</v>
      </c>
      <c r="R63" s="253"/>
      <c r="S63" s="305">
        <v>0.0</v>
      </c>
      <c r="T63" s="306">
        <v>0.0</v>
      </c>
      <c r="U63" s="306">
        <v>1.5</v>
      </c>
      <c r="V63" s="306">
        <v>0.0</v>
      </c>
      <c r="W63" s="306">
        <v>0.5</v>
      </c>
      <c r="X63" s="306">
        <v>0.5</v>
      </c>
      <c r="Y63" s="307">
        <v>1.0</v>
      </c>
      <c r="Z63" s="250"/>
      <c r="AA63" s="284" t="s">
        <v>12</v>
      </c>
      <c r="AB63" s="303">
        <v>0.5</v>
      </c>
      <c r="AC63" s="303">
        <v>0.0</v>
      </c>
      <c r="AD63" s="303">
        <v>0.0</v>
      </c>
      <c r="AE63" s="303">
        <v>0.0</v>
      </c>
      <c r="AF63" s="303">
        <v>1.0</v>
      </c>
      <c r="AG63" s="303">
        <v>1.0</v>
      </c>
      <c r="AH63" s="308">
        <v>0.5</v>
      </c>
      <c r="AI63" s="309">
        <f t="shared" si="8"/>
        <v>3</v>
      </c>
      <c r="AK63" s="272" t="s">
        <v>140</v>
      </c>
      <c r="AL63" s="273">
        <f>J64</f>
        <v>4.5</v>
      </c>
      <c r="AM63" s="274">
        <f>AL63 - (AL63/7)</f>
        <v>3.857142857</v>
      </c>
      <c r="AN63" s="274">
        <f>AM63 - (AL63/7)</f>
        <v>3.214285714</v>
      </c>
      <c r="AO63" s="274">
        <f>AN63 - (AL63/7)</f>
        <v>2.571428571</v>
      </c>
      <c r="AP63" s="274">
        <f>AO63 - (AL63/7)</f>
        <v>1.928571429</v>
      </c>
      <c r="AQ63" s="274">
        <f>AP63 - (AL63/7)</f>
        <v>1.285714286</v>
      </c>
      <c r="AR63" s="274">
        <f>AQ63 - (AL63/7)</f>
        <v>0.6428571429</v>
      </c>
      <c r="AS63" s="275">
        <f>AR63 - (AL63/7)</f>
        <v>0</v>
      </c>
      <c r="AT63" s="250"/>
      <c r="AU63" s="272" t="s">
        <v>140</v>
      </c>
      <c r="AV63" s="273">
        <f>J62</f>
        <v>4</v>
      </c>
      <c r="AW63" s="274">
        <f>AV63 - (AV63/7)</f>
        <v>3.428571429</v>
      </c>
      <c r="AX63" s="274">
        <f>AW63 - (AV63/7)</f>
        <v>2.857142857</v>
      </c>
      <c r="AY63" s="274">
        <f>AX63 - (AV63/7)</f>
        <v>2.285714286</v>
      </c>
      <c r="AZ63" s="274">
        <f>AY63 - (AV63/7)</f>
        <v>1.714285714</v>
      </c>
      <c r="BA63" s="274">
        <f>AZ63 - (AV63/7)</f>
        <v>1.142857143</v>
      </c>
      <c r="BB63" s="274">
        <f>BA63 - (AV63/7)</f>
        <v>0.5714285714</v>
      </c>
      <c r="BC63" s="275">
        <f>BB63 - (AV63/7)</f>
        <v>0</v>
      </c>
      <c r="BD63" s="250"/>
    </row>
    <row r="64">
      <c r="A64" s="14"/>
      <c r="B64" s="185"/>
      <c r="C64" s="186"/>
      <c r="D64" s="186"/>
      <c r="E64" s="312" t="s">
        <v>142</v>
      </c>
      <c r="F64" s="240" t="s">
        <v>143</v>
      </c>
      <c r="G64" s="240" t="s">
        <v>95</v>
      </c>
      <c r="H64" s="190" t="s">
        <v>7</v>
      </c>
      <c r="I64" s="191" t="s">
        <v>5</v>
      </c>
      <c r="J64" s="191">
        <v>4.5</v>
      </c>
      <c r="K64" s="313">
        <v>0.0</v>
      </c>
      <c r="L64" s="314">
        <v>1.5</v>
      </c>
      <c r="M64" s="314">
        <v>1.0</v>
      </c>
      <c r="N64" s="314">
        <v>0.0</v>
      </c>
      <c r="O64" s="314">
        <v>0.0</v>
      </c>
      <c r="P64" s="314">
        <v>1.0</v>
      </c>
      <c r="Q64" s="315">
        <v>1.0</v>
      </c>
      <c r="R64" s="253"/>
      <c r="S64" s="316">
        <v>0.0</v>
      </c>
      <c r="T64" s="317">
        <v>1.0</v>
      </c>
      <c r="U64" s="317">
        <v>1.5</v>
      </c>
      <c r="V64" s="317">
        <v>0.0</v>
      </c>
      <c r="W64" s="317">
        <v>0.0</v>
      </c>
      <c r="X64" s="317">
        <v>1.0</v>
      </c>
      <c r="Y64" s="318">
        <v>0.25</v>
      </c>
      <c r="Z64" s="250"/>
      <c r="AA64" s="284" t="s">
        <v>7</v>
      </c>
      <c r="AB64" s="314">
        <v>0.0</v>
      </c>
      <c r="AC64" s="314">
        <v>1.0</v>
      </c>
      <c r="AD64" s="314">
        <v>2.0</v>
      </c>
      <c r="AE64" s="314">
        <v>1.0</v>
      </c>
      <c r="AF64" s="314">
        <v>0.0</v>
      </c>
      <c r="AG64" s="314">
        <v>0.0</v>
      </c>
      <c r="AH64" s="319">
        <v>1.0</v>
      </c>
      <c r="AI64" s="320">
        <f t="shared" si="8"/>
        <v>5</v>
      </c>
      <c r="AK64" s="291" t="s">
        <v>144</v>
      </c>
      <c r="AL64" s="292">
        <f>J64</f>
        <v>4.5</v>
      </c>
      <c r="AM64" s="293">
        <f t="shared" ref="AM64:AS64" si="9">AL64 -K64</f>
        <v>4.5</v>
      </c>
      <c r="AN64" s="293">
        <f t="shared" si="9"/>
        <v>3</v>
      </c>
      <c r="AO64" s="293">
        <f t="shared" si="9"/>
        <v>2</v>
      </c>
      <c r="AP64" s="293">
        <f t="shared" si="9"/>
        <v>2</v>
      </c>
      <c r="AQ64" s="293">
        <f t="shared" si="9"/>
        <v>2</v>
      </c>
      <c r="AR64" s="293">
        <f t="shared" si="9"/>
        <v>1</v>
      </c>
      <c r="AS64" s="294">
        <f t="shared" si="9"/>
        <v>0</v>
      </c>
      <c r="AT64" s="250"/>
      <c r="AU64" s="291" t="s">
        <v>144</v>
      </c>
      <c r="AV64" s="292">
        <f>J62</f>
        <v>4</v>
      </c>
      <c r="AW64" s="293">
        <f t="shared" ref="AW64:BC64" si="10">AV64 - K62</f>
        <v>3.5</v>
      </c>
      <c r="AX64" s="293">
        <f t="shared" si="10"/>
        <v>3</v>
      </c>
      <c r="AY64" s="293">
        <f t="shared" si="10"/>
        <v>2.5</v>
      </c>
      <c r="AZ64" s="293">
        <f t="shared" si="10"/>
        <v>1.5</v>
      </c>
      <c r="BA64" s="293">
        <f t="shared" si="10"/>
        <v>1.5</v>
      </c>
      <c r="BB64" s="293">
        <f t="shared" si="10"/>
        <v>0</v>
      </c>
      <c r="BC64" s="294">
        <f t="shared" si="10"/>
        <v>0</v>
      </c>
      <c r="BD64" s="250"/>
    </row>
    <row r="65">
      <c r="A65" s="14"/>
      <c r="B65" s="321"/>
      <c r="C65" s="322"/>
      <c r="D65" s="323"/>
      <c r="E65" s="324"/>
      <c r="F65" s="325"/>
      <c r="G65" s="326"/>
      <c r="H65" s="250"/>
      <c r="I65" s="327" t="s">
        <v>140</v>
      </c>
      <c r="J65" s="328">
        <f>SUM(J60:J64)</f>
        <v>19.5</v>
      </c>
      <c r="K65" s="329">
        <f> J65 - (J65 / 7)</f>
        <v>16.71428571</v>
      </c>
      <c r="L65" s="330">
        <f> K65 - (J65 / 7)</f>
        <v>13.92857143</v>
      </c>
      <c r="M65" s="330">
        <f> L65 - (J65 / 7)</f>
        <v>11.14285714</v>
      </c>
      <c r="N65" s="330">
        <f> M65 - (J65 / 7)</f>
        <v>8.357142857</v>
      </c>
      <c r="O65" s="330">
        <f> N65 - (J65 / 7)</f>
        <v>5.571428571</v>
      </c>
      <c r="P65" s="330">
        <f> O65 - (J65 / 7)</f>
        <v>2.785714286</v>
      </c>
      <c r="Q65" s="330">
        <f> P65 - (J65 / 7)</f>
        <v>0</v>
      </c>
      <c r="R65" s="244"/>
      <c r="S65" s="331"/>
      <c r="T65" s="331"/>
      <c r="U65" s="331"/>
      <c r="V65" s="331"/>
      <c r="W65" s="331"/>
      <c r="X65" s="331"/>
      <c r="Y65" s="332">
        <f>sum(S60:Y64)</f>
        <v>22.25</v>
      </c>
      <c r="AB65" s="333"/>
      <c r="AC65" s="333"/>
      <c r="AD65" s="333"/>
      <c r="AE65" s="333"/>
      <c r="AF65" s="333"/>
      <c r="AG65" s="333"/>
      <c r="AH65" s="333"/>
      <c r="AI65" s="333">
        <f>SUM(AI59:AI64)</f>
        <v>24</v>
      </c>
      <c r="AT65" s="250"/>
      <c r="BD65" s="250"/>
    </row>
    <row r="66">
      <c r="A66" s="14"/>
      <c r="B66" s="334"/>
      <c r="C66" s="334"/>
      <c r="D66" s="335"/>
      <c r="E66" s="336"/>
      <c r="F66" s="337"/>
      <c r="G66" s="338"/>
      <c r="I66" s="339" t="s">
        <v>148</v>
      </c>
      <c r="J66" s="340">
        <f>sum(J60:J64)</f>
        <v>19.5</v>
      </c>
      <c r="K66" s="341">
        <f t="shared" ref="K66:Q66" si="11"> J66 - SUM(K60:K64)</f>
        <v>19</v>
      </c>
      <c r="L66" s="341">
        <f t="shared" si="11"/>
        <v>16</v>
      </c>
      <c r="M66" s="341">
        <f t="shared" si="11"/>
        <v>12</v>
      </c>
      <c r="N66" s="341">
        <f t="shared" si="11"/>
        <v>9.5</v>
      </c>
      <c r="O66" s="341">
        <f t="shared" si="11"/>
        <v>7.5</v>
      </c>
      <c r="P66" s="341">
        <f t="shared" si="11"/>
        <v>3</v>
      </c>
      <c r="Q66" s="341">
        <f t="shared" si="11"/>
        <v>0</v>
      </c>
      <c r="R66" s="244"/>
      <c r="S66" s="14"/>
      <c r="T66" s="14"/>
      <c r="U66" s="14"/>
      <c r="V66" s="14"/>
      <c r="W66" s="14"/>
      <c r="X66" s="14"/>
      <c r="Y66" s="14"/>
      <c r="AT66" s="250"/>
      <c r="BD66" s="250"/>
    </row>
    <row r="67">
      <c r="Q67" s="14"/>
      <c r="R67" s="14"/>
      <c r="S67" s="14"/>
      <c r="T67" s="14"/>
      <c r="U67" s="14"/>
      <c r="V67" s="14"/>
      <c r="W67" s="14"/>
      <c r="X67" s="14"/>
      <c r="Y67" s="14"/>
      <c r="AT67" s="250"/>
      <c r="BD67" s="250"/>
    </row>
    <row r="68">
      <c r="K68" s="246" t="s">
        <v>136</v>
      </c>
      <c r="L68" s="247"/>
      <c r="M68" s="247"/>
      <c r="N68" s="247"/>
      <c r="O68" s="247"/>
      <c r="P68" s="247"/>
      <c r="Q68" s="5"/>
      <c r="R68" s="248"/>
      <c r="S68" s="249" t="s">
        <v>137</v>
      </c>
      <c r="T68" s="247"/>
      <c r="U68" s="247"/>
      <c r="V68" s="247"/>
      <c r="W68" s="247"/>
      <c r="X68" s="247"/>
      <c r="Y68" s="5"/>
      <c r="AB68" s="246" t="s">
        <v>138</v>
      </c>
      <c r="AC68" s="247"/>
      <c r="AD68" s="247"/>
      <c r="AE68" s="247"/>
      <c r="AF68" s="247"/>
      <c r="AG68" s="247"/>
      <c r="AH68" s="247"/>
      <c r="AI68" s="5"/>
      <c r="AT68" s="250"/>
      <c r="BD68" s="250"/>
    </row>
    <row r="69">
      <c r="K69" s="251" t="s">
        <v>83</v>
      </c>
      <c r="L69" s="252" t="s">
        <v>84</v>
      </c>
      <c r="M69" s="251" t="s">
        <v>78</v>
      </c>
      <c r="N69" s="252" t="s">
        <v>79</v>
      </c>
      <c r="O69" s="252" t="s">
        <v>80</v>
      </c>
      <c r="P69" s="252" t="s">
        <v>81</v>
      </c>
      <c r="Q69" s="252" t="s">
        <v>82</v>
      </c>
      <c r="R69" s="253"/>
      <c r="S69" s="251" t="s">
        <v>83</v>
      </c>
      <c r="T69" s="252" t="s">
        <v>84</v>
      </c>
      <c r="U69" s="251" t="s">
        <v>78</v>
      </c>
      <c r="V69" s="252" t="s">
        <v>79</v>
      </c>
      <c r="W69" s="252" t="s">
        <v>80</v>
      </c>
      <c r="X69" s="252" t="s">
        <v>81</v>
      </c>
      <c r="Y69" s="252" t="s">
        <v>82</v>
      </c>
      <c r="AB69" s="251" t="s">
        <v>83</v>
      </c>
      <c r="AC69" s="252" t="s">
        <v>84</v>
      </c>
      <c r="AD69" s="251" t="s">
        <v>78</v>
      </c>
      <c r="AE69" s="252" t="s">
        <v>79</v>
      </c>
      <c r="AF69" s="252" t="s">
        <v>80</v>
      </c>
      <c r="AG69" s="252" t="s">
        <v>81</v>
      </c>
      <c r="AH69" s="252" t="s">
        <v>82</v>
      </c>
      <c r="AI69" s="254" t="s">
        <v>139</v>
      </c>
      <c r="AK69" s="255" t="s">
        <v>8</v>
      </c>
      <c r="AL69" s="256" t="s">
        <v>91</v>
      </c>
      <c r="AM69" s="257">
        <v>44483.0</v>
      </c>
      <c r="AN69" s="257">
        <v>44484.0</v>
      </c>
      <c r="AO69" s="257">
        <v>44485.0</v>
      </c>
      <c r="AP69" s="257">
        <v>44486.0</v>
      </c>
      <c r="AQ69" s="257">
        <v>44487.0</v>
      </c>
      <c r="AR69" s="257">
        <v>44488.0</v>
      </c>
      <c r="AS69" s="257">
        <v>44489.0</v>
      </c>
      <c r="AT69" s="250"/>
      <c r="AU69" s="258" t="s">
        <v>5</v>
      </c>
      <c r="AV69" s="259" t="s">
        <v>91</v>
      </c>
      <c r="AW69" s="257">
        <v>44483.0</v>
      </c>
      <c r="AX69" s="257">
        <v>44484.0</v>
      </c>
      <c r="AY69" s="257">
        <v>44485.0</v>
      </c>
      <c r="AZ69" s="257">
        <v>44486.0</v>
      </c>
      <c r="BA69" s="257">
        <v>44487.0</v>
      </c>
      <c r="BB69" s="257">
        <v>44488.0</v>
      </c>
      <c r="BC69" s="257">
        <v>44489.0</v>
      </c>
      <c r="BD69" s="250"/>
      <c r="BE69" s="258" t="s">
        <v>12</v>
      </c>
      <c r="BF69" s="259" t="s">
        <v>91</v>
      </c>
      <c r="BG69" s="257">
        <v>44483.0</v>
      </c>
      <c r="BH69" s="257">
        <v>44484.0</v>
      </c>
      <c r="BI69" s="257">
        <v>44485.0</v>
      </c>
      <c r="BJ69" s="257">
        <v>44486.0</v>
      </c>
      <c r="BK69" s="257">
        <v>44487.0</v>
      </c>
      <c r="BL69" s="257">
        <v>44488.0</v>
      </c>
      <c r="BM69" s="257">
        <v>44489.0</v>
      </c>
    </row>
    <row r="70">
      <c r="A70" s="14"/>
      <c r="B70" s="261" t="s">
        <v>85</v>
      </c>
      <c r="C70" s="261" t="s">
        <v>86</v>
      </c>
      <c r="D70" s="261" t="s">
        <v>87</v>
      </c>
      <c r="E70" s="261" t="s">
        <v>88</v>
      </c>
      <c r="F70" s="261" t="s">
        <v>17</v>
      </c>
      <c r="G70" s="261" t="s">
        <v>89</v>
      </c>
      <c r="H70" s="261" t="s">
        <v>90</v>
      </c>
      <c r="I70" s="262" t="s">
        <v>20</v>
      </c>
      <c r="J70" s="262" t="s">
        <v>91</v>
      </c>
      <c r="K70" s="263">
        <v>44483.0</v>
      </c>
      <c r="L70" s="264">
        <v>44484.0</v>
      </c>
      <c r="M70" s="264">
        <v>44485.0</v>
      </c>
      <c r="N70" s="264">
        <v>44486.0</v>
      </c>
      <c r="O70" s="264">
        <v>44487.0</v>
      </c>
      <c r="P70" s="264">
        <v>44488.0</v>
      </c>
      <c r="Q70" s="264">
        <v>44489.0</v>
      </c>
      <c r="R70" s="253"/>
      <c r="S70" s="265">
        <v>44483.0</v>
      </c>
      <c r="T70" s="266">
        <v>44484.0</v>
      </c>
      <c r="U70" s="266">
        <v>44485.0</v>
      </c>
      <c r="V70" s="266">
        <v>44486.0</v>
      </c>
      <c r="W70" s="266">
        <v>44487.0</v>
      </c>
      <c r="X70" s="266">
        <v>44488.0</v>
      </c>
      <c r="Y70" s="266">
        <v>44489.0</v>
      </c>
      <c r="AB70" s="263">
        <v>44483.0</v>
      </c>
      <c r="AC70" s="264">
        <v>44484.0</v>
      </c>
      <c r="AD70" s="264">
        <v>44485.0</v>
      </c>
      <c r="AE70" s="264">
        <v>44486.0</v>
      </c>
      <c r="AF70" s="264">
        <v>44487.0</v>
      </c>
      <c r="AG70" s="264">
        <v>44488.0</v>
      </c>
      <c r="AH70" s="264">
        <v>44489.0</v>
      </c>
      <c r="AI70" s="267"/>
      <c r="AK70" s="268" t="s">
        <v>140</v>
      </c>
      <c r="AL70" s="269">
        <f>SUM(J76,J82)</f>
        <v>8</v>
      </c>
      <c r="AM70" s="270">
        <f>AL70 - (AL70/7)</f>
        <v>6.857142857</v>
      </c>
      <c r="AN70" s="270">
        <f>AM70 - (AL70/7)</f>
        <v>5.714285714</v>
      </c>
      <c r="AO70" s="270">
        <f>AN70 - (AL70/7)</f>
        <v>4.571428571</v>
      </c>
      <c r="AP70" s="270">
        <f>AO70 - (AL70/7)</f>
        <v>3.428571429</v>
      </c>
      <c r="AQ70" s="270">
        <f>AP70 - (AL70/7)</f>
        <v>2.285714286</v>
      </c>
      <c r="AR70" s="270">
        <f>AQ70 - (AL70/7)</f>
        <v>1.142857143</v>
      </c>
      <c r="AS70" s="271">
        <f>AR70 - (AL70/7)</f>
        <v>0</v>
      </c>
      <c r="AT70" s="250"/>
      <c r="AU70" s="272" t="s">
        <v>140</v>
      </c>
      <c r="AV70" s="273">
        <f>SUM(J74,J80)</f>
        <v>5</v>
      </c>
      <c r="AW70" s="274">
        <f>AV70 - (AV70/7)</f>
        <v>4.285714286</v>
      </c>
      <c r="AX70" s="274">
        <f>AW70 - (AV70/7)</f>
        <v>3.571428571</v>
      </c>
      <c r="AY70" s="274">
        <f>AX70 - (AV70/7)</f>
        <v>2.857142857</v>
      </c>
      <c r="AZ70" s="274">
        <f>AY70 - (AV70/7)</f>
        <v>2.142857143</v>
      </c>
      <c r="BA70" s="274">
        <f>AZ70 - (AV70/7)</f>
        <v>1.428571429</v>
      </c>
      <c r="BB70" s="274">
        <f>BA70 - (AV70/7)</f>
        <v>0.7142857143</v>
      </c>
      <c r="BC70" s="275">
        <f>BB70 - (AV70/7)</f>
        <v>0</v>
      </c>
      <c r="BD70" s="250"/>
      <c r="BE70" s="272" t="s">
        <v>140</v>
      </c>
      <c r="BF70" s="273">
        <f>SUM(J75,J78,J81)</f>
        <v>5</v>
      </c>
      <c r="BG70" s="274">
        <f>BF70 - (BF70/7)</f>
        <v>4.285714286</v>
      </c>
      <c r="BH70" s="274">
        <f>BG70 - (BF70/7)</f>
        <v>3.571428571</v>
      </c>
      <c r="BI70" s="274">
        <f>BH70 - (BF70/7)</f>
        <v>2.857142857</v>
      </c>
      <c r="BJ70" s="274">
        <f>BI70 - (BF70/7)</f>
        <v>2.142857143</v>
      </c>
      <c r="BK70" s="274">
        <f>BJ70 - (BF70/7)</f>
        <v>1.428571429</v>
      </c>
      <c r="BL70" s="274">
        <f>BK70 - (BF70/7)</f>
        <v>0.7142857143</v>
      </c>
      <c r="BM70" s="275">
        <f>BL70 - (BF70/7)</f>
        <v>0</v>
      </c>
    </row>
    <row r="71">
      <c r="A71" s="14"/>
      <c r="B71" s="107">
        <v>3.2</v>
      </c>
      <c r="C71" s="108" t="s">
        <v>149</v>
      </c>
      <c r="D71" s="109">
        <v>44483.0</v>
      </c>
      <c r="E71" s="342" t="s">
        <v>150</v>
      </c>
      <c r="F71" s="343" t="s">
        <v>151</v>
      </c>
      <c r="G71" s="204" t="s">
        <v>95</v>
      </c>
      <c r="H71" s="112" t="s">
        <v>7</v>
      </c>
      <c r="I71" s="113" t="s">
        <v>7</v>
      </c>
      <c r="J71" s="113">
        <v>2.0</v>
      </c>
      <c r="K71" s="278">
        <v>1.5</v>
      </c>
      <c r="L71" s="279">
        <v>0.5</v>
      </c>
      <c r="M71" s="279">
        <v>0.0</v>
      </c>
      <c r="N71" s="279">
        <v>0.0</v>
      </c>
      <c r="O71" s="279">
        <v>0.0</v>
      </c>
      <c r="P71" s="279">
        <v>0.0</v>
      </c>
      <c r="Q71" s="280">
        <v>0.0</v>
      </c>
      <c r="R71" s="253"/>
      <c r="S71" s="281">
        <v>1.0</v>
      </c>
      <c r="T71" s="282">
        <v>0.5</v>
      </c>
      <c r="U71" s="282">
        <v>0.0</v>
      </c>
      <c r="V71" s="282">
        <v>0.0</v>
      </c>
      <c r="W71" s="282">
        <v>0.0</v>
      </c>
      <c r="X71" s="282">
        <v>0.0</v>
      </c>
      <c r="Y71" s="283">
        <v>0.0</v>
      </c>
      <c r="AA71" s="284" t="s">
        <v>5</v>
      </c>
      <c r="AB71" s="279">
        <v>1.0</v>
      </c>
      <c r="AC71" s="279">
        <v>1.0</v>
      </c>
      <c r="AD71" s="279">
        <v>0.0</v>
      </c>
      <c r="AE71" s="279">
        <v>0.0</v>
      </c>
      <c r="AF71" s="279">
        <v>1.0</v>
      </c>
      <c r="AG71" s="279">
        <v>1.0</v>
      </c>
      <c r="AH71" s="285">
        <v>1.0</v>
      </c>
      <c r="AI71" s="286">
        <f t="shared" ref="AI71:AI75" si="15">SUM(AB71:AH71)</f>
        <v>5</v>
      </c>
      <c r="AK71" s="287" t="s">
        <v>144</v>
      </c>
      <c r="AL71" s="288">
        <f>SUM(J76,J82)</f>
        <v>8</v>
      </c>
      <c r="AM71" s="289">
        <f t="shared" ref="AM71:AS71" si="12"> AL71 - (K76 + K82)</f>
        <v>8</v>
      </c>
      <c r="AN71" s="289">
        <f t="shared" si="12"/>
        <v>8</v>
      </c>
      <c r="AO71" s="289">
        <f t="shared" si="12"/>
        <v>6</v>
      </c>
      <c r="AP71" s="289">
        <f t="shared" si="12"/>
        <v>4.5</v>
      </c>
      <c r="AQ71" s="289">
        <f t="shared" si="12"/>
        <v>2.75</v>
      </c>
      <c r="AR71" s="289">
        <f t="shared" si="12"/>
        <v>0</v>
      </c>
      <c r="AS71" s="290">
        <f t="shared" si="12"/>
        <v>0</v>
      </c>
      <c r="AT71" s="250"/>
      <c r="AU71" s="291" t="s">
        <v>144</v>
      </c>
      <c r="AV71" s="292">
        <f>SUM(J74,J80)</f>
        <v>5</v>
      </c>
      <c r="AW71" s="293">
        <f t="shared" ref="AW71:BC71" si="13">AV71 - (K74 + K80)</f>
        <v>4</v>
      </c>
      <c r="AX71" s="293">
        <f t="shared" si="13"/>
        <v>4</v>
      </c>
      <c r="AY71" s="293">
        <f t="shared" si="13"/>
        <v>4</v>
      </c>
      <c r="AZ71" s="293">
        <f t="shared" si="13"/>
        <v>4</v>
      </c>
      <c r="BA71" s="293">
        <f t="shared" si="13"/>
        <v>3</v>
      </c>
      <c r="BB71" s="293">
        <f t="shared" si="13"/>
        <v>1.5</v>
      </c>
      <c r="BC71" s="294">
        <f t="shared" si="13"/>
        <v>0</v>
      </c>
      <c r="BD71" s="250"/>
      <c r="BE71" s="291" t="s">
        <v>144</v>
      </c>
      <c r="BF71" s="292">
        <f>SUM(J75,J78,J81)</f>
        <v>5</v>
      </c>
      <c r="BG71" s="293">
        <f t="shared" ref="BG71:BM71" si="14">BF71 - (K75 + K78 + K81)</f>
        <v>4.5</v>
      </c>
      <c r="BH71" s="293">
        <f t="shared" si="14"/>
        <v>4</v>
      </c>
      <c r="BI71" s="293">
        <f t="shared" si="14"/>
        <v>4</v>
      </c>
      <c r="BJ71" s="293">
        <f t="shared" si="14"/>
        <v>4</v>
      </c>
      <c r="BK71" s="293">
        <f t="shared" si="14"/>
        <v>3</v>
      </c>
      <c r="BL71" s="293">
        <f t="shared" si="14"/>
        <v>2</v>
      </c>
      <c r="BM71" s="294">
        <f t="shared" si="14"/>
        <v>0</v>
      </c>
    </row>
    <row r="72">
      <c r="A72" s="14"/>
      <c r="B72" s="295"/>
      <c r="C72" s="296"/>
      <c r="D72" s="296"/>
      <c r="E72" s="297" t="s">
        <v>147</v>
      </c>
      <c r="F72" s="298" t="s">
        <v>143</v>
      </c>
      <c r="G72" s="310" t="s">
        <v>95</v>
      </c>
      <c r="H72" s="311" t="s">
        <v>7</v>
      </c>
      <c r="I72" s="344" t="s">
        <v>12</v>
      </c>
      <c r="J72" s="345">
        <v>3.0</v>
      </c>
      <c r="K72" s="302">
        <v>3.0</v>
      </c>
      <c r="L72" s="303">
        <v>0.0</v>
      </c>
      <c r="M72" s="303">
        <v>0.0</v>
      </c>
      <c r="N72" s="303">
        <v>0.0</v>
      </c>
      <c r="O72" s="303">
        <v>0.0</v>
      </c>
      <c r="P72" s="303">
        <v>0.0</v>
      </c>
      <c r="Q72" s="304">
        <v>0.0</v>
      </c>
      <c r="R72" s="253"/>
      <c r="S72" s="305">
        <v>2.0</v>
      </c>
      <c r="T72" s="306">
        <v>0.0</v>
      </c>
      <c r="U72" s="306">
        <v>0.0</v>
      </c>
      <c r="V72" s="306">
        <v>0.0</v>
      </c>
      <c r="W72" s="306">
        <v>0.0</v>
      </c>
      <c r="X72" s="306">
        <v>0.0</v>
      </c>
      <c r="Y72" s="307">
        <v>0.0</v>
      </c>
      <c r="AA72" s="284" t="s">
        <v>8</v>
      </c>
      <c r="AB72" s="303">
        <v>0.0</v>
      </c>
      <c r="AC72" s="303">
        <v>0.0</v>
      </c>
      <c r="AD72" s="303">
        <v>2.0</v>
      </c>
      <c r="AE72" s="303">
        <v>2.0</v>
      </c>
      <c r="AF72" s="303">
        <v>2.0</v>
      </c>
      <c r="AG72" s="303">
        <v>2.0</v>
      </c>
      <c r="AH72" s="308">
        <v>2.0</v>
      </c>
      <c r="AI72" s="309">
        <f t="shared" si="15"/>
        <v>10</v>
      </c>
      <c r="AT72" s="250"/>
      <c r="BD72" s="250"/>
    </row>
    <row r="73">
      <c r="A73" s="14"/>
      <c r="B73" s="124"/>
      <c r="C73" s="125"/>
      <c r="D73" s="125"/>
      <c r="E73" s="342" t="s">
        <v>152</v>
      </c>
      <c r="F73" s="343" t="s">
        <v>151</v>
      </c>
      <c r="G73" s="204" t="s">
        <v>95</v>
      </c>
      <c r="H73" s="112" t="s">
        <v>7</v>
      </c>
      <c r="I73" s="113" t="s">
        <v>7</v>
      </c>
      <c r="J73" s="113">
        <v>1.5</v>
      </c>
      <c r="K73" s="278">
        <v>0.0</v>
      </c>
      <c r="L73" s="279">
        <v>0.0</v>
      </c>
      <c r="M73" s="279">
        <v>0.0</v>
      </c>
      <c r="N73" s="279">
        <v>0.0</v>
      </c>
      <c r="O73" s="279">
        <v>0.75</v>
      </c>
      <c r="P73" s="279">
        <v>0.0</v>
      </c>
      <c r="Q73" s="280">
        <v>0.75</v>
      </c>
      <c r="R73" s="253"/>
      <c r="S73" s="305">
        <v>0.0</v>
      </c>
      <c r="T73" s="306">
        <v>0.5</v>
      </c>
      <c r="U73" s="306">
        <v>0.0</v>
      </c>
      <c r="V73" s="306">
        <v>0.0</v>
      </c>
      <c r="W73" s="306">
        <v>0.0</v>
      </c>
      <c r="X73" s="306">
        <v>0.25</v>
      </c>
      <c r="Y73" s="307">
        <v>1.0</v>
      </c>
      <c r="AA73" s="284" t="s">
        <v>10</v>
      </c>
      <c r="AB73" s="279">
        <v>1.0</v>
      </c>
      <c r="AC73" s="279">
        <v>1.0</v>
      </c>
      <c r="AD73" s="279">
        <v>1.0</v>
      </c>
      <c r="AE73" s="279">
        <v>1.0</v>
      </c>
      <c r="AF73" s="279">
        <v>0.0</v>
      </c>
      <c r="AG73" s="279">
        <v>1.0</v>
      </c>
      <c r="AH73" s="285">
        <v>0.0</v>
      </c>
      <c r="AI73" s="286">
        <f t="shared" si="15"/>
        <v>5</v>
      </c>
      <c r="AT73" s="250"/>
      <c r="BD73" s="250"/>
    </row>
    <row r="74">
      <c r="A74" s="14"/>
      <c r="B74" s="295"/>
      <c r="C74" s="296"/>
      <c r="D74" s="296"/>
      <c r="E74" s="346" t="s">
        <v>153</v>
      </c>
      <c r="F74" s="347" t="s">
        <v>151</v>
      </c>
      <c r="G74" s="347" t="s">
        <v>95</v>
      </c>
      <c r="H74" s="348" t="s">
        <v>5</v>
      </c>
      <c r="I74" s="344" t="s">
        <v>5</v>
      </c>
      <c r="J74" s="345">
        <v>3.0</v>
      </c>
      <c r="K74" s="302">
        <v>0.5</v>
      </c>
      <c r="L74" s="303">
        <v>0.0</v>
      </c>
      <c r="M74" s="303">
        <v>0.0</v>
      </c>
      <c r="N74" s="303">
        <v>0.0</v>
      </c>
      <c r="O74" s="303">
        <v>0.5</v>
      </c>
      <c r="P74" s="303">
        <v>1.0</v>
      </c>
      <c r="Q74" s="304">
        <v>1.0</v>
      </c>
      <c r="R74" s="253"/>
      <c r="S74" s="305">
        <v>1.0</v>
      </c>
      <c r="T74" s="306">
        <v>0.0</v>
      </c>
      <c r="U74" s="306">
        <v>0.0</v>
      </c>
      <c r="V74" s="306">
        <v>0.0</v>
      </c>
      <c r="W74" s="306">
        <v>1.0</v>
      </c>
      <c r="X74" s="306">
        <v>1.5</v>
      </c>
      <c r="Y74" s="307">
        <v>1.5</v>
      </c>
      <c r="AA74" s="284" t="s">
        <v>12</v>
      </c>
      <c r="AB74" s="303">
        <v>1.0</v>
      </c>
      <c r="AC74" s="303">
        <v>0.5</v>
      </c>
      <c r="AD74" s="303">
        <v>0.0</v>
      </c>
      <c r="AE74" s="303">
        <v>0.0</v>
      </c>
      <c r="AF74" s="303">
        <v>1.0</v>
      </c>
      <c r="AG74" s="303">
        <v>1.0</v>
      </c>
      <c r="AH74" s="308">
        <v>1.5</v>
      </c>
      <c r="AI74" s="309">
        <f t="shared" si="15"/>
        <v>5</v>
      </c>
      <c r="AK74" s="258" t="s">
        <v>7</v>
      </c>
      <c r="AL74" s="259" t="s">
        <v>91</v>
      </c>
      <c r="AM74" s="257">
        <v>44483.0</v>
      </c>
      <c r="AN74" s="257">
        <v>44484.0</v>
      </c>
      <c r="AO74" s="257">
        <v>44485.0</v>
      </c>
      <c r="AP74" s="257">
        <v>44486.0</v>
      </c>
      <c r="AQ74" s="257">
        <v>44487.0</v>
      </c>
      <c r="AR74" s="257">
        <v>44488.0</v>
      </c>
      <c r="AS74" s="257">
        <v>44489.0</v>
      </c>
      <c r="AT74" s="250"/>
      <c r="AU74" s="258" t="s">
        <v>10</v>
      </c>
      <c r="AV74" s="259" t="s">
        <v>91</v>
      </c>
      <c r="AW74" s="257">
        <v>44483.0</v>
      </c>
      <c r="AX74" s="257">
        <v>44484.0</v>
      </c>
      <c r="AY74" s="257">
        <v>44485.0</v>
      </c>
      <c r="AZ74" s="257">
        <v>44486.0</v>
      </c>
      <c r="BA74" s="257">
        <v>44487.0</v>
      </c>
      <c r="BB74" s="257">
        <v>44488.0</v>
      </c>
      <c r="BC74" s="257">
        <v>44489.0</v>
      </c>
      <c r="BD74" s="250"/>
    </row>
    <row r="75">
      <c r="A75" s="14"/>
      <c r="B75" s="124"/>
      <c r="C75" s="125"/>
      <c r="D75" s="125"/>
      <c r="E75" s="349" t="s">
        <v>153</v>
      </c>
      <c r="F75" s="343" t="s">
        <v>151</v>
      </c>
      <c r="G75" s="350" t="s">
        <v>95</v>
      </c>
      <c r="H75" s="351" t="s">
        <v>12</v>
      </c>
      <c r="I75" s="113" t="s">
        <v>5</v>
      </c>
      <c r="J75" s="113">
        <v>2.0</v>
      </c>
      <c r="K75" s="278">
        <v>0.0</v>
      </c>
      <c r="L75" s="279">
        <v>0.0</v>
      </c>
      <c r="M75" s="279">
        <v>0.0</v>
      </c>
      <c r="N75" s="279">
        <v>0.0</v>
      </c>
      <c r="O75" s="279">
        <v>0.0</v>
      </c>
      <c r="P75" s="279">
        <v>0.0</v>
      </c>
      <c r="Q75" s="280">
        <v>2.0</v>
      </c>
      <c r="R75" s="253"/>
      <c r="S75" s="305">
        <v>0.0</v>
      </c>
      <c r="T75" s="306">
        <v>0.0</v>
      </c>
      <c r="U75" s="306">
        <v>0.0</v>
      </c>
      <c r="V75" s="306">
        <v>0.0</v>
      </c>
      <c r="W75" s="306">
        <v>0.0</v>
      </c>
      <c r="X75" s="306">
        <v>0.0</v>
      </c>
      <c r="Y75" s="307">
        <v>1.0</v>
      </c>
      <c r="AA75" s="284" t="s">
        <v>7</v>
      </c>
      <c r="AB75" s="314">
        <v>2.5</v>
      </c>
      <c r="AC75" s="314">
        <v>2.0</v>
      </c>
      <c r="AD75" s="314">
        <v>0.0</v>
      </c>
      <c r="AE75" s="314">
        <v>0.0</v>
      </c>
      <c r="AF75" s="314">
        <v>1.0</v>
      </c>
      <c r="AG75" s="314">
        <v>0.0</v>
      </c>
      <c r="AH75" s="319">
        <v>1.5</v>
      </c>
      <c r="AI75" s="320">
        <f t="shared" si="15"/>
        <v>7</v>
      </c>
      <c r="AK75" s="272" t="s">
        <v>140</v>
      </c>
      <c r="AL75" s="273">
        <f>sum(J71,J72,J73)</f>
        <v>6.5</v>
      </c>
      <c r="AM75" s="274">
        <f>AL75 - (AL75/7)</f>
        <v>5.571428571</v>
      </c>
      <c r="AN75" s="274">
        <f>AM75 - (AL75/7)</f>
        <v>4.642857143</v>
      </c>
      <c r="AO75" s="274">
        <f>AN75 - (AL75/7)</f>
        <v>3.714285714</v>
      </c>
      <c r="AP75" s="274">
        <f>AO75 - (AL75/7)</f>
        <v>2.785714286</v>
      </c>
      <c r="AQ75" s="274">
        <f>AP75 - (AL75/7)</f>
        <v>1.857142857</v>
      </c>
      <c r="AR75" s="274">
        <f>AQ75 - (AL75/7)</f>
        <v>0.9285714286</v>
      </c>
      <c r="AS75" s="275">
        <f>AR75 - (AL75/7)</f>
        <v>0</v>
      </c>
      <c r="AT75" s="250"/>
      <c r="AU75" s="272" t="s">
        <v>140</v>
      </c>
      <c r="AV75" s="273">
        <f>SUM(J77,J79)</f>
        <v>5</v>
      </c>
      <c r="AW75" s="274">
        <f>AV75 - (AV75/7)</f>
        <v>4.285714286</v>
      </c>
      <c r="AX75" s="274">
        <f>AW75 - (AV75/7)</f>
        <v>3.571428571</v>
      </c>
      <c r="AY75" s="274">
        <f>AX75 - (AV75/7)</f>
        <v>2.857142857</v>
      </c>
      <c r="AZ75" s="274">
        <f>AY75 - (AV75/7)</f>
        <v>2.142857143</v>
      </c>
      <c r="BA75" s="274">
        <f>AZ75 - (AV75/7)</f>
        <v>1.428571429</v>
      </c>
      <c r="BB75" s="274">
        <f>BA75 - (AV75/7)</f>
        <v>0.7142857143</v>
      </c>
      <c r="BC75" s="275">
        <f>BB75 - (AV75/7)</f>
        <v>0</v>
      </c>
      <c r="BD75" s="250"/>
    </row>
    <row r="76">
      <c r="A76" s="14"/>
      <c r="B76" s="295"/>
      <c r="C76" s="296"/>
      <c r="D76" s="296"/>
      <c r="E76" s="352" t="s">
        <v>154</v>
      </c>
      <c r="F76" s="353" t="s">
        <v>151</v>
      </c>
      <c r="G76" s="298" t="s">
        <v>95</v>
      </c>
      <c r="H76" s="354" t="s">
        <v>8</v>
      </c>
      <c r="I76" s="345" t="s">
        <v>8</v>
      </c>
      <c r="J76" s="345">
        <v>6.0</v>
      </c>
      <c r="K76" s="302">
        <v>0.0</v>
      </c>
      <c r="L76" s="303">
        <v>0.0</v>
      </c>
      <c r="M76" s="303">
        <v>1.5</v>
      </c>
      <c r="N76" s="303">
        <v>1.0</v>
      </c>
      <c r="O76" s="303">
        <v>1.5</v>
      </c>
      <c r="P76" s="303">
        <v>2.0</v>
      </c>
      <c r="Q76" s="304">
        <v>0.0</v>
      </c>
      <c r="R76" s="253"/>
      <c r="S76" s="305">
        <v>0.0</v>
      </c>
      <c r="T76" s="306">
        <v>0.0</v>
      </c>
      <c r="U76" s="306">
        <v>1.5</v>
      </c>
      <c r="V76" s="306">
        <v>1.0</v>
      </c>
      <c r="W76" s="306">
        <v>1.75</v>
      </c>
      <c r="X76" s="306">
        <v>2.0</v>
      </c>
      <c r="Y76" s="307">
        <v>0.0</v>
      </c>
      <c r="AB76" s="333"/>
      <c r="AC76" s="333"/>
      <c r="AD76" s="333"/>
      <c r="AE76" s="333"/>
      <c r="AF76" s="333"/>
      <c r="AG76" s="333"/>
      <c r="AH76" s="333"/>
      <c r="AI76" s="333">
        <f>SUM(AI70:AI75)</f>
        <v>32</v>
      </c>
      <c r="AK76" s="291" t="s">
        <v>144</v>
      </c>
      <c r="AL76" s="292">
        <f>sum(J71,J72,J73)</f>
        <v>6.5</v>
      </c>
      <c r="AM76" s="293">
        <f t="shared" ref="AM76:AS76" si="16">AL76 - (K71 + K72 + K73)</f>
        <v>2</v>
      </c>
      <c r="AN76" s="293">
        <f t="shared" si="16"/>
        <v>1.5</v>
      </c>
      <c r="AO76" s="293">
        <f t="shared" si="16"/>
        <v>1.5</v>
      </c>
      <c r="AP76" s="293">
        <f t="shared" si="16"/>
        <v>1.5</v>
      </c>
      <c r="AQ76" s="293">
        <f t="shared" si="16"/>
        <v>0.75</v>
      </c>
      <c r="AR76" s="293">
        <f t="shared" si="16"/>
        <v>0.75</v>
      </c>
      <c r="AS76" s="293">
        <f t="shared" si="16"/>
        <v>0</v>
      </c>
      <c r="AT76" s="250"/>
      <c r="AU76" s="291" t="s">
        <v>144</v>
      </c>
      <c r="AV76" s="292">
        <f>SUM(J77,J79)</f>
        <v>5</v>
      </c>
      <c r="AW76" s="293">
        <f t="shared" ref="AW76:BC76" si="17">AV76 - (K77 + K79)</f>
        <v>4.25</v>
      </c>
      <c r="AX76" s="293">
        <f t="shared" si="17"/>
        <v>2.5</v>
      </c>
      <c r="AY76" s="293">
        <f t="shared" si="17"/>
        <v>1.5</v>
      </c>
      <c r="AZ76" s="293">
        <f t="shared" si="17"/>
        <v>1</v>
      </c>
      <c r="BA76" s="293">
        <f t="shared" si="17"/>
        <v>1</v>
      </c>
      <c r="BB76" s="293">
        <f t="shared" si="17"/>
        <v>0</v>
      </c>
      <c r="BC76" s="294">
        <f t="shared" si="17"/>
        <v>0</v>
      </c>
      <c r="BD76" s="250"/>
    </row>
    <row r="77">
      <c r="A77" s="14"/>
      <c r="B77" s="124"/>
      <c r="C77" s="125"/>
      <c r="D77" s="125"/>
      <c r="E77" s="355" t="s">
        <v>155</v>
      </c>
      <c r="F77" s="356" t="s">
        <v>151</v>
      </c>
      <c r="G77" s="204" t="s">
        <v>95</v>
      </c>
      <c r="H77" s="112" t="s">
        <v>10</v>
      </c>
      <c r="I77" s="113" t="s">
        <v>10</v>
      </c>
      <c r="J77" s="357">
        <v>2.0</v>
      </c>
      <c r="K77" s="358">
        <v>0.5</v>
      </c>
      <c r="L77" s="358">
        <v>0.5</v>
      </c>
      <c r="M77" s="358">
        <v>0.5</v>
      </c>
      <c r="N77" s="358">
        <v>0.0</v>
      </c>
      <c r="O77" s="358">
        <v>0.0</v>
      </c>
      <c r="P77" s="358">
        <v>0.5</v>
      </c>
      <c r="Q77" s="359">
        <v>0.0</v>
      </c>
      <c r="R77" s="253"/>
      <c r="S77" s="360">
        <v>0.5</v>
      </c>
      <c r="T77" s="361">
        <v>0.5</v>
      </c>
      <c r="U77" s="361">
        <v>0.5</v>
      </c>
      <c r="V77" s="361">
        <v>0.0</v>
      </c>
      <c r="W77" s="361">
        <v>0.0</v>
      </c>
      <c r="X77" s="361">
        <v>0.25</v>
      </c>
      <c r="Y77" s="362">
        <v>0.0</v>
      </c>
      <c r="AT77" s="250"/>
      <c r="BD77" s="250"/>
    </row>
    <row r="78">
      <c r="A78" s="14"/>
      <c r="B78" s="295"/>
      <c r="C78" s="296"/>
      <c r="D78" s="296"/>
      <c r="E78" s="363" t="s">
        <v>155</v>
      </c>
      <c r="F78" s="353" t="s">
        <v>151</v>
      </c>
      <c r="G78" s="364" t="s">
        <v>95</v>
      </c>
      <c r="H78" s="311" t="s">
        <v>12</v>
      </c>
      <c r="I78" s="365" t="s">
        <v>10</v>
      </c>
      <c r="J78" s="365">
        <v>2.0</v>
      </c>
      <c r="K78" s="302">
        <v>0.0</v>
      </c>
      <c r="L78" s="303">
        <v>0.0</v>
      </c>
      <c r="M78" s="303">
        <v>0.0</v>
      </c>
      <c r="N78" s="303">
        <v>0.0</v>
      </c>
      <c r="O78" s="303">
        <v>1.0</v>
      </c>
      <c r="P78" s="303">
        <v>1.0</v>
      </c>
      <c r="Q78" s="304">
        <v>0.0</v>
      </c>
      <c r="R78" s="253"/>
      <c r="S78" s="305">
        <v>0.0</v>
      </c>
      <c r="T78" s="306">
        <v>0.0</v>
      </c>
      <c r="U78" s="306">
        <v>0.0</v>
      </c>
      <c r="V78" s="306">
        <v>0.0</v>
      </c>
      <c r="W78" s="306">
        <v>1.0</v>
      </c>
      <c r="X78" s="306">
        <v>1.0</v>
      </c>
      <c r="Y78" s="307">
        <v>0.0</v>
      </c>
      <c r="BD78" s="250"/>
    </row>
    <row r="79">
      <c r="A79" s="14"/>
      <c r="B79" s="124"/>
      <c r="C79" s="125"/>
      <c r="D79" s="125"/>
      <c r="E79" s="366" t="s">
        <v>156</v>
      </c>
      <c r="F79" s="356" t="s">
        <v>151</v>
      </c>
      <c r="G79" s="132" t="s">
        <v>95</v>
      </c>
      <c r="H79" s="128" t="s">
        <v>10</v>
      </c>
      <c r="I79" s="129" t="s">
        <v>10</v>
      </c>
      <c r="J79" s="357">
        <v>3.0</v>
      </c>
      <c r="K79" s="358">
        <v>0.25</v>
      </c>
      <c r="L79" s="358">
        <v>1.25</v>
      </c>
      <c r="M79" s="358">
        <v>0.5</v>
      </c>
      <c r="N79" s="358">
        <v>0.5</v>
      </c>
      <c r="O79" s="358">
        <v>0.0</v>
      </c>
      <c r="P79" s="358">
        <v>0.5</v>
      </c>
      <c r="Q79" s="367">
        <v>0.0</v>
      </c>
      <c r="R79" s="253"/>
      <c r="S79" s="360">
        <v>0.5</v>
      </c>
      <c r="T79" s="361">
        <v>1.0</v>
      </c>
      <c r="U79" s="361">
        <v>0.5</v>
      </c>
      <c r="V79" s="361">
        <v>0.5</v>
      </c>
      <c r="W79" s="361">
        <v>0.0</v>
      </c>
      <c r="X79" s="361">
        <v>0.5</v>
      </c>
      <c r="Y79" s="368">
        <v>0.0</v>
      </c>
      <c r="BD79" s="250"/>
    </row>
    <row r="80">
      <c r="A80" s="14"/>
      <c r="B80" s="295"/>
      <c r="C80" s="296"/>
      <c r="D80" s="296"/>
      <c r="E80" s="352" t="s">
        <v>157</v>
      </c>
      <c r="F80" s="353" t="s">
        <v>151</v>
      </c>
      <c r="G80" s="364" t="s">
        <v>95</v>
      </c>
      <c r="H80" s="311" t="s">
        <v>5</v>
      </c>
      <c r="I80" s="365" t="s">
        <v>5</v>
      </c>
      <c r="J80" s="369">
        <v>2.0</v>
      </c>
      <c r="K80" s="370">
        <v>0.5</v>
      </c>
      <c r="L80" s="370">
        <v>0.0</v>
      </c>
      <c r="M80" s="370">
        <v>0.0</v>
      </c>
      <c r="N80" s="370">
        <v>0.0</v>
      </c>
      <c r="O80" s="370">
        <v>0.5</v>
      </c>
      <c r="P80" s="370">
        <v>0.5</v>
      </c>
      <c r="Q80" s="371">
        <v>0.5</v>
      </c>
      <c r="R80" s="253"/>
      <c r="S80" s="360">
        <v>1.0</v>
      </c>
      <c r="T80" s="361">
        <v>0.0</v>
      </c>
      <c r="U80" s="361">
        <v>0.0</v>
      </c>
      <c r="V80" s="361">
        <v>0.0</v>
      </c>
      <c r="W80" s="361">
        <v>1.0</v>
      </c>
      <c r="X80" s="361">
        <v>1.0</v>
      </c>
      <c r="Y80" s="362">
        <v>1.0</v>
      </c>
      <c r="BD80" s="250"/>
    </row>
    <row r="81">
      <c r="A81" s="14"/>
      <c r="B81" s="124"/>
      <c r="C81" s="125"/>
      <c r="D81" s="125"/>
      <c r="E81" s="366" t="s">
        <v>158</v>
      </c>
      <c r="F81" s="356" t="s">
        <v>151</v>
      </c>
      <c r="G81" s="132" t="s">
        <v>95</v>
      </c>
      <c r="H81" s="128" t="s">
        <v>12</v>
      </c>
      <c r="I81" s="129" t="s">
        <v>12</v>
      </c>
      <c r="J81" s="129">
        <v>1.0</v>
      </c>
      <c r="K81" s="278">
        <v>0.5</v>
      </c>
      <c r="L81" s="279">
        <v>0.5</v>
      </c>
      <c r="M81" s="279">
        <v>0.0</v>
      </c>
      <c r="N81" s="279">
        <v>0.0</v>
      </c>
      <c r="O81" s="279">
        <v>0.0</v>
      </c>
      <c r="P81" s="279">
        <v>0.0</v>
      </c>
      <c r="Q81" s="280">
        <v>0.0</v>
      </c>
      <c r="R81" s="253"/>
      <c r="S81" s="305">
        <v>1.0</v>
      </c>
      <c r="T81" s="306">
        <v>0.5</v>
      </c>
      <c r="U81" s="306">
        <v>0.0</v>
      </c>
      <c r="V81" s="306">
        <v>0.0</v>
      </c>
      <c r="W81" s="306">
        <v>0.0</v>
      </c>
      <c r="X81" s="306">
        <v>0.0</v>
      </c>
      <c r="Y81" s="307">
        <v>0.0</v>
      </c>
    </row>
    <row r="82">
      <c r="A82" s="14"/>
      <c r="B82" s="372"/>
      <c r="C82" s="373"/>
      <c r="D82" s="373"/>
      <c r="E82" s="374" t="s">
        <v>159</v>
      </c>
      <c r="F82" s="375" t="s">
        <v>151</v>
      </c>
      <c r="G82" s="376" t="s">
        <v>95</v>
      </c>
      <c r="H82" s="377" t="s">
        <v>8</v>
      </c>
      <c r="I82" s="365" t="s">
        <v>8</v>
      </c>
      <c r="J82" s="378">
        <v>2.0</v>
      </c>
      <c r="K82" s="379">
        <v>0.0</v>
      </c>
      <c r="L82" s="380">
        <v>0.0</v>
      </c>
      <c r="M82" s="380">
        <v>0.5</v>
      </c>
      <c r="N82" s="380">
        <v>0.5</v>
      </c>
      <c r="O82" s="380">
        <v>0.25</v>
      </c>
      <c r="P82" s="380">
        <v>0.75</v>
      </c>
      <c r="Q82" s="381">
        <v>0.0</v>
      </c>
      <c r="R82" s="253"/>
      <c r="S82" s="281">
        <v>0.0</v>
      </c>
      <c r="T82" s="282">
        <v>0.0</v>
      </c>
      <c r="U82" s="282">
        <v>0.75</v>
      </c>
      <c r="V82" s="282">
        <v>0.75</v>
      </c>
      <c r="W82" s="282">
        <v>0.5</v>
      </c>
      <c r="X82" s="282">
        <v>1.0</v>
      </c>
      <c r="Y82" s="283">
        <v>0.0</v>
      </c>
    </row>
    <row r="83">
      <c r="A83" s="14"/>
      <c r="B83" s="321"/>
      <c r="C83" s="322"/>
      <c r="D83" s="323"/>
      <c r="E83" s="324"/>
      <c r="F83" s="325"/>
      <c r="G83" s="326"/>
      <c r="H83" s="382"/>
      <c r="I83" s="383" t="s">
        <v>140</v>
      </c>
      <c r="J83" s="328">
        <f>SUM(J71:J82)</f>
        <v>29.5</v>
      </c>
      <c r="K83" s="384">
        <f> J83 - (J83 / 7)</f>
        <v>25.28571429</v>
      </c>
      <c r="L83" s="385">
        <f> K83 - (J83 / 7)</f>
        <v>21.07142857</v>
      </c>
      <c r="M83" s="385">
        <f> L83 - (J83 / 7)</f>
        <v>16.85714286</v>
      </c>
      <c r="N83" s="385">
        <f> M83 - (J83 / 7)</f>
        <v>12.64285714</v>
      </c>
      <c r="O83" s="385">
        <f> N83 - (J83 / 7)</f>
        <v>8.428571429</v>
      </c>
      <c r="P83" s="385">
        <f> O83 - (J83 / 7)</f>
        <v>4.214285714</v>
      </c>
      <c r="Q83" s="385">
        <f> P83 - (J83 / 7)</f>
        <v>0</v>
      </c>
      <c r="R83" s="386"/>
      <c r="S83" s="331"/>
      <c r="T83" s="331"/>
      <c r="U83" s="331"/>
      <c r="V83" s="331"/>
      <c r="W83" s="331"/>
      <c r="X83" s="331"/>
      <c r="Y83" s="332">
        <f>sum(S71:Y82)</f>
        <v>32.75</v>
      </c>
    </row>
    <row r="84">
      <c r="A84" s="244"/>
      <c r="B84" s="321"/>
      <c r="C84" s="321"/>
      <c r="D84" s="387"/>
      <c r="E84" s="324"/>
      <c r="F84" s="325"/>
      <c r="G84" s="388"/>
      <c r="H84" s="389"/>
      <c r="I84" s="327" t="s">
        <v>148</v>
      </c>
      <c r="J84" s="390">
        <f>SUM(J71:J82)</f>
        <v>29.5</v>
      </c>
      <c r="K84" s="329">
        <f t="shared" ref="K84:Q84" si="18"> J84 - SUM(K71:K82)</f>
        <v>22.75</v>
      </c>
      <c r="L84" s="329">
        <f t="shared" si="18"/>
        <v>20</v>
      </c>
      <c r="M84" s="329">
        <f t="shared" si="18"/>
        <v>17</v>
      </c>
      <c r="N84" s="329">
        <f t="shared" si="18"/>
        <v>15</v>
      </c>
      <c r="O84" s="329">
        <f t="shared" si="18"/>
        <v>10.5</v>
      </c>
      <c r="P84" s="329">
        <f t="shared" si="18"/>
        <v>4.25</v>
      </c>
      <c r="Q84" s="329">
        <f t="shared" si="18"/>
        <v>0</v>
      </c>
      <c r="R84" s="386"/>
      <c r="S84" s="244"/>
      <c r="T84" s="244"/>
      <c r="U84" s="244"/>
      <c r="V84" s="244"/>
      <c r="W84" s="244"/>
      <c r="X84" s="244"/>
      <c r="Y84" s="244"/>
      <c r="Z84" s="250"/>
      <c r="AA84" s="250"/>
      <c r="AB84" s="250"/>
      <c r="AC84" s="250"/>
      <c r="AD84" s="250"/>
      <c r="AE84" s="250"/>
      <c r="AF84" s="250"/>
      <c r="AG84" s="250"/>
      <c r="AH84" s="250"/>
      <c r="AI84" s="250"/>
      <c r="AJ84" s="250"/>
      <c r="AK84" s="250"/>
      <c r="AL84" s="250"/>
      <c r="AM84" s="250"/>
      <c r="AN84" s="250"/>
      <c r="AO84" s="250"/>
      <c r="AP84" s="250"/>
      <c r="AQ84" s="250"/>
      <c r="AR84" s="250"/>
      <c r="AS84" s="250"/>
      <c r="AT84" s="250"/>
      <c r="AU84" s="250"/>
      <c r="AV84" s="250"/>
      <c r="AW84" s="250"/>
      <c r="AX84" s="250"/>
      <c r="AY84" s="250"/>
      <c r="AZ84" s="250"/>
      <c r="BA84" s="250"/>
      <c r="BB84" s="250"/>
      <c r="BC84" s="250"/>
      <c r="BD84" s="250"/>
      <c r="BE84" s="250"/>
      <c r="BF84" s="250"/>
      <c r="BG84" s="250"/>
      <c r="BH84" s="250"/>
      <c r="BI84" s="250"/>
      <c r="BJ84" s="250"/>
      <c r="BK84" s="250"/>
      <c r="BL84" s="250"/>
      <c r="BM84" s="250"/>
      <c r="BN84" s="250"/>
      <c r="BO84" s="250"/>
      <c r="BP84" s="250"/>
      <c r="BQ84" s="250"/>
      <c r="BR84" s="250"/>
      <c r="BS84" s="250"/>
      <c r="BT84" s="250"/>
      <c r="BU84" s="250"/>
      <c r="BV84" s="250"/>
      <c r="BW84" s="250"/>
      <c r="BX84" s="250"/>
      <c r="BY84" s="250"/>
      <c r="BZ84" s="250"/>
      <c r="CA84" s="250"/>
      <c r="CB84" s="250"/>
      <c r="CC84" s="250"/>
      <c r="CD84" s="250"/>
      <c r="CE84" s="250"/>
      <c r="CF84" s="250"/>
      <c r="CG84" s="250"/>
      <c r="CH84" s="250"/>
      <c r="CI84" s="250"/>
      <c r="CJ84" s="250"/>
      <c r="CK84" s="250"/>
      <c r="CL84" s="250"/>
      <c r="CM84" s="250"/>
      <c r="CN84" s="250"/>
      <c r="CO84" s="250"/>
      <c r="CP84" s="250"/>
      <c r="CQ84" s="250"/>
      <c r="CR84" s="250"/>
      <c r="CS84" s="250"/>
      <c r="CT84" s="250"/>
      <c r="CU84" s="250"/>
      <c r="CV84" s="250"/>
      <c r="CW84" s="250"/>
      <c r="CX84" s="250"/>
      <c r="CY84" s="250"/>
      <c r="CZ84" s="250"/>
      <c r="DA84" s="250"/>
      <c r="DB84" s="250"/>
      <c r="DC84" s="250"/>
      <c r="DD84" s="250"/>
      <c r="DE84" s="250"/>
      <c r="DF84" s="250"/>
      <c r="DG84" s="250"/>
      <c r="DH84" s="250"/>
      <c r="DI84" s="250"/>
      <c r="DJ84" s="250"/>
      <c r="DK84" s="250"/>
      <c r="DL84" s="250"/>
      <c r="DM84" s="250"/>
      <c r="DN84" s="250"/>
      <c r="DO84" s="250"/>
      <c r="DP84" s="250"/>
      <c r="DQ84" s="250"/>
      <c r="DR84" s="250"/>
      <c r="DS84" s="250"/>
      <c r="DT84" s="250"/>
      <c r="DU84" s="250"/>
      <c r="DV84" s="250"/>
      <c r="DW84" s="250"/>
      <c r="DX84" s="250"/>
      <c r="DY84" s="250"/>
      <c r="DZ84" s="250"/>
      <c r="EA84" s="250"/>
      <c r="EB84" s="250"/>
      <c r="EC84" s="250"/>
      <c r="ED84" s="250"/>
      <c r="EE84" s="250"/>
      <c r="EF84" s="250"/>
      <c r="EG84" s="250"/>
      <c r="EH84" s="250"/>
      <c r="EI84" s="250"/>
      <c r="EJ84" s="250"/>
      <c r="EK84" s="250"/>
      <c r="EL84" s="250"/>
      <c r="EM84" s="250"/>
      <c r="EN84" s="250"/>
    </row>
    <row r="85" ht="19.5" customHeight="1">
      <c r="A85" s="391"/>
      <c r="B85" s="391"/>
      <c r="C85" s="391"/>
      <c r="D85" s="391"/>
      <c r="E85" s="391"/>
      <c r="F85" s="391"/>
      <c r="G85" s="391"/>
      <c r="H85" s="391"/>
      <c r="J85" s="392"/>
      <c r="K85" s="392"/>
      <c r="L85" s="392"/>
      <c r="M85" s="392"/>
      <c r="N85" s="392"/>
      <c r="O85" s="392"/>
      <c r="P85" s="392"/>
      <c r="Q85" s="393"/>
      <c r="R85" s="393"/>
      <c r="S85" s="393"/>
      <c r="T85" s="393"/>
      <c r="U85" s="393"/>
      <c r="V85" s="393"/>
      <c r="W85" s="393"/>
      <c r="X85" s="393"/>
      <c r="Y85" s="393"/>
      <c r="AT85" s="250"/>
      <c r="BD85" s="250"/>
    </row>
    <row r="86">
      <c r="A86" s="391"/>
      <c r="B86" s="391"/>
      <c r="C86" s="391"/>
      <c r="D86" s="391"/>
      <c r="E86" s="391"/>
      <c r="F86" s="391"/>
      <c r="G86" s="391"/>
      <c r="H86" s="391"/>
      <c r="J86" s="392"/>
      <c r="K86" s="246" t="s">
        <v>136</v>
      </c>
      <c r="L86" s="247"/>
      <c r="M86" s="247"/>
      <c r="N86" s="247"/>
      <c r="O86" s="247"/>
      <c r="P86" s="247"/>
      <c r="Q86" s="5"/>
      <c r="R86" s="394"/>
      <c r="S86" s="246" t="s">
        <v>137</v>
      </c>
      <c r="T86" s="247"/>
      <c r="U86" s="247"/>
      <c r="V86" s="247"/>
      <c r="W86" s="247"/>
      <c r="X86" s="247"/>
      <c r="Y86" s="5"/>
      <c r="AB86" s="246" t="s">
        <v>138</v>
      </c>
      <c r="AC86" s="247"/>
      <c r="AD86" s="247"/>
      <c r="AE86" s="247"/>
      <c r="AF86" s="247"/>
      <c r="AG86" s="247"/>
      <c r="AH86" s="247"/>
      <c r="AI86" s="5"/>
      <c r="AT86" s="250"/>
      <c r="BD86" s="250"/>
    </row>
    <row r="87">
      <c r="A87" s="391"/>
      <c r="B87" s="395"/>
      <c r="C87" s="395"/>
      <c r="D87" s="395"/>
      <c r="E87" s="395"/>
      <c r="F87" s="395"/>
      <c r="G87" s="395"/>
      <c r="H87" s="395"/>
      <c r="J87" s="396"/>
      <c r="K87" s="251" t="s">
        <v>83</v>
      </c>
      <c r="L87" s="397" t="s">
        <v>84</v>
      </c>
      <c r="M87" s="397" t="s">
        <v>78</v>
      </c>
      <c r="N87" s="397" t="s">
        <v>79</v>
      </c>
      <c r="O87" s="397" t="s">
        <v>80</v>
      </c>
      <c r="P87" s="397" t="s">
        <v>81</v>
      </c>
      <c r="Q87" s="397" t="s">
        <v>82</v>
      </c>
      <c r="R87" s="253"/>
      <c r="S87" s="251" t="s">
        <v>83</v>
      </c>
      <c r="T87" s="252" t="s">
        <v>84</v>
      </c>
      <c r="U87" s="252" t="s">
        <v>78</v>
      </c>
      <c r="V87" s="252" t="s">
        <v>79</v>
      </c>
      <c r="W87" s="252" t="s">
        <v>80</v>
      </c>
      <c r="X87" s="252" t="s">
        <v>81</v>
      </c>
      <c r="Y87" s="252" t="s">
        <v>82</v>
      </c>
      <c r="AB87" s="251" t="s">
        <v>83</v>
      </c>
      <c r="AC87" s="252" t="s">
        <v>84</v>
      </c>
      <c r="AD87" s="251" t="s">
        <v>78</v>
      </c>
      <c r="AE87" s="252" t="s">
        <v>79</v>
      </c>
      <c r="AF87" s="252" t="s">
        <v>80</v>
      </c>
      <c r="AG87" s="252" t="s">
        <v>81</v>
      </c>
      <c r="AH87" s="252" t="s">
        <v>82</v>
      </c>
      <c r="AI87" s="254" t="s">
        <v>139</v>
      </c>
      <c r="AK87" s="255" t="s">
        <v>8</v>
      </c>
      <c r="AL87" s="256" t="s">
        <v>91</v>
      </c>
      <c r="AM87" s="257">
        <v>44490.0</v>
      </c>
      <c r="AN87" s="257">
        <v>44491.0</v>
      </c>
      <c r="AO87" s="257">
        <v>44492.0</v>
      </c>
      <c r="AP87" s="257">
        <v>44493.0</v>
      </c>
      <c r="AQ87" s="257">
        <v>44494.0</v>
      </c>
      <c r="AR87" s="257">
        <v>44495.0</v>
      </c>
      <c r="AS87" s="257">
        <v>44496.0</v>
      </c>
      <c r="AT87" s="250"/>
      <c r="AU87" s="258" t="s">
        <v>5</v>
      </c>
      <c r="AV87" s="259" t="s">
        <v>91</v>
      </c>
      <c r="AW87" s="257">
        <v>44490.0</v>
      </c>
      <c r="AX87" s="257">
        <v>44491.0</v>
      </c>
      <c r="AY87" s="257">
        <v>44492.0</v>
      </c>
      <c r="AZ87" s="257">
        <v>44493.0</v>
      </c>
      <c r="BA87" s="257">
        <v>44494.0</v>
      </c>
      <c r="BB87" s="257">
        <v>44495.0</v>
      </c>
      <c r="BC87" s="257">
        <v>44496.0</v>
      </c>
      <c r="BD87" s="250"/>
      <c r="BE87" s="258" t="s">
        <v>12</v>
      </c>
      <c r="BF87" s="259" t="s">
        <v>91</v>
      </c>
      <c r="BG87" s="257">
        <v>44490.0</v>
      </c>
      <c r="BH87" s="257">
        <v>44491.0</v>
      </c>
      <c r="BI87" s="257">
        <v>44492.0</v>
      </c>
      <c r="BJ87" s="257">
        <v>44493.0</v>
      </c>
      <c r="BK87" s="257">
        <v>44494.0</v>
      </c>
      <c r="BL87" s="257">
        <v>44495.0</v>
      </c>
      <c r="BM87" s="257">
        <v>44496.0</v>
      </c>
    </row>
    <row r="88">
      <c r="A88" s="398"/>
      <c r="B88" s="399" t="s">
        <v>85</v>
      </c>
      <c r="C88" s="399" t="s">
        <v>86</v>
      </c>
      <c r="D88" s="399" t="s">
        <v>87</v>
      </c>
      <c r="E88" s="399" t="s">
        <v>88</v>
      </c>
      <c r="F88" s="399" t="s">
        <v>17</v>
      </c>
      <c r="G88" s="399" t="s">
        <v>89</v>
      </c>
      <c r="H88" s="399" t="s">
        <v>90</v>
      </c>
      <c r="I88" s="262" t="s">
        <v>20</v>
      </c>
      <c r="J88" s="400" t="s">
        <v>91</v>
      </c>
      <c r="K88" s="264">
        <v>44490.0</v>
      </c>
      <c r="L88" s="264">
        <v>44491.0</v>
      </c>
      <c r="M88" s="264">
        <v>44492.0</v>
      </c>
      <c r="N88" s="264">
        <v>44493.0</v>
      </c>
      <c r="O88" s="264">
        <v>44494.0</v>
      </c>
      <c r="P88" s="264">
        <v>44495.0</v>
      </c>
      <c r="Q88" s="264">
        <v>44496.0</v>
      </c>
      <c r="R88" s="253"/>
      <c r="S88" s="263">
        <v>44490.0</v>
      </c>
      <c r="T88" s="264">
        <v>44491.0</v>
      </c>
      <c r="U88" s="264">
        <v>44492.0</v>
      </c>
      <c r="V88" s="264">
        <v>44493.0</v>
      </c>
      <c r="W88" s="264">
        <v>44494.0</v>
      </c>
      <c r="X88" s="264">
        <v>44495.0</v>
      </c>
      <c r="Y88" s="264">
        <v>44496.0</v>
      </c>
      <c r="Z88" s="250"/>
      <c r="AA88" s="250"/>
      <c r="AB88" s="263">
        <v>44490.0</v>
      </c>
      <c r="AC88" s="264">
        <v>44491.0</v>
      </c>
      <c r="AD88" s="264">
        <v>44492.0</v>
      </c>
      <c r="AE88" s="264">
        <v>44493.0</v>
      </c>
      <c r="AF88" s="264">
        <v>44494.0</v>
      </c>
      <c r="AG88" s="264">
        <v>44495.0</v>
      </c>
      <c r="AH88" s="264">
        <v>44496.0</v>
      </c>
      <c r="AI88" s="401"/>
      <c r="AJ88" s="250"/>
      <c r="AK88" s="402" t="s">
        <v>140</v>
      </c>
      <c r="AL88" s="403">
        <f>SUM(J90)</f>
        <v>5</v>
      </c>
      <c r="AM88" s="404">
        <f>AL88 - (AL88/7)</f>
        <v>4.285714286</v>
      </c>
      <c r="AN88" s="404">
        <f>AM88 - (AL88/7)</f>
        <v>3.571428571</v>
      </c>
      <c r="AO88" s="404">
        <f>AN88 - (AL88/7)</f>
        <v>2.857142857</v>
      </c>
      <c r="AP88" s="404">
        <f>AO88 - (AL88/7)</f>
        <v>2.142857143</v>
      </c>
      <c r="AQ88" s="404">
        <f>AP88 - (AL88/7)</f>
        <v>1.428571429</v>
      </c>
      <c r="AR88" s="404">
        <f>AQ88 - (AL88/7)</f>
        <v>0.7142857143</v>
      </c>
      <c r="AS88" s="405">
        <f>AR88 - (AL88/7)</f>
        <v>0</v>
      </c>
      <c r="AT88" s="250"/>
      <c r="AU88" s="406" t="s">
        <v>140</v>
      </c>
      <c r="AV88" s="407">
        <f>SUM(J91)</f>
        <v>5</v>
      </c>
      <c r="AW88" s="408">
        <f>AV88 - (AV88/7)</f>
        <v>4.285714286</v>
      </c>
      <c r="AX88" s="408">
        <f>AW88 - (AV88/7)</f>
        <v>3.571428571</v>
      </c>
      <c r="AY88" s="408">
        <f>AX88 - (AV88/7)</f>
        <v>2.857142857</v>
      </c>
      <c r="AZ88" s="408">
        <f>AY88 - (AV88/7)</f>
        <v>2.142857143</v>
      </c>
      <c r="BA88" s="408">
        <f>AZ88 - (AV88/7)</f>
        <v>1.428571429</v>
      </c>
      <c r="BB88" s="408">
        <f>BA88 - (AV88/7)</f>
        <v>0.7142857143</v>
      </c>
      <c r="BC88" s="409">
        <f>BB88 - (AV88/7)</f>
        <v>0</v>
      </c>
      <c r="BD88" s="250"/>
      <c r="BE88" s="406" t="s">
        <v>140</v>
      </c>
      <c r="BF88" s="407">
        <f>SUM(J95,J93)</f>
        <v>3.5</v>
      </c>
      <c r="BG88" s="408">
        <f>BF88 - (BF88/7)</f>
        <v>3</v>
      </c>
      <c r="BH88" s="408">
        <f>BG88 - (BF88/7)</f>
        <v>2.5</v>
      </c>
      <c r="BI88" s="408">
        <f>BH88 - (BF88/7)</f>
        <v>2</v>
      </c>
      <c r="BJ88" s="408">
        <f>BI88 - (BF88/7)</f>
        <v>1.5</v>
      </c>
      <c r="BK88" s="408">
        <f>BJ88 - (BF88/7)</f>
        <v>1</v>
      </c>
      <c r="BL88" s="408">
        <f>BK88 - (BF88/7)</f>
        <v>0.5</v>
      </c>
      <c r="BM88" s="409">
        <f>BL88 - (BF88/7)</f>
        <v>0</v>
      </c>
      <c r="BN88" s="250"/>
      <c r="BO88" s="250"/>
      <c r="BP88" s="250"/>
      <c r="BQ88" s="250"/>
      <c r="BR88" s="250"/>
      <c r="BS88" s="250"/>
      <c r="BT88" s="250"/>
      <c r="BU88" s="250"/>
      <c r="BV88" s="250"/>
      <c r="BW88" s="250"/>
      <c r="BX88" s="250"/>
      <c r="BY88" s="250"/>
      <c r="BZ88" s="250"/>
      <c r="CA88" s="250"/>
      <c r="CB88" s="250"/>
      <c r="CC88" s="250"/>
      <c r="CD88" s="250"/>
      <c r="CE88" s="250"/>
      <c r="CF88" s="250"/>
      <c r="CG88" s="250"/>
      <c r="CH88" s="250"/>
      <c r="CI88" s="250"/>
      <c r="CJ88" s="250"/>
      <c r="CK88" s="250"/>
      <c r="CL88" s="250"/>
      <c r="CM88" s="250"/>
      <c r="CN88" s="250"/>
      <c r="CO88" s="250"/>
      <c r="CP88" s="250"/>
      <c r="CQ88" s="250"/>
      <c r="CR88" s="250"/>
      <c r="CS88" s="250"/>
      <c r="CT88" s="250"/>
      <c r="CU88" s="250"/>
      <c r="CV88" s="250"/>
      <c r="CW88" s="250"/>
      <c r="CX88" s="250"/>
      <c r="CY88" s="250"/>
      <c r="CZ88" s="250"/>
      <c r="DA88" s="250"/>
      <c r="DB88" s="250"/>
      <c r="DC88" s="250"/>
      <c r="DD88" s="250"/>
      <c r="DE88" s="250"/>
      <c r="DF88" s="250"/>
      <c r="DG88" s="250"/>
      <c r="DH88" s="250"/>
      <c r="DI88" s="250"/>
      <c r="DJ88" s="250"/>
      <c r="DK88" s="250"/>
      <c r="DL88" s="250"/>
      <c r="DM88" s="250"/>
      <c r="DN88" s="250"/>
      <c r="DO88" s="250"/>
      <c r="DP88" s="250"/>
      <c r="DQ88" s="250"/>
      <c r="DR88" s="250"/>
      <c r="DS88" s="250"/>
      <c r="DT88" s="250"/>
      <c r="DU88" s="250"/>
      <c r="DV88" s="250"/>
      <c r="DW88" s="250"/>
      <c r="DX88" s="250"/>
      <c r="DY88" s="250"/>
      <c r="DZ88" s="250"/>
      <c r="EA88" s="250"/>
      <c r="EB88" s="250"/>
      <c r="EC88" s="250"/>
      <c r="ED88" s="250"/>
      <c r="EE88" s="250"/>
      <c r="EF88" s="250"/>
      <c r="EG88" s="250"/>
      <c r="EH88" s="250"/>
      <c r="EI88" s="250"/>
      <c r="EJ88" s="250"/>
      <c r="EK88" s="250"/>
      <c r="EL88" s="250"/>
      <c r="EM88" s="250"/>
      <c r="EN88" s="250"/>
    </row>
    <row r="89">
      <c r="A89" s="398"/>
      <c r="B89" s="410">
        <v>3.3</v>
      </c>
      <c r="C89" s="410" t="s">
        <v>160</v>
      </c>
      <c r="D89" s="411">
        <v>44490.0</v>
      </c>
      <c r="E89" s="412" t="s">
        <v>161</v>
      </c>
      <c r="F89" s="413" t="s">
        <v>162</v>
      </c>
      <c r="G89" s="413" t="s">
        <v>95</v>
      </c>
      <c r="H89" s="414" t="s">
        <v>7</v>
      </c>
      <c r="I89" s="279" t="s">
        <v>7</v>
      </c>
      <c r="J89" s="279">
        <v>5.0</v>
      </c>
      <c r="K89" s="279">
        <v>0.0</v>
      </c>
      <c r="L89" s="279">
        <v>0.0</v>
      </c>
      <c r="M89" s="279">
        <v>3.0</v>
      </c>
      <c r="N89" s="279">
        <v>2.0</v>
      </c>
      <c r="O89" s="279">
        <v>0.0</v>
      </c>
      <c r="P89" s="279">
        <v>0.0</v>
      </c>
      <c r="Q89" s="280">
        <v>0.0</v>
      </c>
      <c r="R89" s="253"/>
      <c r="S89" s="415">
        <v>0.0</v>
      </c>
      <c r="T89" s="303">
        <v>0.0</v>
      </c>
      <c r="U89" s="303">
        <v>2.0</v>
      </c>
      <c r="V89" s="303">
        <v>1.0</v>
      </c>
      <c r="W89" s="303">
        <v>0.0</v>
      </c>
      <c r="X89" s="303">
        <v>0.0</v>
      </c>
      <c r="Y89" s="304">
        <v>0.0</v>
      </c>
      <c r="AA89" s="416" t="s">
        <v>5</v>
      </c>
      <c r="AB89" s="279">
        <v>1.0</v>
      </c>
      <c r="AC89" s="279">
        <v>1.0</v>
      </c>
      <c r="AD89" s="279">
        <v>0.0</v>
      </c>
      <c r="AE89" s="279">
        <v>0.0</v>
      </c>
      <c r="AF89" s="279">
        <v>1.0</v>
      </c>
      <c r="AG89" s="279">
        <v>1.0</v>
      </c>
      <c r="AH89" s="285">
        <v>1.0</v>
      </c>
      <c r="AI89" s="286">
        <f t="shared" ref="AI89:AI93" si="22">SUM(AB89:AH89)</f>
        <v>5</v>
      </c>
      <c r="AK89" s="287" t="s">
        <v>144</v>
      </c>
      <c r="AL89" s="288">
        <f>SUM(J90)</f>
        <v>5</v>
      </c>
      <c r="AM89" s="289">
        <f t="shared" ref="AM89:AS89" si="19"> AL89 - K90</f>
        <v>5</v>
      </c>
      <c r="AN89" s="289">
        <f t="shared" si="19"/>
        <v>5</v>
      </c>
      <c r="AO89" s="289">
        <f t="shared" si="19"/>
        <v>3.75</v>
      </c>
      <c r="AP89" s="289">
        <f t="shared" si="19"/>
        <v>2.5</v>
      </c>
      <c r="AQ89" s="289">
        <f t="shared" si="19"/>
        <v>1.5</v>
      </c>
      <c r="AR89" s="289">
        <f t="shared" si="19"/>
        <v>0</v>
      </c>
      <c r="AS89" s="290">
        <f t="shared" si="19"/>
        <v>0</v>
      </c>
      <c r="AT89" s="250"/>
      <c r="AU89" s="291" t="s">
        <v>144</v>
      </c>
      <c r="AV89" s="292">
        <f>SUM(J91)</f>
        <v>5</v>
      </c>
      <c r="AW89" s="293">
        <f t="shared" ref="AW89:BC89" si="20">AV89 - (K91)</f>
        <v>4</v>
      </c>
      <c r="AX89" s="293">
        <f t="shared" si="20"/>
        <v>3</v>
      </c>
      <c r="AY89" s="293">
        <f t="shared" si="20"/>
        <v>3</v>
      </c>
      <c r="AZ89" s="293">
        <f t="shared" si="20"/>
        <v>3</v>
      </c>
      <c r="BA89" s="293">
        <f t="shared" si="20"/>
        <v>2</v>
      </c>
      <c r="BB89" s="293">
        <f t="shared" si="20"/>
        <v>1</v>
      </c>
      <c r="BC89" s="293">
        <f t="shared" si="20"/>
        <v>0</v>
      </c>
      <c r="BD89" s="250"/>
      <c r="BE89" s="291" t="s">
        <v>144</v>
      </c>
      <c r="BF89" s="292">
        <f>SUM(J95,J93)</f>
        <v>3.5</v>
      </c>
      <c r="BG89" s="293">
        <f t="shared" ref="BG89:BM89" si="21">BF89 - (K93 + K95)</f>
        <v>3</v>
      </c>
      <c r="BH89" s="293">
        <f t="shared" si="21"/>
        <v>2.5</v>
      </c>
      <c r="BI89" s="293">
        <f t="shared" si="21"/>
        <v>2.5</v>
      </c>
      <c r="BJ89" s="293">
        <f t="shared" si="21"/>
        <v>2.5</v>
      </c>
      <c r="BK89" s="293">
        <f t="shared" si="21"/>
        <v>1.5</v>
      </c>
      <c r="BL89" s="293">
        <f t="shared" si="21"/>
        <v>0</v>
      </c>
      <c r="BM89" s="294">
        <f t="shared" si="21"/>
        <v>0</v>
      </c>
    </row>
    <row r="90">
      <c r="A90" s="398"/>
      <c r="B90" s="296"/>
      <c r="C90" s="296"/>
      <c r="D90" s="296"/>
      <c r="E90" s="417" t="s">
        <v>163</v>
      </c>
      <c r="F90" s="418" t="s">
        <v>162</v>
      </c>
      <c r="G90" s="418" t="s">
        <v>95</v>
      </c>
      <c r="H90" s="419" t="s">
        <v>8</v>
      </c>
      <c r="I90" s="303" t="s">
        <v>8</v>
      </c>
      <c r="J90" s="303">
        <v>5.0</v>
      </c>
      <c r="K90" s="303">
        <v>0.0</v>
      </c>
      <c r="L90" s="303">
        <v>0.0</v>
      </c>
      <c r="M90" s="303">
        <v>1.25</v>
      </c>
      <c r="N90" s="303">
        <v>1.25</v>
      </c>
      <c r="O90" s="303">
        <v>1.0</v>
      </c>
      <c r="P90" s="303">
        <v>1.5</v>
      </c>
      <c r="Q90" s="304">
        <v>0.0</v>
      </c>
      <c r="R90" s="253"/>
      <c r="S90" s="420">
        <v>0.0</v>
      </c>
      <c r="T90" s="279">
        <v>0.0</v>
      </c>
      <c r="U90" s="279">
        <v>1.25</v>
      </c>
      <c r="V90" s="279">
        <v>1.25</v>
      </c>
      <c r="W90" s="279">
        <v>1.0</v>
      </c>
      <c r="X90" s="279">
        <v>1.0</v>
      </c>
      <c r="Y90" s="280">
        <v>0.0</v>
      </c>
      <c r="Z90" s="250"/>
      <c r="AA90" s="416" t="s">
        <v>8</v>
      </c>
      <c r="AB90" s="303">
        <v>0.0</v>
      </c>
      <c r="AC90" s="303">
        <v>0.0</v>
      </c>
      <c r="AD90" s="303">
        <v>2.0</v>
      </c>
      <c r="AE90" s="303">
        <v>2.0</v>
      </c>
      <c r="AF90" s="303">
        <v>2.0</v>
      </c>
      <c r="AG90" s="303">
        <v>2.0</v>
      </c>
      <c r="AH90" s="308">
        <v>0.0</v>
      </c>
      <c r="AI90" s="286">
        <f t="shared" si="22"/>
        <v>8</v>
      </c>
      <c r="AJ90" s="250"/>
      <c r="AK90" s="250"/>
      <c r="AL90" s="250"/>
      <c r="AM90" s="250"/>
      <c r="AN90" s="250"/>
      <c r="AO90" s="250"/>
      <c r="AP90" s="250"/>
      <c r="AQ90" s="250"/>
      <c r="AR90" s="250"/>
      <c r="AS90" s="250"/>
      <c r="AT90" s="250"/>
      <c r="AU90" s="250"/>
      <c r="AV90" s="250"/>
      <c r="AW90" s="250"/>
      <c r="AX90" s="250"/>
      <c r="AY90" s="250"/>
      <c r="AZ90" s="250"/>
      <c r="BA90" s="250"/>
      <c r="BB90" s="250"/>
      <c r="BC90" s="250"/>
      <c r="BD90" s="250"/>
      <c r="BE90" s="250"/>
      <c r="BF90" s="250"/>
      <c r="BG90" s="250"/>
      <c r="BH90" s="250"/>
      <c r="BI90" s="250"/>
      <c r="BJ90" s="250"/>
      <c r="BK90" s="250"/>
      <c r="BL90" s="250"/>
      <c r="BM90" s="250"/>
      <c r="BN90" s="250"/>
      <c r="BO90" s="250"/>
      <c r="BP90" s="250"/>
      <c r="BQ90" s="250"/>
      <c r="BR90" s="250"/>
      <c r="BS90" s="250"/>
      <c r="BT90" s="250"/>
      <c r="BU90" s="250"/>
      <c r="BV90" s="250"/>
      <c r="BW90" s="250"/>
      <c r="BX90" s="250"/>
      <c r="BY90" s="250"/>
      <c r="BZ90" s="250"/>
      <c r="CA90" s="250"/>
      <c r="CB90" s="250"/>
      <c r="CC90" s="250"/>
      <c r="CD90" s="250"/>
      <c r="CE90" s="250"/>
      <c r="CF90" s="250"/>
      <c r="CG90" s="250"/>
      <c r="CH90" s="250"/>
      <c r="CI90" s="250"/>
      <c r="CJ90" s="250"/>
      <c r="CK90" s="250"/>
      <c r="CL90" s="250"/>
      <c r="CM90" s="250"/>
      <c r="CN90" s="250"/>
      <c r="CO90" s="250"/>
      <c r="CP90" s="250"/>
      <c r="CQ90" s="250"/>
      <c r="CR90" s="250"/>
      <c r="CS90" s="250"/>
      <c r="CT90" s="250"/>
      <c r="CU90" s="250"/>
      <c r="CV90" s="250"/>
      <c r="CW90" s="250"/>
      <c r="CX90" s="250"/>
      <c r="CY90" s="250"/>
      <c r="CZ90" s="250"/>
      <c r="DA90" s="250"/>
      <c r="DB90" s="250"/>
      <c r="DC90" s="250"/>
      <c r="DD90" s="250"/>
      <c r="DE90" s="250"/>
      <c r="DF90" s="250"/>
      <c r="DG90" s="250"/>
      <c r="DH90" s="250"/>
      <c r="DI90" s="250"/>
      <c r="DJ90" s="250"/>
      <c r="DK90" s="250"/>
      <c r="DL90" s="250"/>
      <c r="DM90" s="250"/>
      <c r="DN90" s="250"/>
      <c r="DO90" s="250"/>
      <c r="DP90" s="250"/>
      <c r="DQ90" s="250"/>
      <c r="DR90" s="250"/>
      <c r="DS90" s="250"/>
      <c r="DT90" s="250"/>
      <c r="DU90" s="250"/>
      <c r="DV90" s="250"/>
      <c r="DW90" s="250"/>
      <c r="DX90" s="250"/>
      <c r="DY90" s="250"/>
      <c r="DZ90" s="250"/>
      <c r="EA90" s="250"/>
      <c r="EB90" s="250"/>
      <c r="EC90" s="250"/>
      <c r="ED90" s="250"/>
      <c r="EE90" s="250"/>
      <c r="EF90" s="250"/>
      <c r="EG90" s="250"/>
      <c r="EH90" s="250"/>
      <c r="EI90" s="250"/>
      <c r="EJ90" s="250"/>
      <c r="EK90" s="250"/>
      <c r="EL90" s="250"/>
      <c r="EM90" s="250"/>
      <c r="EN90" s="250"/>
    </row>
    <row r="91">
      <c r="A91" s="398"/>
      <c r="B91" s="125"/>
      <c r="C91" s="125"/>
      <c r="D91" s="125"/>
      <c r="E91" s="412" t="s">
        <v>164</v>
      </c>
      <c r="F91" s="413" t="s">
        <v>162</v>
      </c>
      <c r="G91" s="413" t="s">
        <v>95</v>
      </c>
      <c r="H91" s="421" t="s">
        <v>5</v>
      </c>
      <c r="I91" s="279" t="s">
        <v>5</v>
      </c>
      <c r="J91" s="279">
        <v>5.0</v>
      </c>
      <c r="K91" s="279">
        <v>1.0</v>
      </c>
      <c r="L91" s="279">
        <v>1.0</v>
      </c>
      <c r="M91" s="279">
        <v>0.0</v>
      </c>
      <c r="N91" s="279">
        <v>0.0</v>
      </c>
      <c r="O91" s="279">
        <v>1.0</v>
      </c>
      <c r="P91" s="279">
        <v>1.0</v>
      </c>
      <c r="Q91" s="280">
        <v>1.0</v>
      </c>
      <c r="R91" s="253"/>
      <c r="S91" s="415">
        <v>1.5</v>
      </c>
      <c r="T91" s="279">
        <v>1.5</v>
      </c>
      <c r="U91" s="279">
        <v>0.0</v>
      </c>
      <c r="V91" s="279">
        <v>0.0</v>
      </c>
      <c r="W91" s="279">
        <v>1.5</v>
      </c>
      <c r="X91" s="279">
        <v>1.5</v>
      </c>
      <c r="Y91" s="280">
        <v>1.5</v>
      </c>
      <c r="Z91" s="250"/>
      <c r="AA91" s="416" t="s">
        <v>10</v>
      </c>
      <c r="AB91" s="279">
        <v>1.0</v>
      </c>
      <c r="AC91" s="279">
        <v>1.0</v>
      </c>
      <c r="AD91" s="279">
        <v>1.0</v>
      </c>
      <c r="AE91" s="279">
        <v>1.0</v>
      </c>
      <c r="AF91" s="279">
        <v>0.0</v>
      </c>
      <c r="AG91" s="279">
        <v>1.0</v>
      </c>
      <c r="AH91" s="285">
        <v>0.0</v>
      </c>
      <c r="AI91" s="286">
        <f t="shared" si="22"/>
        <v>5</v>
      </c>
      <c r="AJ91" s="250"/>
      <c r="AK91" s="258" t="s">
        <v>7</v>
      </c>
      <c r="AL91" s="259" t="s">
        <v>91</v>
      </c>
      <c r="AM91" s="422">
        <v>44490.0</v>
      </c>
      <c r="AN91" s="422">
        <v>44491.0</v>
      </c>
      <c r="AO91" s="422">
        <v>44492.0</v>
      </c>
      <c r="AP91" s="422">
        <v>44493.0</v>
      </c>
      <c r="AQ91" s="422">
        <v>44494.0</v>
      </c>
      <c r="AR91" s="422">
        <v>44495.0</v>
      </c>
      <c r="AS91" s="422">
        <v>44496.0</v>
      </c>
      <c r="AT91" s="250"/>
      <c r="AU91" s="258" t="s">
        <v>10</v>
      </c>
      <c r="AV91" s="259" t="s">
        <v>91</v>
      </c>
      <c r="AW91" s="422">
        <v>44490.0</v>
      </c>
      <c r="AX91" s="422">
        <v>44491.0</v>
      </c>
      <c r="AY91" s="422">
        <v>44492.0</v>
      </c>
      <c r="AZ91" s="422">
        <v>44493.0</v>
      </c>
      <c r="BA91" s="422">
        <v>44494.0</v>
      </c>
      <c r="BB91" s="422">
        <v>44495.0</v>
      </c>
      <c r="BC91" s="422">
        <v>44496.0</v>
      </c>
      <c r="BD91" s="250"/>
      <c r="BE91" s="250"/>
      <c r="BF91" s="250"/>
      <c r="BG91" s="250"/>
      <c r="BH91" s="250"/>
      <c r="BI91" s="250"/>
      <c r="BJ91" s="250"/>
      <c r="BK91" s="250"/>
      <c r="BL91" s="250"/>
      <c r="BM91" s="250"/>
      <c r="BN91" s="250"/>
      <c r="BO91" s="250"/>
      <c r="BP91" s="250"/>
      <c r="BQ91" s="250"/>
      <c r="BR91" s="250"/>
      <c r="BS91" s="250"/>
      <c r="BT91" s="250"/>
      <c r="BU91" s="250"/>
      <c r="BV91" s="250"/>
      <c r="BW91" s="250"/>
      <c r="BX91" s="250"/>
      <c r="BY91" s="250"/>
      <c r="BZ91" s="250"/>
      <c r="CA91" s="250"/>
      <c r="CB91" s="250"/>
      <c r="CC91" s="250"/>
      <c r="CD91" s="250"/>
      <c r="CE91" s="250"/>
      <c r="CF91" s="250"/>
      <c r="CG91" s="250"/>
      <c r="CH91" s="250"/>
      <c r="CI91" s="250"/>
      <c r="CJ91" s="250"/>
      <c r="CK91" s="250"/>
      <c r="CL91" s="250"/>
      <c r="CM91" s="250"/>
      <c r="CN91" s="250"/>
      <c r="CO91" s="250"/>
      <c r="CP91" s="250"/>
      <c r="CQ91" s="250"/>
      <c r="CR91" s="250"/>
      <c r="CS91" s="250"/>
      <c r="CT91" s="250"/>
      <c r="CU91" s="250"/>
      <c r="CV91" s="250"/>
      <c r="CW91" s="250"/>
      <c r="CX91" s="250"/>
      <c r="CY91" s="250"/>
      <c r="CZ91" s="250"/>
      <c r="DA91" s="250"/>
      <c r="DB91" s="250"/>
      <c r="DC91" s="250"/>
      <c r="DD91" s="250"/>
      <c r="DE91" s="250"/>
      <c r="DF91" s="250"/>
      <c r="DG91" s="250"/>
      <c r="DH91" s="250"/>
      <c r="DI91" s="250"/>
      <c r="DJ91" s="250"/>
      <c r="DK91" s="250"/>
      <c r="DL91" s="250"/>
      <c r="DM91" s="250"/>
      <c r="DN91" s="250"/>
      <c r="DO91" s="250"/>
      <c r="DP91" s="250"/>
      <c r="DQ91" s="250"/>
      <c r="DR91" s="250"/>
      <c r="DS91" s="250"/>
      <c r="DT91" s="250"/>
      <c r="DU91" s="250"/>
      <c r="DV91" s="250"/>
      <c r="DW91" s="250"/>
      <c r="DX91" s="250"/>
      <c r="DY91" s="250"/>
      <c r="DZ91" s="250"/>
      <c r="EA91" s="250"/>
      <c r="EB91" s="250"/>
      <c r="EC91" s="250"/>
      <c r="ED91" s="250"/>
      <c r="EE91" s="250"/>
      <c r="EF91" s="250"/>
      <c r="EG91" s="250"/>
      <c r="EH91" s="250"/>
      <c r="EI91" s="250"/>
      <c r="EJ91" s="250"/>
      <c r="EK91" s="250"/>
      <c r="EL91" s="250"/>
      <c r="EM91" s="250"/>
      <c r="EN91" s="250"/>
    </row>
    <row r="92">
      <c r="A92" s="398"/>
      <c r="B92" s="296"/>
      <c r="C92" s="296"/>
      <c r="D92" s="296"/>
      <c r="E92" s="417" t="s">
        <v>165</v>
      </c>
      <c r="F92" s="418" t="s">
        <v>162</v>
      </c>
      <c r="G92" s="423" t="s">
        <v>95</v>
      </c>
      <c r="H92" s="419" t="s">
        <v>10</v>
      </c>
      <c r="I92" s="303" t="s">
        <v>10</v>
      </c>
      <c r="J92" s="303">
        <v>5.0</v>
      </c>
      <c r="K92" s="303">
        <v>1.0</v>
      </c>
      <c r="L92" s="303">
        <v>1.5</v>
      </c>
      <c r="M92" s="303">
        <v>1.0</v>
      </c>
      <c r="N92" s="303">
        <v>1.0</v>
      </c>
      <c r="O92" s="303">
        <v>0.0</v>
      </c>
      <c r="P92" s="303">
        <v>0.5</v>
      </c>
      <c r="Q92" s="304">
        <v>0.0</v>
      </c>
      <c r="R92" s="253"/>
      <c r="S92" s="420">
        <v>2.0</v>
      </c>
      <c r="T92" s="279">
        <v>2.0</v>
      </c>
      <c r="U92" s="279">
        <v>1.25</v>
      </c>
      <c r="V92" s="279">
        <v>1.0</v>
      </c>
      <c r="W92" s="279">
        <v>0.0</v>
      </c>
      <c r="X92" s="279">
        <v>0.5</v>
      </c>
      <c r="Y92" s="280">
        <v>0.0</v>
      </c>
      <c r="Z92" s="250"/>
      <c r="AA92" s="416" t="s">
        <v>12</v>
      </c>
      <c r="AB92" s="303">
        <v>0.5</v>
      </c>
      <c r="AC92" s="303">
        <v>0.5</v>
      </c>
      <c r="AD92" s="303">
        <v>0.0</v>
      </c>
      <c r="AE92" s="303">
        <v>0.0</v>
      </c>
      <c r="AF92" s="303">
        <v>2.0</v>
      </c>
      <c r="AG92" s="303">
        <v>1.0</v>
      </c>
      <c r="AH92" s="308">
        <v>1.0</v>
      </c>
      <c r="AI92" s="286">
        <f t="shared" si="22"/>
        <v>5</v>
      </c>
      <c r="AJ92" s="250"/>
      <c r="AK92" s="406" t="s">
        <v>140</v>
      </c>
      <c r="AL92" s="407">
        <f>J95</f>
        <v>1</v>
      </c>
      <c r="AM92" s="408">
        <f>AL92 - (AL92/7)</f>
        <v>0.8571428571</v>
      </c>
      <c r="AN92" s="408">
        <f>AM92 - (AL92/7)</f>
        <v>0.7142857143</v>
      </c>
      <c r="AO92" s="408">
        <f>AN92 - (AL92/7)</f>
        <v>0.5714285714</v>
      </c>
      <c r="AP92" s="408">
        <f>AO92 - (AL92/7)</f>
        <v>0.4285714286</v>
      </c>
      <c r="AQ92" s="408">
        <f>AP92 - (AL92/7)</f>
        <v>0.2857142857</v>
      </c>
      <c r="AR92" s="408">
        <f>AQ92 - (AL92/7)</f>
        <v>0.1428571429</v>
      </c>
      <c r="AS92" s="409">
        <f>AR92 - (AL92/7)</f>
        <v>0</v>
      </c>
      <c r="AT92" s="250"/>
      <c r="AU92" s="406" t="s">
        <v>140</v>
      </c>
      <c r="AV92" s="407">
        <f>SUM(J92)</f>
        <v>5</v>
      </c>
      <c r="AW92" s="408">
        <f>AV92 - (AV92/7)</f>
        <v>4.285714286</v>
      </c>
      <c r="AX92" s="408">
        <f>AW92 - (AV92/7)</f>
        <v>3.571428571</v>
      </c>
      <c r="AY92" s="408">
        <f>AX92 - (AV92/7)</f>
        <v>2.857142857</v>
      </c>
      <c r="AZ92" s="408">
        <f>AY92 - (AV92/7)</f>
        <v>2.142857143</v>
      </c>
      <c r="BA92" s="408">
        <f>AZ92 - (AV92/7)</f>
        <v>1.428571429</v>
      </c>
      <c r="BB92" s="408">
        <f>BA92 - (AV92/7)</f>
        <v>0.7142857143</v>
      </c>
      <c r="BC92" s="409">
        <f>BB92 - (AV92/7)</f>
        <v>0</v>
      </c>
      <c r="BD92" s="250"/>
      <c r="BE92" s="250"/>
      <c r="BF92" s="250"/>
      <c r="BG92" s="250"/>
      <c r="BH92" s="250"/>
      <c r="BI92" s="250"/>
      <c r="BJ92" s="250"/>
      <c r="BK92" s="250"/>
      <c r="BL92" s="250"/>
      <c r="BM92" s="250"/>
      <c r="BN92" s="250"/>
      <c r="BO92" s="250"/>
      <c r="BP92" s="250"/>
      <c r="BQ92" s="250"/>
      <c r="BR92" s="250"/>
      <c r="BS92" s="250"/>
      <c r="BT92" s="250"/>
      <c r="BU92" s="250"/>
      <c r="BV92" s="250"/>
      <c r="BW92" s="250"/>
      <c r="BX92" s="250"/>
      <c r="BY92" s="250"/>
      <c r="BZ92" s="250"/>
      <c r="CA92" s="250"/>
      <c r="CB92" s="250"/>
      <c r="CC92" s="250"/>
      <c r="CD92" s="250"/>
      <c r="CE92" s="250"/>
      <c r="CF92" s="250"/>
      <c r="CG92" s="250"/>
      <c r="CH92" s="250"/>
      <c r="CI92" s="250"/>
      <c r="CJ92" s="250"/>
      <c r="CK92" s="250"/>
      <c r="CL92" s="250"/>
      <c r="CM92" s="250"/>
      <c r="CN92" s="250"/>
      <c r="CO92" s="250"/>
      <c r="CP92" s="250"/>
      <c r="CQ92" s="250"/>
      <c r="CR92" s="250"/>
      <c r="CS92" s="250"/>
      <c r="CT92" s="250"/>
      <c r="CU92" s="250"/>
      <c r="CV92" s="250"/>
      <c r="CW92" s="250"/>
      <c r="CX92" s="250"/>
      <c r="CY92" s="250"/>
      <c r="CZ92" s="250"/>
      <c r="DA92" s="250"/>
      <c r="DB92" s="250"/>
      <c r="DC92" s="250"/>
      <c r="DD92" s="250"/>
      <c r="DE92" s="250"/>
      <c r="DF92" s="250"/>
      <c r="DG92" s="250"/>
      <c r="DH92" s="250"/>
      <c r="DI92" s="250"/>
      <c r="DJ92" s="250"/>
      <c r="DK92" s="250"/>
      <c r="DL92" s="250"/>
      <c r="DM92" s="250"/>
      <c r="DN92" s="250"/>
      <c r="DO92" s="250"/>
      <c r="DP92" s="250"/>
      <c r="DQ92" s="250"/>
      <c r="DR92" s="250"/>
      <c r="DS92" s="250"/>
      <c r="DT92" s="250"/>
      <c r="DU92" s="250"/>
      <c r="DV92" s="250"/>
      <c r="DW92" s="250"/>
      <c r="DX92" s="250"/>
      <c r="DY92" s="250"/>
      <c r="DZ92" s="250"/>
      <c r="EA92" s="250"/>
      <c r="EB92" s="250"/>
      <c r="EC92" s="250"/>
      <c r="ED92" s="250"/>
      <c r="EE92" s="250"/>
      <c r="EF92" s="250"/>
      <c r="EG92" s="250"/>
      <c r="EH92" s="250"/>
      <c r="EI92" s="250"/>
      <c r="EJ92" s="250"/>
      <c r="EK92" s="250"/>
      <c r="EL92" s="250"/>
      <c r="EM92" s="250"/>
      <c r="EN92" s="250"/>
    </row>
    <row r="93">
      <c r="A93" s="398"/>
      <c r="B93" s="125"/>
      <c r="C93" s="125"/>
      <c r="D93" s="125"/>
      <c r="E93" s="412" t="s">
        <v>166</v>
      </c>
      <c r="F93" s="413" t="s">
        <v>162</v>
      </c>
      <c r="G93" s="413" t="s">
        <v>95</v>
      </c>
      <c r="H93" s="414" t="s">
        <v>12</v>
      </c>
      <c r="I93" s="279" t="s">
        <v>12</v>
      </c>
      <c r="J93" s="279">
        <v>2.5</v>
      </c>
      <c r="K93" s="279">
        <v>0.5</v>
      </c>
      <c r="L93" s="279">
        <v>0.0</v>
      </c>
      <c r="M93" s="279">
        <v>0.0</v>
      </c>
      <c r="N93" s="279">
        <v>0.0</v>
      </c>
      <c r="O93" s="279">
        <v>1.0</v>
      </c>
      <c r="P93" s="279">
        <v>1.0</v>
      </c>
      <c r="Q93" s="280">
        <v>0.0</v>
      </c>
      <c r="R93" s="253"/>
      <c r="S93" s="415">
        <v>0.5</v>
      </c>
      <c r="T93" s="303">
        <v>0.0</v>
      </c>
      <c r="U93" s="303">
        <v>0.0</v>
      </c>
      <c r="V93" s="303">
        <v>0.0</v>
      </c>
      <c r="W93" s="303">
        <v>1.0</v>
      </c>
      <c r="X93" s="303">
        <v>1.0</v>
      </c>
      <c r="Y93" s="304">
        <v>0.0</v>
      </c>
      <c r="Z93" s="250"/>
      <c r="AA93" s="416" t="s">
        <v>7</v>
      </c>
      <c r="AB93" s="314">
        <v>0.0</v>
      </c>
      <c r="AC93" s="314">
        <v>1.0</v>
      </c>
      <c r="AD93" s="314">
        <v>1.0</v>
      </c>
      <c r="AE93" s="314">
        <v>4.0</v>
      </c>
      <c r="AF93" s="314">
        <v>0.0</v>
      </c>
      <c r="AG93" s="314">
        <v>0.0</v>
      </c>
      <c r="AH93" s="319">
        <v>2.5</v>
      </c>
      <c r="AI93" s="320">
        <f t="shared" si="22"/>
        <v>8.5</v>
      </c>
      <c r="AJ93" s="250"/>
      <c r="AK93" s="291" t="s">
        <v>144</v>
      </c>
      <c r="AL93" s="292">
        <f>J95</f>
        <v>1</v>
      </c>
      <c r="AM93" s="293">
        <f t="shared" ref="AM93:AS93" si="23">AL93 -K95</f>
        <v>1</v>
      </c>
      <c r="AN93" s="293">
        <f t="shared" si="23"/>
        <v>0.5</v>
      </c>
      <c r="AO93" s="293">
        <f t="shared" si="23"/>
        <v>0.5</v>
      </c>
      <c r="AP93" s="293">
        <f t="shared" si="23"/>
        <v>0.5</v>
      </c>
      <c r="AQ93" s="293">
        <f t="shared" si="23"/>
        <v>0.5</v>
      </c>
      <c r="AR93" s="293">
        <f t="shared" si="23"/>
        <v>0</v>
      </c>
      <c r="AS93" s="294">
        <f t="shared" si="23"/>
        <v>0</v>
      </c>
      <c r="AT93" s="250"/>
      <c r="AU93" s="291" t="s">
        <v>144</v>
      </c>
      <c r="AV93" s="292">
        <f>SUM(J92)</f>
        <v>5</v>
      </c>
      <c r="AW93" s="293">
        <f t="shared" ref="AW93:BC93" si="24">AV93 - K92</f>
        <v>4</v>
      </c>
      <c r="AX93" s="293">
        <f t="shared" si="24"/>
        <v>2.5</v>
      </c>
      <c r="AY93" s="293">
        <f t="shared" si="24"/>
        <v>1.5</v>
      </c>
      <c r="AZ93" s="293">
        <f t="shared" si="24"/>
        <v>0.5</v>
      </c>
      <c r="BA93" s="293">
        <f t="shared" si="24"/>
        <v>0.5</v>
      </c>
      <c r="BB93" s="293">
        <f t="shared" si="24"/>
        <v>0</v>
      </c>
      <c r="BC93" s="294">
        <f t="shared" si="24"/>
        <v>0</v>
      </c>
      <c r="BD93" s="250"/>
      <c r="BE93" s="250"/>
      <c r="BF93" s="250"/>
      <c r="BG93" s="250"/>
      <c r="BH93" s="250"/>
      <c r="BI93" s="250"/>
      <c r="BJ93" s="250"/>
      <c r="BK93" s="250"/>
      <c r="BL93" s="250"/>
      <c r="BM93" s="250"/>
      <c r="BN93" s="250"/>
      <c r="BO93" s="250"/>
      <c r="BP93" s="250"/>
      <c r="BQ93" s="250"/>
      <c r="BR93" s="250"/>
      <c r="BS93" s="250"/>
      <c r="BT93" s="250"/>
      <c r="BU93" s="250"/>
      <c r="BV93" s="250"/>
      <c r="BW93" s="250"/>
      <c r="BX93" s="250"/>
      <c r="BY93" s="250"/>
      <c r="BZ93" s="250"/>
      <c r="CA93" s="250"/>
      <c r="CB93" s="250"/>
      <c r="CC93" s="250"/>
      <c r="CD93" s="250"/>
      <c r="CE93" s="250"/>
      <c r="CF93" s="250"/>
      <c r="CG93" s="250"/>
      <c r="CH93" s="250"/>
      <c r="CI93" s="250"/>
      <c r="CJ93" s="250"/>
      <c r="CK93" s="250"/>
      <c r="CL93" s="250"/>
      <c r="CM93" s="250"/>
      <c r="CN93" s="250"/>
      <c r="CO93" s="250"/>
      <c r="CP93" s="250"/>
      <c r="CQ93" s="250"/>
      <c r="CR93" s="250"/>
      <c r="CS93" s="250"/>
      <c r="CT93" s="250"/>
      <c r="CU93" s="250"/>
      <c r="CV93" s="250"/>
      <c r="CW93" s="250"/>
      <c r="CX93" s="250"/>
      <c r="CY93" s="250"/>
      <c r="CZ93" s="250"/>
      <c r="DA93" s="250"/>
      <c r="DB93" s="250"/>
      <c r="DC93" s="250"/>
      <c r="DD93" s="250"/>
      <c r="DE93" s="250"/>
      <c r="DF93" s="250"/>
      <c r="DG93" s="250"/>
      <c r="DH93" s="250"/>
      <c r="DI93" s="250"/>
      <c r="DJ93" s="250"/>
      <c r="DK93" s="250"/>
      <c r="DL93" s="250"/>
      <c r="DM93" s="250"/>
      <c r="DN93" s="250"/>
      <c r="DO93" s="250"/>
      <c r="DP93" s="250"/>
      <c r="DQ93" s="250"/>
      <c r="DR93" s="250"/>
      <c r="DS93" s="250"/>
      <c r="DT93" s="250"/>
      <c r="DU93" s="250"/>
      <c r="DV93" s="250"/>
      <c r="DW93" s="250"/>
      <c r="DX93" s="250"/>
      <c r="DY93" s="250"/>
      <c r="DZ93" s="250"/>
      <c r="EA93" s="250"/>
      <c r="EB93" s="250"/>
      <c r="EC93" s="250"/>
      <c r="ED93" s="250"/>
      <c r="EE93" s="250"/>
      <c r="EF93" s="250"/>
      <c r="EG93" s="250"/>
      <c r="EH93" s="250"/>
      <c r="EI93" s="250"/>
      <c r="EJ93" s="250"/>
      <c r="EK93" s="250"/>
      <c r="EL93" s="250"/>
      <c r="EM93" s="250"/>
      <c r="EN93" s="250"/>
    </row>
    <row r="94">
      <c r="A94" s="398"/>
      <c r="B94" s="296"/>
      <c r="C94" s="296"/>
      <c r="D94" s="296"/>
      <c r="E94" s="417" t="s">
        <v>167</v>
      </c>
      <c r="F94" s="418" t="s">
        <v>162</v>
      </c>
      <c r="G94" s="418" t="s">
        <v>95</v>
      </c>
      <c r="H94" s="424" t="s">
        <v>7</v>
      </c>
      <c r="I94" s="303" t="s">
        <v>7</v>
      </c>
      <c r="J94" s="303">
        <v>5.0</v>
      </c>
      <c r="K94" s="303">
        <v>0.0</v>
      </c>
      <c r="L94" s="303">
        <v>1.0</v>
      </c>
      <c r="M94" s="303">
        <v>1.5</v>
      </c>
      <c r="N94" s="303">
        <v>1.5</v>
      </c>
      <c r="O94" s="303">
        <v>0.0</v>
      </c>
      <c r="P94" s="303">
        <v>0.0</v>
      </c>
      <c r="Q94" s="304">
        <v>1.0</v>
      </c>
      <c r="R94" s="253"/>
      <c r="S94" s="420">
        <v>0.0</v>
      </c>
      <c r="T94" s="279">
        <v>1.0</v>
      </c>
      <c r="U94" s="279">
        <v>1.0</v>
      </c>
      <c r="V94" s="279">
        <v>1.0</v>
      </c>
      <c r="W94" s="279">
        <v>0.0</v>
      </c>
      <c r="X94" s="279">
        <v>0.0</v>
      </c>
      <c r="Y94" s="280">
        <v>1.0</v>
      </c>
      <c r="Z94" s="250"/>
      <c r="AA94" s="250"/>
      <c r="AB94" s="250"/>
      <c r="AC94" s="250"/>
      <c r="AD94" s="250"/>
      <c r="AE94" s="250"/>
      <c r="AF94" s="250"/>
      <c r="AG94" s="250"/>
      <c r="AH94" s="250"/>
      <c r="AI94" s="425">
        <f>SUM(AI88:AI93)</f>
        <v>31.5</v>
      </c>
      <c r="AJ94" s="250"/>
      <c r="AK94" s="250"/>
      <c r="AL94" s="250"/>
      <c r="AM94" s="250"/>
      <c r="AN94" s="250"/>
      <c r="AO94" s="250"/>
      <c r="AP94" s="250"/>
      <c r="AQ94" s="250"/>
      <c r="AR94" s="250"/>
      <c r="AS94" s="250"/>
      <c r="AT94" s="250"/>
      <c r="AU94" s="250"/>
      <c r="AV94" s="250"/>
      <c r="AW94" s="250"/>
      <c r="AX94" s="250"/>
      <c r="AY94" s="250"/>
      <c r="AZ94" s="250"/>
      <c r="BA94" s="250"/>
      <c r="BB94" s="250"/>
      <c r="BC94" s="250"/>
      <c r="BD94" s="250"/>
      <c r="BE94" s="250"/>
      <c r="BF94" s="250"/>
      <c r="BG94" s="250"/>
      <c r="BH94" s="250"/>
      <c r="BI94" s="250"/>
      <c r="BJ94" s="250"/>
      <c r="BK94" s="250"/>
      <c r="BL94" s="250"/>
      <c r="BM94" s="250"/>
      <c r="BN94" s="250"/>
      <c r="BO94" s="250"/>
      <c r="BP94" s="250"/>
      <c r="BQ94" s="250"/>
      <c r="BR94" s="250"/>
      <c r="BS94" s="250"/>
      <c r="BT94" s="250"/>
      <c r="BU94" s="250"/>
      <c r="BV94" s="250"/>
      <c r="BW94" s="250"/>
      <c r="BX94" s="250"/>
      <c r="BY94" s="250"/>
      <c r="BZ94" s="250"/>
      <c r="CA94" s="250"/>
      <c r="CB94" s="250"/>
      <c r="CC94" s="250"/>
      <c r="CD94" s="250"/>
      <c r="CE94" s="250"/>
      <c r="CF94" s="250"/>
      <c r="CG94" s="250"/>
      <c r="CH94" s="250"/>
      <c r="CI94" s="250"/>
      <c r="CJ94" s="250"/>
      <c r="CK94" s="250"/>
      <c r="CL94" s="250"/>
      <c r="CM94" s="250"/>
      <c r="CN94" s="250"/>
      <c r="CO94" s="250"/>
      <c r="CP94" s="250"/>
      <c r="CQ94" s="250"/>
      <c r="CR94" s="250"/>
      <c r="CS94" s="250"/>
      <c r="CT94" s="250"/>
      <c r="CU94" s="250"/>
      <c r="CV94" s="250"/>
      <c r="CW94" s="250"/>
      <c r="CX94" s="250"/>
      <c r="CY94" s="250"/>
      <c r="CZ94" s="250"/>
      <c r="DA94" s="250"/>
      <c r="DB94" s="250"/>
      <c r="DC94" s="250"/>
      <c r="DD94" s="250"/>
      <c r="DE94" s="250"/>
      <c r="DF94" s="250"/>
      <c r="DG94" s="250"/>
      <c r="DH94" s="250"/>
      <c r="DI94" s="250"/>
      <c r="DJ94" s="250"/>
      <c r="DK94" s="250"/>
      <c r="DL94" s="250"/>
      <c r="DM94" s="250"/>
      <c r="DN94" s="250"/>
      <c r="DO94" s="250"/>
      <c r="DP94" s="250"/>
      <c r="DQ94" s="250"/>
      <c r="DR94" s="250"/>
      <c r="DS94" s="250"/>
      <c r="DT94" s="250"/>
      <c r="DU94" s="250"/>
      <c r="DV94" s="250"/>
      <c r="DW94" s="250"/>
      <c r="DX94" s="250"/>
      <c r="DY94" s="250"/>
      <c r="DZ94" s="250"/>
      <c r="EA94" s="250"/>
      <c r="EB94" s="250"/>
      <c r="EC94" s="250"/>
      <c r="ED94" s="250"/>
      <c r="EE94" s="250"/>
      <c r="EF94" s="250"/>
      <c r="EG94" s="250"/>
      <c r="EH94" s="250"/>
      <c r="EI94" s="250"/>
      <c r="EJ94" s="250"/>
      <c r="EK94" s="250"/>
      <c r="EL94" s="250"/>
      <c r="EM94" s="250"/>
      <c r="EN94" s="250"/>
    </row>
    <row r="95">
      <c r="A95" s="398"/>
      <c r="B95" s="186"/>
      <c r="C95" s="186"/>
      <c r="D95" s="186"/>
      <c r="E95" s="426" t="s">
        <v>168</v>
      </c>
      <c r="F95" s="427" t="s">
        <v>162</v>
      </c>
      <c r="G95" s="427" t="s">
        <v>95</v>
      </c>
      <c r="H95" s="428" t="s">
        <v>12</v>
      </c>
      <c r="I95" s="314" t="s">
        <v>12</v>
      </c>
      <c r="J95" s="314">
        <v>1.0</v>
      </c>
      <c r="K95" s="429">
        <v>0.0</v>
      </c>
      <c r="L95" s="429">
        <v>0.5</v>
      </c>
      <c r="M95" s="429">
        <v>0.0</v>
      </c>
      <c r="N95" s="429">
        <v>0.0</v>
      </c>
      <c r="O95" s="429">
        <v>0.0</v>
      </c>
      <c r="P95" s="429">
        <v>0.5</v>
      </c>
      <c r="Q95" s="430">
        <v>0.0</v>
      </c>
      <c r="R95" s="253"/>
      <c r="S95" s="415">
        <v>0.0</v>
      </c>
      <c r="T95" s="303">
        <v>0.5</v>
      </c>
      <c r="U95" s="303">
        <v>0.0</v>
      </c>
      <c r="V95" s="303">
        <v>0.0</v>
      </c>
      <c r="W95" s="303">
        <v>0.0</v>
      </c>
      <c r="X95" s="303">
        <v>0.5</v>
      </c>
      <c r="Y95" s="304">
        <v>0.0</v>
      </c>
      <c r="AT95" s="250"/>
      <c r="BD95" s="250"/>
      <c r="BE95" s="250"/>
      <c r="BF95" s="250"/>
      <c r="BG95" s="250"/>
      <c r="BH95" s="250"/>
      <c r="BI95" s="250"/>
      <c r="BJ95" s="250"/>
      <c r="BK95" s="250"/>
      <c r="BL95" s="250"/>
      <c r="BM95" s="250"/>
      <c r="BN95" s="250"/>
      <c r="BO95" s="250"/>
      <c r="BP95" s="250"/>
      <c r="BQ95" s="250"/>
      <c r="BR95" s="250"/>
      <c r="BS95" s="250"/>
      <c r="BT95" s="250"/>
      <c r="BU95" s="250"/>
      <c r="BV95" s="250"/>
      <c r="BW95" s="250"/>
      <c r="BX95" s="250"/>
      <c r="BY95" s="250"/>
      <c r="BZ95" s="250"/>
      <c r="CA95" s="250"/>
      <c r="CB95" s="250"/>
      <c r="CC95" s="250"/>
      <c r="CD95" s="250"/>
      <c r="CE95" s="250"/>
      <c r="CF95" s="250"/>
      <c r="CG95" s="250"/>
      <c r="CH95" s="250"/>
      <c r="CI95" s="250"/>
      <c r="CJ95" s="250"/>
      <c r="CK95" s="250"/>
      <c r="CL95" s="250"/>
      <c r="CM95" s="250"/>
      <c r="CN95" s="250"/>
      <c r="CO95" s="250"/>
      <c r="CP95" s="250"/>
      <c r="CQ95" s="250"/>
      <c r="CR95" s="250"/>
      <c r="CS95" s="250"/>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250"/>
      <c r="EC95" s="250"/>
      <c r="ED95" s="250"/>
      <c r="EE95" s="250"/>
      <c r="EF95" s="250"/>
      <c r="EG95" s="250"/>
      <c r="EH95" s="250"/>
      <c r="EI95" s="250"/>
      <c r="EJ95" s="250"/>
      <c r="EK95" s="250"/>
      <c r="EL95" s="250"/>
      <c r="EM95" s="250"/>
      <c r="EN95" s="250"/>
    </row>
    <row r="96">
      <c r="A96" s="393"/>
      <c r="B96" s="431"/>
      <c r="C96" s="431"/>
      <c r="D96" s="432"/>
      <c r="E96" s="433"/>
      <c r="F96" s="434"/>
      <c r="G96" s="435"/>
      <c r="H96" s="382"/>
      <c r="I96" s="383" t="s">
        <v>140</v>
      </c>
      <c r="J96" s="328">
        <f>SUM(J89:J95)</f>
        <v>28.5</v>
      </c>
      <c r="K96" s="384">
        <f> J96 - (J96 / 7)</f>
        <v>24.42857143</v>
      </c>
      <c r="L96" s="385">
        <f> K96 - (J96 / 7)</f>
        <v>20.35714286</v>
      </c>
      <c r="M96" s="385">
        <f> L96 - (J96 / 7)</f>
        <v>16.28571429</v>
      </c>
      <c r="N96" s="385">
        <f> M96 - (J96 / 7)</f>
        <v>12.21428571</v>
      </c>
      <c r="O96" s="385">
        <f> N96 - (J96 / 7)</f>
        <v>8.142857143</v>
      </c>
      <c r="P96" s="385">
        <f> O96 - (J96 / 7)</f>
        <v>4.071428571</v>
      </c>
      <c r="Q96" s="385">
        <f> P96 - (J96 / 7)</f>
        <v>0</v>
      </c>
      <c r="R96" s="436"/>
      <c r="S96" s="437"/>
      <c r="T96" s="436"/>
      <c r="U96" s="436"/>
      <c r="V96" s="436"/>
      <c r="W96" s="436"/>
      <c r="X96" s="436"/>
      <c r="Y96" s="436">
        <f>SUM(S89:Y95)</f>
        <v>29.25</v>
      </c>
      <c r="Z96" s="436"/>
      <c r="AA96" s="436"/>
      <c r="AB96" s="436"/>
      <c r="AC96" s="436"/>
      <c r="AD96" s="436"/>
      <c r="AE96" s="436"/>
      <c r="AF96" s="436"/>
      <c r="AG96" s="436"/>
      <c r="AH96" s="436"/>
      <c r="AI96" s="436"/>
      <c r="AJ96" s="436"/>
      <c r="AK96" s="436"/>
      <c r="AL96" s="436"/>
      <c r="AM96" s="436"/>
      <c r="AN96" s="436"/>
      <c r="AO96" s="436"/>
      <c r="AP96" s="436"/>
      <c r="AQ96" s="436"/>
      <c r="AR96" s="436"/>
      <c r="AS96" s="436"/>
      <c r="AT96" s="436"/>
      <c r="AU96" s="436"/>
      <c r="AV96" s="436"/>
      <c r="AW96" s="436"/>
      <c r="AX96" s="436"/>
      <c r="AY96" s="436"/>
      <c r="AZ96" s="436"/>
      <c r="BA96" s="436"/>
      <c r="BB96" s="436"/>
      <c r="BC96" s="436"/>
      <c r="BD96" s="436"/>
      <c r="BE96" s="436"/>
      <c r="BF96" s="436"/>
      <c r="BG96" s="436"/>
      <c r="BH96" s="436"/>
      <c r="BI96" s="436"/>
      <c r="BJ96" s="436"/>
      <c r="BK96" s="436"/>
      <c r="BL96" s="436"/>
      <c r="BM96" s="436"/>
      <c r="BN96" s="436"/>
      <c r="BO96" s="436"/>
      <c r="BP96" s="436"/>
      <c r="BQ96" s="436"/>
      <c r="BR96" s="436"/>
      <c r="BS96" s="436"/>
      <c r="BT96" s="436"/>
      <c r="BU96" s="436"/>
      <c r="BV96" s="436"/>
      <c r="BW96" s="436"/>
      <c r="BX96" s="436"/>
      <c r="BY96" s="436"/>
      <c r="BZ96" s="436"/>
      <c r="CA96" s="436"/>
      <c r="CB96" s="436"/>
      <c r="CC96" s="436"/>
      <c r="CD96" s="436"/>
      <c r="CE96" s="436"/>
      <c r="CF96" s="436"/>
      <c r="CG96" s="436"/>
      <c r="CH96" s="436"/>
      <c r="CI96" s="436"/>
      <c r="CJ96" s="436"/>
      <c r="CK96" s="436"/>
      <c r="CL96" s="436"/>
      <c r="CM96" s="436"/>
      <c r="CN96" s="436"/>
      <c r="CO96" s="436"/>
      <c r="CP96" s="436"/>
      <c r="CQ96" s="436"/>
      <c r="CR96" s="436"/>
      <c r="CS96" s="436"/>
      <c r="CT96" s="436"/>
      <c r="CU96" s="436"/>
      <c r="CV96" s="436"/>
      <c r="CW96" s="436"/>
      <c r="CX96" s="436"/>
      <c r="CY96" s="436"/>
      <c r="CZ96" s="436"/>
      <c r="DA96" s="436"/>
      <c r="DB96" s="436"/>
      <c r="DC96" s="436"/>
      <c r="DD96" s="436"/>
      <c r="DE96" s="436"/>
      <c r="DF96" s="436"/>
      <c r="DG96" s="436"/>
      <c r="DH96" s="436"/>
      <c r="DI96" s="436"/>
      <c r="DJ96" s="436"/>
      <c r="DK96" s="436"/>
      <c r="DL96" s="436"/>
      <c r="DM96" s="436"/>
      <c r="DN96" s="436"/>
      <c r="DO96" s="436"/>
      <c r="DP96" s="436"/>
      <c r="DQ96" s="436"/>
      <c r="DR96" s="436"/>
      <c r="DS96" s="436"/>
      <c r="DT96" s="436"/>
      <c r="DU96" s="436"/>
      <c r="DV96" s="436"/>
      <c r="DW96" s="436"/>
      <c r="DX96" s="436"/>
      <c r="DY96" s="436"/>
      <c r="DZ96" s="436"/>
      <c r="EA96" s="436"/>
      <c r="EB96" s="436"/>
      <c r="EC96" s="436"/>
      <c r="ED96" s="436"/>
      <c r="EE96" s="436"/>
      <c r="EF96" s="436"/>
      <c r="EG96" s="436"/>
      <c r="EH96" s="436"/>
      <c r="EI96" s="436"/>
      <c r="EJ96" s="436"/>
      <c r="EK96" s="436"/>
      <c r="EL96" s="436"/>
      <c r="EM96" s="436"/>
      <c r="EN96" s="436"/>
    </row>
    <row r="97">
      <c r="BN97" s="437"/>
      <c r="BO97" s="437"/>
      <c r="BP97" s="437"/>
      <c r="BQ97" s="437"/>
      <c r="BR97" s="437"/>
      <c r="BS97" s="437"/>
      <c r="BT97" s="437"/>
      <c r="BU97" s="437"/>
      <c r="BV97" s="437"/>
      <c r="BW97" s="437"/>
      <c r="BX97" s="437"/>
      <c r="BY97" s="437"/>
      <c r="BZ97" s="437"/>
      <c r="CA97" s="437"/>
      <c r="CB97" s="437"/>
      <c r="CC97" s="437"/>
      <c r="CD97" s="437"/>
      <c r="CE97" s="437"/>
      <c r="CF97" s="437"/>
      <c r="CG97" s="437"/>
      <c r="CH97" s="437"/>
      <c r="CI97" s="437"/>
      <c r="CJ97" s="437"/>
      <c r="CK97" s="437"/>
      <c r="CL97" s="437"/>
      <c r="CM97" s="437"/>
      <c r="CN97" s="437"/>
      <c r="CO97" s="437"/>
      <c r="CP97" s="437"/>
      <c r="CQ97" s="437"/>
      <c r="CR97" s="437"/>
      <c r="CS97" s="437"/>
      <c r="CT97" s="437"/>
      <c r="CU97" s="437"/>
      <c r="CV97" s="437"/>
      <c r="CW97" s="437"/>
      <c r="CX97" s="437"/>
      <c r="CY97" s="437"/>
      <c r="CZ97" s="437"/>
      <c r="DA97" s="437"/>
      <c r="DB97" s="437"/>
      <c r="DC97" s="437"/>
      <c r="DD97" s="437"/>
      <c r="DE97" s="437"/>
      <c r="DF97" s="437"/>
      <c r="DG97" s="437"/>
      <c r="DH97" s="437"/>
      <c r="DI97" s="437"/>
      <c r="DJ97" s="437"/>
      <c r="DK97" s="437"/>
      <c r="DL97" s="437"/>
      <c r="DM97" s="437"/>
      <c r="DN97" s="437"/>
      <c r="DO97" s="437"/>
      <c r="DP97" s="437"/>
      <c r="DQ97" s="437"/>
      <c r="DR97" s="437"/>
      <c r="DS97" s="437"/>
      <c r="DT97" s="437"/>
      <c r="DU97" s="437"/>
      <c r="DV97" s="437"/>
      <c r="DW97" s="437"/>
      <c r="DX97" s="437"/>
      <c r="DY97" s="437"/>
      <c r="DZ97" s="437"/>
      <c r="EA97" s="437"/>
      <c r="EB97" s="437"/>
      <c r="EC97" s="437"/>
      <c r="ED97" s="437"/>
      <c r="EE97" s="437"/>
      <c r="EF97" s="437"/>
      <c r="EG97" s="437"/>
      <c r="EH97" s="437"/>
      <c r="EI97" s="437"/>
      <c r="EJ97" s="437"/>
      <c r="EK97" s="437"/>
      <c r="EL97" s="437"/>
      <c r="EM97" s="437"/>
      <c r="EN97" s="437"/>
    </row>
    <row r="98" ht="20.25" customHeight="1">
      <c r="A98" s="14"/>
      <c r="B98" s="14"/>
      <c r="C98" s="14"/>
      <c r="D98" s="244"/>
      <c r="E98" s="244"/>
      <c r="F98" s="438"/>
      <c r="G98" s="438"/>
      <c r="H98" s="244"/>
      <c r="I98" s="439"/>
      <c r="J98" s="439"/>
      <c r="K98" s="439"/>
      <c r="L98" s="439"/>
      <c r="M98" s="439"/>
      <c r="N98" s="439"/>
      <c r="O98" s="439"/>
      <c r="P98" s="439"/>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44"/>
      <c r="AT98" s="244"/>
      <c r="AU98" s="244"/>
      <c r="AV98" s="244"/>
      <c r="AW98" s="244"/>
      <c r="AX98" s="244"/>
      <c r="AY98" s="244"/>
      <c r="AZ98" s="244"/>
      <c r="BA98" s="244"/>
      <c r="BB98" s="244"/>
      <c r="BC98" s="244"/>
      <c r="BD98" s="244"/>
      <c r="BE98" s="244"/>
      <c r="BF98" s="244"/>
      <c r="BG98" s="244"/>
      <c r="BH98" s="244"/>
      <c r="BI98" s="244"/>
      <c r="BJ98" s="244"/>
      <c r="BK98" s="244"/>
      <c r="BL98" s="244"/>
      <c r="BM98" s="244"/>
      <c r="BN98" s="386"/>
      <c r="BO98" s="386"/>
      <c r="BP98" s="386"/>
      <c r="BQ98" s="386"/>
      <c r="BR98" s="386"/>
      <c r="BS98" s="386"/>
      <c r="BT98" s="386"/>
      <c r="BU98" s="386"/>
      <c r="BV98" s="386"/>
      <c r="BW98" s="386"/>
      <c r="BX98" s="386"/>
      <c r="BY98" s="386"/>
      <c r="BZ98" s="386"/>
      <c r="CA98" s="386"/>
      <c r="CB98" s="386"/>
      <c r="CC98" s="386"/>
      <c r="CD98" s="386"/>
      <c r="CE98" s="386"/>
      <c r="CF98" s="386"/>
      <c r="CG98" s="386"/>
      <c r="CH98" s="386"/>
      <c r="CI98" s="386"/>
      <c r="CJ98" s="386"/>
      <c r="CK98" s="386"/>
      <c r="CL98" s="386"/>
      <c r="CM98" s="386"/>
      <c r="CN98" s="386"/>
      <c r="CO98" s="386"/>
      <c r="CP98" s="386"/>
      <c r="CQ98" s="386"/>
      <c r="CR98" s="386"/>
      <c r="CS98" s="386"/>
      <c r="CT98" s="386"/>
      <c r="CU98" s="386"/>
      <c r="CV98" s="386"/>
      <c r="CW98" s="386"/>
      <c r="CX98" s="386"/>
      <c r="CY98" s="386"/>
      <c r="CZ98" s="386"/>
      <c r="DA98" s="386"/>
      <c r="DB98" s="386"/>
      <c r="DC98" s="386"/>
      <c r="DD98" s="386"/>
      <c r="DE98" s="386"/>
      <c r="DF98" s="386"/>
      <c r="DG98" s="386"/>
      <c r="DH98" s="386"/>
      <c r="DI98" s="386"/>
      <c r="DJ98" s="386"/>
      <c r="DK98" s="386"/>
      <c r="DL98" s="386"/>
      <c r="DM98" s="386"/>
      <c r="DN98" s="386"/>
      <c r="DO98" s="386"/>
      <c r="DP98" s="386"/>
      <c r="DQ98" s="386"/>
      <c r="DR98" s="386"/>
      <c r="DS98" s="386"/>
      <c r="DT98" s="386"/>
      <c r="DU98" s="386"/>
      <c r="DV98" s="386"/>
      <c r="DW98" s="386"/>
      <c r="DX98" s="386"/>
      <c r="DY98" s="386"/>
      <c r="DZ98" s="386"/>
      <c r="EA98" s="386"/>
      <c r="EB98" s="386"/>
      <c r="EC98" s="386"/>
      <c r="ED98" s="386"/>
      <c r="EE98" s="386"/>
      <c r="EF98" s="386"/>
      <c r="EG98" s="386"/>
      <c r="EH98" s="386"/>
      <c r="EI98" s="386"/>
      <c r="EJ98" s="386"/>
      <c r="EK98" s="386"/>
      <c r="EL98" s="386"/>
      <c r="EM98" s="386"/>
      <c r="EN98" s="386"/>
    </row>
    <row r="99" ht="19.5" customHeight="1">
      <c r="A99" s="14"/>
      <c r="B99" s="391"/>
      <c r="C99" s="391"/>
      <c r="D99" s="437"/>
      <c r="E99" s="437"/>
      <c r="F99" s="437"/>
      <c r="G99" s="437"/>
      <c r="H99" s="437"/>
      <c r="I99" s="250"/>
      <c r="J99" s="436"/>
      <c r="K99" s="246" t="s">
        <v>136</v>
      </c>
      <c r="L99" s="247"/>
      <c r="M99" s="247"/>
      <c r="N99" s="247"/>
      <c r="O99" s="247"/>
      <c r="P99" s="247"/>
      <c r="Q99" s="5"/>
      <c r="R99" s="440"/>
      <c r="S99" s="246" t="s">
        <v>137</v>
      </c>
      <c r="T99" s="247"/>
      <c r="U99" s="247"/>
      <c r="V99" s="247"/>
      <c r="W99" s="247"/>
      <c r="X99" s="247"/>
      <c r="Y99" s="5"/>
      <c r="Z99" s="250"/>
      <c r="AA99" s="250"/>
      <c r="AB99" s="246" t="s">
        <v>138</v>
      </c>
      <c r="AC99" s="247"/>
      <c r="AD99" s="247"/>
      <c r="AE99" s="247"/>
      <c r="AF99" s="247"/>
      <c r="AG99" s="247"/>
      <c r="AH99" s="247"/>
      <c r="AI99" s="5"/>
      <c r="AJ99" s="250"/>
      <c r="AK99" s="250"/>
      <c r="AL99" s="250"/>
      <c r="AM99" s="250"/>
      <c r="AN99" s="250"/>
      <c r="AO99" s="250"/>
      <c r="AP99" s="250"/>
      <c r="AQ99" s="250"/>
      <c r="AR99" s="250"/>
      <c r="AS99" s="250"/>
      <c r="AT99" s="250"/>
      <c r="AU99" s="250"/>
      <c r="AV99" s="250"/>
      <c r="AW99" s="250"/>
      <c r="AX99" s="250"/>
      <c r="AY99" s="250"/>
      <c r="AZ99" s="250"/>
      <c r="BA99" s="250"/>
      <c r="BB99" s="250"/>
      <c r="BC99" s="250"/>
      <c r="BD99" s="250"/>
      <c r="BE99" s="250"/>
      <c r="BF99" s="250"/>
      <c r="BG99" s="250"/>
      <c r="BH99" s="250"/>
      <c r="BI99" s="250"/>
      <c r="BJ99" s="250"/>
      <c r="BK99" s="250"/>
      <c r="BL99" s="250"/>
      <c r="BM99" s="250"/>
      <c r="BN99" s="437"/>
      <c r="BO99" s="437"/>
      <c r="BP99" s="437"/>
      <c r="BQ99" s="437"/>
      <c r="BR99" s="437"/>
      <c r="BS99" s="437"/>
      <c r="BT99" s="437"/>
      <c r="BU99" s="437"/>
      <c r="BV99" s="437"/>
      <c r="BW99" s="437"/>
      <c r="BX99" s="437"/>
      <c r="BY99" s="437"/>
      <c r="BZ99" s="437"/>
      <c r="CA99" s="437"/>
      <c r="CB99" s="437"/>
      <c r="CC99" s="437"/>
      <c r="CD99" s="437"/>
      <c r="CE99" s="437"/>
      <c r="CF99" s="437"/>
      <c r="CG99" s="437"/>
      <c r="CH99" s="437"/>
      <c r="CI99" s="437"/>
      <c r="CJ99" s="437"/>
      <c r="CK99" s="437"/>
      <c r="CL99" s="437"/>
      <c r="CM99" s="437"/>
      <c r="CN99" s="437"/>
      <c r="CO99" s="437"/>
      <c r="CP99" s="437"/>
      <c r="CQ99" s="437"/>
      <c r="CR99" s="437"/>
      <c r="CS99" s="437"/>
      <c r="CT99" s="437"/>
      <c r="CU99" s="437"/>
      <c r="CV99" s="437"/>
      <c r="CW99" s="437"/>
      <c r="CX99" s="437"/>
      <c r="CY99" s="437"/>
      <c r="CZ99" s="437"/>
      <c r="DA99" s="437"/>
      <c r="DB99" s="437"/>
      <c r="DC99" s="437"/>
      <c r="DD99" s="437"/>
      <c r="DE99" s="437"/>
      <c r="DF99" s="437"/>
      <c r="DG99" s="437"/>
      <c r="DH99" s="437"/>
      <c r="DI99" s="437"/>
      <c r="DJ99" s="437"/>
      <c r="DK99" s="437"/>
      <c r="DL99" s="437"/>
      <c r="DM99" s="437"/>
      <c r="DN99" s="437"/>
      <c r="DO99" s="437"/>
      <c r="DP99" s="437"/>
      <c r="DQ99" s="437"/>
      <c r="DR99" s="437"/>
      <c r="DS99" s="437"/>
      <c r="DT99" s="437"/>
      <c r="DU99" s="437"/>
      <c r="DV99" s="437"/>
      <c r="DW99" s="437"/>
      <c r="DX99" s="437"/>
      <c r="DY99" s="437"/>
      <c r="DZ99" s="437"/>
      <c r="EA99" s="437"/>
      <c r="EB99" s="437"/>
      <c r="EC99" s="437"/>
      <c r="ED99" s="437"/>
      <c r="EE99" s="437"/>
      <c r="EF99" s="437"/>
      <c r="EG99" s="437"/>
      <c r="EH99" s="437"/>
      <c r="EI99" s="437"/>
      <c r="EJ99" s="437"/>
      <c r="EK99" s="386"/>
      <c r="EL99" s="386"/>
      <c r="EM99" s="386"/>
      <c r="EN99" s="386"/>
    </row>
    <row r="100" ht="19.5" customHeight="1">
      <c r="A100" s="14"/>
      <c r="B100" s="395"/>
      <c r="C100" s="395"/>
      <c r="D100" s="441"/>
      <c r="E100" s="441"/>
      <c r="F100" s="441"/>
      <c r="G100" s="441"/>
      <c r="H100" s="441"/>
      <c r="I100" s="250"/>
      <c r="J100" s="442"/>
      <c r="K100" s="443" t="s">
        <v>83</v>
      </c>
      <c r="L100" s="444" t="s">
        <v>84</v>
      </c>
      <c r="M100" s="444" t="s">
        <v>78</v>
      </c>
      <c r="N100" s="444" t="s">
        <v>79</v>
      </c>
      <c r="O100" s="444" t="s">
        <v>80</v>
      </c>
      <c r="P100" s="444" t="s">
        <v>81</v>
      </c>
      <c r="Q100" s="444" t="s">
        <v>82</v>
      </c>
      <c r="R100" s="253"/>
      <c r="S100" s="443" t="s">
        <v>83</v>
      </c>
      <c r="T100" s="445" t="s">
        <v>84</v>
      </c>
      <c r="U100" s="445" t="s">
        <v>78</v>
      </c>
      <c r="V100" s="445" t="s">
        <v>79</v>
      </c>
      <c r="W100" s="445" t="s">
        <v>80</v>
      </c>
      <c r="X100" s="445" t="s">
        <v>81</v>
      </c>
      <c r="Y100" s="445" t="s">
        <v>82</v>
      </c>
      <c r="Z100" s="250"/>
      <c r="AA100" s="250"/>
      <c r="AB100" s="443" t="s">
        <v>83</v>
      </c>
      <c r="AC100" s="445" t="s">
        <v>84</v>
      </c>
      <c r="AD100" s="443" t="s">
        <v>78</v>
      </c>
      <c r="AE100" s="445" t="s">
        <v>79</v>
      </c>
      <c r="AF100" s="445" t="s">
        <v>80</v>
      </c>
      <c r="AG100" s="445" t="s">
        <v>81</v>
      </c>
      <c r="AH100" s="445" t="s">
        <v>82</v>
      </c>
      <c r="AI100" s="446" t="s">
        <v>139</v>
      </c>
      <c r="AJ100" s="250"/>
      <c r="AK100" s="402" t="s">
        <v>8</v>
      </c>
      <c r="AL100" s="447" t="s">
        <v>91</v>
      </c>
      <c r="AM100" s="448">
        <f t="shared" ref="AM100:AS100" si="25">K101</f>
        <v>44497</v>
      </c>
      <c r="AN100" s="448">
        <f t="shared" si="25"/>
        <v>44498</v>
      </c>
      <c r="AO100" s="448">
        <f t="shared" si="25"/>
        <v>44499</v>
      </c>
      <c r="AP100" s="448">
        <f t="shared" si="25"/>
        <v>44500</v>
      </c>
      <c r="AQ100" s="448">
        <f t="shared" si="25"/>
        <v>44501</v>
      </c>
      <c r="AR100" s="448">
        <f t="shared" si="25"/>
        <v>44502</v>
      </c>
      <c r="AS100" s="448">
        <f t="shared" si="25"/>
        <v>44503</v>
      </c>
      <c r="AT100" s="250"/>
      <c r="AU100" s="449" t="s">
        <v>5</v>
      </c>
      <c r="AV100" s="450" t="s">
        <v>91</v>
      </c>
      <c r="AW100" s="448">
        <f t="shared" ref="AW100:BC100" si="26">K101</f>
        <v>44497</v>
      </c>
      <c r="AX100" s="448">
        <f t="shared" si="26"/>
        <v>44498</v>
      </c>
      <c r="AY100" s="448">
        <f t="shared" si="26"/>
        <v>44499</v>
      </c>
      <c r="AZ100" s="448">
        <f t="shared" si="26"/>
        <v>44500</v>
      </c>
      <c r="BA100" s="448">
        <f t="shared" si="26"/>
        <v>44501</v>
      </c>
      <c r="BB100" s="448">
        <f t="shared" si="26"/>
        <v>44502</v>
      </c>
      <c r="BC100" s="448">
        <f t="shared" si="26"/>
        <v>44503</v>
      </c>
      <c r="BD100" s="250"/>
      <c r="BE100" s="449" t="s">
        <v>12</v>
      </c>
      <c r="BF100" s="450" t="s">
        <v>91</v>
      </c>
      <c r="BG100" s="448">
        <f t="shared" ref="BG100:BM100" si="27">K101</f>
        <v>44497</v>
      </c>
      <c r="BH100" s="448">
        <f t="shared" si="27"/>
        <v>44498</v>
      </c>
      <c r="BI100" s="448">
        <f t="shared" si="27"/>
        <v>44499</v>
      </c>
      <c r="BJ100" s="448">
        <f t="shared" si="27"/>
        <v>44500</v>
      </c>
      <c r="BK100" s="448">
        <f t="shared" si="27"/>
        <v>44501</v>
      </c>
      <c r="BL100" s="448">
        <f t="shared" si="27"/>
        <v>44502</v>
      </c>
      <c r="BM100" s="448">
        <f t="shared" si="27"/>
        <v>44503</v>
      </c>
      <c r="BN100" s="437"/>
      <c r="BO100" s="437"/>
      <c r="BP100" s="437"/>
      <c r="BQ100" s="437"/>
      <c r="BR100" s="437"/>
      <c r="BS100" s="437"/>
      <c r="BT100" s="437"/>
      <c r="BU100" s="437"/>
      <c r="BV100" s="437"/>
      <c r="BW100" s="437"/>
      <c r="BX100" s="437"/>
      <c r="BY100" s="437"/>
      <c r="BZ100" s="437"/>
      <c r="CA100" s="437"/>
      <c r="CB100" s="437"/>
      <c r="CC100" s="437"/>
      <c r="CD100" s="437"/>
      <c r="CE100" s="437"/>
      <c r="CF100" s="437"/>
      <c r="CG100" s="437"/>
      <c r="CH100" s="437"/>
      <c r="CI100" s="437"/>
      <c r="CJ100" s="437"/>
      <c r="CK100" s="437"/>
      <c r="CL100" s="437"/>
      <c r="CM100" s="437"/>
      <c r="CN100" s="437"/>
      <c r="CO100" s="437"/>
      <c r="CP100" s="437"/>
      <c r="CQ100" s="437"/>
      <c r="CR100" s="437"/>
      <c r="CS100" s="437"/>
      <c r="CT100" s="437"/>
      <c r="CU100" s="437"/>
      <c r="CV100" s="437"/>
      <c r="CW100" s="437"/>
      <c r="CX100" s="437"/>
      <c r="CY100" s="437"/>
      <c r="CZ100" s="437"/>
      <c r="DA100" s="437"/>
      <c r="DB100" s="437"/>
      <c r="DC100" s="437"/>
      <c r="DD100" s="437"/>
      <c r="DE100" s="437"/>
      <c r="DF100" s="437"/>
      <c r="DG100" s="437"/>
      <c r="DH100" s="437"/>
      <c r="DI100" s="437"/>
      <c r="DJ100" s="437"/>
      <c r="DK100" s="437"/>
      <c r="DL100" s="437"/>
      <c r="DM100" s="437"/>
      <c r="DN100" s="437"/>
      <c r="DO100" s="437"/>
      <c r="DP100" s="437"/>
      <c r="DQ100" s="437"/>
      <c r="DR100" s="437"/>
      <c r="DS100" s="437"/>
      <c r="DT100" s="437"/>
      <c r="DU100" s="437"/>
      <c r="DV100" s="437"/>
      <c r="DW100" s="437"/>
      <c r="DX100" s="437"/>
      <c r="DY100" s="437"/>
      <c r="DZ100" s="437"/>
      <c r="EA100" s="437"/>
      <c r="EB100" s="437"/>
      <c r="EC100" s="437"/>
      <c r="ED100" s="437"/>
      <c r="EE100" s="437"/>
      <c r="EF100" s="437"/>
      <c r="EG100" s="437"/>
      <c r="EH100" s="437"/>
      <c r="EI100" s="437"/>
      <c r="EJ100" s="437"/>
      <c r="EK100" s="386"/>
      <c r="EL100" s="386"/>
      <c r="EM100" s="386"/>
      <c r="EN100" s="386"/>
    </row>
    <row r="101" ht="19.5" customHeight="1">
      <c r="A101" s="14"/>
      <c r="B101" s="451" t="s">
        <v>85</v>
      </c>
      <c r="C101" s="452" t="s">
        <v>86</v>
      </c>
      <c r="D101" s="452" t="s">
        <v>87</v>
      </c>
      <c r="E101" s="452" t="s">
        <v>88</v>
      </c>
      <c r="F101" s="452" t="s">
        <v>17</v>
      </c>
      <c r="G101" s="452" t="s">
        <v>89</v>
      </c>
      <c r="H101" s="452" t="s">
        <v>90</v>
      </c>
      <c r="I101" s="453" t="s">
        <v>20</v>
      </c>
      <c r="J101" s="454" t="s">
        <v>91</v>
      </c>
      <c r="K101" s="455">
        <v>44497.0</v>
      </c>
      <c r="L101" s="455">
        <v>44498.0</v>
      </c>
      <c r="M101" s="455">
        <v>44499.0</v>
      </c>
      <c r="N101" s="455">
        <v>44500.0</v>
      </c>
      <c r="O101" s="455">
        <v>44501.0</v>
      </c>
      <c r="P101" s="455">
        <v>44502.0</v>
      </c>
      <c r="Q101" s="455">
        <v>44503.0</v>
      </c>
      <c r="R101" s="253"/>
      <c r="S101" s="456">
        <f t="shared" ref="S101:Y101" si="28">K101</f>
        <v>44497</v>
      </c>
      <c r="T101" s="456">
        <f t="shared" si="28"/>
        <v>44498</v>
      </c>
      <c r="U101" s="456">
        <f t="shared" si="28"/>
        <v>44499</v>
      </c>
      <c r="V101" s="456">
        <f t="shared" si="28"/>
        <v>44500</v>
      </c>
      <c r="W101" s="456">
        <f t="shared" si="28"/>
        <v>44501</v>
      </c>
      <c r="X101" s="456">
        <f t="shared" si="28"/>
        <v>44502</v>
      </c>
      <c r="Y101" s="456">
        <f t="shared" si="28"/>
        <v>44503</v>
      </c>
      <c r="Z101" s="250"/>
      <c r="AA101" s="250"/>
      <c r="AB101" s="456">
        <f t="shared" ref="AB101:AH101" si="29">K101</f>
        <v>44497</v>
      </c>
      <c r="AC101" s="456">
        <f t="shared" si="29"/>
        <v>44498</v>
      </c>
      <c r="AD101" s="456">
        <f t="shared" si="29"/>
        <v>44499</v>
      </c>
      <c r="AE101" s="456">
        <f t="shared" si="29"/>
        <v>44500</v>
      </c>
      <c r="AF101" s="456">
        <f t="shared" si="29"/>
        <v>44501</v>
      </c>
      <c r="AG101" s="456">
        <f t="shared" si="29"/>
        <v>44502</v>
      </c>
      <c r="AH101" s="456">
        <f t="shared" si="29"/>
        <v>44503</v>
      </c>
      <c r="AI101" s="401"/>
      <c r="AJ101" s="250"/>
      <c r="AK101" s="402" t="s">
        <v>140</v>
      </c>
      <c r="AL101" s="457">
        <f>SUM(J103)</f>
        <v>5</v>
      </c>
      <c r="AM101" s="404">
        <f>AL101 - (AL101/7)</f>
        <v>4.285714286</v>
      </c>
      <c r="AN101" s="404">
        <f>AM101 - (AL101/7)</f>
        <v>3.571428571</v>
      </c>
      <c r="AO101" s="404">
        <f>AN101 - (AL101/7)</f>
        <v>2.857142857</v>
      </c>
      <c r="AP101" s="404">
        <f>AO101 - (AL101/7)</f>
        <v>2.142857143</v>
      </c>
      <c r="AQ101" s="404">
        <f>AP101 - (AL101/7)</f>
        <v>1.428571429</v>
      </c>
      <c r="AR101" s="404">
        <f>AQ101 - (AL101/7)</f>
        <v>0.7142857143</v>
      </c>
      <c r="AS101" s="405">
        <f>AR101 - (AL101/7)</f>
        <v>0</v>
      </c>
      <c r="AT101" s="250"/>
      <c r="AU101" s="406" t="s">
        <v>140</v>
      </c>
      <c r="AV101" s="407">
        <f>SUM(J105)</f>
        <v>7</v>
      </c>
      <c r="AW101" s="408">
        <f>AV101 - (AV101/7)</f>
        <v>6</v>
      </c>
      <c r="AX101" s="408">
        <f>AW101 - (AV101/7)</f>
        <v>5</v>
      </c>
      <c r="AY101" s="408">
        <f>AX101 - (AV101/7)</f>
        <v>4</v>
      </c>
      <c r="AZ101" s="408">
        <f>AY101 - (AV101/7)</f>
        <v>3</v>
      </c>
      <c r="BA101" s="408">
        <f>AZ101 - (AV101/7)</f>
        <v>2</v>
      </c>
      <c r="BB101" s="408">
        <f>BA101 - (AV101/7)</f>
        <v>1</v>
      </c>
      <c r="BC101" s="409">
        <f>BB101 - (AV101/7)</f>
        <v>0</v>
      </c>
      <c r="BD101" s="250"/>
      <c r="BE101" s="406" t="s">
        <v>140</v>
      </c>
      <c r="BF101" s="407">
        <f>SUM(J104)</f>
        <v>6</v>
      </c>
      <c r="BG101" s="408">
        <f>BF101 - (BF101/7)</f>
        <v>5.142857143</v>
      </c>
      <c r="BH101" s="408">
        <f>BG101 - (BF101/7)</f>
        <v>4.285714286</v>
      </c>
      <c r="BI101" s="408">
        <f>BH101 - (BF101/7)</f>
        <v>3.428571429</v>
      </c>
      <c r="BJ101" s="408">
        <f>BI101 - (BF101/7)</f>
        <v>2.571428571</v>
      </c>
      <c r="BK101" s="408">
        <f>BJ101 - (BF101/7)</f>
        <v>1.714285714</v>
      </c>
      <c r="BL101" s="408">
        <f>BK101 - (BF101/7)</f>
        <v>0.8571428571</v>
      </c>
      <c r="BM101" s="409">
        <f>BL101 - (BF101/7)</f>
        <v>0</v>
      </c>
      <c r="BN101" s="437"/>
      <c r="BO101" s="437"/>
      <c r="BP101" s="437"/>
      <c r="BQ101" s="437"/>
      <c r="BR101" s="437"/>
      <c r="BS101" s="437"/>
      <c r="BT101" s="437"/>
      <c r="BU101" s="437"/>
      <c r="BV101" s="437"/>
      <c r="BW101" s="437"/>
      <c r="BX101" s="437"/>
      <c r="BY101" s="437"/>
      <c r="BZ101" s="437"/>
      <c r="CA101" s="437"/>
      <c r="CB101" s="437"/>
      <c r="CC101" s="437"/>
      <c r="CD101" s="437"/>
      <c r="CE101" s="437"/>
      <c r="CF101" s="437"/>
      <c r="CG101" s="437"/>
      <c r="CH101" s="437"/>
      <c r="CI101" s="437"/>
      <c r="CJ101" s="437"/>
      <c r="CK101" s="437"/>
      <c r="CL101" s="437"/>
      <c r="CM101" s="437"/>
      <c r="CN101" s="437"/>
      <c r="CO101" s="437"/>
      <c r="CP101" s="437"/>
      <c r="CQ101" s="437"/>
      <c r="CR101" s="437"/>
      <c r="CS101" s="437"/>
      <c r="CT101" s="437"/>
      <c r="CU101" s="437"/>
      <c r="CV101" s="437"/>
      <c r="CW101" s="437"/>
      <c r="CX101" s="437"/>
      <c r="CY101" s="437"/>
      <c r="CZ101" s="437"/>
      <c r="DA101" s="437"/>
      <c r="DB101" s="437"/>
      <c r="DC101" s="437"/>
      <c r="DD101" s="437"/>
      <c r="DE101" s="437"/>
      <c r="DF101" s="437"/>
      <c r="DG101" s="437"/>
      <c r="DH101" s="437"/>
      <c r="DI101" s="437"/>
      <c r="DJ101" s="437"/>
      <c r="DK101" s="437"/>
      <c r="DL101" s="437"/>
      <c r="DM101" s="437"/>
      <c r="DN101" s="437"/>
      <c r="DO101" s="437"/>
      <c r="DP101" s="437"/>
      <c r="DQ101" s="437"/>
      <c r="DR101" s="437"/>
      <c r="DS101" s="437"/>
      <c r="DT101" s="437"/>
      <c r="DU101" s="437"/>
      <c r="DV101" s="437"/>
      <c r="DW101" s="437"/>
      <c r="DX101" s="437"/>
      <c r="DY101" s="437"/>
      <c r="DZ101" s="437"/>
      <c r="EA101" s="437"/>
      <c r="EB101" s="437"/>
      <c r="EC101" s="437"/>
      <c r="ED101" s="437"/>
      <c r="EE101" s="437"/>
      <c r="EF101" s="437"/>
      <c r="EG101" s="437"/>
      <c r="EH101" s="437"/>
      <c r="EI101" s="437"/>
      <c r="EJ101" s="437"/>
      <c r="EK101" s="386"/>
      <c r="EL101" s="386"/>
      <c r="EM101" s="386"/>
      <c r="EN101" s="386"/>
    </row>
    <row r="102" ht="19.5" customHeight="1">
      <c r="A102" s="14"/>
      <c r="B102" s="458">
        <v>4.1</v>
      </c>
      <c r="C102" s="459" t="s">
        <v>169</v>
      </c>
      <c r="D102" s="460">
        <v>44497.0</v>
      </c>
      <c r="E102" s="461" t="s">
        <v>170</v>
      </c>
      <c r="F102" s="462"/>
      <c r="G102" s="462"/>
      <c r="H102" s="463" t="s">
        <v>7</v>
      </c>
      <c r="I102" s="464" t="s">
        <v>5</v>
      </c>
      <c r="J102" s="464">
        <f t="shared" ref="J102:J104" si="33">SUM(K102:Q102)</f>
        <v>7</v>
      </c>
      <c r="K102" s="464">
        <v>2.0</v>
      </c>
      <c r="L102" s="464">
        <v>0.0</v>
      </c>
      <c r="M102" s="464">
        <v>0.0</v>
      </c>
      <c r="N102" s="464">
        <v>2.0</v>
      </c>
      <c r="O102" s="464">
        <v>1.0</v>
      </c>
      <c r="P102" s="464">
        <v>1.0</v>
      </c>
      <c r="Q102" s="465">
        <v>1.0</v>
      </c>
      <c r="R102" s="253"/>
      <c r="S102" s="466">
        <v>2.0</v>
      </c>
      <c r="T102" s="467">
        <v>0.0</v>
      </c>
      <c r="U102" s="467">
        <v>0.0</v>
      </c>
      <c r="V102" s="467">
        <v>1.0</v>
      </c>
      <c r="W102" s="467">
        <v>0.5</v>
      </c>
      <c r="X102" s="467">
        <v>0.5</v>
      </c>
      <c r="Y102" s="468">
        <v>0.5</v>
      </c>
      <c r="Z102" s="250"/>
      <c r="AA102" s="469" t="s">
        <v>5</v>
      </c>
      <c r="AB102" s="464">
        <v>2.0</v>
      </c>
      <c r="AC102" s="464">
        <v>2.0</v>
      </c>
      <c r="AD102" s="464">
        <v>0.0</v>
      </c>
      <c r="AE102" s="464">
        <v>0.0</v>
      </c>
      <c r="AF102" s="464">
        <v>1.5</v>
      </c>
      <c r="AG102" s="464">
        <v>1.5</v>
      </c>
      <c r="AH102" s="470">
        <v>1.5</v>
      </c>
      <c r="AI102" s="471">
        <f t="shared" ref="AI102:AI106" si="34">SUM(AB102:AH102)</f>
        <v>8.5</v>
      </c>
      <c r="AJ102" s="250"/>
      <c r="AK102" s="402" t="s">
        <v>144</v>
      </c>
      <c r="AL102" s="472">
        <f>SUM(J103)</f>
        <v>5</v>
      </c>
      <c r="AM102" s="473">
        <f t="shared" ref="AM102:AS102" si="30"> AL102 - K103</f>
        <v>5</v>
      </c>
      <c r="AN102" s="473">
        <f t="shared" si="30"/>
        <v>5</v>
      </c>
      <c r="AO102" s="473">
        <f t="shared" si="30"/>
        <v>4</v>
      </c>
      <c r="AP102" s="473">
        <f t="shared" si="30"/>
        <v>3</v>
      </c>
      <c r="AQ102" s="473">
        <f t="shared" si="30"/>
        <v>2</v>
      </c>
      <c r="AR102" s="473">
        <f t="shared" si="30"/>
        <v>1</v>
      </c>
      <c r="AS102" s="474">
        <f t="shared" si="30"/>
        <v>0</v>
      </c>
      <c r="AT102" s="250"/>
      <c r="AU102" s="406" t="s">
        <v>144</v>
      </c>
      <c r="AV102" s="475">
        <f>SUM(J105)</f>
        <v>7</v>
      </c>
      <c r="AW102" s="476">
        <f t="shared" ref="AW102:BC102" si="31">AV102 - (K105)</f>
        <v>6</v>
      </c>
      <c r="AX102" s="476">
        <f t="shared" si="31"/>
        <v>5</v>
      </c>
      <c r="AY102" s="476">
        <f t="shared" si="31"/>
        <v>5</v>
      </c>
      <c r="AZ102" s="476">
        <f t="shared" si="31"/>
        <v>5</v>
      </c>
      <c r="BA102" s="476">
        <f t="shared" si="31"/>
        <v>4</v>
      </c>
      <c r="BB102" s="476">
        <f t="shared" si="31"/>
        <v>3</v>
      </c>
      <c r="BC102" s="477">
        <f t="shared" si="31"/>
        <v>2</v>
      </c>
      <c r="BD102" s="250"/>
      <c r="BE102" s="406" t="s">
        <v>144</v>
      </c>
      <c r="BF102" s="475">
        <f>SUM(J104)</f>
        <v>6</v>
      </c>
      <c r="BG102" s="476">
        <f t="shared" ref="BG102:BM102" si="32">BF102 - (K104)</f>
        <v>5</v>
      </c>
      <c r="BH102" s="476">
        <f t="shared" si="32"/>
        <v>4</v>
      </c>
      <c r="BI102" s="476">
        <f t="shared" si="32"/>
        <v>4</v>
      </c>
      <c r="BJ102" s="476">
        <f t="shared" si="32"/>
        <v>4</v>
      </c>
      <c r="BK102" s="476">
        <f t="shared" si="32"/>
        <v>2</v>
      </c>
      <c r="BL102" s="476">
        <f t="shared" si="32"/>
        <v>1</v>
      </c>
      <c r="BM102" s="477">
        <f t="shared" si="32"/>
        <v>0</v>
      </c>
      <c r="BN102" s="437"/>
      <c r="BO102" s="437"/>
      <c r="BP102" s="437"/>
      <c r="BQ102" s="437"/>
      <c r="BR102" s="437"/>
      <c r="BS102" s="437"/>
      <c r="BT102" s="437"/>
      <c r="BU102" s="437"/>
      <c r="BV102" s="437"/>
      <c r="BW102" s="437"/>
      <c r="BX102" s="437"/>
      <c r="BY102" s="437"/>
      <c r="BZ102" s="437"/>
      <c r="CA102" s="437"/>
      <c r="CB102" s="437"/>
      <c r="CC102" s="437"/>
      <c r="CD102" s="437"/>
      <c r="CE102" s="437"/>
      <c r="CF102" s="437"/>
      <c r="CG102" s="437"/>
      <c r="CH102" s="437"/>
      <c r="CI102" s="437"/>
      <c r="CJ102" s="437"/>
      <c r="CK102" s="437"/>
      <c r="CL102" s="437"/>
      <c r="CM102" s="437"/>
      <c r="CN102" s="437"/>
      <c r="CO102" s="437"/>
      <c r="CP102" s="437"/>
      <c r="CQ102" s="437"/>
      <c r="CR102" s="437"/>
      <c r="CS102" s="437"/>
      <c r="CT102" s="437"/>
      <c r="CU102" s="437"/>
      <c r="CV102" s="437"/>
      <c r="CW102" s="437"/>
      <c r="CX102" s="437"/>
      <c r="CY102" s="437"/>
      <c r="CZ102" s="437"/>
      <c r="DA102" s="437"/>
      <c r="DB102" s="437"/>
      <c r="DC102" s="437"/>
      <c r="DD102" s="437"/>
      <c r="DE102" s="437"/>
      <c r="DF102" s="437"/>
      <c r="DG102" s="437"/>
      <c r="DH102" s="437"/>
      <c r="DI102" s="437"/>
      <c r="DJ102" s="437"/>
      <c r="DK102" s="437"/>
      <c r="DL102" s="437"/>
      <c r="DM102" s="437"/>
      <c r="DN102" s="437"/>
      <c r="DO102" s="437"/>
      <c r="DP102" s="437"/>
      <c r="DQ102" s="437"/>
      <c r="DR102" s="437"/>
      <c r="DS102" s="437"/>
      <c r="DT102" s="437"/>
      <c r="DU102" s="437"/>
      <c r="DV102" s="437"/>
      <c r="DW102" s="437"/>
      <c r="DX102" s="437"/>
      <c r="DY102" s="437"/>
      <c r="DZ102" s="437"/>
      <c r="EA102" s="437"/>
      <c r="EB102" s="437"/>
      <c r="EC102" s="437"/>
      <c r="ED102" s="437"/>
      <c r="EE102" s="437"/>
      <c r="EF102" s="437"/>
      <c r="EG102" s="437"/>
      <c r="EH102" s="437"/>
      <c r="EI102" s="437"/>
      <c r="EJ102" s="437"/>
      <c r="EK102" s="386"/>
      <c r="EL102" s="386"/>
      <c r="EM102" s="386"/>
      <c r="EN102" s="386"/>
    </row>
    <row r="103" ht="19.5" customHeight="1">
      <c r="A103" s="14"/>
      <c r="B103" s="478"/>
      <c r="C103" s="479"/>
      <c r="D103" s="479"/>
      <c r="E103" s="480" t="s">
        <v>171</v>
      </c>
      <c r="F103" s="462"/>
      <c r="G103" s="462"/>
      <c r="H103" s="481" t="s">
        <v>8</v>
      </c>
      <c r="I103" s="464" t="s">
        <v>5</v>
      </c>
      <c r="J103" s="464">
        <f t="shared" si="33"/>
        <v>5</v>
      </c>
      <c r="K103" s="464">
        <v>0.0</v>
      </c>
      <c r="L103" s="464">
        <v>0.0</v>
      </c>
      <c r="M103" s="464">
        <v>1.0</v>
      </c>
      <c r="N103" s="464">
        <v>1.0</v>
      </c>
      <c r="O103" s="464">
        <v>1.0</v>
      </c>
      <c r="P103" s="464">
        <v>1.0</v>
      </c>
      <c r="Q103" s="465">
        <v>1.0</v>
      </c>
      <c r="R103" s="253"/>
      <c r="S103" s="466">
        <v>0.0</v>
      </c>
      <c r="T103" s="482">
        <v>0.0</v>
      </c>
      <c r="U103" s="482">
        <v>2.0</v>
      </c>
      <c r="V103" s="482">
        <v>2.0</v>
      </c>
      <c r="W103" s="482">
        <v>1.5</v>
      </c>
      <c r="X103" s="482">
        <v>1.25</v>
      </c>
      <c r="Y103" s="483">
        <v>1.15</v>
      </c>
      <c r="Z103" s="250"/>
      <c r="AA103" s="469" t="s">
        <v>8</v>
      </c>
      <c r="AB103" s="464">
        <v>0.0</v>
      </c>
      <c r="AC103" s="464">
        <v>0.0</v>
      </c>
      <c r="AD103" s="464">
        <v>2.0</v>
      </c>
      <c r="AE103" s="464">
        <v>2.0</v>
      </c>
      <c r="AF103" s="464">
        <v>1.5</v>
      </c>
      <c r="AG103" s="464">
        <v>1.25</v>
      </c>
      <c r="AH103" s="470">
        <v>1.15</v>
      </c>
      <c r="AI103" s="471">
        <f t="shared" si="34"/>
        <v>7.9</v>
      </c>
      <c r="AJ103" s="250"/>
      <c r="AK103" s="250"/>
      <c r="AL103" s="250"/>
      <c r="AM103" s="250"/>
      <c r="AN103" s="250"/>
      <c r="AO103" s="250"/>
      <c r="AP103" s="250"/>
      <c r="AQ103" s="250"/>
      <c r="AR103" s="250"/>
      <c r="AS103" s="250"/>
      <c r="AT103" s="250"/>
      <c r="AU103" s="250"/>
      <c r="AV103" s="250"/>
      <c r="AW103" s="250"/>
      <c r="AX103" s="250"/>
      <c r="AY103" s="250"/>
      <c r="AZ103" s="250"/>
      <c r="BA103" s="250"/>
      <c r="BB103" s="250"/>
      <c r="BC103" s="250"/>
      <c r="BD103" s="250"/>
      <c r="BE103" s="250"/>
      <c r="BF103" s="250"/>
      <c r="BG103" s="250"/>
      <c r="BH103" s="250"/>
      <c r="BI103" s="250"/>
      <c r="BJ103" s="250"/>
      <c r="BK103" s="250"/>
      <c r="BL103" s="250"/>
      <c r="BM103" s="250"/>
      <c r="BN103" s="437"/>
      <c r="BO103" s="437"/>
      <c r="BP103" s="437"/>
      <c r="BQ103" s="437"/>
      <c r="BR103" s="437"/>
      <c r="BS103" s="437"/>
      <c r="BT103" s="437"/>
      <c r="BU103" s="437"/>
      <c r="BV103" s="437"/>
      <c r="BW103" s="437"/>
      <c r="BX103" s="437"/>
      <c r="BY103" s="437"/>
      <c r="BZ103" s="437"/>
      <c r="CA103" s="437"/>
      <c r="CB103" s="437"/>
      <c r="CC103" s="437"/>
      <c r="CD103" s="437"/>
      <c r="CE103" s="437"/>
      <c r="CF103" s="437"/>
      <c r="CG103" s="437"/>
      <c r="CH103" s="437"/>
      <c r="CI103" s="437"/>
      <c r="CJ103" s="437"/>
      <c r="CK103" s="437"/>
      <c r="CL103" s="437"/>
      <c r="CM103" s="437"/>
      <c r="CN103" s="437"/>
      <c r="CO103" s="437"/>
      <c r="CP103" s="437"/>
      <c r="CQ103" s="437"/>
      <c r="CR103" s="437"/>
      <c r="CS103" s="437"/>
      <c r="CT103" s="437"/>
      <c r="CU103" s="437"/>
      <c r="CV103" s="437"/>
      <c r="CW103" s="437"/>
      <c r="CX103" s="437"/>
      <c r="CY103" s="437"/>
      <c r="CZ103" s="437"/>
      <c r="DA103" s="437"/>
      <c r="DB103" s="437"/>
      <c r="DC103" s="437"/>
      <c r="DD103" s="437"/>
      <c r="DE103" s="437"/>
      <c r="DF103" s="437"/>
      <c r="DG103" s="437"/>
      <c r="DH103" s="437"/>
      <c r="DI103" s="437"/>
      <c r="DJ103" s="437"/>
      <c r="DK103" s="437"/>
      <c r="DL103" s="437"/>
      <c r="DM103" s="437"/>
      <c r="DN103" s="437"/>
      <c r="DO103" s="437"/>
      <c r="DP103" s="437"/>
      <c r="DQ103" s="437"/>
      <c r="DR103" s="437"/>
      <c r="DS103" s="437"/>
      <c r="DT103" s="437"/>
      <c r="DU103" s="437"/>
      <c r="DV103" s="437"/>
      <c r="DW103" s="437"/>
      <c r="DX103" s="437"/>
      <c r="DY103" s="437"/>
      <c r="DZ103" s="437"/>
      <c r="EA103" s="437"/>
      <c r="EB103" s="437"/>
      <c r="EC103" s="437"/>
      <c r="ED103" s="437"/>
      <c r="EE103" s="437"/>
      <c r="EF103" s="437"/>
      <c r="EG103" s="437"/>
      <c r="EH103" s="437"/>
      <c r="EI103" s="437"/>
      <c r="EJ103" s="437"/>
      <c r="EK103" s="386"/>
      <c r="EL103" s="386"/>
      <c r="EM103" s="386"/>
      <c r="EN103" s="386"/>
    </row>
    <row r="104" ht="19.5" customHeight="1">
      <c r="A104" s="14"/>
      <c r="B104" s="478"/>
      <c r="C104" s="479"/>
      <c r="D104" s="479"/>
      <c r="E104" s="484" t="s">
        <v>172</v>
      </c>
      <c r="F104" s="462"/>
      <c r="G104" s="462"/>
      <c r="H104" s="481" t="s">
        <v>12</v>
      </c>
      <c r="I104" s="464" t="s">
        <v>5</v>
      </c>
      <c r="J104" s="464">
        <f t="shared" si="33"/>
        <v>6</v>
      </c>
      <c r="K104" s="464">
        <v>1.0</v>
      </c>
      <c r="L104" s="464">
        <v>1.0</v>
      </c>
      <c r="M104" s="464">
        <v>0.0</v>
      </c>
      <c r="N104" s="464">
        <v>0.0</v>
      </c>
      <c r="O104" s="464">
        <v>2.0</v>
      </c>
      <c r="P104" s="464">
        <v>1.0</v>
      </c>
      <c r="Q104" s="465">
        <v>1.0</v>
      </c>
      <c r="R104" s="253"/>
      <c r="S104" s="466">
        <v>0.5</v>
      </c>
      <c r="T104" s="467">
        <v>0.5</v>
      </c>
      <c r="U104" s="467">
        <v>0.0</v>
      </c>
      <c r="V104" s="467">
        <v>0.0</v>
      </c>
      <c r="W104" s="467">
        <v>1.0</v>
      </c>
      <c r="X104" s="467">
        <v>0.5</v>
      </c>
      <c r="Y104" s="468">
        <v>0.5</v>
      </c>
      <c r="Z104" s="250"/>
      <c r="AA104" s="469" t="s">
        <v>10</v>
      </c>
      <c r="AB104" s="464">
        <v>2.0</v>
      </c>
      <c r="AC104" s="464">
        <v>2.0</v>
      </c>
      <c r="AD104" s="464">
        <v>1.0</v>
      </c>
      <c r="AE104" s="464">
        <v>1.0</v>
      </c>
      <c r="AF104" s="464">
        <v>0.0</v>
      </c>
      <c r="AG104" s="464">
        <v>0.0</v>
      </c>
      <c r="AH104" s="470">
        <v>0.0</v>
      </c>
      <c r="AI104" s="471">
        <f t="shared" si="34"/>
        <v>6</v>
      </c>
      <c r="AJ104" s="250"/>
      <c r="AK104" s="449" t="s">
        <v>7</v>
      </c>
      <c r="AL104" s="450" t="s">
        <v>91</v>
      </c>
      <c r="AM104" s="485">
        <f t="shared" ref="AM104:AS104" si="35">K101</f>
        <v>44497</v>
      </c>
      <c r="AN104" s="485">
        <f t="shared" si="35"/>
        <v>44498</v>
      </c>
      <c r="AO104" s="485">
        <f t="shared" si="35"/>
        <v>44499</v>
      </c>
      <c r="AP104" s="485">
        <f t="shared" si="35"/>
        <v>44500</v>
      </c>
      <c r="AQ104" s="485">
        <f t="shared" si="35"/>
        <v>44501</v>
      </c>
      <c r="AR104" s="485">
        <f t="shared" si="35"/>
        <v>44502</v>
      </c>
      <c r="AS104" s="485">
        <f t="shared" si="35"/>
        <v>44503</v>
      </c>
      <c r="AT104" s="250"/>
      <c r="AU104" s="449" t="s">
        <v>10</v>
      </c>
      <c r="AV104" s="450" t="s">
        <v>91</v>
      </c>
      <c r="AW104" s="485">
        <f t="shared" ref="AW104:BC104" si="36">K101</f>
        <v>44497</v>
      </c>
      <c r="AX104" s="485">
        <f t="shared" si="36"/>
        <v>44498</v>
      </c>
      <c r="AY104" s="485">
        <f t="shared" si="36"/>
        <v>44499</v>
      </c>
      <c r="AZ104" s="485">
        <f t="shared" si="36"/>
        <v>44500</v>
      </c>
      <c r="BA104" s="485">
        <f t="shared" si="36"/>
        <v>44501</v>
      </c>
      <c r="BB104" s="485">
        <f t="shared" si="36"/>
        <v>44502</v>
      </c>
      <c r="BC104" s="485">
        <f t="shared" si="36"/>
        <v>44503</v>
      </c>
      <c r="BD104" s="250"/>
      <c r="BE104" s="250"/>
      <c r="BF104" s="250"/>
      <c r="BG104" s="250"/>
      <c r="BH104" s="250"/>
      <c r="BI104" s="250"/>
      <c r="BJ104" s="250"/>
      <c r="BK104" s="250"/>
      <c r="BL104" s="250"/>
      <c r="BM104" s="250"/>
      <c r="BN104" s="437"/>
      <c r="BO104" s="437"/>
      <c r="BP104" s="437"/>
      <c r="BQ104" s="437"/>
      <c r="BR104" s="437"/>
      <c r="BS104" s="437"/>
      <c r="BT104" s="437"/>
      <c r="BU104" s="437"/>
      <c r="BV104" s="437"/>
      <c r="BW104" s="437"/>
      <c r="BX104" s="437"/>
      <c r="BY104" s="437"/>
      <c r="BZ104" s="437"/>
      <c r="CA104" s="437"/>
      <c r="CB104" s="437"/>
      <c r="CC104" s="437"/>
      <c r="CD104" s="437"/>
      <c r="CE104" s="437"/>
      <c r="CF104" s="437"/>
      <c r="CG104" s="437"/>
      <c r="CH104" s="437"/>
      <c r="CI104" s="437"/>
      <c r="CJ104" s="437"/>
      <c r="CK104" s="437"/>
      <c r="CL104" s="437"/>
      <c r="CM104" s="437"/>
      <c r="CN104" s="437"/>
      <c r="CO104" s="437"/>
      <c r="CP104" s="437"/>
      <c r="CQ104" s="437"/>
      <c r="CR104" s="437"/>
      <c r="CS104" s="437"/>
      <c r="CT104" s="437"/>
      <c r="CU104" s="437"/>
      <c r="CV104" s="437"/>
      <c r="CW104" s="437"/>
      <c r="CX104" s="437"/>
      <c r="CY104" s="437"/>
      <c r="CZ104" s="437"/>
      <c r="DA104" s="437"/>
      <c r="DB104" s="437"/>
      <c r="DC104" s="437"/>
      <c r="DD104" s="437"/>
      <c r="DE104" s="437"/>
      <c r="DF104" s="437"/>
      <c r="DG104" s="437"/>
      <c r="DH104" s="437"/>
      <c r="DI104" s="437"/>
      <c r="DJ104" s="437"/>
      <c r="DK104" s="437"/>
      <c r="DL104" s="437"/>
      <c r="DM104" s="437"/>
      <c r="DN104" s="437"/>
      <c r="DO104" s="437"/>
      <c r="DP104" s="437"/>
      <c r="DQ104" s="437"/>
      <c r="DR104" s="437"/>
      <c r="DS104" s="437"/>
      <c r="DT104" s="437"/>
      <c r="DU104" s="437"/>
      <c r="DV104" s="437"/>
      <c r="DW104" s="437"/>
      <c r="DX104" s="437"/>
      <c r="DY104" s="437"/>
      <c r="DZ104" s="437"/>
      <c r="EA104" s="437"/>
      <c r="EB104" s="437"/>
      <c r="EC104" s="437"/>
      <c r="ED104" s="437"/>
      <c r="EE104" s="437"/>
      <c r="EF104" s="437"/>
      <c r="EG104" s="437"/>
      <c r="EH104" s="437"/>
      <c r="EI104" s="437"/>
      <c r="EJ104" s="437"/>
      <c r="EK104" s="386"/>
      <c r="EL104" s="386"/>
      <c r="EM104" s="386"/>
      <c r="EN104" s="386"/>
    </row>
    <row r="105" ht="19.5" customHeight="1">
      <c r="A105" s="14"/>
      <c r="B105" s="478"/>
      <c r="C105" s="479"/>
      <c r="D105" s="479"/>
      <c r="E105" s="480" t="s">
        <v>173</v>
      </c>
      <c r="F105" s="462"/>
      <c r="G105" s="486"/>
      <c r="H105" s="481" t="s">
        <v>5</v>
      </c>
      <c r="I105" s="464" t="s">
        <v>5</v>
      </c>
      <c r="J105" s="464">
        <v>7.0</v>
      </c>
      <c r="K105" s="464">
        <v>1.0</v>
      </c>
      <c r="L105" s="464">
        <v>1.0</v>
      </c>
      <c r="M105" s="464">
        <v>0.0</v>
      </c>
      <c r="N105" s="464">
        <v>0.0</v>
      </c>
      <c r="O105" s="464">
        <v>1.0</v>
      </c>
      <c r="P105" s="464">
        <v>1.0</v>
      </c>
      <c r="Q105" s="465">
        <v>1.0</v>
      </c>
      <c r="R105" s="253"/>
      <c r="S105" s="466">
        <v>1.5</v>
      </c>
      <c r="T105" s="482">
        <v>1.5</v>
      </c>
      <c r="U105" s="482">
        <v>0.0</v>
      </c>
      <c r="V105" s="482">
        <v>0.0</v>
      </c>
      <c r="W105" s="482">
        <v>1.0</v>
      </c>
      <c r="X105" s="482">
        <v>1.0</v>
      </c>
      <c r="Y105" s="483">
        <v>1.5</v>
      </c>
      <c r="Z105" s="250"/>
      <c r="AA105" s="469" t="s">
        <v>12</v>
      </c>
      <c r="AB105" s="464">
        <v>1.0</v>
      </c>
      <c r="AC105" s="464">
        <v>0.0</v>
      </c>
      <c r="AD105" s="464">
        <v>0.0</v>
      </c>
      <c r="AE105" s="464">
        <v>0.0</v>
      </c>
      <c r="AF105" s="464">
        <v>1.0</v>
      </c>
      <c r="AG105" s="464">
        <v>2.0</v>
      </c>
      <c r="AH105" s="470">
        <v>1.0</v>
      </c>
      <c r="AI105" s="471">
        <f t="shared" si="34"/>
        <v>5</v>
      </c>
      <c r="AJ105" s="250"/>
      <c r="AK105" s="406" t="s">
        <v>140</v>
      </c>
      <c r="AL105" s="487">
        <f>SUM(J102)</f>
        <v>7</v>
      </c>
      <c r="AM105" s="408">
        <f>AL105 - (AL105/7)</f>
        <v>6</v>
      </c>
      <c r="AN105" s="408">
        <f>AM105 - (AL105/7)</f>
        <v>5</v>
      </c>
      <c r="AO105" s="408">
        <f>AN105 - (AL105/7)</f>
        <v>4</v>
      </c>
      <c r="AP105" s="408">
        <f>AO105 - (AL105/7)</f>
        <v>3</v>
      </c>
      <c r="AQ105" s="408">
        <f>AP105 - (AL105/7)</f>
        <v>2</v>
      </c>
      <c r="AR105" s="408">
        <f>AQ105 - (AL105/7)</f>
        <v>1</v>
      </c>
      <c r="AS105" s="409">
        <f>AR105 - (AL105/7)</f>
        <v>0</v>
      </c>
      <c r="AT105" s="250"/>
      <c r="AU105" s="406" t="s">
        <v>140</v>
      </c>
      <c r="AV105" s="407">
        <f>SUM(J106)</f>
        <v>5.5</v>
      </c>
      <c r="AW105" s="408">
        <f>AV105 - (AV105/7)</f>
        <v>4.714285714</v>
      </c>
      <c r="AX105" s="408">
        <f>AW105 - (AV105/7)</f>
        <v>3.928571429</v>
      </c>
      <c r="AY105" s="408">
        <f>AX105 - (AV105/7)</f>
        <v>3.142857143</v>
      </c>
      <c r="AZ105" s="408">
        <f>AY105 - (AV105/7)</f>
        <v>2.357142857</v>
      </c>
      <c r="BA105" s="408">
        <f>AZ105 - (AV105/7)</f>
        <v>1.571428571</v>
      </c>
      <c r="BB105" s="408">
        <f>BA105 - (AV105/7)</f>
        <v>0.7857142857</v>
      </c>
      <c r="BC105" s="409">
        <f>BB105 - (AV105/7)</f>
        <v>0</v>
      </c>
      <c r="BD105" s="250"/>
      <c r="BE105" s="250"/>
      <c r="BF105" s="250"/>
      <c r="BG105" s="250"/>
      <c r="BH105" s="250"/>
      <c r="BI105" s="250"/>
      <c r="BJ105" s="250"/>
      <c r="BK105" s="250"/>
      <c r="BL105" s="250"/>
      <c r="BM105" s="250"/>
      <c r="BN105" s="437"/>
      <c r="BO105" s="437"/>
      <c r="BP105" s="437"/>
      <c r="BQ105" s="437"/>
      <c r="BR105" s="437"/>
      <c r="BS105" s="437"/>
      <c r="BT105" s="437"/>
      <c r="BU105" s="437"/>
      <c r="BV105" s="437"/>
      <c r="BW105" s="437"/>
      <c r="BX105" s="437"/>
      <c r="BY105" s="437"/>
      <c r="BZ105" s="437"/>
      <c r="CA105" s="437"/>
      <c r="CB105" s="437"/>
      <c r="CC105" s="437"/>
      <c r="CD105" s="437"/>
      <c r="CE105" s="437"/>
      <c r="CF105" s="437"/>
      <c r="CG105" s="437"/>
      <c r="CH105" s="437"/>
      <c r="CI105" s="437"/>
      <c r="CJ105" s="437"/>
      <c r="CK105" s="437"/>
      <c r="CL105" s="437"/>
      <c r="CM105" s="437"/>
      <c r="CN105" s="437"/>
      <c r="CO105" s="437"/>
      <c r="CP105" s="437"/>
      <c r="CQ105" s="437"/>
      <c r="CR105" s="437"/>
      <c r="CS105" s="437"/>
      <c r="CT105" s="437"/>
      <c r="CU105" s="437"/>
      <c r="CV105" s="437"/>
      <c r="CW105" s="437"/>
      <c r="CX105" s="437"/>
      <c r="CY105" s="437"/>
      <c r="CZ105" s="437"/>
      <c r="DA105" s="437"/>
      <c r="DB105" s="437"/>
      <c r="DC105" s="437"/>
      <c r="DD105" s="437"/>
      <c r="DE105" s="437"/>
      <c r="DF105" s="437"/>
      <c r="DG105" s="437"/>
      <c r="DH105" s="437"/>
      <c r="DI105" s="437"/>
      <c r="DJ105" s="437"/>
      <c r="DK105" s="437"/>
      <c r="DL105" s="437"/>
      <c r="DM105" s="437"/>
      <c r="DN105" s="437"/>
      <c r="DO105" s="437"/>
      <c r="DP105" s="437"/>
      <c r="DQ105" s="437"/>
      <c r="DR105" s="437"/>
      <c r="DS105" s="437"/>
      <c r="DT105" s="437"/>
      <c r="DU105" s="437"/>
      <c r="DV105" s="437"/>
      <c r="DW105" s="437"/>
      <c r="DX105" s="437"/>
      <c r="DY105" s="437"/>
      <c r="DZ105" s="437"/>
      <c r="EA105" s="437"/>
      <c r="EB105" s="437"/>
      <c r="EC105" s="437"/>
      <c r="ED105" s="437"/>
      <c r="EE105" s="437"/>
      <c r="EF105" s="437"/>
      <c r="EG105" s="437"/>
      <c r="EH105" s="437"/>
      <c r="EI105" s="437"/>
      <c r="EJ105" s="437"/>
      <c r="EK105" s="386"/>
      <c r="EL105" s="386"/>
      <c r="EM105" s="386"/>
      <c r="EN105" s="386"/>
    </row>
    <row r="106" ht="19.5" customHeight="1">
      <c r="A106" s="14"/>
      <c r="B106" s="478"/>
      <c r="C106" s="479"/>
      <c r="D106" s="479"/>
      <c r="E106" s="480" t="s">
        <v>173</v>
      </c>
      <c r="F106" s="462"/>
      <c r="G106" s="462"/>
      <c r="H106" s="463" t="s">
        <v>10</v>
      </c>
      <c r="I106" s="464" t="s">
        <v>5</v>
      </c>
      <c r="J106" s="464">
        <f>SUM(K106:Q106)</f>
        <v>5.5</v>
      </c>
      <c r="K106" s="464">
        <v>0.5</v>
      </c>
      <c r="L106" s="464">
        <v>1.5</v>
      </c>
      <c r="M106" s="464">
        <v>1.5</v>
      </c>
      <c r="N106" s="464">
        <v>2.0</v>
      </c>
      <c r="O106" s="464">
        <v>0.0</v>
      </c>
      <c r="P106" s="464">
        <v>0.0</v>
      </c>
      <c r="Q106" s="465">
        <v>0.0</v>
      </c>
      <c r="R106" s="253"/>
      <c r="S106" s="466">
        <v>2.0</v>
      </c>
      <c r="T106" s="467">
        <v>1.5</v>
      </c>
      <c r="U106" s="467">
        <v>1.5</v>
      </c>
      <c r="V106" s="467">
        <v>1.0</v>
      </c>
      <c r="W106" s="467">
        <v>0.0</v>
      </c>
      <c r="X106" s="467">
        <v>0.0</v>
      </c>
      <c r="Y106" s="468">
        <v>0.0</v>
      </c>
      <c r="Z106" s="250"/>
      <c r="AA106" s="469" t="s">
        <v>7</v>
      </c>
      <c r="AB106" s="488">
        <v>2.0</v>
      </c>
      <c r="AC106" s="488">
        <v>0.0</v>
      </c>
      <c r="AD106" s="488">
        <v>0.0</v>
      </c>
      <c r="AE106" s="488">
        <v>2.0</v>
      </c>
      <c r="AF106" s="488">
        <v>1.0</v>
      </c>
      <c r="AG106" s="488">
        <v>2.0</v>
      </c>
      <c r="AH106" s="489">
        <v>1.0</v>
      </c>
      <c r="AI106" s="490">
        <f t="shared" si="34"/>
        <v>8</v>
      </c>
      <c r="AJ106" s="250"/>
      <c r="AK106" s="406" t="s">
        <v>144</v>
      </c>
      <c r="AL106" s="491">
        <f>SUM(J102)</f>
        <v>7</v>
      </c>
      <c r="AM106" s="476">
        <f t="shared" ref="AM106:AS106" si="37">AL106 -K102</f>
        <v>5</v>
      </c>
      <c r="AN106" s="476">
        <f t="shared" si="37"/>
        <v>5</v>
      </c>
      <c r="AO106" s="476">
        <f t="shared" si="37"/>
        <v>5</v>
      </c>
      <c r="AP106" s="476">
        <f t="shared" si="37"/>
        <v>3</v>
      </c>
      <c r="AQ106" s="476">
        <f t="shared" si="37"/>
        <v>2</v>
      </c>
      <c r="AR106" s="476">
        <f t="shared" si="37"/>
        <v>1</v>
      </c>
      <c r="AS106" s="477">
        <f t="shared" si="37"/>
        <v>0</v>
      </c>
      <c r="AT106" s="250"/>
      <c r="AU106" s="406" t="s">
        <v>144</v>
      </c>
      <c r="AV106" s="475">
        <f>SUM(J106)</f>
        <v>5.5</v>
      </c>
      <c r="AW106" s="476">
        <f t="shared" ref="AW106:BC106" si="38">AV106 - K106</f>
        <v>5</v>
      </c>
      <c r="AX106" s="476">
        <f t="shared" si="38"/>
        <v>3.5</v>
      </c>
      <c r="AY106" s="476">
        <f t="shared" si="38"/>
        <v>2</v>
      </c>
      <c r="AZ106" s="476">
        <f t="shared" si="38"/>
        <v>0</v>
      </c>
      <c r="BA106" s="476">
        <f t="shared" si="38"/>
        <v>0</v>
      </c>
      <c r="BB106" s="476">
        <f t="shared" si="38"/>
        <v>0</v>
      </c>
      <c r="BC106" s="477">
        <f t="shared" si="38"/>
        <v>0</v>
      </c>
      <c r="BD106" s="250"/>
      <c r="BE106" s="250"/>
      <c r="BF106" s="250"/>
      <c r="BG106" s="250"/>
      <c r="BH106" s="250"/>
      <c r="BI106" s="250"/>
      <c r="BJ106" s="250"/>
      <c r="BK106" s="250"/>
      <c r="BL106" s="250"/>
      <c r="BM106" s="250"/>
      <c r="BN106" s="437"/>
      <c r="BO106" s="437"/>
      <c r="BP106" s="437"/>
      <c r="BQ106" s="437"/>
      <c r="BR106" s="437"/>
      <c r="BS106" s="437"/>
      <c r="BT106" s="437"/>
      <c r="BU106" s="437"/>
      <c r="BV106" s="437"/>
      <c r="BW106" s="437"/>
      <c r="BX106" s="437"/>
      <c r="BY106" s="437"/>
      <c r="BZ106" s="437"/>
      <c r="CA106" s="437"/>
      <c r="CB106" s="437"/>
      <c r="CC106" s="437"/>
      <c r="CD106" s="437"/>
      <c r="CE106" s="437"/>
      <c r="CF106" s="437"/>
      <c r="CG106" s="437"/>
      <c r="CH106" s="437"/>
      <c r="CI106" s="437"/>
      <c r="CJ106" s="437"/>
      <c r="CK106" s="437"/>
      <c r="CL106" s="437"/>
      <c r="CM106" s="437"/>
      <c r="CN106" s="437"/>
      <c r="CO106" s="437"/>
      <c r="CP106" s="437"/>
      <c r="CQ106" s="437"/>
      <c r="CR106" s="437"/>
      <c r="CS106" s="437"/>
      <c r="CT106" s="437"/>
      <c r="CU106" s="437"/>
      <c r="CV106" s="437"/>
      <c r="CW106" s="437"/>
      <c r="CX106" s="437"/>
      <c r="CY106" s="437"/>
      <c r="CZ106" s="437"/>
      <c r="DA106" s="437"/>
      <c r="DB106" s="437"/>
      <c r="DC106" s="437"/>
      <c r="DD106" s="437"/>
      <c r="DE106" s="437"/>
      <c r="DF106" s="437"/>
      <c r="DG106" s="437"/>
      <c r="DH106" s="437"/>
      <c r="DI106" s="437"/>
      <c r="DJ106" s="437"/>
      <c r="DK106" s="437"/>
      <c r="DL106" s="437"/>
      <c r="DM106" s="437"/>
      <c r="DN106" s="437"/>
      <c r="DO106" s="437"/>
      <c r="DP106" s="437"/>
      <c r="DQ106" s="437"/>
      <c r="DR106" s="437"/>
      <c r="DS106" s="437"/>
      <c r="DT106" s="437"/>
      <c r="DU106" s="437"/>
      <c r="DV106" s="437"/>
      <c r="DW106" s="437"/>
      <c r="DX106" s="437"/>
      <c r="DY106" s="437"/>
      <c r="DZ106" s="437"/>
      <c r="EA106" s="437"/>
      <c r="EB106" s="437"/>
      <c r="EC106" s="437"/>
      <c r="ED106" s="437"/>
      <c r="EE106" s="437"/>
      <c r="EF106" s="437"/>
      <c r="EG106" s="437"/>
      <c r="EH106" s="437"/>
      <c r="EI106" s="437"/>
      <c r="EJ106" s="437"/>
      <c r="EK106" s="386"/>
      <c r="EL106" s="386"/>
      <c r="EM106" s="386"/>
      <c r="EN106" s="386"/>
    </row>
    <row r="107" ht="19.5" customHeight="1">
      <c r="A107" s="14"/>
      <c r="B107" s="478"/>
      <c r="C107" s="479"/>
      <c r="D107" s="479"/>
      <c r="E107" s="492"/>
      <c r="F107" s="462"/>
      <c r="G107" s="462"/>
      <c r="H107" s="463"/>
      <c r="I107" s="464"/>
      <c r="J107" s="464"/>
      <c r="K107" s="464"/>
      <c r="L107" s="464"/>
      <c r="M107" s="464"/>
      <c r="N107" s="464"/>
      <c r="O107" s="464"/>
      <c r="P107" s="464"/>
      <c r="Q107" s="465"/>
      <c r="R107" s="253"/>
      <c r="S107" s="493"/>
      <c r="T107" s="482"/>
      <c r="U107" s="482"/>
      <c r="V107" s="482"/>
      <c r="W107" s="482"/>
      <c r="X107" s="482"/>
      <c r="Y107" s="483"/>
      <c r="Z107" s="250"/>
      <c r="AA107" s="250"/>
      <c r="AB107" s="250"/>
      <c r="AC107" s="250"/>
      <c r="AD107" s="250"/>
      <c r="AE107" s="250"/>
      <c r="AF107" s="250"/>
      <c r="AG107" s="250"/>
      <c r="AH107" s="250"/>
      <c r="AI107" s="494">
        <f>SUM(AI101:AI106)</f>
        <v>35.4</v>
      </c>
      <c r="AJ107" s="250"/>
      <c r="AK107" s="250"/>
      <c r="AL107" s="250"/>
      <c r="AM107" s="250"/>
      <c r="AN107" s="250"/>
      <c r="AO107" s="250"/>
      <c r="AP107" s="250"/>
      <c r="AQ107" s="250"/>
      <c r="AR107" s="250"/>
      <c r="AS107" s="250"/>
      <c r="AT107" s="250"/>
      <c r="AU107" s="250"/>
      <c r="AV107" s="250"/>
      <c r="AW107" s="250"/>
      <c r="AX107" s="250"/>
      <c r="AY107" s="250"/>
      <c r="AZ107" s="250"/>
      <c r="BA107" s="250"/>
      <c r="BB107" s="250"/>
      <c r="BC107" s="250"/>
      <c r="BD107" s="250"/>
      <c r="BE107" s="250"/>
      <c r="BF107" s="250"/>
      <c r="BG107" s="250"/>
      <c r="BH107" s="250"/>
      <c r="BI107" s="250"/>
      <c r="BJ107" s="250"/>
      <c r="BK107" s="250"/>
      <c r="BL107" s="250"/>
      <c r="BM107" s="250"/>
      <c r="BN107" s="437"/>
      <c r="BO107" s="437"/>
      <c r="BP107" s="437"/>
      <c r="BQ107" s="437"/>
      <c r="BR107" s="437"/>
      <c r="BS107" s="437"/>
      <c r="BT107" s="437"/>
      <c r="BU107" s="437"/>
      <c r="BV107" s="437"/>
      <c r="BW107" s="437"/>
      <c r="BX107" s="437"/>
      <c r="BY107" s="437"/>
      <c r="BZ107" s="437"/>
      <c r="CA107" s="437"/>
      <c r="CB107" s="437"/>
      <c r="CC107" s="437"/>
      <c r="CD107" s="437"/>
      <c r="CE107" s="437"/>
      <c r="CF107" s="437"/>
      <c r="CG107" s="437"/>
      <c r="CH107" s="437"/>
      <c r="CI107" s="437"/>
      <c r="CJ107" s="437"/>
      <c r="CK107" s="437"/>
      <c r="CL107" s="437"/>
      <c r="CM107" s="437"/>
      <c r="CN107" s="437"/>
      <c r="CO107" s="437"/>
      <c r="CP107" s="437"/>
      <c r="CQ107" s="437"/>
      <c r="CR107" s="437"/>
      <c r="CS107" s="437"/>
      <c r="CT107" s="437"/>
      <c r="CU107" s="437"/>
      <c r="CV107" s="437"/>
      <c r="CW107" s="437"/>
      <c r="CX107" s="437"/>
      <c r="CY107" s="437"/>
      <c r="CZ107" s="437"/>
      <c r="DA107" s="437"/>
      <c r="DB107" s="437"/>
      <c r="DC107" s="437"/>
      <c r="DD107" s="437"/>
      <c r="DE107" s="437"/>
      <c r="DF107" s="437"/>
      <c r="DG107" s="437"/>
      <c r="DH107" s="437"/>
      <c r="DI107" s="437"/>
      <c r="DJ107" s="437"/>
      <c r="DK107" s="437"/>
      <c r="DL107" s="437"/>
      <c r="DM107" s="437"/>
      <c r="DN107" s="437"/>
      <c r="DO107" s="437"/>
      <c r="DP107" s="437"/>
      <c r="DQ107" s="437"/>
      <c r="DR107" s="437"/>
      <c r="DS107" s="437"/>
      <c r="DT107" s="437"/>
      <c r="DU107" s="437"/>
      <c r="DV107" s="437"/>
      <c r="DW107" s="437"/>
      <c r="DX107" s="437"/>
      <c r="DY107" s="437"/>
      <c r="DZ107" s="437"/>
      <c r="EA107" s="437"/>
      <c r="EB107" s="437"/>
      <c r="EC107" s="437"/>
      <c r="ED107" s="437"/>
      <c r="EE107" s="437"/>
      <c r="EF107" s="437"/>
      <c r="EG107" s="437"/>
      <c r="EH107" s="437"/>
      <c r="EI107" s="437"/>
      <c r="EJ107" s="437"/>
      <c r="EK107" s="386"/>
      <c r="EL107" s="386"/>
      <c r="EM107" s="386"/>
      <c r="EN107" s="386"/>
    </row>
    <row r="108" ht="19.5" customHeight="1">
      <c r="A108" s="14"/>
      <c r="B108" s="495"/>
      <c r="C108" s="496"/>
      <c r="D108" s="496"/>
      <c r="E108" s="497"/>
      <c r="F108" s="498"/>
      <c r="G108" s="498"/>
      <c r="H108" s="499"/>
      <c r="I108" s="500"/>
      <c r="J108" s="488"/>
      <c r="K108" s="500"/>
      <c r="L108" s="500"/>
      <c r="M108" s="500"/>
      <c r="N108" s="500"/>
      <c r="O108" s="500"/>
      <c r="P108" s="500"/>
      <c r="Q108" s="501"/>
      <c r="R108" s="253"/>
      <c r="S108" s="502"/>
      <c r="T108" s="503"/>
      <c r="U108" s="503"/>
      <c r="V108" s="503"/>
      <c r="W108" s="503"/>
      <c r="X108" s="503"/>
      <c r="Y108" s="504"/>
      <c r="Z108" s="250"/>
      <c r="AA108" s="250"/>
      <c r="AB108" s="505"/>
      <c r="AC108" s="250"/>
      <c r="AD108" s="250"/>
      <c r="AE108" s="250"/>
      <c r="AF108" s="250"/>
      <c r="AG108" s="250"/>
      <c r="AH108" s="250"/>
      <c r="AI108" s="250"/>
      <c r="AJ108" s="250"/>
      <c r="AK108" s="250"/>
      <c r="AL108" s="250"/>
      <c r="AM108" s="250"/>
      <c r="AN108" s="250"/>
      <c r="AO108" s="250"/>
      <c r="AP108" s="250"/>
      <c r="AQ108" s="250"/>
      <c r="AR108" s="250"/>
      <c r="AS108" s="250"/>
      <c r="AT108" s="250"/>
      <c r="AU108" s="250"/>
      <c r="AV108" s="250"/>
      <c r="AW108" s="250"/>
      <c r="AX108" s="250"/>
      <c r="AY108" s="250"/>
      <c r="AZ108" s="250"/>
      <c r="BA108" s="250"/>
      <c r="BB108" s="250"/>
      <c r="BC108" s="250"/>
      <c r="BD108" s="250"/>
      <c r="BE108" s="250"/>
      <c r="BF108" s="250"/>
      <c r="BG108" s="250"/>
      <c r="BH108" s="250"/>
      <c r="BI108" s="250"/>
      <c r="BJ108" s="250"/>
      <c r="BK108" s="250"/>
      <c r="BL108" s="250"/>
      <c r="BM108" s="250"/>
      <c r="BN108" s="437"/>
      <c r="BO108" s="437"/>
      <c r="BP108" s="437"/>
      <c r="BQ108" s="437"/>
      <c r="BR108" s="437"/>
      <c r="BS108" s="437"/>
      <c r="BT108" s="437"/>
      <c r="BU108" s="437"/>
      <c r="BV108" s="437"/>
      <c r="BW108" s="437"/>
      <c r="BX108" s="437"/>
      <c r="BY108" s="437"/>
      <c r="BZ108" s="437"/>
      <c r="CA108" s="437"/>
      <c r="CB108" s="437"/>
      <c r="CC108" s="437"/>
      <c r="CD108" s="437"/>
      <c r="CE108" s="437"/>
      <c r="CF108" s="437"/>
      <c r="CG108" s="437"/>
      <c r="CH108" s="437"/>
      <c r="CI108" s="437"/>
      <c r="CJ108" s="437"/>
      <c r="CK108" s="437"/>
      <c r="CL108" s="437"/>
      <c r="CM108" s="437"/>
      <c r="CN108" s="437"/>
      <c r="CO108" s="437"/>
      <c r="CP108" s="437"/>
      <c r="CQ108" s="437"/>
      <c r="CR108" s="437"/>
      <c r="CS108" s="437"/>
      <c r="CT108" s="437"/>
      <c r="CU108" s="437"/>
      <c r="CV108" s="437"/>
      <c r="CW108" s="437"/>
      <c r="CX108" s="437"/>
      <c r="CY108" s="437"/>
      <c r="CZ108" s="437"/>
      <c r="DA108" s="437"/>
      <c r="DB108" s="437"/>
      <c r="DC108" s="437"/>
      <c r="DD108" s="437"/>
      <c r="DE108" s="437"/>
      <c r="DF108" s="437"/>
      <c r="DG108" s="437"/>
      <c r="DH108" s="437"/>
      <c r="DI108" s="437"/>
      <c r="DJ108" s="437"/>
      <c r="DK108" s="437"/>
      <c r="DL108" s="437"/>
      <c r="DM108" s="437"/>
      <c r="DN108" s="437"/>
      <c r="DO108" s="437"/>
      <c r="DP108" s="437"/>
      <c r="DQ108" s="437"/>
      <c r="DR108" s="437"/>
      <c r="DS108" s="437"/>
      <c r="DT108" s="437"/>
      <c r="DU108" s="437"/>
      <c r="DV108" s="437"/>
      <c r="DW108" s="437"/>
      <c r="DX108" s="437"/>
      <c r="DY108" s="437"/>
      <c r="DZ108" s="437"/>
      <c r="EA108" s="437"/>
      <c r="EB108" s="437"/>
      <c r="EC108" s="437"/>
      <c r="ED108" s="437"/>
      <c r="EE108" s="437"/>
      <c r="EF108" s="437"/>
      <c r="EG108" s="437"/>
      <c r="EH108" s="437"/>
      <c r="EI108" s="437"/>
      <c r="EJ108" s="437"/>
      <c r="EK108" s="386"/>
      <c r="EL108" s="386"/>
      <c r="EM108" s="386"/>
      <c r="EN108" s="386"/>
    </row>
    <row r="109" ht="19.5" customHeight="1">
      <c r="A109" s="14"/>
      <c r="B109" s="431"/>
      <c r="C109" s="431"/>
      <c r="D109" s="432"/>
      <c r="E109" s="433"/>
      <c r="F109" s="434"/>
      <c r="G109" s="435"/>
      <c r="H109" s="382"/>
      <c r="I109" s="506" t="s">
        <v>140</v>
      </c>
      <c r="J109" s="507">
        <f>SUM(J102:J108)</f>
        <v>30.5</v>
      </c>
      <c r="K109" s="508">
        <f> J109 - (J109 / 7)</f>
        <v>26.14285714</v>
      </c>
      <c r="L109" s="508">
        <f> K109 - (J109 / 7)</f>
        <v>21.78571429</v>
      </c>
      <c r="M109" s="508">
        <f> L109 - (J109 / 7)</f>
        <v>17.42857143</v>
      </c>
      <c r="N109" s="508">
        <f> M109 - (J109 / 7)</f>
        <v>13.07142857</v>
      </c>
      <c r="O109" s="508">
        <f> N109 - (J109 / 7)</f>
        <v>8.714285714</v>
      </c>
      <c r="P109" s="508">
        <f> O109 - (J109 / 7)</f>
        <v>4.357142857</v>
      </c>
      <c r="Q109" s="508">
        <f> P109 - (J109 / 7)</f>
        <v>0</v>
      </c>
      <c r="R109" s="436"/>
      <c r="S109" s="437"/>
      <c r="T109" s="436"/>
      <c r="U109" s="436"/>
      <c r="V109" s="436"/>
      <c r="W109" s="436"/>
      <c r="X109" s="436"/>
      <c r="Y109" s="436">
        <f>SUM(S102:Y108)</f>
        <v>27.9</v>
      </c>
      <c r="Z109" s="436"/>
      <c r="AA109" s="436"/>
      <c r="AB109" s="436"/>
      <c r="AC109" s="436"/>
      <c r="AD109" s="436"/>
      <c r="AE109" s="436"/>
      <c r="AF109" s="436"/>
      <c r="AG109" s="436"/>
      <c r="AH109" s="436"/>
      <c r="AI109" s="436"/>
      <c r="AJ109" s="436"/>
      <c r="AK109" s="436"/>
      <c r="AL109" s="436"/>
      <c r="AM109" s="436"/>
      <c r="AN109" s="436"/>
      <c r="AO109" s="436"/>
      <c r="AP109" s="436"/>
      <c r="AQ109" s="436"/>
      <c r="AR109" s="436"/>
      <c r="AS109" s="436"/>
      <c r="AT109" s="436"/>
      <c r="AU109" s="436"/>
      <c r="AV109" s="436"/>
      <c r="AW109" s="436"/>
      <c r="AX109" s="436"/>
      <c r="AY109" s="436"/>
      <c r="AZ109" s="436"/>
      <c r="BA109" s="436"/>
      <c r="BB109" s="436"/>
      <c r="BC109" s="436"/>
      <c r="BD109" s="436"/>
      <c r="BE109" s="436"/>
      <c r="BF109" s="436"/>
      <c r="BG109" s="436"/>
      <c r="BH109" s="436"/>
      <c r="BI109" s="436"/>
      <c r="BJ109" s="436"/>
      <c r="BK109" s="436"/>
      <c r="BL109" s="436"/>
      <c r="BM109" s="436"/>
      <c r="BN109" s="437"/>
      <c r="BO109" s="437"/>
      <c r="BP109" s="437"/>
      <c r="BQ109" s="437"/>
      <c r="BR109" s="437"/>
      <c r="BS109" s="437"/>
      <c r="BT109" s="437"/>
      <c r="BU109" s="437"/>
      <c r="BV109" s="437"/>
      <c r="BW109" s="437"/>
      <c r="BX109" s="437"/>
      <c r="BY109" s="437"/>
      <c r="BZ109" s="437"/>
      <c r="CA109" s="437"/>
      <c r="CB109" s="437"/>
      <c r="CC109" s="437"/>
      <c r="CD109" s="437"/>
      <c r="CE109" s="437"/>
      <c r="CF109" s="437"/>
      <c r="CG109" s="437"/>
      <c r="CH109" s="437"/>
      <c r="CI109" s="437"/>
      <c r="CJ109" s="437"/>
      <c r="CK109" s="437"/>
      <c r="CL109" s="437"/>
      <c r="CM109" s="437"/>
      <c r="CN109" s="437"/>
      <c r="CO109" s="437"/>
      <c r="CP109" s="437"/>
      <c r="CQ109" s="437"/>
      <c r="CR109" s="437"/>
      <c r="CS109" s="437"/>
      <c r="CT109" s="437"/>
      <c r="CU109" s="437"/>
      <c r="CV109" s="437"/>
      <c r="CW109" s="437"/>
      <c r="CX109" s="437"/>
      <c r="CY109" s="437"/>
      <c r="CZ109" s="437"/>
      <c r="DA109" s="437"/>
      <c r="DB109" s="437"/>
      <c r="DC109" s="437"/>
      <c r="DD109" s="437"/>
      <c r="DE109" s="437"/>
      <c r="DF109" s="437"/>
      <c r="DG109" s="437"/>
      <c r="DH109" s="437"/>
      <c r="DI109" s="437"/>
      <c r="DJ109" s="437"/>
      <c r="DK109" s="437"/>
      <c r="DL109" s="437"/>
      <c r="DM109" s="437"/>
      <c r="DN109" s="437"/>
      <c r="DO109" s="437"/>
      <c r="DP109" s="437"/>
      <c r="DQ109" s="437"/>
      <c r="DR109" s="437"/>
      <c r="DS109" s="437"/>
      <c r="DT109" s="437"/>
      <c r="DU109" s="437"/>
      <c r="DV109" s="437"/>
      <c r="DW109" s="437"/>
      <c r="DX109" s="437"/>
      <c r="DY109" s="437"/>
      <c r="DZ109" s="437"/>
      <c r="EA109" s="437"/>
      <c r="EB109" s="437"/>
      <c r="EC109" s="437"/>
      <c r="ED109" s="437"/>
      <c r="EE109" s="437"/>
      <c r="EF109" s="437"/>
      <c r="EG109" s="437"/>
      <c r="EH109" s="437"/>
      <c r="EI109" s="437"/>
      <c r="EJ109" s="437"/>
      <c r="EK109" s="386"/>
      <c r="EL109" s="386"/>
      <c r="EM109" s="386"/>
      <c r="EN109" s="386"/>
    </row>
    <row r="110" ht="19.5" customHeight="1">
      <c r="A110" s="14"/>
      <c r="B110" s="391"/>
      <c r="C110" s="391"/>
      <c r="D110" s="437"/>
      <c r="E110" s="437"/>
      <c r="F110" s="437"/>
      <c r="G110" s="437"/>
      <c r="H110" s="437"/>
      <c r="I110" s="509" t="s">
        <v>148</v>
      </c>
      <c r="J110" s="510">
        <f>SUM(J102:J106)</f>
        <v>30.5</v>
      </c>
      <c r="K110" s="508">
        <f t="shared" ref="K110:Q110" si="39"> J110 - SUM(K102:K106)</f>
        <v>26</v>
      </c>
      <c r="L110" s="508">
        <f t="shared" si="39"/>
        <v>22.5</v>
      </c>
      <c r="M110" s="508">
        <f t="shared" si="39"/>
        <v>20</v>
      </c>
      <c r="N110" s="508">
        <f t="shared" si="39"/>
        <v>15</v>
      </c>
      <c r="O110" s="508">
        <f t="shared" si="39"/>
        <v>10</v>
      </c>
      <c r="P110" s="508">
        <f t="shared" si="39"/>
        <v>6</v>
      </c>
      <c r="Q110" s="508">
        <f t="shared" si="39"/>
        <v>2</v>
      </c>
      <c r="R110" s="440"/>
      <c r="S110" s="511"/>
      <c r="Z110" s="250"/>
      <c r="AA110" s="250"/>
      <c r="AB110" s="511"/>
      <c r="AJ110" s="250"/>
      <c r="AK110" s="250"/>
      <c r="AL110" s="250"/>
      <c r="AM110" s="250"/>
      <c r="AN110" s="250"/>
      <c r="AO110" s="250"/>
      <c r="AP110" s="250"/>
      <c r="AQ110" s="250"/>
      <c r="AR110" s="250"/>
      <c r="AS110" s="250"/>
      <c r="AT110" s="250"/>
      <c r="AU110" s="250"/>
      <c r="AV110" s="250"/>
      <c r="AW110" s="250"/>
      <c r="AX110" s="250"/>
      <c r="AY110" s="250"/>
      <c r="AZ110" s="250"/>
      <c r="BA110" s="250"/>
      <c r="BB110" s="250"/>
      <c r="BC110" s="250"/>
      <c r="BD110" s="250"/>
      <c r="BE110" s="250"/>
      <c r="BF110" s="250"/>
      <c r="BG110" s="250"/>
      <c r="BH110" s="250"/>
      <c r="BI110" s="250"/>
      <c r="BJ110" s="250"/>
      <c r="BK110" s="250"/>
      <c r="BL110" s="250"/>
      <c r="BM110" s="250"/>
      <c r="BN110" s="437"/>
      <c r="BO110" s="437"/>
      <c r="BP110" s="437"/>
      <c r="BQ110" s="437"/>
      <c r="BR110" s="437"/>
      <c r="BS110" s="437"/>
      <c r="BT110" s="437"/>
      <c r="BU110" s="437"/>
      <c r="BV110" s="437"/>
      <c r="BW110" s="437"/>
      <c r="BX110" s="437"/>
      <c r="BY110" s="437"/>
      <c r="BZ110" s="437"/>
      <c r="CA110" s="437"/>
      <c r="CB110" s="437"/>
      <c r="CC110" s="437"/>
      <c r="CD110" s="437"/>
      <c r="CE110" s="437"/>
      <c r="CF110" s="437"/>
      <c r="CG110" s="437"/>
      <c r="CH110" s="437"/>
      <c r="CI110" s="437"/>
      <c r="CJ110" s="437"/>
      <c r="CK110" s="437"/>
      <c r="CL110" s="437"/>
      <c r="CM110" s="437"/>
      <c r="CN110" s="437"/>
      <c r="CO110" s="437"/>
      <c r="CP110" s="437"/>
      <c r="CQ110" s="437"/>
      <c r="CR110" s="437"/>
      <c r="CS110" s="437"/>
      <c r="CT110" s="437"/>
      <c r="CU110" s="437"/>
      <c r="CV110" s="437"/>
      <c r="CW110" s="437"/>
      <c r="CX110" s="437"/>
      <c r="CY110" s="437"/>
      <c r="CZ110" s="437"/>
      <c r="DA110" s="437"/>
      <c r="DB110" s="437"/>
      <c r="DC110" s="437"/>
      <c r="DD110" s="437"/>
      <c r="DE110" s="437"/>
      <c r="DF110" s="437"/>
      <c r="DG110" s="437"/>
      <c r="DH110" s="437"/>
      <c r="DI110" s="437"/>
      <c r="DJ110" s="437"/>
      <c r="DK110" s="437"/>
      <c r="DL110" s="437"/>
      <c r="DM110" s="437"/>
      <c r="DN110" s="437"/>
      <c r="DO110" s="437"/>
      <c r="DP110" s="437"/>
      <c r="DQ110" s="437"/>
      <c r="DR110" s="437"/>
      <c r="DS110" s="437"/>
      <c r="DT110" s="437"/>
      <c r="DU110" s="437"/>
      <c r="DV110" s="437"/>
      <c r="DW110" s="437"/>
      <c r="DX110" s="437"/>
      <c r="DY110" s="437"/>
      <c r="DZ110" s="437"/>
      <c r="EA110" s="437"/>
      <c r="EB110" s="437"/>
      <c r="EC110" s="437"/>
      <c r="ED110" s="437"/>
      <c r="EE110" s="437"/>
      <c r="EF110" s="437"/>
      <c r="EG110" s="437"/>
      <c r="EH110" s="437"/>
      <c r="EI110" s="437"/>
      <c r="EJ110" s="437"/>
      <c r="EK110" s="386"/>
      <c r="EL110" s="386"/>
      <c r="EM110" s="386"/>
      <c r="EN110" s="386"/>
    </row>
    <row r="111" ht="19.5" customHeight="1">
      <c r="A111" s="14"/>
      <c r="B111" s="391"/>
      <c r="C111" s="391"/>
      <c r="D111" s="437"/>
      <c r="E111" s="437"/>
      <c r="F111" s="437"/>
      <c r="G111" s="437"/>
      <c r="H111" s="437"/>
      <c r="I111" s="250"/>
      <c r="J111" s="436"/>
      <c r="K111" s="246" t="s">
        <v>136</v>
      </c>
      <c r="L111" s="247"/>
      <c r="M111" s="247"/>
      <c r="N111" s="247"/>
      <c r="O111" s="247"/>
      <c r="P111" s="247"/>
      <c r="Q111" s="5"/>
      <c r="R111" s="440"/>
      <c r="S111" s="246" t="s">
        <v>137</v>
      </c>
      <c r="T111" s="247"/>
      <c r="U111" s="247"/>
      <c r="V111" s="247"/>
      <c r="W111" s="247"/>
      <c r="X111" s="247"/>
      <c r="Y111" s="5"/>
      <c r="Z111" s="250"/>
      <c r="AA111" s="250"/>
      <c r="AB111" s="246" t="s">
        <v>138</v>
      </c>
      <c r="AC111" s="247"/>
      <c r="AD111" s="247"/>
      <c r="AE111" s="247"/>
      <c r="AF111" s="247"/>
      <c r="AG111" s="247"/>
      <c r="AH111" s="247"/>
      <c r="AI111" s="5"/>
      <c r="AJ111" s="250"/>
      <c r="AK111" s="250"/>
      <c r="AL111" s="250"/>
      <c r="AM111" s="250"/>
      <c r="AN111" s="250"/>
      <c r="AO111" s="250"/>
      <c r="AP111" s="250"/>
      <c r="AQ111" s="250"/>
      <c r="AR111" s="250"/>
      <c r="AS111" s="250"/>
      <c r="AT111" s="250"/>
      <c r="AU111" s="250"/>
      <c r="AV111" s="250"/>
      <c r="AW111" s="250"/>
      <c r="AX111" s="250"/>
      <c r="AY111" s="250"/>
      <c r="AZ111" s="250"/>
      <c r="BA111" s="250"/>
      <c r="BB111" s="250"/>
      <c r="BC111" s="250"/>
      <c r="BD111" s="250"/>
      <c r="BE111" s="250"/>
      <c r="BF111" s="250"/>
      <c r="BG111" s="250"/>
      <c r="BH111" s="250"/>
      <c r="BI111" s="250"/>
      <c r="BJ111" s="250"/>
      <c r="BK111" s="250"/>
      <c r="BL111" s="250"/>
      <c r="BM111" s="250"/>
      <c r="BN111" s="250"/>
      <c r="BO111" s="250"/>
      <c r="BP111" s="250"/>
      <c r="BQ111" s="250"/>
      <c r="BR111" s="250"/>
      <c r="BS111" s="250"/>
      <c r="BT111" s="250"/>
      <c r="BU111" s="250"/>
      <c r="BV111" s="250"/>
      <c r="BW111" s="250"/>
      <c r="BX111" s="250"/>
      <c r="BY111" s="250"/>
      <c r="BZ111" s="250"/>
      <c r="CA111" s="250"/>
      <c r="CB111" s="250"/>
      <c r="CC111" s="250"/>
      <c r="CD111" s="250"/>
      <c r="CE111" s="250"/>
      <c r="CF111" s="250"/>
      <c r="CG111" s="250"/>
      <c r="CH111" s="250"/>
      <c r="CI111" s="250"/>
      <c r="CJ111" s="250"/>
      <c r="CK111" s="250"/>
      <c r="CL111" s="250"/>
      <c r="CM111" s="250"/>
      <c r="CN111" s="250"/>
      <c r="CO111" s="250"/>
      <c r="CP111" s="250"/>
      <c r="CQ111" s="250"/>
      <c r="CR111" s="250"/>
      <c r="CS111" s="250"/>
      <c r="CT111" s="250"/>
      <c r="CU111" s="250"/>
      <c r="CV111" s="250"/>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250"/>
      <c r="EC111" s="250"/>
      <c r="ED111" s="250"/>
      <c r="EE111" s="250"/>
      <c r="EF111" s="250"/>
      <c r="EG111" s="250"/>
      <c r="EH111" s="250"/>
      <c r="EI111" s="250"/>
      <c r="EJ111" s="250"/>
      <c r="EK111" s="250"/>
      <c r="EL111" s="250"/>
      <c r="EM111" s="250"/>
      <c r="EN111" s="250"/>
    </row>
    <row r="112" ht="19.5" customHeight="1">
      <c r="A112" s="14"/>
      <c r="B112" s="395"/>
      <c r="C112" s="395"/>
      <c r="D112" s="441"/>
      <c r="E112" s="441"/>
      <c r="F112" s="441"/>
      <c r="G112" s="441"/>
      <c r="H112" s="441"/>
      <c r="I112" s="250"/>
      <c r="J112" s="442"/>
      <c r="K112" s="443" t="s">
        <v>83</v>
      </c>
      <c r="L112" s="444" t="s">
        <v>84</v>
      </c>
      <c r="M112" s="444" t="s">
        <v>78</v>
      </c>
      <c r="N112" s="444" t="s">
        <v>79</v>
      </c>
      <c r="O112" s="444" t="s">
        <v>80</v>
      </c>
      <c r="P112" s="444" t="s">
        <v>81</v>
      </c>
      <c r="Q112" s="444" t="s">
        <v>82</v>
      </c>
      <c r="R112" s="253"/>
      <c r="S112" s="443" t="s">
        <v>83</v>
      </c>
      <c r="T112" s="445" t="s">
        <v>84</v>
      </c>
      <c r="U112" s="445" t="s">
        <v>78</v>
      </c>
      <c r="V112" s="445" t="s">
        <v>79</v>
      </c>
      <c r="W112" s="445" t="s">
        <v>80</v>
      </c>
      <c r="X112" s="445" t="s">
        <v>81</v>
      </c>
      <c r="Y112" s="445" t="s">
        <v>82</v>
      </c>
      <c r="Z112" s="250"/>
      <c r="AA112" s="250"/>
      <c r="AB112" s="443" t="s">
        <v>83</v>
      </c>
      <c r="AC112" s="445" t="s">
        <v>84</v>
      </c>
      <c r="AD112" s="443" t="s">
        <v>78</v>
      </c>
      <c r="AE112" s="445" t="s">
        <v>79</v>
      </c>
      <c r="AF112" s="445" t="s">
        <v>80</v>
      </c>
      <c r="AG112" s="445" t="s">
        <v>81</v>
      </c>
      <c r="AH112" s="445" t="s">
        <v>82</v>
      </c>
      <c r="AI112" s="446" t="s">
        <v>139</v>
      </c>
      <c r="AJ112" s="250"/>
      <c r="AK112" s="402" t="s">
        <v>8</v>
      </c>
      <c r="AL112" s="447" t="s">
        <v>91</v>
      </c>
      <c r="AM112" s="448">
        <f t="shared" ref="AM112:AS112" si="40">K113</f>
        <v>44504</v>
      </c>
      <c r="AN112" s="448">
        <f t="shared" si="40"/>
        <v>44505</v>
      </c>
      <c r="AO112" s="448">
        <f t="shared" si="40"/>
        <v>44506</v>
      </c>
      <c r="AP112" s="448">
        <f t="shared" si="40"/>
        <v>44507</v>
      </c>
      <c r="AQ112" s="448">
        <f t="shared" si="40"/>
        <v>44508</v>
      </c>
      <c r="AR112" s="448">
        <f t="shared" si="40"/>
        <v>44509</v>
      </c>
      <c r="AS112" s="448">
        <f t="shared" si="40"/>
        <v>44510</v>
      </c>
      <c r="AT112" s="250"/>
      <c r="AU112" s="449" t="s">
        <v>5</v>
      </c>
      <c r="AV112" s="450" t="s">
        <v>91</v>
      </c>
      <c r="AW112" s="448">
        <f t="shared" ref="AW112:BC112" si="41">K113</f>
        <v>44504</v>
      </c>
      <c r="AX112" s="448">
        <f t="shared" si="41"/>
        <v>44505</v>
      </c>
      <c r="AY112" s="448">
        <f t="shared" si="41"/>
        <v>44506</v>
      </c>
      <c r="AZ112" s="448">
        <f t="shared" si="41"/>
        <v>44507</v>
      </c>
      <c r="BA112" s="448">
        <f t="shared" si="41"/>
        <v>44508</v>
      </c>
      <c r="BB112" s="448">
        <f t="shared" si="41"/>
        <v>44509</v>
      </c>
      <c r="BC112" s="448">
        <f t="shared" si="41"/>
        <v>44510</v>
      </c>
      <c r="BD112" s="250"/>
      <c r="BE112" s="449" t="s">
        <v>12</v>
      </c>
      <c r="BF112" s="450" t="s">
        <v>91</v>
      </c>
      <c r="BG112" s="448">
        <f t="shared" ref="BG112:BM112" si="42">K113</f>
        <v>44504</v>
      </c>
      <c r="BH112" s="448">
        <f t="shared" si="42"/>
        <v>44505</v>
      </c>
      <c r="BI112" s="448">
        <f t="shared" si="42"/>
        <v>44506</v>
      </c>
      <c r="BJ112" s="448">
        <f t="shared" si="42"/>
        <v>44507</v>
      </c>
      <c r="BK112" s="448">
        <f t="shared" si="42"/>
        <v>44508</v>
      </c>
      <c r="BL112" s="448">
        <f t="shared" si="42"/>
        <v>44509</v>
      </c>
      <c r="BM112" s="448">
        <f t="shared" si="42"/>
        <v>44510</v>
      </c>
      <c r="BN112" s="250"/>
      <c r="BO112" s="250"/>
      <c r="BP112" s="250"/>
      <c r="BQ112" s="250"/>
      <c r="BR112" s="250"/>
      <c r="BS112" s="250"/>
      <c r="BT112" s="250"/>
      <c r="BU112" s="250"/>
      <c r="BV112" s="250"/>
      <c r="BW112" s="250"/>
      <c r="BX112" s="250"/>
      <c r="BY112" s="250"/>
      <c r="BZ112" s="250"/>
      <c r="CA112" s="250"/>
      <c r="CB112" s="250"/>
      <c r="CC112" s="250"/>
      <c r="CD112" s="250"/>
      <c r="CE112" s="250"/>
      <c r="CF112" s="250"/>
      <c r="CG112" s="250"/>
      <c r="CH112" s="250"/>
      <c r="CI112" s="250"/>
      <c r="CJ112" s="250"/>
      <c r="CK112" s="250"/>
      <c r="CL112" s="250"/>
      <c r="CM112" s="250"/>
      <c r="CN112" s="250"/>
      <c r="CO112" s="250"/>
      <c r="CP112" s="250"/>
      <c r="CQ112" s="250"/>
      <c r="CR112" s="250"/>
      <c r="CS112" s="250"/>
      <c r="CT112" s="250"/>
      <c r="CU112" s="250"/>
      <c r="CV112" s="250"/>
      <c r="CW112" s="250"/>
      <c r="CX112" s="250"/>
      <c r="CY112" s="250"/>
      <c r="CZ112" s="250"/>
      <c r="DA112" s="250"/>
      <c r="DB112" s="250"/>
      <c r="DC112" s="250"/>
      <c r="DD112" s="250"/>
      <c r="DE112" s="250"/>
      <c r="DF112" s="250"/>
      <c r="DG112" s="250"/>
      <c r="DH112" s="250"/>
      <c r="DI112" s="250"/>
      <c r="DJ112" s="250"/>
      <c r="DK112" s="250"/>
      <c r="DL112" s="250"/>
      <c r="DM112" s="250"/>
      <c r="DN112" s="250"/>
      <c r="DO112" s="250"/>
      <c r="DP112" s="250"/>
      <c r="DQ112" s="250"/>
      <c r="DR112" s="250"/>
      <c r="DS112" s="250"/>
      <c r="DT112" s="250"/>
      <c r="DU112" s="250"/>
      <c r="DV112" s="250"/>
      <c r="DW112" s="250"/>
      <c r="DX112" s="250"/>
      <c r="DY112" s="250"/>
      <c r="DZ112" s="250"/>
      <c r="EA112" s="250"/>
      <c r="EB112" s="250"/>
      <c r="EC112" s="250"/>
      <c r="ED112" s="250"/>
      <c r="EE112" s="250"/>
      <c r="EF112" s="250"/>
      <c r="EG112" s="250"/>
      <c r="EH112" s="250"/>
      <c r="EI112" s="250"/>
      <c r="EJ112" s="250"/>
      <c r="EK112" s="250"/>
      <c r="EL112" s="250"/>
      <c r="EM112" s="250"/>
      <c r="EN112" s="250"/>
    </row>
    <row r="113" ht="19.5" customHeight="1">
      <c r="A113" s="14"/>
      <c r="B113" s="451" t="s">
        <v>85</v>
      </c>
      <c r="C113" s="452" t="s">
        <v>86</v>
      </c>
      <c r="D113" s="452" t="s">
        <v>87</v>
      </c>
      <c r="E113" s="452" t="s">
        <v>88</v>
      </c>
      <c r="F113" s="452" t="s">
        <v>17</v>
      </c>
      <c r="G113" s="452" t="s">
        <v>89</v>
      </c>
      <c r="H113" s="452" t="s">
        <v>90</v>
      </c>
      <c r="I113" s="453" t="s">
        <v>20</v>
      </c>
      <c r="J113" s="454" t="s">
        <v>91</v>
      </c>
      <c r="K113" s="455">
        <v>44504.0</v>
      </c>
      <c r="L113" s="455">
        <v>44505.0</v>
      </c>
      <c r="M113" s="455">
        <v>44506.0</v>
      </c>
      <c r="N113" s="455">
        <v>44507.0</v>
      </c>
      <c r="O113" s="455">
        <v>44508.0</v>
      </c>
      <c r="P113" s="455">
        <v>44509.0</v>
      </c>
      <c r="Q113" s="455">
        <v>44510.0</v>
      </c>
      <c r="R113" s="253"/>
      <c r="S113" s="456">
        <f t="shared" ref="S113:Y113" si="43">K113</f>
        <v>44504</v>
      </c>
      <c r="T113" s="456">
        <f t="shared" si="43"/>
        <v>44505</v>
      </c>
      <c r="U113" s="456">
        <f t="shared" si="43"/>
        <v>44506</v>
      </c>
      <c r="V113" s="456">
        <f t="shared" si="43"/>
        <v>44507</v>
      </c>
      <c r="W113" s="456">
        <f t="shared" si="43"/>
        <v>44508</v>
      </c>
      <c r="X113" s="456">
        <f t="shared" si="43"/>
        <v>44509</v>
      </c>
      <c r="Y113" s="456">
        <f t="shared" si="43"/>
        <v>44510</v>
      </c>
      <c r="Z113" s="250"/>
      <c r="AA113" s="250"/>
      <c r="AB113" s="456">
        <f t="shared" ref="AB113:AH113" si="44">K113</f>
        <v>44504</v>
      </c>
      <c r="AC113" s="456">
        <f t="shared" si="44"/>
        <v>44505</v>
      </c>
      <c r="AD113" s="456">
        <f t="shared" si="44"/>
        <v>44506</v>
      </c>
      <c r="AE113" s="456">
        <f t="shared" si="44"/>
        <v>44507</v>
      </c>
      <c r="AF113" s="456">
        <f t="shared" si="44"/>
        <v>44508</v>
      </c>
      <c r="AG113" s="456">
        <f t="shared" si="44"/>
        <v>44509</v>
      </c>
      <c r="AH113" s="456">
        <f t="shared" si="44"/>
        <v>44510</v>
      </c>
      <c r="AI113" s="401"/>
      <c r="AJ113" s="250"/>
      <c r="AK113" s="402" t="s">
        <v>140</v>
      </c>
      <c r="AL113" s="457">
        <f>SUM(J117)</f>
        <v>4.5</v>
      </c>
      <c r="AM113" s="404">
        <f>AL113 - (AL113/7)</f>
        <v>3.857142857</v>
      </c>
      <c r="AN113" s="404">
        <f>AM113 - (AL113/7)</f>
        <v>3.214285714</v>
      </c>
      <c r="AO113" s="404">
        <f>AN113 - (AL113/7)</f>
        <v>2.571428571</v>
      </c>
      <c r="AP113" s="404">
        <f>AO113 - (AL113/7)</f>
        <v>1.928571429</v>
      </c>
      <c r="AQ113" s="404">
        <f>AP113 - (AL113/7)</f>
        <v>1.285714286</v>
      </c>
      <c r="AR113" s="404">
        <f>AQ113 - (AL113/7)</f>
        <v>0.6428571429</v>
      </c>
      <c r="AS113" s="405">
        <f>AR113 - (AL113/7)</f>
        <v>0</v>
      </c>
      <c r="AT113" s="250"/>
      <c r="AU113" s="406" t="s">
        <v>140</v>
      </c>
      <c r="AV113" s="407">
        <f>SUM(J119,J121)</f>
        <v>5.5</v>
      </c>
      <c r="AW113" s="408">
        <f>AV113 - (AV113/7)</f>
        <v>4.714285714</v>
      </c>
      <c r="AX113" s="408">
        <f>AW113 - (AV113/7)</f>
        <v>3.928571429</v>
      </c>
      <c r="AY113" s="408">
        <f>AX113 - (AV113/7)</f>
        <v>3.142857143</v>
      </c>
      <c r="AZ113" s="408">
        <f>AY113 - (AV113/7)</f>
        <v>2.357142857</v>
      </c>
      <c r="BA113" s="408">
        <f>AZ113 - (AV113/7)</f>
        <v>1.571428571</v>
      </c>
      <c r="BB113" s="408">
        <f>BA113 - (AV113/7)</f>
        <v>0.7857142857</v>
      </c>
      <c r="BC113" s="409">
        <f>BB113 - (AV113/7)</f>
        <v>0</v>
      </c>
      <c r="BD113" s="250"/>
      <c r="BE113" s="406" t="s">
        <v>140</v>
      </c>
      <c r="BF113" s="407">
        <f>SUM(J115,J116)</f>
        <v>8</v>
      </c>
      <c r="BG113" s="408">
        <f>BF113 - (BF113/7)</f>
        <v>6.857142857</v>
      </c>
      <c r="BH113" s="408">
        <f>BG113 - (BF113/7)</f>
        <v>5.714285714</v>
      </c>
      <c r="BI113" s="408">
        <f>BH113 - (BF113/7)</f>
        <v>4.571428571</v>
      </c>
      <c r="BJ113" s="408">
        <f>BI113 - (BF113/7)</f>
        <v>3.428571429</v>
      </c>
      <c r="BK113" s="408">
        <f>BJ113 - (BF113/7)</f>
        <v>2.285714286</v>
      </c>
      <c r="BL113" s="408">
        <f>BK113 - (BF113/7)</f>
        <v>1.142857143</v>
      </c>
      <c r="BM113" s="409">
        <f>BL113 - (BF113/7)</f>
        <v>0</v>
      </c>
      <c r="BN113" s="250"/>
      <c r="BO113" s="250"/>
      <c r="BP113" s="250"/>
      <c r="BQ113" s="250"/>
      <c r="BR113" s="250"/>
      <c r="BS113" s="250"/>
      <c r="BT113" s="250"/>
      <c r="BU113" s="250"/>
      <c r="BV113" s="250"/>
      <c r="BW113" s="250"/>
      <c r="BX113" s="250"/>
      <c r="BY113" s="250"/>
      <c r="BZ113" s="250"/>
      <c r="CA113" s="250"/>
      <c r="CB113" s="250"/>
      <c r="CC113" s="250"/>
      <c r="CD113" s="250"/>
      <c r="CE113" s="250"/>
      <c r="CF113" s="250"/>
      <c r="CG113" s="250"/>
      <c r="CH113" s="250"/>
      <c r="CI113" s="250"/>
      <c r="CJ113" s="250"/>
      <c r="CK113" s="250"/>
      <c r="CL113" s="250"/>
      <c r="CM113" s="250"/>
      <c r="CN113" s="250"/>
      <c r="CO113" s="250"/>
      <c r="CP113" s="250"/>
      <c r="CQ113" s="250"/>
      <c r="CR113" s="250"/>
      <c r="CS113" s="250"/>
      <c r="CT113" s="250"/>
      <c r="CU113" s="250"/>
      <c r="CV113" s="250"/>
      <c r="CW113" s="250"/>
      <c r="CX113" s="250"/>
      <c r="CY113" s="250"/>
      <c r="CZ113" s="250"/>
      <c r="DA113" s="250"/>
      <c r="DB113" s="250"/>
      <c r="DC113" s="250"/>
      <c r="DD113" s="250"/>
      <c r="DE113" s="250"/>
      <c r="DF113" s="250"/>
      <c r="DG113" s="250"/>
      <c r="DH113" s="250"/>
      <c r="DI113" s="250"/>
      <c r="DJ113" s="250"/>
      <c r="DK113" s="250"/>
      <c r="DL113" s="250"/>
      <c r="DM113" s="250"/>
      <c r="DN113" s="250"/>
      <c r="DO113" s="250"/>
      <c r="DP113" s="250"/>
      <c r="DQ113" s="250"/>
      <c r="DR113" s="250"/>
      <c r="DS113" s="250"/>
      <c r="DT113" s="250"/>
      <c r="DU113" s="250"/>
      <c r="DV113" s="250"/>
      <c r="DW113" s="250"/>
      <c r="DX113" s="250"/>
      <c r="DY113" s="250"/>
      <c r="DZ113" s="250"/>
      <c r="EA113" s="250"/>
      <c r="EB113" s="250"/>
      <c r="EC113" s="250"/>
      <c r="ED113" s="250"/>
      <c r="EE113" s="250"/>
      <c r="EF113" s="250"/>
      <c r="EG113" s="250"/>
      <c r="EH113" s="250"/>
      <c r="EI113" s="250"/>
      <c r="EJ113" s="250"/>
      <c r="EK113" s="250"/>
      <c r="EL113" s="250"/>
      <c r="EM113" s="250"/>
      <c r="EN113" s="250"/>
    </row>
    <row r="114" ht="19.5" customHeight="1">
      <c r="A114" s="14"/>
      <c r="B114" s="458">
        <v>4.2</v>
      </c>
      <c r="C114" s="459" t="s">
        <v>174</v>
      </c>
      <c r="D114" s="460">
        <v>44504.0</v>
      </c>
      <c r="E114" s="461" t="s">
        <v>175</v>
      </c>
      <c r="F114" s="462"/>
      <c r="G114" s="462"/>
      <c r="H114" s="463" t="s">
        <v>10</v>
      </c>
      <c r="I114" s="464" t="s">
        <v>5</v>
      </c>
      <c r="J114" s="464">
        <f t="shared" ref="J114:J121" si="48">SUM(K114:Q114)</f>
        <v>5</v>
      </c>
      <c r="K114" s="464">
        <v>0.5</v>
      </c>
      <c r="L114" s="464">
        <v>1.0</v>
      </c>
      <c r="M114" s="464">
        <v>1.5</v>
      </c>
      <c r="N114" s="464">
        <v>2.0</v>
      </c>
      <c r="O114" s="464">
        <v>0.0</v>
      </c>
      <c r="P114" s="464">
        <v>0.0</v>
      </c>
      <c r="Q114" s="465">
        <v>0.0</v>
      </c>
      <c r="R114" s="253"/>
      <c r="S114" s="466">
        <v>1.0</v>
      </c>
      <c r="T114" s="464">
        <v>2.0</v>
      </c>
      <c r="U114" s="464">
        <v>1.0</v>
      </c>
      <c r="V114" s="464">
        <v>1.0</v>
      </c>
      <c r="W114" s="464">
        <v>0.0</v>
      </c>
      <c r="X114" s="464">
        <v>0.0</v>
      </c>
      <c r="Y114" s="465">
        <v>0.0</v>
      </c>
      <c r="Z114" s="250"/>
      <c r="AA114" s="469" t="s">
        <v>5</v>
      </c>
      <c r="AB114" s="464">
        <v>1.5</v>
      </c>
      <c r="AC114" s="464">
        <v>1.5</v>
      </c>
      <c r="AD114" s="464">
        <v>0.0</v>
      </c>
      <c r="AE114" s="464">
        <v>0.0</v>
      </c>
      <c r="AF114" s="464">
        <v>0.0</v>
      </c>
      <c r="AG114" s="464">
        <v>1.5</v>
      </c>
      <c r="AH114" s="470">
        <v>1.5</v>
      </c>
      <c r="AI114" s="471">
        <f t="shared" ref="AI114:AI118" si="49">SUM(AB114:AH114)</f>
        <v>6</v>
      </c>
      <c r="AJ114" s="250"/>
      <c r="AK114" s="402" t="s">
        <v>144</v>
      </c>
      <c r="AL114" s="472">
        <f>SUM(J117)</f>
        <v>4.5</v>
      </c>
      <c r="AM114" s="473">
        <f t="shared" ref="AM114:AS114" si="45"> AL114 - K117</f>
        <v>4.5</v>
      </c>
      <c r="AN114" s="473">
        <f t="shared" si="45"/>
        <v>4.5</v>
      </c>
      <c r="AO114" s="473">
        <f t="shared" si="45"/>
        <v>3.5</v>
      </c>
      <c r="AP114" s="473">
        <f t="shared" si="45"/>
        <v>2</v>
      </c>
      <c r="AQ114" s="473">
        <f t="shared" si="45"/>
        <v>0</v>
      </c>
      <c r="AR114" s="473">
        <f t="shared" si="45"/>
        <v>0</v>
      </c>
      <c r="AS114" s="474">
        <f t="shared" si="45"/>
        <v>0</v>
      </c>
      <c r="AT114" s="250"/>
      <c r="AU114" s="406" t="s">
        <v>144</v>
      </c>
      <c r="AV114" s="475">
        <f>SUM(J119,J121)</f>
        <v>5.5</v>
      </c>
      <c r="AW114" s="476">
        <f t="shared" ref="AW114:BC114" si="46">AV114 - SUM(K119,K121)</f>
        <v>4</v>
      </c>
      <c r="AX114" s="476">
        <f t="shared" si="46"/>
        <v>2.5</v>
      </c>
      <c r="AY114" s="476">
        <f t="shared" si="46"/>
        <v>2.5</v>
      </c>
      <c r="AZ114" s="476">
        <f t="shared" si="46"/>
        <v>2.5</v>
      </c>
      <c r="BA114" s="476">
        <f t="shared" si="46"/>
        <v>2</v>
      </c>
      <c r="BB114" s="476">
        <f t="shared" si="46"/>
        <v>0</v>
      </c>
      <c r="BC114" s="477">
        <f t="shared" si="46"/>
        <v>0</v>
      </c>
      <c r="BD114" s="250"/>
      <c r="BE114" s="406" t="s">
        <v>144</v>
      </c>
      <c r="BF114" s="475">
        <f>SUM(J115,J116)</f>
        <v>8</v>
      </c>
      <c r="BG114" s="476">
        <f t="shared" ref="BG114:BM114" si="47">BF114 - (K115 + K116)</f>
        <v>8</v>
      </c>
      <c r="BH114" s="476">
        <f t="shared" si="47"/>
        <v>6</v>
      </c>
      <c r="BI114" s="476">
        <f t="shared" si="47"/>
        <v>6</v>
      </c>
      <c r="BJ114" s="476">
        <f t="shared" si="47"/>
        <v>6</v>
      </c>
      <c r="BK114" s="476">
        <f t="shared" si="47"/>
        <v>4</v>
      </c>
      <c r="BL114" s="476">
        <f t="shared" si="47"/>
        <v>3</v>
      </c>
      <c r="BM114" s="477">
        <f t="shared" si="47"/>
        <v>0</v>
      </c>
      <c r="BN114" s="250"/>
      <c r="BO114" s="250"/>
      <c r="BP114" s="250"/>
      <c r="BQ114" s="250"/>
      <c r="BR114" s="250"/>
      <c r="BS114" s="250"/>
      <c r="BT114" s="250"/>
      <c r="BU114" s="250"/>
      <c r="BV114" s="250"/>
      <c r="BW114" s="250"/>
      <c r="BX114" s="250"/>
      <c r="BY114" s="250"/>
      <c r="BZ114" s="250"/>
      <c r="CA114" s="250"/>
      <c r="CB114" s="250"/>
      <c r="CC114" s="250"/>
      <c r="CD114" s="250"/>
      <c r="CE114" s="250"/>
      <c r="CF114" s="250"/>
      <c r="CG114" s="250"/>
      <c r="CH114" s="250"/>
      <c r="CI114" s="250"/>
      <c r="CJ114" s="250"/>
      <c r="CK114" s="250"/>
      <c r="CL114" s="250"/>
      <c r="CM114" s="250"/>
      <c r="CN114" s="250"/>
      <c r="CO114" s="250"/>
      <c r="CP114" s="250"/>
      <c r="CQ114" s="250"/>
      <c r="CR114" s="250"/>
      <c r="CS114" s="250"/>
      <c r="CT114" s="250"/>
      <c r="CU114" s="250"/>
      <c r="CV114" s="250"/>
      <c r="CW114" s="250"/>
      <c r="CX114" s="250"/>
      <c r="CY114" s="250"/>
      <c r="CZ114" s="250"/>
      <c r="DA114" s="250"/>
      <c r="DB114" s="250"/>
      <c r="DC114" s="250"/>
      <c r="DD114" s="250"/>
      <c r="DE114" s="250"/>
      <c r="DF114" s="250"/>
      <c r="DG114" s="250"/>
      <c r="DH114" s="250"/>
      <c r="DI114" s="250"/>
      <c r="DJ114" s="250"/>
      <c r="DK114" s="250"/>
      <c r="DL114" s="250"/>
      <c r="DM114" s="250"/>
      <c r="DN114" s="250"/>
      <c r="DO114" s="250"/>
      <c r="DP114" s="250"/>
      <c r="DQ114" s="250"/>
      <c r="DR114" s="250"/>
      <c r="DS114" s="250"/>
      <c r="DT114" s="250"/>
      <c r="DU114" s="250"/>
      <c r="DV114" s="250"/>
      <c r="DW114" s="250"/>
      <c r="DX114" s="250"/>
      <c r="DY114" s="250"/>
      <c r="DZ114" s="250"/>
      <c r="EA114" s="250"/>
      <c r="EB114" s="250"/>
      <c r="EC114" s="250"/>
      <c r="ED114" s="250"/>
      <c r="EE114" s="250"/>
      <c r="EF114" s="250"/>
      <c r="EG114" s="250"/>
      <c r="EH114" s="250"/>
      <c r="EI114" s="250"/>
      <c r="EJ114" s="250"/>
      <c r="EK114" s="250"/>
      <c r="EL114" s="250"/>
      <c r="EM114" s="250"/>
      <c r="EN114" s="250"/>
    </row>
    <row r="115" ht="19.5" customHeight="1">
      <c r="A115" s="14"/>
      <c r="B115" s="478"/>
      <c r="C115" s="479"/>
      <c r="D115" s="479"/>
      <c r="E115" s="461" t="s">
        <v>176</v>
      </c>
      <c r="F115" s="462"/>
      <c r="G115" s="462"/>
      <c r="H115" s="481" t="s">
        <v>12</v>
      </c>
      <c r="I115" s="464" t="s">
        <v>5</v>
      </c>
      <c r="J115" s="464">
        <f t="shared" si="48"/>
        <v>5</v>
      </c>
      <c r="K115" s="464">
        <v>0.0</v>
      </c>
      <c r="L115" s="464">
        <v>2.0</v>
      </c>
      <c r="M115" s="464">
        <v>0.0</v>
      </c>
      <c r="N115" s="464">
        <v>0.0</v>
      </c>
      <c r="O115" s="464">
        <v>2.0</v>
      </c>
      <c r="P115" s="464">
        <v>0.0</v>
      </c>
      <c r="Q115" s="465">
        <v>1.0</v>
      </c>
      <c r="R115" s="253"/>
      <c r="S115" s="466">
        <v>0.0</v>
      </c>
      <c r="T115" s="464">
        <v>1.0</v>
      </c>
      <c r="U115" s="464">
        <v>0.0</v>
      </c>
      <c r="V115" s="464">
        <v>0.0</v>
      </c>
      <c r="W115" s="464">
        <v>1.0</v>
      </c>
      <c r="X115" s="464">
        <v>0.0</v>
      </c>
      <c r="Y115" s="465">
        <v>0.5</v>
      </c>
      <c r="Z115" s="250"/>
      <c r="AA115" s="469" t="s">
        <v>8</v>
      </c>
      <c r="AB115" s="464">
        <v>0.0</v>
      </c>
      <c r="AC115" s="464">
        <v>0.0</v>
      </c>
      <c r="AD115" s="464">
        <v>1.5</v>
      </c>
      <c r="AE115" s="464">
        <v>2.0</v>
      </c>
      <c r="AF115" s="464">
        <v>3.0</v>
      </c>
      <c r="AG115" s="464">
        <v>0.0</v>
      </c>
      <c r="AH115" s="470">
        <v>0.0</v>
      </c>
      <c r="AI115" s="471">
        <f t="shared" si="49"/>
        <v>6.5</v>
      </c>
      <c r="AJ115" s="250"/>
      <c r="AK115" s="250"/>
      <c r="AL115" s="250"/>
      <c r="AM115" s="250"/>
      <c r="AN115" s="250"/>
      <c r="AO115" s="250"/>
      <c r="AP115" s="250"/>
      <c r="AQ115" s="250"/>
      <c r="AR115" s="250"/>
      <c r="AS115" s="250"/>
      <c r="AT115" s="250"/>
      <c r="AU115" s="250"/>
      <c r="AV115" s="250"/>
      <c r="AW115" s="250"/>
      <c r="AX115" s="250"/>
      <c r="AY115" s="250"/>
      <c r="AZ115" s="250"/>
      <c r="BA115" s="250"/>
      <c r="BB115" s="250"/>
      <c r="BC115" s="250"/>
      <c r="BD115" s="250"/>
      <c r="BE115" s="250"/>
      <c r="BF115" s="250"/>
      <c r="BG115" s="250"/>
      <c r="BH115" s="250"/>
      <c r="BI115" s="250"/>
      <c r="BJ115" s="250"/>
      <c r="BK115" s="250"/>
      <c r="BL115" s="250"/>
      <c r="BM115" s="250"/>
      <c r="BN115" s="250"/>
      <c r="BO115" s="250"/>
      <c r="BP115" s="250"/>
      <c r="BQ115" s="250"/>
      <c r="BR115" s="250"/>
      <c r="BS115" s="250"/>
      <c r="BT115" s="250"/>
      <c r="BU115" s="250"/>
      <c r="BV115" s="250"/>
      <c r="BW115" s="250"/>
      <c r="BX115" s="250"/>
      <c r="BY115" s="250"/>
      <c r="BZ115" s="250"/>
      <c r="CA115" s="250"/>
      <c r="CB115" s="250"/>
      <c r="CC115" s="250"/>
      <c r="CD115" s="250"/>
      <c r="CE115" s="250"/>
      <c r="CF115" s="250"/>
      <c r="CG115" s="250"/>
      <c r="CH115" s="250"/>
      <c r="CI115" s="250"/>
      <c r="CJ115" s="250"/>
      <c r="CK115" s="250"/>
      <c r="CL115" s="250"/>
      <c r="CM115" s="250"/>
      <c r="CN115" s="250"/>
      <c r="CO115" s="250"/>
      <c r="CP115" s="250"/>
      <c r="CQ115" s="250"/>
      <c r="CR115" s="250"/>
      <c r="CS115" s="250"/>
      <c r="CT115" s="250"/>
      <c r="CU115" s="250"/>
      <c r="CV115" s="250"/>
      <c r="CW115" s="250"/>
      <c r="CX115" s="250"/>
      <c r="CY115" s="250"/>
      <c r="CZ115" s="250"/>
      <c r="DA115" s="250"/>
      <c r="DB115" s="250"/>
      <c r="DC115" s="250"/>
      <c r="DD115" s="250"/>
      <c r="DE115" s="250"/>
      <c r="DF115" s="250"/>
      <c r="DG115" s="250"/>
      <c r="DH115" s="250"/>
      <c r="DI115" s="250"/>
      <c r="DJ115" s="250"/>
      <c r="DK115" s="250"/>
      <c r="DL115" s="250"/>
      <c r="DM115" s="250"/>
      <c r="DN115" s="250"/>
      <c r="DO115" s="250"/>
      <c r="DP115" s="250"/>
      <c r="DQ115" s="250"/>
      <c r="DR115" s="250"/>
      <c r="DS115" s="250"/>
      <c r="DT115" s="250"/>
      <c r="DU115" s="250"/>
      <c r="DV115" s="250"/>
      <c r="DW115" s="250"/>
      <c r="DX115" s="250"/>
      <c r="DY115" s="250"/>
      <c r="DZ115" s="250"/>
      <c r="EA115" s="250"/>
      <c r="EB115" s="250"/>
      <c r="EC115" s="250"/>
      <c r="ED115" s="250"/>
      <c r="EE115" s="250"/>
      <c r="EF115" s="250"/>
      <c r="EG115" s="250"/>
      <c r="EH115" s="250"/>
      <c r="EI115" s="250"/>
      <c r="EJ115" s="250"/>
      <c r="EK115" s="250"/>
      <c r="EL115" s="250"/>
      <c r="EM115" s="250"/>
      <c r="EN115" s="250"/>
    </row>
    <row r="116" ht="19.5" customHeight="1">
      <c r="A116" s="14"/>
      <c r="B116" s="478"/>
      <c r="C116" s="479"/>
      <c r="D116" s="479"/>
      <c r="E116" s="461" t="s">
        <v>177</v>
      </c>
      <c r="F116" s="462"/>
      <c r="G116" s="462"/>
      <c r="H116" s="481" t="s">
        <v>12</v>
      </c>
      <c r="I116" s="464" t="s">
        <v>5</v>
      </c>
      <c r="J116" s="464">
        <f t="shared" si="48"/>
        <v>3</v>
      </c>
      <c r="K116" s="464">
        <v>0.0</v>
      </c>
      <c r="L116" s="464">
        <v>0.0</v>
      </c>
      <c r="M116" s="464">
        <v>0.0</v>
      </c>
      <c r="N116" s="464">
        <v>0.0</v>
      </c>
      <c r="O116" s="464">
        <v>0.0</v>
      </c>
      <c r="P116" s="464">
        <v>1.0</v>
      </c>
      <c r="Q116" s="465">
        <v>2.0</v>
      </c>
      <c r="R116" s="253"/>
      <c r="S116" s="466">
        <v>0.0</v>
      </c>
      <c r="T116" s="464">
        <v>0.0</v>
      </c>
      <c r="U116" s="464">
        <v>0.0</v>
      </c>
      <c r="V116" s="464">
        <v>0.0</v>
      </c>
      <c r="W116" s="464">
        <v>0.0</v>
      </c>
      <c r="X116" s="464">
        <v>1.0</v>
      </c>
      <c r="Y116" s="465">
        <v>1.0</v>
      </c>
      <c r="Z116" s="250"/>
      <c r="AA116" s="469" t="s">
        <v>10</v>
      </c>
      <c r="AB116" s="464">
        <v>1.0</v>
      </c>
      <c r="AC116" s="464">
        <v>1.0</v>
      </c>
      <c r="AD116" s="464">
        <v>1.0</v>
      </c>
      <c r="AE116" s="464">
        <v>1.0</v>
      </c>
      <c r="AF116" s="464">
        <v>0.0</v>
      </c>
      <c r="AG116" s="464">
        <v>1.0</v>
      </c>
      <c r="AH116" s="470">
        <v>0.0</v>
      </c>
      <c r="AI116" s="471">
        <f t="shared" si="49"/>
        <v>5</v>
      </c>
      <c r="AJ116" s="250"/>
      <c r="AK116" s="449" t="s">
        <v>7</v>
      </c>
      <c r="AL116" s="450" t="s">
        <v>91</v>
      </c>
      <c r="AM116" s="485">
        <f t="shared" ref="AM116:AS116" si="50">K113</f>
        <v>44504</v>
      </c>
      <c r="AN116" s="485">
        <f t="shared" si="50"/>
        <v>44505</v>
      </c>
      <c r="AO116" s="485">
        <f t="shared" si="50"/>
        <v>44506</v>
      </c>
      <c r="AP116" s="485">
        <f t="shared" si="50"/>
        <v>44507</v>
      </c>
      <c r="AQ116" s="485">
        <f t="shared" si="50"/>
        <v>44508</v>
      </c>
      <c r="AR116" s="485">
        <f t="shared" si="50"/>
        <v>44509</v>
      </c>
      <c r="AS116" s="485">
        <f t="shared" si="50"/>
        <v>44510</v>
      </c>
      <c r="AT116" s="250"/>
      <c r="AU116" s="449" t="s">
        <v>10</v>
      </c>
      <c r="AV116" s="450" t="s">
        <v>91</v>
      </c>
      <c r="AW116" s="485">
        <f t="shared" ref="AW116:BC116" si="51">K113</f>
        <v>44504</v>
      </c>
      <c r="AX116" s="485">
        <f t="shared" si="51"/>
        <v>44505</v>
      </c>
      <c r="AY116" s="485">
        <f t="shared" si="51"/>
        <v>44506</v>
      </c>
      <c r="AZ116" s="485">
        <f t="shared" si="51"/>
        <v>44507</v>
      </c>
      <c r="BA116" s="485">
        <f t="shared" si="51"/>
        <v>44508</v>
      </c>
      <c r="BB116" s="485">
        <f t="shared" si="51"/>
        <v>44509</v>
      </c>
      <c r="BC116" s="485">
        <f t="shared" si="51"/>
        <v>44510</v>
      </c>
      <c r="BD116" s="250"/>
      <c r="BE116" s="250"/>
      <c r="BF116" s="250"/>
      <c r="BG116" s="250"/>
      <c r="BH116" s="250"/>
      <c r="BI116" s="250"/>
      <c r="BJ116" s="250"/>
      <c r="BK116" s="250"/>
      <c r="BL116" s="250"/>
      <c r="BM116" s="250"/>
      <c r="BN116" s="250"/>
      <c r="BO116" s="250"/>
      <c r="BP116" s="250"/>
      <c r="BQ116" s="250"/>
      <c r="BR116" s="250"/>
      <c r="BS116" s="250"/>
      <c r="BT116" s="250"/>
      <c r="BU116" s="250"/>
      <c r="BV116" s="250"/>
      <c r="BW116" s="250"/>
      <c r="BX116" s="250"/>
      <c r="BY116" s="250"/>
      <c r="BZ116" s="250"/>
      <c r="CA116" s="250"/>
      <c r="CB116" s="250"/>
      <c r="CC116" s="250"/>
      <c r="CD116" s="250"/>
      <c r="CE116" s="250"/>
      <c r="CF116" s="250"/>
      <c r="CG116" s="250"/>
      <c r="CH116" s="250"/>
      <c r="CI116" s="250"/>
      <c r="CJ116" s="250"/>
      <c r="CK116" s="250"/>
      <c r="CL116" s="250"/>
      <c r="CM116" s="250"/>
      <c r="CN116" s="250"/>
      <c r="CO116" s="250"/>
      <c r="CP116" s="250"/>
      <c r="CQ116" s="250"/>
      <c r="CR116" s="250"/>
      <c r="CS116" s="250"/>
      <c r="CT116" s="250"/>
      <c r="CU116" s="250"/>
      <c r="CV116" s="250"/>
      <c r="CW116" s="250"/>
      <c r="CX116" s="250"/>
      <c r="CY116" s="250"/>
      <c r="CZ116" s="250"/>
      <c r="DA116" s="250"/>
      <c r="DB116" s="250"/>
      <c r="DC116" s="250"/>
      <c r="DD116" s="250"/>
      <c r="DE116" s="250"/>
      <c r="DF116" s="250"/>
      <c r="DG116" s="250"/>
      <c r="DH116" s="250"/>
      <c r="DI116" s="250"/>
      <c r="DJ116" s="250"/>
      <c r="DK116" s="250"/>
      <c r="DL116" s="250"/>
      <c r="DM116" s="250"/>
      <c r="DN116" s="250"/>
      <c r="DO116" s="250"/>
      <c r="DP116" s="250"/>
      <c r="DQ116" s="250"/>
      <c r="DR116" s="250"/>
      <c r="DS116" s="250"/>
      <c r="DT116" s="250"/>
      <c r="DU116" s="250"/>
      <c r="DV116" s="250"/>
      <c r="DW116" s="250"/>
      <c r="DX116" s="250"/>
      <c r="DY116" s="250"/>
      <c r="DZ116" s="250"/>
      <c r="EA116" s="250"/>
      <c r="EB116" s="250"/>
      <c r="EC116" s="250"/>
      <c r="ED116" s="250"/>
      <c r="EE116" s="250"/>
      <c r="EF116" s="250"/>
      <c r="EG116" s="250"/>
      <c r="EH116" s="250"/>
      <c r="EI116" s="250"/>
      <c r="EJ116" s="250"/>
      <c r="EK116" s="250"/>
      <c r="EL116" s="250"/>
      <c r="EM116" s="250"/>
      <c r="EN116" s="250"/>
    </row>
    <row r="117" ht="19.5" customHeight="1">
      <c r="A117" s="14"/>
      <c r="B117" s="478"/>
      <c r="C117" s="479"/>
      <c r="D117" s="479"/>
      <c r="E117" s="461" t="s">
        <v>178</v>
      </c>
      <c r="F117" s="462"/>
      <c r="G117" s="486"/>
      <c r="H117" s="481" t="s">
        <v>8</v>
      </c>
      <c r="I117" s="464" t="s">
        <v>5</v>
      </c>
      <c r="J117" s="464">
        <f t="shared" si="48"/>
        <v>4.5</v>
      </c>
      <c r="K117" s="464">
        <v>0.0</v>
      </c>
      <c r="L117" s="464">
        <v>0.0</v>
      </c>
      <c r="M117" s="464">
        <v>1.0</v>
      </c>
      <c r="N117" s="464">
        <v>1.5</v>
      </c>
      <c r="O117" s="464">
        <v>2.0</v>
      </c>
      <c r="P117" s="464">
        <v>0.0</v>
      </c>
      <c r="Q117" s="465">
        <v>0.0</v>
      </c>
      <c r="R117" s="253"/>
      <c r="S117" s="466">
        <v>0.0</v>
      </c>
      <c r="T117" s="464">
        <v>0.0</v>
      </c>
      <c r="U117" s="464">
        <v>1.5</v>
      </c>
      <c r="V117" s="464">
        <v>2.0</v>
      </c>
      <c r="W117" s="464">
        <v>3.0</v>
      </c>
      <c r="X117" s="464">
        <v>0.0</v>
      </c>
      <c r="Y117" s="465">
        <v>0.0</v>
      </c>
      <c r="Z117" s="250"/>
      <c r="AA117" s="469" t="s">
        <v>12</v>
      </c>
      <c r="AB117" s="464">
        <v>0.0</v>
      </c>
      <c r="AC117" s="464">
        <v>2.0</v>
      </c>
      <c r="AD117" s="464">
        <v>0.0</v>
      </c>
      <c r="AE117" s="464">
        <v>0.0</v>
      </c>
      <c r="AF117" s="464">
        <v>1.0</v>
      </c>
      <c r="AG117" s="464">
        <v>2.0</v>
      </c>
      <c r="AH117" s="470">
        <v>1.0</v>
      </c>
      <c r="AI117" s="471">
        <f t="shared" si="49"/>
        <v>6</v>
      </c>
      <c r="AJ117" s="250"/>
      <c r="AK117" s="406" t="s">
        <v>140</v>
      </c>
      <c r="AL117" s="487">
        <f>SUM(J118,J120)</f>
        <v>8</v>
      </c>
      <c r="AM117" s="408">
        <f>AL117 - (AL117/7)</f>
        <v>6.857142857</v>
      </c>
      <c r="AN117" s="408">
        <f>AM117 - (AL117/7)</f>
        <v>5.714285714</v>
      </c>
      <c r="AO117" s="408">
        <f>AN117 - (AL117/7)</f>
        <v>4.571428571</v>
      </c>
      <c r="AP117" s="408">
        <f>AO117 - (AL117/7)</f>
        <v>3.428571429</v>
      </c>
      <c r="AQ117" s="408">
        <f>AP117 - (AL117/7)</f>
        <v>2.285714286</v>
      </c>
      <c r="AR117" s="408">
        <f>AQ117 - (AL117/7)</f>
        <v>1.142857143</v>
      </c>
      <c r="AS117" s="409">
        <f>AR117 - (AL117/7)</f>
        <v>0</v>
      </c>
      <c r="AT117" s="250"/>
      <c r="AU117" s="406" t="s">
        <v>140</v>
      </c>
      <c r="AV117" s="407">
        <f>SUM(J114)</f>
        <v>5</v>
      </c>
      <c r="AW117" s="408">
        <f>AV117 - (AV117/7)</f>
        <v>4.285714286</v>
      </c>
      <c r="AX117" s="408">
        <f>AW117 - (AV117/7)</f>
        <v>3.571428571</v>
      </c>
      <c r="AY117" s="408">
        <f>AX117 - (AV117/7)</f>
        <v>2.857142857</v>
      </c>
      <c r="AZ117" s="408">
        <f>AY117 - (AV117/7)</f>
        <v>2.142857143</v>
      </c>
      <c r="BA117" s="408">
        <f>AZ117 - (AV117/7)</f>
        <v>1.428571429</v>
      </c>
      <c r="BB117" s="408">
        <f>BA117 - (AV117/7)</f>
        <v>0.7142857143</v>
      </c>
      <c r="BC117" s="409">
        <f>BB117 - (AV117/7)</f>
        <v>0</v>
      </c>
      <c r="BD117" s="250"/>
      <c r="BE117" s="250"/>
      <c r="BF117" s="250"/>
      <c r="BG117" s="250"/>
      <c r="BH117" s="250"/>
      <c r="BI117" s="250"/>
      <c r="BJ117" s="250"/>
      <c r="BK117" s="250"/>
      <c r="BL117" s="250"/>
      <c r="BM117" s="250"/>
      <c r="BN117" s="250"/>
      <c r="BO117" s="250"/>
      <c r="BP117" s="250"/>
      <c r="BQ117" s="250"/>
      <c r="BR117" s="250"/>
      <c r="BS117" s="250"/>
      <c r="BT117" s="250"/>
      <c r="BU117" s="250"/>
      <c r="BV117" s="250"/>
      <c r="BW117" s="250"/>
      <c r="BX117" s="250"/>
      <c r="BY117" s="250"/>
      <c r="BZ117" s="250"/>
      <c r="CA117" s="250"/>
      <c r="CB117" s="250"/>
      <c r="CC117" s="250"/>
      <c r="CD117" s="250"/>
      <c r="CE117" s="250"/>
      <c r="CF117" s="250"/>
      <c r="CG117" s="250"/>
      <c r="CH117" s="250"/>
      <c r="CI117" s="250"/>
      <c r="CJ117" s="250"/>
      <c r="CK117" s="250"/>
      <c r="CL117" s="250"/>
      <c r="CM117" s="250"/>
      <c r="CN117" s="250"/>
      <c r="CO117" s="250"/>
      <c r="CP117" s="250"/>
      <c r="CQ117" s="250"/>
      <c r="CR117" s="250"/>
      <c r="CS117" s="250"/>
      <c r="CT117" s="250"/>
      <c r="CU117" s="250"/>
      <c r="CV117" s="250"/>
      <c r="CW117" s="250"/>
      <c r="CX117" s="250"/>
      <c r="CY117" s="250"/>
      <c r="CZ117" s="250"/>
      <c r="DA117" s="250"/>
      <c r="DB117" s="250"/>
      <c r="DC117" s="250"/>
      <c r="DD117" s="250"/>
      <c r="DE117" s="250"/>
      <c r="DF117" s="250"/>
      <c r="DG117" s="250"/>
      <c r="DH117" s="250"/>
      <c r="DI117" s="250"/>
      <c r="DJ117" s="250"/>
      <c r="DK117" s="250"/>
      <c r="DL117" s="250"/>
      <c r="DM117" s="250"/>
      <c r="DN117" s="250"/>
      <c r="DO117" s="250"/>
      <c r="DP117" s="250"/>
      <c r="DQ117" s="250"/>
      <c r="DR117" s="250"/>
      <c r="DS117" s="250"/>
      <c r="DT117" s="250"/>
      <c r="DU117" s="250"/>
      <c r="DV117" s="250"/>
      <c r="DW117" s="250"/>
      <c r="DX117" s="250"/>
      <c r="DY117" s="250"/>
      <c r="DZ117" s="250"/>
      <c r="EA117" s="250"/>
      <c r="EB117" s="250"/>
      <c r="EC117" s="250"/>
      <c r="ED117" s="250"/>
      <c r="EE117" s="250"/>
      <c r="EF117" s="250"/>
      <c r="EG117" s="250"/>
      <c r="EH117" s="250"/>
      <c r="EI117" s="250"/>
      <c r="EJ117" s="250"/>
      <c r="EK117" s="250"/>
      <c r="EL117" s="250"/>
      <c r="EM117" s="250"/>
      <c r="EN117" s="250"/>
    </row>
    <row r="118" ht="19.5" customHeight="1">
      <c r="A118" s="14"/>
      <c r="B118" s="478"/>
      <c r="C118" s="479"/>
      <c r="D118" s="479"/>
      <c r="E118" s="461" t="s">
        <v>179</v>
      </c>
      <c r="F118" s="462"/>
      <c r="G118" s="462"/>
      <c r="H118" s="463" t="s">
        <v>7</v>
      </c>
      <c r="I118" s="464" t="s">
        <v>5</v>
      </c>
      <c r="J118" s="464">
        <f t="shared" si="48"/>
        <v>2</v>
      </c>
      <c r="K118" s="464">
        <v>1.0</v>
      </c>
      <c r="L118" s="464">
        <v>1.0</v>
      </c>
      <c r="M118" s="464">
        <v>0.0</v>
      </c>
      <c r="N118" s="464">
        <v>0.0</v>
      </c>
      <c r="O118" s="464">
        <v>0.0</v>
      </c>
      <c r="P118" s="464">
        <v>0.0</v>
      </c>
      <c r="Q118" s="465">
        <v>0.0</v>
      </c>
      <c r="R118" s="512">
        <v>1.0</v>
      </c>
      <c r="S118" s="466">
        <v>1.0</v>
      </c>
      <c r="T118" s="464">
        <v>0.5</v>
      </c>
      <c r="U118" s="464">
        <v>0.0</v>
      </c>
      <c r="V118" s="464">
        <v>0.0</v>
      </c>
      <c r="W118" s="464">
        <v>0.0</v>
      </c>
      <c r="X118" s="464">
        <v>0.0</v>
      </c>
      <c r="Y118" s="465">
        <v>0.0</v>
      </c>
      <c r="Z118" s="250"/>
      <c r="AA118" s="469" t="s">
        <v>7</v>
      </c>
      <c r="AB118" s="488">
        <v>0.0</v>
      </c>
      <c r="AC118" s="488">
        <v>0.0</v>
      </c>
      <c r="AD118" s="488">
        <v>0.0</v>
      </c>
      <c r="AE118" s="488">
        <v>2.0</v>
      </c>
      <c r="AF118" s="488">
        <v>1.0</v>
      </c>
      <c r="AG118" s="488">
        <v>2.0</v>
      </c>
      <c r="AH118" s="489">
        <v>1.0</v>
      </c>
      <c r="AI118" s="490">
        <f t="shared" si="49"/>
        <v>6</v>
      </c>
      <c r="AJ118" s="250"/>
      <c r="AK118" s="406" t="s">
        <v>144</v>
      </c>
      <c r="AL118" s="491">
        <f>SUM(J118,J120)</f>
        <v>8</v>
      </c>
      <c r="AM118" s="476">
        <f t="shared" ref="AM118:AS118" si="52">AL118 - (K118 + K120)</f>
        <v>5</v>
      </c>
      <c r="AN118" s="476">
        <f t="shared" si="52"/>
        <v>3</v>
      </c>
      <c r="AO118" s="476">
        <f t="shared" si="52"/>
        <v>1</v>
      </c>
      <c r="AP118" s="476">
        <f t="shared" si="52"/>
        <v>0</v>
      </c>
      <c r="AQ118" s="476">
        <f t="shared" si="52"/>
        <v>0</v>
      </c>
      <c r="AR118" s="476">
        <f t="shared" si="52"/>
        <v>0</v>
      </c>
      <c r="AS118" s="477">
        <f t="shared" si="52"/>
        <v>0</v>
      </c>
      <c r="AT118" s="250"/>
      <c r="AU118" s="406" t="s">
        <v>144</v>
      </c>
      <c r="AV118" s="475">
        <f>SUM(J114)</f>
        <v>5</v>
      </c>
      <c r="AW118" s="476">
        <f t="shared" ref="AW118:BC118" si="53">AV118 - K114</f>
        <v>4.5</v>
      </c>
      <c r="AX118" s="476">
        <f t="shared" si="53"/>
        <v>3.5</v>
      </c>
      <c r="AY118" s="476">
        <f t="shared" si="53"/>
        <v>2</v>
      </c>
      <c r="AZ118" s="476">
        <f t="shared" si="53"/>
        <v>0</v>
      </c>
      <c r="BA118" s="476">
        <f t="shared" si="53"/>
        <v>0</v>
      </c>
      <c r="BB118" s="476">
        <f t="shared" si="53"/>
        <v>0</v>
      </c>
      <c r="BC118" s="477">
        <f t="shared" si="53"/>
        <v>0</v>
      </c>
      <c r="BD118" s="250"/>
      <c r="BE118" s="250"/>
      <c r="BF118" s="250"/>
      <c r="BG118" s="250"/>
      <c r="BH118" s="250"/>
      <c r="BI118" s="250"/>
      <c r="BJ118" s="250"/>
      <c r="BK118" s="250"/>
      <c r="BL118" s="250"/>
      <c r="BM118" s="250"/>
      <c r="BN118" s="250"/>
      <c r="BO118" s="250"/>
      <c r="BP118" s="250"/>
      <c r="BQ118" s="250"/>
      <c r="BR118" s="250"/>
      <c r="BS118" s="250"/>
      <c r="BT118" s="250"/>
      <c r="BU118" s="250"/>
      <c r="BV118" s="250"/>
      <c r="BW118" s="250"/>
      <c r="BX118" s="250"/>
      <c r="BY118" s="250"/>
      <c r="BZ118" s="250"/>
      <c r="CA118" s="250"/>
      <c r="CB118" s="250"/>
      <c r="CC118" s="250"/>
      <c r="CD118" s="250"/>
      <c r="CE118" s="250"/>
      <c r="CF118" s="250"/>
      <c r="CG118" s="250"/>
      <c r="CH118" s="250"/>
      <c r="CI118" s="250"/>
      <c r="CJ118" s="250"/>
      <c r="CK118" s="250"/>
      <c r="CL118" s="250"/>
      <c r="CM118" s="250"/>
      <c r="CN118" s="250"/>
      <c r="CO118" s="250"/>
      <c r="CP118" s="250"/>
      <c r="CQ118" s="250"/>
      <c r="CR118" s="250"/>
      <c r="CS118" s="250"/>
      <c r="CT118" s="250"/>
      <c r="CU118" s="250"/>
      <c r="CV118" s="250"/>
      <c r="CW118" s="250"/>
      <c r="CX118" s="250"/>
      <c r="CY118" s="250"/>
      <c r="CZ118" s="250"/>
      <c r="DA118" s="250"/>
      <c r="DB118" s="250"/>
      <c r="DC118" s="250"/>
      <c r="DD118" s="250"/>
      <c r="DE118" s="250"/>
      <c r="DF118" s="250"/>
      <c r="DG118" s="250"/>
      <c r="DH118" s="250"/>
      <c r="DI118" s="250"/>
      <c r="DJ118" s="250"/>
      <c r="DK118" s="250"/>
      <c r="DL118" s="250"/>
      <c r="DM118" s="250"/>
      <c r="DN118" s="250"/>
      <c r="DO118" s="250"/>
      <c r="DP118" s="250"/>
      <c r="DQ118" s="250"/>
      <c r="DR118" s="250"/>
      <c r="DS118" s="250"/>
      <c r="DT118" s="250"/>
      <c r="DU118" s="250"/>
      <c r="DV118" s="250"/>
      <c r="DW118" s="250"/>
      <c r="DX118" s="250"/>
      <c r="DY118" s="250"/>
      <c r="DZ118" s="250"/>
      <c r="EA118" s="250"/>
      <c r="EB118" s="250"/>
      <c r="EC118" s="250"/>
      <c r="ED118" s="250"/>
      <c r="EE118" s="250"/>
      <c r="EF118" s="250"/>
      <c r="EG118" s="250"/>
      <c r="EH118" s="250"/>
      <c r="EI118" s="250"/>
      <c r="EJ118" s="250"/>
      <c r="EK118" s="250"/>
      <c r="EL118" s="250"/>
      <c r="EM118" s="250"/>
      <c r="EN118" s="250"/>
    </row>
    <row r="119" ht="19.5" customHeight="1">
      <c r="A119" s="14"/>
      <c r="B119" s="478"/>
      <c r="C119" s="479"/>
      <c r="D119" s="479"/>
      <c r="E119" s="461" t="s">
        <v>180</v>
      </c>
      <c r="F119" s="462"/>
      <c r="G119" s="462"/>
      <c r="H119" s="463" t="s">
        <v>5</v>
      </c>
      <c r="I119" s="464" t="s">
        <v>5</v>
      </c>
      <c r="J119" s="464">
        <f t="shared" si="48"/>
        <v>3</v>
      </c>
      <c r="K119" s="464">
        <v>1.5</v>
      </c>
      <c r="L119" s="464">
        <v>1.5</v>
      </c>
      <c r="M119" s="464">
        <v>0.0</v>
      </c>
      <c r="N119" s="464">
        <v>0.0</v>
      </c>
      <c r="O119" s="464">
        <v>0.0</v>
      </c>
      <c r="P119" s="464">
        <v>0.0</v>
      </c>
      <c r="Q119" s="465">
        <v>0.0</v>
      </c>
      <c r="R119" s="253"/>
      <c r="S119" s="466">
        <v>2.0</v>
      </c>
      <c r="T119" s="464">
        <v>1.5</v>
      </c>
      <c r="U119" s="464">
        <v>0.0</v>
      </c>
      <c r="V119" s="464">
        <v>0.0</v>
      </c>
      <c r="W119" s="464">
        <v>0.0</v>
      </c>
      <c r="X119" s="464">
        <v>0.0</v>
      </c>
      <c r="Y119" s="465">
        <v>0.0</v>
      </c>
      <c r="Z119" s="250"/>
      <c r="AA119" s="250"/>
      <c r="AB119" s="250"/>
      <c r="AC119" s="250"/>
      <c r="AD119" s="250"/>
      <c r="AE119" s="250"/>
      <c r="AF119" s="250"/>
      <c r="AG119" s="250"/>
      <c r="AH119" s="250"/>
      <c r="AI119" s="494">
        <f>SUM(AI113:AI118)</f>
        <v>29.5</v>
      </c>
      <c r="AJ119" s="250"/>
      <c r="AK119" s="250"/>
      <c r="AL119" s="250"/>
      <c r="AM119" s="250"/>
      <c r="AN119" s="250"/>
      <c r="AO119" s="250"/>
      <c r="AP119" s="250"/>
      <c r="AQ119" s="250"/>
      <c r="AR119" s="250"/>
      <c r="AS119" s="250"/>
      <c r="AT119" s="250"/>
      <c r="AU119" s="250"/>
      <c r="AV119" s="250"/>
      <c r="AW119" s="250"/>
      <c r="AX119" s="250"/>
      <c r="AY119" s="250"/>
      <c r="AZ119" s="250"/>
      <c r="BA119" s="250"/>
      <c r="BB119" s="250"/>
      <c r="BC119" s="250"/>
      <c r="BD119" s="250"/>
      <c r="BE119" s="250"/>
      <c r="BF119" s="250"/>
      <c r="BG119" s="250"/>
      <c r="BH119" s="250"/>
      <c r="BI119" s="250"/>
      <c r="BJ119" s="250"/>
      <c r="BK119" s="250"/>
      <c r="BL119" s="250"/>
      <c r="BM119" s="250"/>
      <c r="BN119" s="250"/>
      <c r="BO119" s="250"/>
      <c r="BP119" s="250"/>
      <c r="BQ119" s="250"/>
      <c r="BR119" s="250"/>
      <c r="BS119" s="250"/>
      <c r="BT119" s="250"/>
      <c r="BU119" s="250"/>
      <c r="BV119" s="250"/>
      <c r="BW119" s="250"/>
      <c r="BX119" s="250"/>
      <c r="BY119" s="250"/>
      <c r="BZ119" s="250"/>
      <c r="CA119" s="250"/>
      <c r="CB119" s="250"/>
      <c r="CC119" s="250"/>
      <c r="CD119" s="250"/>
      <c r="CE119" s="250"/>
      <c r="CF119" s="250"/>
      <c r="CG119" s="250"/>
      <c r="CH119" s="250"/>
      <c r="CI119" s="250"/>
      <c r="CJ119" s="250"/>
      <c r="CK119" s="250"/>
      <c r="CL119" s="250"/>
      <c r="CM119" s="250"/>
      <c r="CN119" s="250"/>
      <c r="CO119" s="250"/>
      <c r="CP119" s="250"/>
      <c r="CQ119" s="250"/>
      <c r="CR119" s="250"/>
      <c r="CS119" s="250"/>
      <c r="CT119" s="250"/>
      <c r="CU119" s="250"/>
      <c r="CV119" s="250"/>
      <c r="CW119" s="250"/>
      <c r="CX119" s="250"/>
      <c r="CY119" s="250"/>
      <c r="CZ119" s="250"/>
      <c r="DA119" s="250"/>
      <c r="DB119" s="250"/>
      <c r="DC119" s="250"/>
      <c r="DD119" s="250"/>
      <c r="DE119" s="250"/>
      <c r="DF119" s="250"/>
      <c r="DG119" s="250"/>
      <c r="DH119" s="250"/>
      <c r="DI119" s="250"/>
      <c r="DJ119" s="250"/>
      <c r="DK119" s="250"/>
      <c r="DL119" s="250"/>
      <c r="DM119" s="250"/>
      <c r="DN119" s="250"/>
      <c r="DO119" s="250"/>
      <c r="DP119" s="250"/>
      <c r="DQ119" s="250"/>
      <c r="DR119" s="250"/>
      <c r="DS119" s="250"/>
      <c r="DT119" s="250"/>
      <c r="DU119" s="250"/>
      <c r="DV119" s="250"/>
      <c r="DW119" s="250"/>
      <c r="DX119" s="250"/>
      <c r="DY119" s="250"/>
      <c r="DZ119" s="250"/>
      <c r="EA119" s="250"/>
      <c r="EB119" s="250"/>
      <c r="EC119" s="250"/>
      <c r="ED119" s="250"/>
      <c r="EE119" s="250"/>
      <c r="EF119" s="250"/>
      <c r="EG119" s="250"/>
      <c r="EH119" s="250"/>
      <c r="EI119" s="250"/>
      <c r="EJ119" s="250"/>
      <c r="EK119" s="250"/>
      <c r="EL119" s="250"/>
      <c r="EM119" s="250"/>
      <c r="EN119" s="250"/>
    </row>
    <row r="120" ht="19.5" customHeight="1">
      <c r="A120" s="14"/>
      <c r="B120" s="478"/>
      <c r="C120" s="479"/>
      <c r="D120" s="479"/>
      <c r="E120" s="461" t="s">
        <v>181</v>
      </c>
      <c r="F120" s="513"/>
      <c r="G120" s="513"/>
      <c r="H120" s="514" t="s">
        <v>7</v>
      </c>
      <c r="I120" s="464" t="s">
        <v>5</v>
      </c>
      <c r="J120" s="464">
        <f t="shared" si="48"/>
        <v>6</v>
      </c>
      <c r="K120" s="515">
        <v>2.0</v>
      </c>
      <c r="L120" s="515">
        <v>1.0</v>
      </c>
      <c r="M120" s="515">
        <v>2.0</v>
      </c>
      <c r="N120" s="515">
        <v>1.0</v>
      </c>
      <c r="O120" s="515">
        <v>0.0</v>
      </c>
      <c r="P120" s="515">
        <v>0.0</v>
      </c>
      <c r="Q120" s="471">
        <v>0.0</v>
      </c>
      <c r="R120" s="253"/>
      <c r="S120" s="466">
        <v>2.0</v>
      </c>
      <c r="T120" s="464">
        <v>1.0</v>
      </c>
      <c r="U120" s="464">
        <v>1.0</v>
      </c>
      <c r="V120" s="464">
        <v>1.0</v>
      </c>
      <c r="W120" s="464">
        <v>0.0</v>
      </c>
      <c r="X120" s="464">
        <v>0.0</v>
      </c>
      <c r="Y120" s="465">
        <v>0.0</v>
      </c>
      <c r="Z120" s="250"/>
      <c r="AA120" s="250"/>
      <c r="AB120" s="505"/>
      <c r="AC120" s="250"/>
      <c r="AD120" s="250"/>
      <c r="AE120" s="250"/>
      <c r="AF120" s="250"/>
      <c r="AG120" s="250"/>
      <c r="AH120" s="250"/>
      <c r="AI120" s="494"/>
      <c r="AJ120" s="250"/>
      <c r="AK120" s="250"/>
      <c r="AL120" s="250"/>
      <c r="AM120" s="250"/>
      <c r="AN120" s="250"/>
      <c r="AO120" s="250"/>
      <c r="AP120" s="250"/>
      <c r="AQ120" s="250"/>
      <c r="AR120" s="250"/>
      <c r="AS120" s="250"/>
      <c r="AT120" s="250"/>
      <c r="AU120" s="250"/>
      <c r="AV120" s="250"/>
      <c r="AW120" s="250"/>
      <c r="AX120" s="250"/>
      <c r="AY120" s="250"/>
      <c r="AZ120" s="250"/>
      <c r="BA120" s="250"/>
      <c r="BB120" s="250"/>
      <c r="BC120" s="250"/>
      <c r="BD120" s="250"/>
      <c r="BE120" s="250"/>
      <c r="BF120" s="250"/>
      <c r="BG120" s="250"/>
      <c r="BH120" s="250"/>
      <c r="BI120" s="250"/>
      <c r="BJ120" s="250"/>
      <c r="BK120" s="250"/>
      <c r="BL120" s="250"/>
      <c r="BM120" s="250"/>
      <c r="BN120" s="250"/>
      <c r="BO120" s="250"/>
      <c r="BP120" s="250"/>
      <c r="BQ120" s="250"/>
      <c r="BR120" s="250"/>
      <c r="BS120" s="250"/>
      <c r="BT120" s="250"/>
      <c r="BU120" s="250"/>
      <c r="BV120" s="250"/>
      <c r="BW120" s="250"/>
      <c r="BX120" s="250"/>
      <c r="BY120" s="250"/>
      <c r="BZ120" s="250"/>
      <c r="CA120" s="250"/>
      <c r="CB120" s="250"/>
      <c r="CC120" s="250"/>
      <c r="CD120" s="250"/>
      <c r="CE120" s="250"/>
      <c r="CF120" s="250"/>
      <c r="CG120" s="250"/>
      <c r="CH120" s="250"/>
      <c r="CI120" s="250"/>
      <c r="CJ120" s="250"/>
      <c r="CK120" s="250"/>
      <c r="CL120" s="250"/>
      <c r="CM120" s="250"/>
      <c r="CN120" s="250"/>
      <c r="CO120" s="250"/>
      <c r="CP120" s="250"/>
      <c r="CQ120" s="250"/>
      <c r="CR120" s="250"/>
      <c r="CS120" s="250"/>
      <c r="CT120" s="250"/>
      <c r="CU120" s="250"/>
      <c r="CV120" s="250"/>
      <c r="CW120" s="250"/>
      <c r="CX120" s="250"/>
      <c r="CY120" s="250"/>
      <c r="CZ120" s="250"/>
      <c r="DA120" s="250"/>
      <c r="DB120" s="250"/>
      <c r="DC120" s="250"/>
      <c r="DD120" s="250"/>
      <c r="DE120" s="250"/>
      <c r="DF120" s="250"/>
      <c r="DG120" s="250"/>
      <c r="DH120" s="250"/>
      <c r="DI120" s="250"/>
      <c r="DJ120" s="250"/>
      <c r="DK120" s="250"/>
      <c r="DL120" s="250"/>
      <c r="DM120" s="250"/>
      <c r="DN120" s="250"/>
      <c r="DO120" s="250"/>
      <c r="DP120" s="250"/>
      <c r="DQ120" s="250"/>
      <c r="DR120" s="250"/>
      <c r="DS120" s="250"/>
      <c r="DT120" s="250"/>
      <c r="DU120" s="250"/>
      <c r="DV120" s="250"/>
      <c r="DW120" s="250"/>
      <c r="DX120" s="250"/>
      <c r="DY120" s="250"/>
      <c r="DZ120" s="250"/>
      <c r="EA120" s="250"/>
      <c r="EB120" s="250"/>
      <c r="EC120" s="250"/>
      <c r="ED120" s="250"/>
      <c r="EE120" s="250"/>
      <c r="EF120" s="250"/>
      <c r="EG120" s="250"/>
      <c r="EH120" s="250"/>
      <c r="EI120" s="250"/>
      <c r="EJ120" s="250"/>
      <c r="EK120" s="250"/>
      <c r="EL120" s="250"/>
      <c r="EM120" s="250"/>
      <c r="EN120" s="250"/>
    </row>
    <row r="121" ht="19.5" customHeight="1">
      <c r="A121" s="14"/>
      <c r="B121" s="478"/>
      <c r="C121" s="479"/>
      <c r="D121" s="479"/>
      <c r="E121" s="516" t="s">
        <v>182</v>
      </c>
      <c r="F121" s="517"/>
      <c r="G121" s="517"/>
      <c r="H121" s="518" t="s">
        <v>5</v>
      </c>
      <c r="I121" s="464" t="s">
        <v>5</v>
      </c>
      <c r="J121" s="464">
        <f t="shared" si="48"/>
        <v>2.5</v>
      </c>
      <c r="K121" s="519">
        <v>0.0</v>
      </c>
      <c r="L121" s="519">
        <v>0.0</v>
      </c>
      <c r="M121" s="519">
        <v>0.0</v>
      </c>
      <c r="N121" s="519">
        <v>0.0</v>
      </c>
      <c r="O121" s="519">
        <v>0.5</v>
      </c>
      <c r="P121" s="519">
        <v>2.0</v>
      </c>
      <c r="Q121" s="520">
        <v>0.0</v>
      </c>
      <c r="R121" s="253"/>
      <c r="S121" s="466">
        <v>0.0</v>
      </c>
      <c r="T121" s="464">
        <v>0.0</v>
      </c>
      <c r="U121" s="464">
        <v>0.0</v>
      </c>
      <c r="V121" s="464">
        <v>0.0</v>
      </c>
      <c r="W121" s="464">
        <v>1.0</v>
      </c>
      <c r="X121" s="464">
        <v>2.0</v>
      </c>
      <c r="Y121" s="465">
        <v>0.0</v>
      </c>
      <c r="Z121" s="250"/>
      <c r="AA121" s="250"/>
      <c r="AB121" s="250"/>
      <c r="AC121" s="250"/>
      <c r="AD121" s="250"/>
      <c r="AE121" s="250"/>
      <c r="AF121" s="250"/>
      <c r="AG121" s="250"/>
      <c r="AH121" s="250"/>
      <c r="AI121" s="494"/>
      <c r="AJ121" s="250"/>
      <c r="AK121" s="250"/>
      <c r="AL121" s="250"/>
      <c r="AM121" s="250"/>
      <c r="AN121" s="250"/>
      <c r="AO121" s="250"/>
      <c r="AP121" s="250"/>
      <c r="AQ121" s="250"/>
      <c r="AR121" s="250"/>
      <c r="AS121" s="250"/>
      <c r="AT121" s="250"/>
      <c r="AU121" s="250"/>
      <c r="AV121" s="250"/>
      <c r="AW121" s="250"/>
      <c r="AX121" s="250"/>
      <c r="AY121" s="250"/>
      <c r="AZ121" s="250"/>
      <c r="BA121" s="250"/>
      <c r="BB121" s="250"/>
      <c r="BC121" s="250"/>
      <c r="BD121" s="250"/>
      <c r="BE121" s="250"/>
      <c r="BF121" s="250"/>
      <c r="BG121" s="250"/>
      <c r="BH121" s="250"/>
      <c r="BI121" s="250"/>
      <c r="BJ121" s="250"/>
      <c r="BK121" s="250"/>
      <c r="BL121" s="250"/>
      <c r="BM121" s="250"/>
      <c r="BN121" s="250"/>
      <c r="BO121" s="250"/>
      <c r="BP121" s="250"/>
      <c r="BQ121" s="250"/>
      <c r="BR121" s="250"/>
      <c r="BS121" s="250"/>
      <c r="BT121" s="250"/>
      <c r="BU121" s="250"/>
      <c r="BV121" s="250"/>
      <c r="BW121" s="250"/>
      <c r="BX121" s="250"/>
      <c r="BY121" s="250"/>
      <c r="BZ121" s="250"/>
      <c r="CA121" s="250"/>
      <c r="CB121" s="250"/>
      <c r="CC121" s="250"/>
      <c r="CD121" s="250"/>
      <c r="CE121" s="250"/>
      <c r="CF121" s="250"/>
      <c r="CG121" s="250"/>
      <c r="CH121" s="250"/>
      <c r="CI121" s="250"/>
      <c r="CJ121" s="250"/>
      <c r="CK121" s="250"/>
      <c r="CL121" s="250"/>
      <c r="CM121" s="250"/>
      <c r="CN121" s="250"/>
      <c r="CO121" s="250"/>
      <c r="CP121" s="250"/>
      <c r="CQ121" s="250"/>
      <c r="CR121" s="250"/>
      <c r="CS121" s="250"/>
      <c r="CT121" s="250"/>
      <c r="CU121" s="250"/>
      <c r="CV121" s="250"/>
      <c r="CW121" s="250"/>
      <c r="CX121" s="250"/>
      <c r="CY121" s="250"/>
      <c r="CZ121" s="250"/>
      <c r="DA121" s="250"/>
      <c r="DB121" s="250"/>
      <c r="DC121" s="250"/>
      <c r="DD121" s="250"/>
      <c r="DE121" s="250"/>
      <c r="DF121" s="250"/>
      <c r="DG121" s="250"/>
      <c r="DH121" s="250"/>
      <c r="DI121" s="250"/>
      <c r="DJ121" s="250"/>
      <c r="DK121" s="250"/>
      <c r="DL121" s="250"/>
      <c r="DM121" s="250"/>
      <c r="DN121" s="250"/>
      <c r="DO121" s="250"/>
      <c r="DP121" s="250"/>
      <c r="DQ121" s="250"/>
      <c r="DR121" s="250"/>
      <c r="DS121" s="250"/>
      <c r="DT121" s="250"/>
      <c r="DU121" s="250"/>
      <c r="DV121" s="250"/>
      <c r="DW121" s="250"/>
      <c r="DX121" s="250"/>
      <c r="DY121" s="250"/>
      <c r="DZ121" s="250"/>
      <c r="EA121" s="250"/>
      <c r="EB121" s="250"/>
      <c r="EC121" s="250"/>
      <c r="ED121" s="250"/>
      <c r="EE121" s="250"/>
      <c r="EF121" s="250"/>
      <c r="EG121" s="250"/>
      <c r="EH121" s="250"/>
      <c r="EI121" s="250"/>
      <c r="EJ121" s="250"/>
      <c r="EK121" s="250"/>
      <c r="EL121" s="250"/>
      <c r="EM121" s="250"/>
      <c r="EN121" s="250"/>
    </row>
    <row r="122" ht="19.5" customHeight="1">
      <c r="A122" s="14"/>
      <c r="B122" s="495"/>
      <c r="C122" s="496"/>
      <c r="D122" s="496"/>
      <c r="E122" s="521"/>
      <c r="F122" s="522"/>
      <c r="G122" s="522"/>
      <c r="H122" s="523"/>
      <c r="I122" s="500"/>
      <c r="J122" s="524"/>
      <c r="K122" s="525"/>
      <c r="L122" s="525"/>
      <c r="M122" s="525"/>
      <c r="N122" s="525"/>
      <c r="O122" s="525"/>
      <c r="P122" s="525"/>
      <c r="Q122" s="526"/>
      <c r="R122" s="253"/>
      <c r="S122" s="502"/>
      <c r="T122" s="488"/>
      <c r="U122" s="488"/>
      <c r="V122" s="488"/>
      <c r="W122" s="488"/>
      <c r="X122" s="488"/>
      <c r="Y122" s="527"/>
      <c r="Z122" s="250"/>
      <c r="AA122" s="250"/>
      <c r="AB122" s="250"/>
      <c r="AC122" s="250"/>
      <c r="AD122" s="250"/>
      <c r="AE122" s="250"/>
      <c r="AF122" s="250"/>
      <c r="AG122" s="250"/>
      <c r="AH122" s="250"/>
      <c r="AI122" s="250"/>
      <c r="AJ122" s="250"/>
      <c r="AK122" s="250"/>
      <c r="AL122" s="250"/>
      <c r="AM122" s="250"/>
      <c r="AN122" s="250"/>
      <c r="AO122" s="250"/>
      <c r="AP122" s="250"/>
      <c r="AQ122" s="250"/>
      <c r="AR122" s="250"/>
      <c r="AS122" s="250"/>
      <c r="AT122" s="250"/>
      <c r="AU122" s="250"/>
      <c r="AV122" s="250"/>
      <c r="AW122" s="250"/>
      <c r="AX122" s="250"/>
      <c r="AY122" s="250"/>
      <c r="AZ122" s="250"/>
      <c r="BA122" s="250"/>
      <c r="BB122" s="250"/>
      <c r="BC122" s="250"/>
      <c r="BD122" s="250"/>
      <c r="BE122" s="250"/>
      <c r="BF122" s="250"/>
      <c r="BG122" s="250"/>
      <c r="BH122" s="250"/>
      <c r="BI122" s="250"/>
      <c r="BJ122" s="250"/>
      <c r="BK122" s="250"/>
      <c r="BL122" s="250"/>
      <c r="BM122" s="250"/>
      <c r="BN122" s="250"/>
      <c r="BO122" s="250"/>
      <c r="BP122" s="250"/>
      <c r="BQ122" s="250"/>
      <c r="BR122" s="250"/>
      <c r="BS122" s="250"/>
      <c r="BT122" s="250"/>
      <c r="BU122" s="250"/>
      <c r="BV122" s="250"/>
      <c r="BW122" s="250"/>
      <c r="BX122" s="250"/>
      <c r="BY122" s="250"/>
      <c r="BZ122" s="250"/>
      <c r="CA122" s="250"/>
      <c r="CB122" s="250"/>
      <c r="CC122" s="250"/>
      <c r="CD122" s="250"/>
      <c r="CE122" s="250"/>
      <c r="CF122" s="250"/>
      <c r="CG122" s="250"/>
      <c r="CH122" s="250"/>
      <c r="CI122" s="250"/>
      <c r="CJ122" s="250"/>
      <c r="CK122" s="250"/>
      <c r="CL122" s="250"/>
      <c r="CM122" s="250"/>
      <c r="CN122" s="250"/>
      <c r="CO122" s="250"/>
      <c r="CP122" s="250"/>
      <c r="CQ122" s="250"/>
      <c r="CR122" s="250"/>
      <c r="CS122" s="250"/>
      <c r="CT122" s="250"/>
      <c r="CU122" s="250"/>
      <c r="CV122" s="250"/>
      <c r="CW122" s="250"/>
      <c r="CX122" s="250"/>
      <c r="CY122" s="250"/>
      <c r="CZ122" s="250"/>
      <c r="DA122" s="250"/>
      <c r="DB122" s="250"/>
      <c r="DC122" s="250"/>
      <c r="DD122" s="250"/>
      <c r="DE122" s="250"/>
      <c r="DF122" s="250"/>
      <c r="DG122" s="250"/>
      <c r="DH122" s="250"/>
      <c r="DI122" s="250"/>
      <c r="DJ122" s="250"/>
      <c r="DK122" s="250"/>
      <c r="DL122" s="250"/>
      <c r="DM122" s="250"/>
      <c r="DN122" s="250"/>
      <c r="DO122" s="250"/>
      <c r="DP122" s="250"/>
      <c r="DQ122" s="250"/>
      <c r="DR122" s="250"/>
      <c r="DS122" s="250"/>
      <c r="DT122" s="250"/>
      <c r="DU122" s="250"/>
      <c r="DV122" s="250"/>
      <c r="DW122" s="250"/>
      <c r="DX122" s="250"/>
      <c r="DY122" s="250"/>
      <c r="DZ122" s="250"/>
      <c r="EA122" s="250"/>
      <c r="EB122" s="250"/>
      <c r="EC122" s="250"/>
      <c r="ED122" s="250"/>
      <c r="EE122" s="250"/>
      <c r="EF122" s="250"/>
      <c r="EG122" s="250"/>
      <c r="EH122" s="250"/>
      <c r="EI122" s="250"/>
      <c r="EJ122" s="250"/>
      <c r="EK122" s="250"/>
      <c r="EL122" s="250"/>
      <c r="EM122" s="250"/>
      <c r="EN122" s="250"/>
    </row>
    <row r="123" ht="19.5" customHeight="1">
      <c r="A123" s="14"/>
      <c r="B123" s="431"/>
      <c r="C123" s="431"/>
      <c r="D123" s="432"/>
      <c r="E123" s="433"/>
      <c r="F123" s="434"/>
      <c r="G123" s="435"/>
      <c r="H123" s="382"/>
      <c r="I123" s="506" t="s">
        <v>140</v>
      </c>
      <c r="J123" s="507">
        <f>SUM(J114:J122)</f>
        <v>31</v>
      </c>
      <c r="K123" s="508">
        <f> J123 - (J123 / 7)</f>
        <v>26.57142857</v>
      </c>
      <c r="L123" s="508">
        <f> K123 - (J123 / 7)</f>
        <v>22.14285714</v>
      </c>
      <c r="M123" s="508">
        <f> L123 - (J123 / 7)</f>
        <v>17.71428571</v>
      </c>
      <c r="N123" s="508">
        <f> M123 - (J123 / 7)</f>
        <v>13.28571429</v>
      </c>
      <c r="O123" s="508">
        <f> N123 - (J123 / 7)</f>
        <v>8.857142857</v>
      </c>
      <c r="P123" s="508">
        <f> O123 - (J123 / 7)</f>
        <v>4.428571429</v>
      </c>
      <c r="Q123" s="508">
        <f> P123 - (J123 / 7)</f>
        <v>0</v>
      </c>
      <c r="R123" s="436"/>
      <c r="S123" s="437"/>
      <c r="T123" s="436"/>
      <c r="U123" s="436"/>
      <c r="V123" s="436"/>
      <c r="W123" s="436"/>
      <c r="X123" s="436"/>
      <c r="Y123" s="436">
        <f>SUM(S114:Y122)</f>
        <v>29</v>
      </c>
      <c r="Z123" s="436"/>
      <c r="AA123" s="436"/>
      <c r="AB123" s="436"/>
      <c r="AC123" s="436"/>
      <c r="AD123" s="436"/>
      <c r="AE123" s="436"/>
      <c r="AF123" s="436"/>
      <c r="AG123" s="436"/>
      <c r="AH123" s="436"/>
      <c r="AI123" s="436"/>
      <c r="AJ123" s="436"/>
      <c r="AK123" s="436"/>
      <c r="AL123" s="436"/>
      <c r="AM123" s="436"/>
      <c r="AN123" s="436"/>
      <c r="AO123" s="436"/>
      <c r="AP123" s="436"/>
      <c r="AQ123" s="436"/>
      <c r="AR123" s="436"/>
      <c r="AS123" s="436"/>
      <c r="AT123" s="436"/>
      <c r="AU123" s="436"/>
      <c r="AV123" s="436"/>
      <c r="AW123" s="436"/>
      <c r="AX123" s="436"/>
      <c r="AY123" s="436"/>
      <c r="AZ123" s="436"/>
      <c r="BA123" s="436"/>
      <c r="BB123" s="436"/>
      <c r="BC123" s="436"/>
      <c r="BD123" s="436"/>
      <c r="BE123" s="436"/>
      <c r="BF123" s="436"/>
      <c r="BG123" s="436"/>
      <c r="BH123" s="436"/>
      <c r="BI123" s="436"/>
      <c r="BJ123" s="436"/>
      <c r="BK123" s="436"/>
      <c r="BL123" s="436"/>
      <c r="BM123" s="436"/>
      <c r="BN123" s="250"/>
      <c r="BO123" s="250"/>
      <c r="BP123" s="250"/>
      <c r="BQ123" s="250"/>
      <c r="BR123" s="250"/>
      <c r="BS123" s="250"/>
      <c r="BT123" s="250"/>
      <c r="BU123" s="250"/>
      <c r="BV123" s="250"/>
      <c r="BW123" s="250"/>
      <c r="BX123" s="250"/>
      <c r="BY123" s="250"/>
      <c r="BZ123" s="250"/>
      <c r="CA123" s="250"/>
      <c r="CB123" s="250"/>
      <c r="CC123" s="250"/>
      <c r="CD123" s="250"/>
      <c r="CE123" s="250"/>
      <c r="CF123" s="250"/>
      <c r="CG123" s="250"/>
      <c r="CH123" s="250"/>
      <c r="CI123" s="250"/>
      <c r="CJ123" s="250"/>
      <c r="CK123" s="250"/>
      <c r="CL123" s="250"/>
      <c r="CM123" s="250"/>
      <c r="CN123" s="250"/>
      <c r="CO123" s="250"/>
      <c r="CP123" s="250"/>
      <c r="CQ123" s="250"/>
      <c r="CR123" s="250"/>
      <c r="CS123" s="250"/>
      <c r="CT123" s="250"/>
      <c r="CU123" s="250"/>
      <c r="CV123" s="250"/>
      <c r="CW123" s="250"/>
      <c r="CX123" s="250"/>
      <c r="CY123" s="250"/>
      <c r="CZ123" s="250"/>
      <c r="DA123" s="250"/>
      <c r="DB123" s="250"/>
      <c r="DC123" s="250"/>
      <c r="DD123" s="250"/>
      <c r="DE123" s="250"/>
      <c r="DF123" s="250"/>
      <c r="DG123" s="250"/>
      <c r="DH123" s="250"/>
      <c r="DI123" s="250"/>
      <c r="DJ123" s="250"/>
      <c r="DK123" s="250"/>
      <c r="DL123" s="250"/>
      <c r="DM123" s="250"/>
      <c r="DN123" s="250"/>
      <c r="DO123" s="250"/>
      <c r="DP123" s="250"/>
      <c r="DQ123" s="250"/>
      <c r="DR123" s="250"/>
      <c r="DS123" s="250"/>
      <c r="DT123" s="250"/>
      <c r="DU123" s="250"/>
      <c r="DV123" s="250"/>
      <c r="DW123" s="250"/>
      <c r="DX123" s="250"/>
      <c r="DY123" s="250"/>
      <c r="DZ123" s="250"/>
      <c r="EA123" s="250"/>
      <c r="EB123" s="250"/>
      <c r="EC123" s="250"/>
      <c r="ED123" s="250"/>
      <c r="EE123" s="250"/>
      <c r="EF123" s="250"/>
      <c r="EG123" s="250"/>
      <c r="EH123" s="250"/>
      <c r="EI123" s="250"/>
      <c r="EJ123" s="250"/>
      <c r="EK123" s="250"/>
      <c r="EL123" s="250"/>
      <c r="EM123" s="250"/>
      <c r="EN123" s="250"/>
    </row>
    <row r="124" ht="19.5" customHeight="1">
      <c r="A124" s="14"/>
      <c r="B124" s="244"/>
      <c r="C124" s="244"/>
      <c r="D124" s="438"/>
      <c r="E124" s="438"/>
      <c r="F124" s="244"/>
      <c r="G124" s="439"/>
      <c r="H124" s="439"/>
      <c r="I124" s="509" t="s">
        <v>148</v>
      </c>
      <c r="J124" s="510">
        <f>SUM(J114:J121)</f>
        <v>31</v>
      </c>
      <c r="K124" s="508">
        <f t="shared" ref="K124:Q124" si="54"> J124 - SUM(K114:K121)</f>
        <v>26</v>
      </c>
      <c r="L124" s="508">
        <f t="shared" si="54"/>
        <v>19.5</v>
      </c>
      <c r="M124" s="508">
        <f t="shared" si="54"/>
        <v>15</v>
      </c>
      <c r="N124" s="508">
        <f t="shared" si="54"/>
        <v>10.5</v>
      </c>
      <c r="O124" s="508">
        <f t="shared" si="54"/>
        <v>6</v>
      </c>
      <c r="P124" s="508">
        <f t="shared" si="54"/>
        <v>3</v>
      </c>
      <c r="Q124" s="508">
        <f t="shared" si="54"/>
        <v>0</v>
      </c>
      <c r="R124" s="244"/>
      <c r="S124" s="244"/>
      <c r="T124" s="244"/>
      <c r="U124" s="244"/>
      <c r="V124" s="244"/>
      <c r="W124" s="244"/>
      <c r="X124" s="244"/>
      <c r="Y124" s="244"/>
      <c r="Z124" s="244"/>
      <c r="AA124" s="244"/>
      <c r="AB124" s="244"/>
      <c r="AC124" s="244"/>
      <c r="AD124" s="244"/>
      <c r="AE124" s="244"/>
      <c r="AF124" s="244"/>
      <c r="AG124" s="244"/>
      <c r="AH124" s="244"/>
      <c r="AI124" s="244"/>
      <c r="AJ124" s="244"/>
      <c r="AK124" s="244"/>
      <c r="AL124" s="244"/>
      <c r="AM124" s="244"/>
      <c r="AN124" s="244"/>
      <c r="AO124" s="244"/>
      <c r="AP124" s="244"/>
      <c r="AQ124" s="244"/>
      <c r="AR124" s="244"/>
      <c r="AS124" s="244"/>
      <c r="AT124" s="244"/>
      <c r="AU124" s="244"/>
      <c r="AV124" s="244"/>
      <c r="AW124" s="244"/>
      <c r="AX124" s="244"/>
      <c r="AY124" s="244"/>
      <c r="AZ124" s="244"/>
      <c r="BA124" s="244"/>
      <c r="BB124" s="244"/>
      <c r="BC124" s="244"/>
      <c r="BD124" s="244"/>
      <c r="BE124" s="244"/>
      <c r="BF124" s="244"/>
      <c r="BG124" s="244"/>
      <c r="BH124" s="244"/>
      <c r="BI124" s="244"/>
      <c r="BJ124" s="244"/>
      <c r="BK124" s="244"/>
      <c r="BL124" s="386"/>
      <c r="BM124" s="386"/>
      <c r="BN124" s="250"/>
      <c r="BO124" s="250"/>
      <c r="BP124" s="250"/>
      <c r="BQ124" s="250"/>
      <c r="BR124" s="250"/>
      <c r="BS124" s="250"/>
      <c r="BT124" s="250"/>
      <c r="BU124" s="250"/>
      <c r="BV124" s="250"/>
      <c r="BW124" s="250"/>
      <c r="BX124" s="250"/>
      <c r="BY124" s="250"/>
      <c r="BZ124" s="250"/>
      <c r="CA124" s="250"/>
      <c r="CB124" s="250"/>
      <c r="CC124" s="250"/>
      <c r="CD124" s="250"/>
      <c r="CE124" s="250"/>
      <c r="CF124" s="250"/>
      <c r="CG124" s="250"/>
      <c r="CH124" s="250"/>
      <c r="CI124" s="250"/>
      <c r="CJ124" s="250"/>
      <c r="CK124" s="250"/>
      <c r="CL124" s="250"/>
      <c r="CM124" s="250"/>
      <c r="CN124" s="250"/>
      <c r="CO124" s="250"/>
      <c r="CP124" s="250"/>
      <c r="CQ124" s="250"/>
      <c r="CR124" s="250"/>
      <c r="CS124" s="250"/>
      <c r="CT124" s="250"/>
      <c r="CU124" s="250"/>
      <c r="CV124" s="250"/>
      <c r="CW124" s="250"/>
      <c r="CX124" s="250"/>
      <c r="CY124" s="250"/>
      <c r="CZ124" s="250"/>
      <c r="DA124" s="250"/>
      <c r="DB124" s="250"/>
      <c r="DC124" s="250"/>
      <c r="DD124" s="250"/>
      <c r="DE124" s="250"/>
      <c r="DF124" s="250"/>
      <c r="DG124" s="250"/>
      <c r="DH124" s="250"/>
      <c r="DI124" s="250"/>
      <c r="DJ124" s="250"/>
      <c r="DK124" s="250"/>
      <c r="DL124" s="250"/>
      <c r="DM124" s="250"/>
      <c r="DN124" s="250"/>
      <c r="DO124" s="250"/>
      <c r="DP124" s="250"/>
      <c r="DQ124" s="250"/>
      <c r="DR124" s="250"/>
      <c r="DS124" s="250"/>
      <c r="DT124" s="250"/>
      <c r="DU124" s="250"/>
      <c r="DV124" s="250"/>
      <c r="DW124" s="250"/>
      <c r="DX124" s="250"/>
      <c r="DY124" s="250"/>
      <c r="DZ124" s="250"/>
      <c r="EA124" s="250"/>
      <c r="EB124" s="250"/>
      <c r="EC124" s="250"/>
      <c r="ED124" s="250"/>
      <c r="EE124" s="250"/>
      <c r="EF124" s="250"/>
      <c r="EG124" s="250"/>
      <c r="EH124" s="250"/>
      <c r="EI124" s="250"/>
      <c r="EJ124" s="250"/>
      <c r="EK124" s="250"/>
      <c r="EL124" s="250"/>
      <c r="EM124" s="250"/>
      <c r="EN124" s="250"/>
    </row>
    <row r="125" ht="19.5" customHeight="1">
      <c r="A125" s="14"/>
      <c r="B125" s="391"/>
      <c r="C125" s="391"/>
      <c r="D125" s="437"/>
      <c r="E125" s="437"/>
      <c r="F125" s="437"/>
      <c r="G125" s="437"/>
      <c r="H125" s="437"/>
      <c r="I125" s="250"/>
      <c r="J125" s="436"/>
      <c r="K125" s="246" t="s">
        <v>136</v>
      </c>
      <c r="L125" s="247"/>
      <c r="M125" s="247"/>
      <c r="N125" s="247"/>
      <c r="O125" s="247"/>
      <c r="P125" s="247"/>
      <c r="Q125" s="5"/>
      <c r="R125" s="440"/>
      <c r="S125" s="246" t="s">
        <v>137</v>
      </c>
      <c r="T125" s="247"/>
      <c r="U125" s="247"/>
      <c r="V125" s="247"/>
      <c r="W125" s="247"/>
      <c r="X125" s="247"/>
      <c r="Y125" s="5"/>
      <c r="Z125" s="250"/>
      <c r="AA125" s="250"/>
      <c r="AB125" s="246" t="s">
        <v>138</v>
      </c>
      <c r="AC125" s="247"/>
      <c r="AD125" s="247"/>
      <c r="AE125" s="247"/>
      <c r="AF125" s="247"/>
      <c r="AG125" s="247"/>
      <c r="AH125" s="247"/>
      <c r="AI125" s="5"/>
      <c r="AJ125" s="250"/>
      <c r="AK125" s="250"/>
      <c r="AL125" s="250"/>
      <c r="AM125" s="250"/>
      <c r="AN125" s="250"/>
      <c r="AO125" s="250"/>
      <c r="AP125" s="250"/>
      <c r="AQ125" s="250"/>
      <c r="AR125" s="250"/>
      <c r="AS125" s="250"/>
      <c r="AT125" s="250"/>
      <c r="AU125" s="250"/>
      <c r="AV125" s="250"/>
      <c r="AW125" s="250"/>
      <c r="AX125" s="250"/>
      <c r="AY125" s="250"/>
      <c r="AZ125" s="250"/>
      <c r="BA125" s="250"/>
      <c r="BB125" s="250"/>
      <c r="BC125" s="250"/>
      <c r="BD125" s="250"/>
      <c r="BE125" s="250"/>
      <c r="BF125" s="250"/>
      <c r="BG125" s="250"/>
      <c r="BH125" s="250"/>
      <c r="BI125" s="250"/>
      <c r="BJ125" s="250"/>
      <c r="BK125" s="250"/>
      <c r="BL125" s="250"/>
      <c r="BM125" s="250"/>
      <c r="BN125" s="250"/>
      <c r="BO125" s="250"/>
      <c r="BP125" s="250"/>
      <c r="BQ125" s="250"/>
      <c r="BR125" s="250"/>
      <c r="BS125" s="250"/>
      <c r="BT125" s="250"/>
      <c r="BU125" s="250"/>
      <c r="BV125" s="250"/>
      <c r="BW125" s="250"/>
      <c r="BX125" s="250"/>
      <c r="BY125" s="250"/>
      <c r="BZ125" s="250"/>
      <c r="CA125" s="250"/>
      <c r="CB125" s="250"/>
      <c r="CC125" s="250"/>
      <c r="CD125" s="250"/>
      <c r="CE125" s="250"/>
      <c r="CF125" s="250"/>
      <c r="CG125" s="250"/>
      <c r="CH125" s="250"/>
      <c r="CI125" s="250"/>
      <c r="CJ125" s="250"/>
      <c r="CK125" s="250"/>
      <c r="CL125" s="250"/>
      <c r="CM125" s="250"/>
      <c r="CN125" s="250"/>
      <c r="CO125" s="250"/>
      <c r="CP125" s="250"/>
      <c r="CQ125" s="250"/>
      <c r="CR125" s="250"/>
      <c r="CS125" s="250"/>
      <c r="CT125" s="250"/>
      <c r="CU125" s="250"/>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250"/>
      <c r="DX125" s="250"/>
      <c r="DY125" s="250"/>
      <c r="DZ125" s="250"/>
      <c r="EA125" s="250"/>
      <c r="EB125" s="250"/>
      <c r="EC125" s="250"/>
      <c r="ED125" s="250"/>
      <c r="EE125" s="250"/>
      <c r="EF125" s="250"/>
      <c r="EG125" s="250"/>
      <c r="EH125" s="250"/>
      <c r="EI125" s="250"/>
      <c r="EJ125" s="250"/>
      <c r="EK125" s="250"/>
      <c r="EL125" s="250"/>
      <c r="EM125" s="250"/>
      <c r="EN125" s="250"/>
    </row>
    <row r="126" ht="19.5" customHeight="1">
      <c r="A126" s="14"/>
      <c r="B126" s="395"/>
      <c r="C126" s="395"/>
      <c r="D126" s="441"/>
      <c r="E126" s="441"/>
      <c r="F126" s="441"/>
      <c r="G126" s="441"/>
      <c r="H126" s="441"/>
      <c r="I126" s="250"/>
      <c r="J126" s="442"/>
      <c r="K126" s="443" t="s">
        <v>83</v>
      </c>
      <c r="L126" s="444" t="s">
        <v>84</v>
      </c>
      <c r="M126" s="444" t="s">
        <v>78</v>
      </c>
      <c r="N126" s="444" t="s">
        <v>79</v>
      </c>
      <c r="O126" s="444" t="s">
        <v>80</v>
      </c>
      <c r="P126" s="444" t="s">
        <v>81</v>
      </c>
      <c r="Q126" s="444" t="s">
        <v>82</v>
      </c>
      <c r="R126" s="253"/>
      <c r="S126" s="443" t="s">
        <v>83</v>
      </c>
      <c r="T126" s="445" t="s">
        <v>84</v>
      </c>
      <c r="U126" s="445" t="s">
        <v>78</v>
      </c>
      <c r="V126" s="445" t="s">
        <v>79</v>
      </c>
      <c r="W126" s="445" t="s">
        <v>80</v>
      </c>
      <c r="X126" s="445" t="s">
        <v>81</v>
      </c>
      <c r="Y126" s="445" t="s">
        <v>82</v>
      </c>
      <c r="Z126" s="250"/>
      <c r="AA126" s="250"/>
      <c r="AB126" s="443" t="s">
        <v>83</v>
      </c>
      <c r="AC126" s="445" t="s">
        <v>84</v>
      </c>
      <c r="AD126" s="443" t="s">
        <v>78</v>
      </c>
      <c r="AE126" s="445" t="s">
        <v>79</v>
      </c>
      <c r="AF126" s="445" t="s">
        <v>80</v>
      </c>
      <c r="AG126" s="445" t="s">
        <v>81</v>
      </c>
      <c r="AH126" s="445" t="s">
        <v>82</v>
      </c>
      <c r="AI126" s="446" t="s">
        <v>139</v>
      </c>
      <c r="AJ126" s="250"/>
      <c r="AK126" s="402" t="s">
        <v>8</v>
      </c>
      <c r="AL126" s="447" t="s">
        <v>91</v>
      </c>
      <c r="AM126" s="448">
        <f t="shared" ref="AM126:AS126" si="55">K127</f>
        <v>44511</v>
      </c>
      <c r="AN126" s="448">
        <f t="shared" si="55"/>
        <v>44512</v>
      </c>
      <c r="AO126" s="448">
        <f t="shared" si="55"/>
        <v>44513</v>
      </c>
      <c r="AP126" s="448">
        <f t="shared" si="55"/>
        <v>44514</v>
      </c>
      <c r="AQ126" s="448">
        <f t="shared" si="55"/>
        <v>44515</v>
      </c>
      <c r="AR126" s="448">
        <f t="shared" si="55"/>
        <v>44516</v>
      </c>
      <c r="AS126" s="448">
        <f t="shared" si="55"/>
        <v>44517</v>
      </c>
      <c r="AT126" s="250"/>
      <c r="AU126" s="449" t="s">
        <v>5</v>
      </c>
      <c r="AV126" s="450" t="s">
        <v>91</v>
      </c>
      <c r="AW126" s="448">
        <f t="shared" ref="AW126:BC126" si="56">K127</f>
        <v>44511</v>
      </c>
      <c r="AX126" s="448">
        <f t="shared" si="56"/>
        <v>44512</v>
      </c>
      <c r="AY126" s="448">
        <f t="shared" si="56"/>
        <v>44513</v>
      </c>
      <c r="AZ126" s="448">
        <f t="shared" si="56"/>
        <v>44514</v>
      </c>
      <c r="BA126" s="448">
        <f t="shared" si="56"/>
        <v>44515</v>
      </c>
      <c r="BB126" s="448">
        <f t="shared" si="56"/>
        <v>44516</v>
      </c>
      <c r="BC126" s="448">
        <f t="shared" si="56"/>
        <v>44517</v>
      </c>
      <c r="BD126" s="250"/>
      <c r="BE126" s="449" t="s">
        <v>12</v>
      </c>
      <c r="BF126" s="450" t="s">
        <v>91</v>
      </c>
      <c r="BG126" s="448">
        <f t="shared" ref="BG126:BM126" si="57">K127</f>
        <v>44511</v>
      </c>
      <c r="BH126" s="448">
        <f t="shared" si="57"/>
        <v>44512</v>
      </c>
      <c r="BI126" s="448">
        <f t="shared" si="57"/>
        <v>44513</v>
      </c>
      <c r="BJ126" s="448">
        <f t="shared" si="57"/>
        <v>44514</v>
      </c>
      <c r="BK126" s="448">
        <f t="shared" si="57"/>
        <v>44515</v>
      </c>
      <c r="BL126" s="448">
        <f t="shared" si="57"/>
        <v>44516</v>
      </c>
      <c r="BM126" s="448">
        <f t="shared" si="57"/>
        <v>44517</v>
      </c>
      <c r="BN126" s="250"/>
      <c r="BO126" s="250"/>
      <c r="BP126" s="250"/>
      <c r="BQ126" s="250"/>
      <c r="BR126" s="250"/>
      <c r="BS126" s="250"/>
      <c r="BT126" s="250"/>
      <c r="BU126" s="250"/>
      <c r="BV126" s="250"/>
      <c r="BW126" s="250"/>
      <c r="BX126" s="250"/>
      <c r="BY126" s="250"/>
      <c r="BZ126" s="250"/>
      <c r="CA126" s="250"/>
      <c r="CB126" s="250"/>
      <c r="CC126" s="250"/>
      <c r="CD126" s="250"/>
      <c r="CE126" s="250"/>
      <c r="CF126" s="250"/>
      <c r="CG126" s="250"/>
      <c r="CH126" s="250"/>
      <c r="CI126" s="250"/>
      <c r="CJ126" s="250"/>
      <c r="CK126" s="250"/>
      <c r="CL126" s="250"/>
      <c r="CM126" s="250"/>
      <c r="CN126" s="250"/>
      <c r="CO126" s="250"/>
      <c r="CP126" s="250"/>
      <c r="CQ126" s="250"/>
      <c r="CR126" s="250"/>
      <c r="CS126" s="250"/>
      <c r="CT126" s="250"/>
      <c r="CU126" s="250"/>
      <c r="CV126" s="250"/>
      <c r="CW126" s="250"/>
      <c r="CX126" s="250"/>
      <c r="CY126" s="250"/>
      <c r="CZ126" s="250"/>
      <c r="DA126" s="250"/>
      <c r="DB126" s="250"/>
      <c r="DC126" s="250"/>
      <c r="DD126" s="250"/>
      <c r="DE126" s="250"/>
      <c r="DF126" s="250"/>
      <c r="DG126" s="250"/>
      <c r="DH126" s="250"/>
      <c r="DI126" s="250"/>
      <c r="DJ126" s="250"/>
      <c r="DK126" s="250"/>
      <c r="DL126" s="250"/>
      <c r="DM126" s="250"/>
      <c r="DN126" s="250"/>
      <c r="DO126" s="250"/>
      <c r="DP126" s="250"/>
      <c r="DQ126" s="250"/>
      <c r="DR126" s="250"/>
      <c r="DS126" s="250"/>
      <c r="DT126" s="250"/>
      <c r="DU126" s="250"/>
      <c r="DV126" s="250"/>
      <c r="DW126" s="250"/>
      <c r="DX126" s="250"/>
      <c r="DY126" s="250"/>
      <c r="DZ126" s="250"/>
      <c r="EA126" s="250"/>
      <c r="EB126" s="250"/>
      <c r="EC126" s="250"/>
      <c r="ED126" s="250"/>
      <c r="EE126" s="250"/>
      <c r="EF126" s="250"/>
      <c r="EG126" s="250"/>
      <c r="EH126" s="250"/>
      <c r="EI126" s="250"/>
      <c r="EJ126" s="250"/>
      <c r="EK126" s="250"/>
      <c r="EL126" s="250"/>
      <c r="EM126" s="250"/>
      <c r="EN126" s="250"/>
    </row>
    <row r="127" ht="19.5" customHeight="1">
      <c r="A127" s="14"/>
      <c r="B127" s="451" t="s">
        <v>85</v>
      </c>
      <c r="C127" s="452" t="s">
        <v>86</v>
      </c>
      <c r="D127" s="452" t="s">
        <v>87</v>
      </c>
      <c r="E127" s="452" t="s">
        <v>88</v>
      </c>
      <c r="F127" s="452" t="s">
        <v>17</v>
      </c>
      <c r="G127" s="452" t="s">
        <v>89</v>
      </c>
      <c r="H127" s="452" t="s">
        <v>90</v>
      </c>
      <c r="I127" s="453" t="s">
        <v>20</v>
      </c>
      <c r="J127" s="454" t="s">
        <v>91</v>
      </c>
      <c r="K127" s="455">
        <v>44511.0</v>
      </c>
      <c r="L127" s="455">
        <v>44512.0</v>
      </c>
      <c r="M127" s="455">
        <v>44513.0</v>
      </c>
      <c r="N127" s="455">
        <v>44514.0</v>
      </c>
      <c r="O127" s="455">
        <v>44515.0</v>
      </c>
      <c r="P127" s="455">
        <v>44516.0</v>
      </c>
      <c r="Q127" s="455">
        <v>44517.0</v>
      </c>
      <c r="R127" s="253"/>
      <c r="S127" s="456">
        <f t="shared" ref="S127:Y127" si="58">K127</f>
        <v>44511</v>
      </c>
      <c r="T127" s="456">
        <f t="shared" si="58"/>
        <v>44512</v>
      </c>
      <c r="U127" s="456">
        <f t="shared" si="58"/>
        <v>44513</v>
      </c>
      <c r="V127" s="456">
        <f t="shared" si="58"/>
        <v>44514</v>
      </c>
      <c r="W127" s="456">
        <f t="shared" si="58"/>
        <v>44515</v>
      </c>
      <c r="X127" s="456">
        <f t="shared" si="58"/>
        <v>44516</v>
      </c>
      <c r="Y127" s="456">
        <f t="shared" si="58"/>
        <v>44517</v>
      </c>
      <c r="Z127" s="250"/>
      <c r="AA127" s="250"/>
      <c r="AB127" s="456">
        <f t="shared" ref="AB127:AH127" si="59">K127</f>
        <v>44511</v>
      </c>
      <c r="AC127" s="456">
        <f t="shared" si="59"/>
        <v>44512</v>
      </c>
      <c r="AD127" s="456">
        <f t="shared" si="59"/>
        <v>44513</v>
      </c>
      <c r="AE127" s="456">
        <f t="shared" si="59"/>
        <v>44514</v>
      </c>
      <c r="AF127" s="456">
        <f t="shared" si="59"/>
        <v>44515</v>
      </c>
      <c r="AG127" s="456">
        <f t="shared" si="59"/>
        <v>44516</v>
      </c>
      <c r="AH127" s="456">
        <f t="shared" si="59"/>
        <v>44517</v>
      </c>
      <c r="AI127" s="401"/>
      <c r="AJ127" s="250"/>
      <c r="AK127" s="402" t="s">
        <v>140</v>
      </c>
      <c r="AL127" s="457">
        <f>SUM(J131,J135)</f>
        <v>4.5</v>
      </c>
      <c r="AM127" s="404">
        <f>AL127 - (AL127/7)</f>
        <v>3.857142857</v>
      </c>
      <c r="AN127" s="404">
        <f>AM127 - (AL127/7)</f>
        <v>3.214285714</v>
      </c>
      <c r="AO127" s="404">
        <f>AN127 - (AL127/7)</f>
        <v>2.571428571</v>
      </c>
      <c r="AP127" s="404">
        <f>AO127 - (AL127/7)</f>
        <v>1.928571429</v>
      </c>
      <c r="AQ127" s="404">
        <f>AP127 - (AL127/7)</f>
        <v>1.285714286</v>
      </c>
      <c r="AR127" s="404">
        <f>AQ127 - (AL127/7)</f>
        <v>0.6428571429</v>
      </c>
      <c r="AS127" s="405">
        <f>AR127 - (AL127/7)</f>
        <v>0</v>
      </c>
      <c r="AT127" s="250"/>
      <c r="AU127" s="406" t="s">
        <v>140</v>
      </c>
      <c r="AV127" s="407">
        <f>SUM(J128,J130)</f>
        <v>5</v>
      </c>
      <c r="AW127" s="408">
        <f>AV127 - (AV127/7)</f>
        <v>4.285714286</v>
      </c>
      <c r="AX127" s="408">
        <f>AW127 - (AV127/7)</f>
        <v>3.571428571</v>
      </c>
      <c r="AY127" s="408">
        <f>AX127 - (AV127/7)</f>
        <v>2.857142857</v>
      </c>
      <c r="AZ127" s="408">
        <f>AY127 - (AV127/7)</f>
        <v>2.142857143</v>
      </c>
      <c r="BA127" s="408">
        <f>AZ127 - (AV127/7)</f>
        <v>1.428571429</v>
      </c>
      <c r="BB127" s="408">
        <f>BA127 - (AV127/7)</f>
        <v>0.7142857143</v>
      </c>
      <c r="BC127" s="409">
        <f>BB127 - (AV127/7)</f>
        <v>0</v>
      </c>
      <c r="BD127" s="250"/>
      <c r="BE127" s="406" t="s">
        <v>140</v>
      </c>
      <c r="BF127" s="407">
        <f>SUM(J136,J134)</f>
        <v>7</v>
      </c>
      <c r="BG127" s="408">
        <f>BF127 - (BF127/7)</f>
        <v>6</v>
      </c>
      <c r="BH127" s="408">
        <f>BG127 - (BF127/7)</f>
        <v>5</v>
      </c>
      <c r="BI127" s="408">
        <f>BH127 - (BF127/7)</f>
        <v>4</v>
      </c>
      <c r="BJ127" s="408">
        <f>BI127 - (BF127/7)</f>
        <v>3</v>
      </c>
      <c r="BK127" s="408">
        <f>BJ127 - (BF127/7)</f>
        <v>2</v>
      </c>
      <c r="BL127" s="408">
        <f>BK127 - (BF127/7)</f>
        <v>1</v>
      </c>
      <c r="BM127" s="409">
        <f>BL127 - (BF127/7)</f>
        <v>0</v>
      </c>
      <c r="BN127" s="250"/>
      <c r="BO127" s="250"/>
      <c r="BP127" s="250"/>
      <c r="BQ127" s="250"/>
      <c r="BR127" s="250"/>
      <c r="BS127" s="250"/>
      <c r="BT127" s="250"/>
      <c r="BU127" s="250"/>
      <c r="BV127" s="250"/>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250"/>
      <c r="CT127" s="250"/>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250"/>
      <c r="EC127" s="250"/>
      <c r="ED127" s="250"/>
      <c r="EE127" s="250"/>
      <c r="EF127" s="250"/>
      <c r="EG127" s="250"/>
      <c r="EH127" s="250"/>
      <c r="EI127" s="250"/>
      <c r="EJ127" s="250"/>
      <c r="EK127" s="250"/>
      <c r="EL127" s="250"/>
      <c r="EM127" s="250"/>
      <c r="EN127" s="250"/>
    </row>
    <row r="128" ht="19.5" customHeight="1">
      <c r="A128" s="14"/>
      <c r="B128" s="458">
        <v>4.3</v>
      </c>
      <c r="C128" s="459" t="s">
        <v>183</v>
      </c>
      <c r="D128" s="460">
        <v>44511.0</v>
      </c>
      <c r="E128" s="461" t="s">
        <v>184</v>
      </c>
      <c r="F128" s="462"/>
      <c r="G128" s="462"/>
      <c r="H128" s="463" t="s">
        <v>5</v>
      </c>
      <c r="I128" s="464" t="s">
        <v>5</v>
      </c>
      <c r="J128" s="464">
        <f t="shared" ref="J128:J136" si="63">SUM(K128:Q128)</f>
        <v>2</v>
      </c>
      <c r="K128" s="464">
        <v>0.5</v>
      </c>
      <c r="L128" s="464">
        <v>0.5</v>
      </c>
      <c r="M128" s="464">
        <v>0.0</v>
      </c>
      <c r="N128" s="464">
        <v>0.0</v>
      </c>
      <c r="O128" s="464">
        <v>0.0</v>
      </c>
      <c r="P128" s="464">
        <v>1.0</v>
      </c>
      <c r="Q128" s="465">
        <v>0.0</v>
      </c>
      <c r="R128" s="253"/>
      <c r="S128" s="466">
        <v>1.0</v>
      </c>
      <c r="T128" s="464">
        <v>1.0</v>
      </c>
      <c r="U128" s="464">
        <v>0.0</v>
      </c>
      <c r="V128" s="464">
        <v>0.0</v>
      </c>
      <c r="W128" s="464">
        <v>0.0</v>
      </c>
      <c r="X128" s="464">
        <v>1.0</v>
      </c>
      <c r="Y128" s="465">
        <v>0.0</v>
      </c>
      <c r="Z128" s="250"/>
      <c r="AA128" s="469" t="s">
        <v>5</v>
      </c>
      <c r="AB128" s="464">
        <v>2.0</v>
      </c>
      <c r="AC128" s="464">
        <v>2.0</v>
      </c>
      <c r="AD128" s="464">
        <v>0.0</v>
      </c>
      <c r="AE128" s="464">
        <v>0.0</v>
      </c>
      <c r="AF128" s="464">
        <v>0.0</v>
      </c>
      <c r="AG128" s="464">
        <v>3.0</v>
      </c>
      <c r="AH128" s="470">
        <v>1.0</v>
      </c>
      <c r="AI128" s="471">
        <f t="shared" ref="AI128:AI132" si="64">SUM(AB128:AH128)</f>
        <v>8</v>
      </c>
      <c r="AJ128" s="250"/>
      <c r="AK128" s="402" t="s">
        <v>144</v>
      </c>
      <c r="AL128" s="472">
        <f>SUM(J131,J135)</f>
        <v>4.5</v>
      </c>
      <c r="AM128" s="473">
        <f t="shared" ref="AM128:AS128" si="60"> AL128 - SUM(K131,K135)</f>
        <v>4.5</v>
      </c>
      <c r="AN128" s="473">
        <f t="shared" si="60"/>
        <v>4.5</v>
      </c>
      <c r="AO128" s="473">
        <f t="shared" si="60"/>
        <v>3</v>
      </c>
      <c r="AP128" s="473">
        <f t="shared" si="60"/>
        <v>2</v>
      </c>
      <c r="AQ128" s="473">
        <f t="shared" si="60"/>
        <v>1</v>
      </c>
      <c r="AR128" s="473">
        <f t="shared" si="60"/>
        <v>0</v>
      </c>
      <c r="AS128" s="474">
        <f t="shared" si="60"/>
        <v>0</v>
      </c>
      <c r="AT128" s="250"/>
      <c r="AU128" s="406" t="s">
        <v>144</v>
      </c>
      <c r="AV128" s="407">
        <f>SUM(J128,J130)</f>
        <v>5</v>
      </c>
      <c r="AW128" s="476">
        <f t="shared" ref="AW128:BC128" si="61">AV128 - SUM(K128,K130)</f>
        <v>4.25</v>
      </c>
      <c r="AX128" s="476">
        <f t="shared" si="61"/>
        <v>3.5</v>
      </c>
      <c r="AY128" s="476">
        <f t="shared" si="61"/>
        <v>3.5</v>
      </c>
      <c r="AZ128" s="476">
        <f t="shared" si="61"/>
        <v>3.5</v>
      </c>
      <c r="BA128" s="476">
        <f t="shared" si="61"/>
        <v>3.5</v>
      </c>
      <c r="BB128" s="476">
        <f t="shared" si="61"/>
        <v>1</v>
      </c>
      <c r="BC128" s="477">
        <f t="shared" si="61"/>
        <v>0</v>
      </c>
      <c r="BD128" s="250"/>
      <c r="BE128" s="406" t="s">
        <v>144</v>
      </c>
      <c r="BF128" s="475">
        <f>SUM(J136,J134)</f>
        <v>7</v>
      </c>
      <c r="BG128" s="476">
        <f t="shared" ref="BG128:BM128" si="62">BF128 - (K134 + K136)</f>
        <v>6</v>
      </c>
      <c r="BH128" s="476">
        <f t="shared" si="62"/>
        <v>4</v>
      </c>
      <c r="BI128" s="476">
        <f t="shared" si="62"/>
        <v>4</v>
      </c>
      <c r="BJ128" s="476">
        <f t="shared" si="62"/>
        <v>4</v>
      </c>
      <c r="BK128" s="476">
        <f t="shared" si="62"/>
        <v>3</v>
      </c>
      <c r="BL128" s="476">
        <f t="shared" si="62"/>
        <v>2</v>
      </c>
      <c r="BM128" s="477">
        <f t="shared" si="62"/>
        <v>0</v>
      </c>
      <c r="BN128" s="250"/>
      <c r="BO128" s="250"/>
      <c r="BP128" s="250"/>
      <c r="BQ128" s="250"/>
      <c r="BR128" s="250"/>
      <c r="BS128" s="250"/>
      <c r="BT128" s="250"/>
      <c r="BU128" s="250"/>
      <c r="BV128" s="250"/>
      <c r="BW128" s="250"/>
      <c r="BX128" s="250"/>
      <c r="BY128" s="250"/>
      <c r="BZ128" s="250"/>
      <c r="CA128" s="250"/>
      <c r="CB128" s="250"/>
      <c r="CC128" s="250"/>
      <c r="CD128" s="250"/>
      <c r="CE128" s="250"/>
      <c r="CF128" s="250"/>
      <c r="CG128" s="250"/>
      <c r="CH128" s="250"/>
      <c r="CI128" s="250"/>
      <c r="CJ128" s="250"/>
      <c r="CK128" s="250"/>
      <c r="CL128" s="250"/>
      <c r="CM128" s="250"/>
      <c r="CN128" s="250"/>
      <c r="CO128" s="250"/>
      <c r="CP128" s="250"/>
      <c r="CQ128" s="250"/>
      <c r="CR128" s="250"/>
      <c r="CS128" s="250"/>
      <c r="CT128" s="250"/>
      <c r="CU128" s="250"/>
      <c r="CV128" s="250"/>
      <c r="CW128" s="250"/>
      <c r="CX128" s="250"/>
      <c r="CY128" s="250"/>
      <c r="CZ128" s="250"/>
      <c r="DA128" s="250"/>
      <c r="DB128" s="250"/>
      <c r="DC128" s="250"/>
      <c r="DD128" s="250"/>
      <c r="DE128" s="250"/>
      <c r="DF128" s="250"/>
      <c r="DG128" s="250"/>
      <c r="DH128" s="250"/>
      <c r="DI128" s="250"/>
      <c r="DJ128" s="250"/>
      <c r="DK128" s="250"/>
      <c r="DL128" s="250"/>
      <c r="DM128" s="250"/>
      <c r="DN128" s="250"/>
      <c r="DO128" s="250"/>
      <c r="DP128" s="250"/>
      <c r="DQ128" s="250"/>
      <c r="DR128" s="250"/>
      <c r="DS128" s="250"/>
      <c r="DT128" s="250"/>
      <c r="DU128" s="250"/>
      <c r="DV128" s="250"/>
      <c r="DW128" s="250"/>
      <c r="DX128" s="250"/>
      <c r="DY128" s="250"/>
      <c r="DZ128" s="250"/>
      <c r="EA128" s="250"/>
      <c r="EB128" s="250"/>
      <c r="EC128" s="250"/>
      <c r="ED128" s="250"/>
      <c r="EE128" s="250"/>
      <c r="EF128" s="250"/>
      <c r="EG128" s="250"/>
      <c r="EH128" s="250"/>
      <c r="EI128" s="250"/>
      <c r="EJ128" s="250"/>
      <c r="EK128" s="250"/>
      <c r="EL128" s="250"/>
      <c r="EM128" s="250"/>
      <c r="EN128" s="250"/>
    </row>
    <row r="129" ht="19.5" customHeight="1">
      <c r="A129" s="14"/>
      <c r="B129" s="478"/>
      <c r="C129" s="479"/>
      <c r="D129" s="479"/>
      <c r="E129" s="461" t="s">
        <v>185</v>
      </c>
      <c r="F129" s="462"/>
      <c r="G129" s="462"/>
      <c r="H129" s="481" t="s">
        <v>10</v>
      </c>
      <c r="I129" s="464" t="s">
        <v>5</v>
      </c>
      <c r="J129" s="464">
        <f t="shared" si="63"/>
        <v>3</v>
      </c>
      <c r="K129" s="464">
        <v>0.25</v>
      </c>
      <c r="L129" s="464">
        <v>0.25</v>
      </c>
      <c r="M129" s="464">
        <v>1.0</v>
      </c>
      <c r="N129" s="464">
        <v>1.5</v>
      </c>
      <c r="O129" s="464">
        <v>0.0</v>
      </c>
      <c r="P129" s="464">
        <v>0.0</v>
      </c>
      <c r="Q129" s="465">
        <v>0.0</v>
      </c>
      <c r="R129" s="253"/>
      <c r="S129" s="466">
        <v>0.5</v>
      </c>
      <c r="T129" s="464">
        <v>0.5</v>
      </c>
      <c r="U129" s="464">
        <v>2.0</v>
      </c>
      <c r="V129" s="464">
        <v>1.0</v>
      </c>
      <c r="W129" s="464">
        <v>0.0</v>
      </c>
      <c r="X129" s="464">
        <v>0.0</v>
      </c>
      <c r="Y129" s="465">
        <v>0.0</v>
      </c>
      <c r="Z129" s="250"/>
      <c r="AA129" s="469" t="s">
        <v>8</v>
      </c>
      <c r="AB129" s="464">
        <v>0.0</v>
      </c>
      <c r="AC129" s="464">
        <v>0.0</v>
      </c>
      <c r="AD129" s="464">
        <v>3.0</v>
      </c>
      <c r="AE129" s="464">
        <v>2.0</v>
      </c>
      <c r="AF129" s="464">
        <v>2.0</v>
      </c>
      <c r="AG129" s="464">
        <v>2.0</v>
      </c>
      <c r="AH129" s="470">
        <v>0.0</v>
      </c>
      <c r="AI129" s="471">
        <f t="shared" si="64"/>
        <v>9</v>
      </c>
      <c r="AJ129" s="250"/>
      <c r="AK129" s="250"/>
      <c r="AL129" s="250"/>
      <c r="AM129" s="250"/>
      <c r="AN129" s="250"/>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250"/>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250"/>
      <c r="EC129" s="250"/>
      <c r="ED129" s="250"/>
      <c r="EE129" s="250"/>
      <c r="EF129" s="250"/>
      <c r="EG129" s="250"/>
      <c r="EH129" s="250"/>
      <c r="EI129" s="250"/>
      <c r="EJ129" s="250"/>
      <c r="EK129" s="250"/>
      <c r="EL129" s="250"/>
      <c r="EM129" s="250"/>
      <c r="EN129" s="250"/>
    </row>
    <row r="130" ht="19.5" customHeight="1">
      <c r="A130" s="14"/>
      <c r="B130" s="478"/>
      <c r="C130" s="479"/>
      <c r="D130" s="479"/>
      <c r="E130" s="461" t="s">
        <v>186</v>
      </c>
      <c r="F130" s="462"/>
      <c r="G130" s="462"/>
      <c r="H130" s="481" t="s">
        <v>5</v>
      </c>
      <c r="I130" s="464" t="s">
        <v>5</v>
      </c>
      <c r="J130" s="464">
        <f t="shared" si="63"/>
        <v>3</v>
      </c>
      <c r="K130" s="464">
        <v>0.25</v>
      </c>
      <c r="L130" s="464">
        <v>0.25</v>
      </c>
      <c r="M130" s="464">
        <v>0.0</v>
      </c>
      <c r="N130" s="464">
        <v>0.0</v>
      </c>
      <c r="O130" s="464">
        <v>0.0</v>
      </c>
      <c r="P130" s="464">
        <v>1.5</v>
      </c>
      <c r="Q130" s="465">
        <v>1.0</v>
      </c>
      <c r="R130" s="253"/>
      <c r="S130" s="466">
        <v>1.0</v>
      </c>
      <c r="T130" s="464">
        <v>0.5</v>
      </c>
      <c r="U130" s="464">
        <v>0.0</v>
      </c>
      <c r="V130" s="464">
        <v>0.0</v>
      </c>
      <c r="W130" s="464">
        <v>0.0</v>
      </c>
      <c r="X130" s="464">
        <v>1.5</v>
      </c>
      <c r="Y130" s="465">
        <v>1.0</v>
      </c>
      <c r="Z130" s="250"/>
      <c r="AA130" s="469" t="s">
        <v>10</v>
      </c>
      <c r="AB130" s="464">
        <v>1.0</v>
      </c>
      <c r="AC130" s="464">
        <v>1.0</v>
      </c>
      <c r="AD130" s="464">
        <v>1.0</v>
      </c>
      <c r="AE130" s="464">
        <v>1.0</v>
      </c>
      <c r="AF130" s="464">
        <v>0.0</v>
      </c>
      <c r="AG130" s="464">
        <v>0.0</v>
      </c>
      <c r="AH130" s="470">
        <v>0.0</v>
      </c>
      <c r="AI130" s="471">
        <f t="shared" si="64"/>
        <v>4</v>
      </c>
      <c r="AJ130" s="250"/>
      <c r="AK130" s="449" t="s">
        <v>7</v>
      </c>
      <c r="AL130" s="450" t="s">
        <v>91</v>
      </c>
      <c r="AM130" s="485">
        <f t="shared" ref="AM130:AS130" si="65">K127</f>
        <v>44511</v>
      </c>
      <c r="AN130" s="485">
        <f t="shared" si="65"/>
        <v>44512</v>
      </c>
      <c r="AO130" s="485">
        <f t="shared" si="65"/>
        <v>44513</v>
      </c>
      <c r="AP130" s="485">
        <f t="shared" si="65"/>
        <v>44514</v>
      </c>
      <c r="AQ130" s="485">
        <f t="shared" si="65"/>
        <v>44515</v>
      </c>
      <c r="AR130" s="485">
        <f t="shared" si="65"/>
        <v>44516</v>
      </c>
      <c r="AS130" s="485">
        <f t="shared" si="65"/>
        <v>44517</v>
      </c>
      <c r="AT130" s="250"/>
      <c r="AU130" s="449" t="s">
        <v>10</v>
      </c>
      <c r="AV130" s="450" t="s">
        <v>91</v>
      </c>
      <c r="AW130" s="485">
        <f t="shared" ref="AW130:BC130" si="66">K127</f>
        <v>44511</v>
      </c>
      <c r="AX130" s="485">
        <f t="shared" si="66"/>
        <v>44512</v>
      </c>
      <c r="AY130" s="485">
        <f t="shared" si="66"/>
        <v>44513</v>
      </c>
      <c r="AZ130" s="485">
        <f t="shared" si="66"/>
        <v>44514</v>
      </c>
      <c r="BA130" s="485">
        <f t="shared" si="66"/>
        <v>44515</v>
      </c>
      <c r="BB130" s="485">
        <f t="shared" si="66"/>
        <v>44516</v>
      </c>
      <c r="BC130" s="485">
        <f t="shared" si="66"/>
        <v>44517</v>
      </c>
      <c r="BD130" s="250"/>
      <c r="BE130" s="250"/>
      <c r="BF130" s="250"/>
      <c r="BG130" s="250"/>
      <c r="BH130" s="250"/>
      <c r="BI130" s="250"/>
      <c r="BJ130" s="250"/>
      <c r="BK130" s="250"/>
      <c r="BL130" s="250"/>
      <c r="BM130" s="250"/>
      <c r="BN130" s="250"/>
      <c r="BO130" s="250"/>
      <c r="BP130" s="250"/>
      <c r="BQ130" s="250"/>
      <c r="BR130" s="250"/>
      <c r="BS130" s="250"/>
      <c r="BT130" s="250"/>
      <c r="BU130" s="250"/>
      <c r="BV130" s="250"/>
      <c r="BW130" s="250"/>
      <c r="BX130" s="250"/>
      <c r="BY130" s="250"/>
      <c r="BZ130" s="250"/>
      <c r="CA130" s="250"/>
      <c r="CB130" s="250"/>
      <c r="CC130" s="250"/>
      <c r="CD130" s="250"/>
      <c r="CE130" s="250"/>
      <c r="CF130" s="250"/>
      <c r="CG130" s="250"/>
      <c r="CH130" s="250"/>
      <c r="CI130" s="250"/>
      <c r="CJ130" s="250"/>
      <c r="CK130" s="250"/>
      <c r="CL130" s="250"/>
      <c r="CM130" s="250"/>
      <c r="CN130" s="250"/>
      <c r="CO130" s="250"/>
      <c r="CP130" s="250"/>
      <c r="CQ130" s="250"/>
      <c r="CR130" s="250"/>
      <c r="CS130" s="250"/>
      <c r="CT130" s="250"/>
      <c r="CU130" s="250"/>
      <c r="CV130" s="250"/>
      <c r="CW130" s="250"/>
      <c r="CX130" s="250"/>
      <c r="CY130" s="250"/>
      <c r="CZ130" s="250"/>
      <c r="DA130" s="250"/>
      <c r="DB130" s="250"/>
      <c r="DC130" s="250"/>
      <c r="DD130" s="250"/>
      <c r="DE130" s="250"/>
      <c r="DF130" s="250"/>
      <c r="DG130" s="250"/>
      <c r="DH130" s="250"/>
      <c r="DI130" s="250"/>
      <c r="DJ130" s="250"/>
      <c r="DK130" s="250"/>
      <c r="DL130" s="250"/>
      <c r="DM130" s="250"/>
      <c r="DN130" s="250"/>
      <c r="DO130" s="250"/>
      <c r="DP130" s="250"/>
      <c r="DQ130" s="250"/>
      <c r="DR130" s="250"/>
      <c r="DS130" s="250"/>
      <c r="DT130" s="250"/>
      <c r="DU130" s="250"/>
      <c r="DV130" s="250"/>
      <c r="DW130" s="250"/>
      <c r="DX130" s="250"/>
      <c r="DY130" s="250"/>
      <c r="DZ130" s="250"/>
      <c r="EA130" s="250"/>
      <c r="EB130" s="250"/>
      <c r="EC130" s="250"/>
      <c r="ED130" s="250"/>
      <c r="EE130" s="250"/>
      <c r="EF130" s="250"/>
      <c r="EG130" s="250"/>
      <c r="EH130" s="250"/>
      <c r="EI130" s="250"/>
      <c r="EJ130" s="250"/>
      <c r="EK130" s="250"/>
      <c r="EL130" s="250"/>
      <c r="EM130" s="250"/>
      <c r="EN130" s="250"/>
    </row>
    <row r="131" ht="19.5" customHeight="1">
      <c r="A131" s="14"/>
      <c r="B131" s="478"/>
      <c r="C131" s="479"/>
      <c r="D131" s="479"/>
      <c r="E131" s="461" t="s">
        <v>187</v>
      </c>
      <c r="F131" s="462"/>
      <c r="G131" s="486"/>
      <c r="H131" s="481" t="s">
        <v>8</v>
      </c>
      <c r="I131" s="464" t="s">
        <v>5</v>
      </c>
      <c r="J131" s="464">
        <f t="shared" si="63"/>
        <v>2.5</v>
      </c>
      <c r="K131" s="464">
        <v>0.0</v>
      </c>
      <c r="L131" s="464">
        <v>0.0</v>
      </c>
      <c r="M131" s="464">
        <v>1.0</v>
      </c>
      <c r="N131" s="464">
        <v>0.5</v>
      </c>
      <c r="O131" s="464">
        <v>0.5</v>
      </c>
      <c r="P131" s="464">
        <v>0.5</v>
      </c>
      <c r="Q131" s="465">
        <v>0.0</v>
      </c>
      <c r="R131" s="253"/>
      <c r="S131" s="466">
        <v>0.0</v>
      </c>
      <c r="T131" s="464">
        <v>0.0</v>
      </c>
      <c r="U131" s="464">
        <v>1.5</v>
      </c>
      <c r="V131" s="464">
        <v>1.0</v>
      </c>
      <c r="W131" s="464">
        <v>1.0</v>
      </c>
      <c r="X131" s="464">
        <v>1.0</v>
      </c>
      <c r="Y131" s="465">
        <v>0.0</v>
      </c>
      <c r="Z131" s="250"/>
      <c r="AA131" s="469" t="s">
        <v>12</v>
      </c>
      <c r="AB131" s="464">
        <v>0.0</v>
      </c>
      <c r="AC131" s="464">
        <v>2.0</v>
      </c>
      <c r="AD131" s="464">
        <v>0.0</v>
      </c>
      <c r="AE131" s="464">
        <v>0.0</v>
      </c>
      <c r="AF131" s="464">
        <v>1.0</v>
      </c>
      <c r="AG131" s="464">
        <v>1.0</v>
      </c>
      <c r="AH131" s="470">
        <v>1.0</v>
      </c>
      <c r="AI131" s="471">
        <f t="shared" si="64"/>
        <v>5</v>
      </c>
      <c r="AJ131" s="250"/>
      <c r="AK131" s="406" t="s">
        <v>140</v>
      </c>
      <c r="AL131" s="487">
        <f>SUM(J132,J133)</f>
        <v>14</v>
      </c>
      <c r="AM131" s="408">
        <f>AL131 - (AL131/7)</f>
        <v>12</v>
      </c>
      <c r="AN131" s="408">
        <f>AM131 - (AL131/7)</f>
        <v>10</v>
      </c>
      <c r="AO131" s="408">
        <f>AN131 - (AL131/7)</f>
        <v>8</v>
      </c>
      <c r="AP131" s="408">
        <f>AO131 - (AL131/7)</f>
        <v>6</v>
      </c>
      <c r="AQ131" s="408">
        <f>AP131 - (AL131/7)</f>
        <v>4</v>
      </c>
      <c r="AR131" s="408">
        <f>AQ131 - (AL131/7)</f>
        <v>2</v>
      </c>
      <c r="AS131" s="409">
        <f>AR131 - (AL131/7)</f>
        <v>0</v>
      </c>
      <c r="AT131" s="250"/>
      <c r="AU131" s="406" t="s">
        <v>140</v>
      </c>
      <c r="AV131" s="407">
        <f>SUM(J129)</f>
        <v>3</v>
      </c>
      <c r="AW131" s="408">
        <f>AV131 - (AV131/7)</f>
        <v>2.571428571</v>
      </c>
      <c r="AX131" s="408">
        <f>AW131 - (AV131/7)</f>
        <v>2.142857143</v>
      </c>
      <c r="AY131" s="408">
        <f>AX131 - (AV131/7)</f>
        <v>1.714285714</v>
      </c>
      <c r="AZ131" s="408">
        <f>AY131 - (AV131/7)</f>
        <v>1.285714286</v>
      </c>
      <c r="BA131" s="408">
        <f>AZ131 - (AV131/7)</f>
        <v>0.8571428571</v>
      </c>
      <c r="BB131" s="408">
        <f>BA131 - (AV131/7)</f>
        <v>0.4285714286</v>
      </c>
      <c r="BC131" s="409">
        <f>BB131 - (AV131/7)</f>
        <v>0</v>
      </c>
      <c r="BD131" s="250"/>
      <c r="BE131" s="250"/>
      <c r="BF131" s="250"/>
      <c r="BG131" s="250"/>
      <c r="BH131" s="250"/>
      <c r="BI131" s="250"/>
      <c r="BJ131" s="250"/>
      <c r="BK131" s="250"/>
      <c r="BL131" s="250"/>
      <c r="BM131" s="250"/>
      <c r="BN131" s="250"/>
      <c r="BO131" s="250"/>
      <c r="BP131" s="250"/>
      <c r="BQ131" s="250"/>
      <c r="BR131" s="250"/>
      <c r="BS131" s="250"/>
      <c r="BT131" s="250"/>
      <c r="BU131" s="250"/>
      <c r="BV131" s="250"/>
      <c r="BW131" s="250"/>
      <c r="BX131" s="250"/>
      <c r="BY131" s="250"/>
      <c r="BZ131" s="250"/>
      <c r="CA131" s="250"/>
      <c r="CB131" s="250"/>
      <c r="CC131" s="250"/>
      <c r="CD131" s="250"/>
      <c r="CE131" s="250"/>
      <c r="CF131" s="250"/>
      <c r="CG131" s="250"/>
      <c r="CH131" s="250"/>
      <c r="CI131" s="250"/>
      <c r="CJ131" s="250"/>
      <c r="CK131" s="250"/>
      <c r="CL131" s="250"/>
      <c r="CM131" s="250"/>
      <c r="CN131" s="250"/>
      <c r="CO131" s="250"/>
      <c r="CP131" s="250"/>
      <c r="CQ131" s="250"/>
      <c r="CR131" s="250"/>
      <c r="CS131" s="250"/>
      <c r="CT131" s="250"/>
      <c r="CU131" s="250"/>
      <c r="CV131" s="250"/>
      <c r="CW131" s="250"/>
      <c r="CX131" s="250"/>
      <c r="CY131" s="250"/>
      <c r="CZ131" s="250"/>
      <c r="DA131" s="250"/>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250"/>
      <c r="EC131" s="250"/>
      <c r="ED131" s="250"/>
      <c r="EE131" s="250"/>
      <c r="EF131" s="250"/>
      <c r="EG131" s="250"/>
      <c r="EH131" s="250"/>
      <c r="EI131" s="250"/>
      <c r="EJ131" s="250"/>
      <c r="EK131" s="250"/>
      <c r="EL131" s="250"/>
      <c r="EM131" s="250"/>
      <c r="EN131" s="250"/>
    </row>
    <row r="132" ht="19.5" customHeight="1">
      <c r="A132" s="14"/>
      <c r="B132" s="478"/>
      <c r="C132" s="479"/>
      <c r="D132" s="479"/>
      <c r="E132" s="461" t="s">
        <v>188</v>
      </c>
      <c r="F132" s="462"/>
      <c r="G132" s="462"/>
      <c r="H132" s="463" t="s">
        <v>7</v>
      </c>
      <c r="I132" s="464" t="s">
        <v>5</v>
      </c>
      <c r="J132" s="464">
        <f t="shared" si="63"/>
        <v>7</v>
      </c>
      <c r="K132" s="464">
        <v>1.0</v>
      </c>
      <c r="L132" s="464">
        <v>2.0</v>
      </c>
      <c r="M132" s="464">
        <v>2.0</v>
      </c>
      <c r="N132" s="464">
        <v>1.0</v>
      </c>
      <c r="O132" s="464">
        <v>1.0</v>
      </c>
      <c r="P132" s="464">
        <v>0.0</v>
      </c>
      <c r="Q132" s="465">
        <v>0.0</v>
      </c>
      <c r="R132" s="253"/>
      <c r="S132" s="466">
        <v>0.5</v>
      </c>
      <c r="T132" s="464">
        <v>1.5</v>
      </c>
      <c r="U132" s="464">
        <v>1.5</v>
      </c>
      <c r="V132" s="464">
        <v>1.0</v>
      </c>
      <c r="W132" s="464">
        <v>0.5</v>
      </c>
      <c r="X132" s="464">
        <v>0.0</v>
      </c>
      <c r="Y132" s="465">
        <v>0.0</v>
      </c>
      <c r="Z132" s="250"/>
      <c r="AA132" s="469" t="s">
        <v>7</v>
      </c>
      <c r="AB132" s="488">
        <v>1.0</v>
      </c>
      <c r="AC132" s="488">
        <v>3.0</v>
      </c>
      <c r="AD132" s="488">
        <v>3.0</v>
      </c>
      <c r="AE132" s="488">
        <v>2.0</v>
      </c>
      <c r="AF132" s="488">
        <v>1.0</v>
      </c>
      <c r="AG132" s="488">
        <v>0.0</v>
      </c>
      <c r="AH132" s="489">
        <v>0.0</v>
      </c>
      <c r="AI132" s="490">
        <f t="shared" si="64"/>
        <v>10</v>
      </c>
      <c r="AJ132" s="250"/>
      <c r="AK132" s="406" t="s">
        <v>144</v>
      </c>
      <c r="AL132" s="491">
        <f>SUM(J132,J133)</f>
        <v>14</v>
      </c>
      <c r="AM132" s="476">
        <f t="shared" ref="AM132:AS132" si="67">AL132 - SUM(K132,K133)</f>
        <v>12</v>
      </c>
      <c r="AN132" s="476">
        <f t="shared" si="67"/>
        <v>8</v>
      </c>
      <c r="AO132" s="476">
        <f t="shared" si="67"/>
        <v>4</v>
      </c>
      <c r="AP132" s="476">
        <f t="shared" si="67"/>
        <v>2</v>
      </c>
      <c r="AQ132" s="476">
        <f t="shared" si="67"/>
        <v>0</v>
      </c>
      <c r="AR132" s="476">
        <f t="shared" si="67"/>
        <v>0</v>
      </c>
      <c r="AS132" s="477">
        <f t="shared" si="67"/>
        <v>0</v>
      </c>
      <c r="AT132" s="250"/>
      <c r="AU132" s="406" t="s">
        <v>144</v>
      </c>
      <c r="AV132" s="475">
        <f>SUM(J129)</f>
        <v>3</v>
      </c>
      <c r="AW132" s="476">
        <f t="shared" ref="AW132:BC132" si="68">AV132 - K129</f>
        <v>2.75</v>
      </c>
      <c r="AX132" s="476">
        <f t="shared" si="68"/>
        <v>2.5</v>
      </c>
      <c r="AY132" s="476">
        <f t="shared" si="68"/>
        <v>1.5</v>
      </c>
      <c r="AZ132" s="476">
        <f t="shared" si="68"/>
        <v>0</v>
      </c>
      <c r="BA132" s="476">
        <f t="shared" si="68"/>
        <v>0</v>
      </c>
      <c r="BB132" s="476">
        <f t="shared" si="68"/>
        <v>0</v>
      </c>
      <c r="BC132" s="477">
        <f t="shared" si="68"/>
        <v>0</v>
      </c>
      <c r="BD132" s="250"/>
      <c r="BE132" s="250"/>
      <c r="BF132" s="250"/>
      <c r="BG132" s="250"/>
      <c r="BH132" s="250"/>
      <c r="BI132" s="250"/>
      <c r="BJ132" s="250"/>
      <c r="BK132" s="250"/>
      <c r="BL132" s="250"/>
      <c r="BM132" s="250"/>
      <c r="BN132" s="250"/>
      <c r="BO132" s="250"/>
      <c r="BP132" s="250"/>
      <c r="BQ132" s="250"/>
      <c r="BR132" s="250"/>
      <c r="BS132" s="250"/>
      <c r="BT132" s="250"/>
      <c r="BU132" s="250"/>
      <c r="BV132" s="250"/>
      <c r="BW132" s="250"/>
      <c r="BX132" s="250"/>
      <c r="BY132" s="250"/>
      <c r="BZ132" s="250"/>
      <c r="CA132" s="250"/>
      <c r="CB132" s="250"/>
      <c r="CC132" s="250"/>
      <c r="CD132" s="250"/>
      <c r="CE132" s="250"/>
      <c r="CF132" s="250"/>
      <c r="CG132" s="250"/>
      <c r="CH132" s="250"/>
      <c r="CI132" s="250"/>
      <c r="CJ132" s="250"/>
      <c r="CK132" s="250"/>
      <c r="CL132" s="250"/>
      <c r="CM132" s="250"/>
      <c r="CN132" s="250"/>
      <c r="CO132" s="250"/>
      <c r="CP132" s="250"/>
      <c r="CQ132" s="250"/>
      <c r="CR132" s="250"/>
      <c r="CS132" s="250"/>
      <c r="CT132" s="250"/>
      <c r="CU132" s="250"/>
      <c r="CV132" s="250"/>
      <c r="CW132" s="250"/>
      <c r="CX132" s="250"/>
      <c r="CY132" s="250"/>
      <c r="CZ132" s="250"/>
      <c r="DA132" s="250"/>
      <c r="DB132" s="250"/>
      <c r="DC132" s="250"/>
      <c r="DD132" s="250"/>
      <c r="DE132" s="250"/>
      <c r="DF132" s="250"/>
      <c r="DG132" s="250"/>
      <c r="DH132" s="250"/>
      <c r="DI132" s="250"/>
      <c r="DJ132" s="250"/>
      <c r="DK132" s="250"/>
      <c r="DL132" s="250"/>
      <c r="DM132" s="250"/>
      <c r="DN132" s="250"/>
      <c r="DO132" s="250"/>
      <c r="DP132" s="250"/>
      <c r="DQ132" s="250"/>
      <c r="DR132" s="250"/>
      <c r="DS132" s="250"/>
      <c r="DT132" s="250"/>
      <c r="DU132" s="250"/>
      <c r="DV132" s="250"/>
      <c r="DW132" s="250"/>
      <c r="DX132" s="250"/>
      <c r="DY132" s="250"/>
      <c r="DZ132" s="250"/>
      <c r="EA132" s="250"/>
      <c r="EB132" s="250"/>
      <c r="EC132" s="250"/>
      <c r="ED132" s="250"/>
      <c r="EE132" s="250"/>
      <c r="EF132" s="250"/>
      <c r="EG132" s="250"/>
      <c r="EH132" s="250"/>
      <c r="EI132" s="250"/>
      <c r="EJ132" s="250"/>
      <c r="EK132" s="250"/>
      <c r="EL132" s="250"/>
      <c r="EM132" s="250"/>
      <c r="EN132" s="250"/>
    </row>
    <row r="133" ht="19.5" customHeight="1">
      <c r="A133" s="14"/>
      <c r="B133" s="478"/>
      <c r="C133" s="479"/>
      <c r="D133" s="479"/>
      <c r="E133" s="461" t="s">
        <v>189</v>
      </c>
      <c r="F133" s="462"/>
      <c r="G133" s="462"/>
      <c r="H133" s="463" t="s">
        <v>7</v>
      </c>
      <c r="I133" s="464" t="s">
        <v>5</v>
      </c>
      <c r="J133" s="464">
        <f t="shared" si="63"/>
        <v>7</v>
      </c>
      <c r="K133" s="464">
        <v>1.0</v>
      </c>
      <c r="L133" s="464">
        <v>2.0</v>
      </c>
      <c r="M133" s="464">
        <v>2.0</v>
      </c>
      <c r="N133" s="464">
        <v>1.0</v>
      </c>
      <c r="O133" s="464">
        <v>1.0</v>
      </c>
      <c r="P133" s="464">
        <v>0.0</v>
      </c>
      <c r="Q133" s="465">
        <v>0.0</v>
      </c>
      <c r="R133" s="253"/>
      <c r="S133" s="466">
        <v>0.5</v>
      </c>
      <c r="T133" s="464">
        <v>1.5</v>
      </c>
      <c r="U133" s="464">
        <v>1.5</v>
      </c>
      <c r="V133" s="464">
        <v>1.0</v>
      </c>
      <c r="W133" s="464">
        <v>0.5</v>
      </c>
      <c r="X133" s="464">
        <v>0.0</v>
      </c>
      <c r="Y133" s="465">
        <v>0.0</v>
      </c>
      <c r="Z133" s="250"/>
      <c r="AA133" s="250"/>
      <c r="AB133" s="250"/>
      <c r="AC133" s="250"/>
      <c r="AD133" s="250"/>
      <c r="AE133" s="250"/>
      <c r="AF133" s="250"/>
      <c r="AG133" s="250"/>
      <c r="AH133" s="250"/>
      <c r="AI133" s="494">
        <f>SUM(AI127:AI132)</f>
        <v>36</v>
      </c>
      <c r="AJ133" s="250"/>
      <c r="AK133" s="250"/>
      <c r="AL133" s="250"/>
      <c r="AM133" s="250"/>
      <c r="AN133" s="250"/>
      <c r="AO133" s="250"/>
      <c r="AP133" s="250"/>
      <c r="AQ133" s="250"/>
      <c r="AR133" s="250"/>
      <c r="AS133" s="250"/>
      <c r="AT133" s="250"/>
      <c r="AU133" s="250"/>
      <c r="AV133" s="250"/>
      <c r="AW133" s="250"/>
      <c r="AX133" s="250"/>
      <c r="AY133" s="250"/>
      <c r="AZ133" s="250"/>
      <c r="BA133" s="250"/>
      <c r="BB133" s="250"/>
      <c r="BC133" s="250"/>
      <c r="BD133" s="250"/>
      <c r="BE133" s="250"/>
      <c r="BF133" s="250"/>
      <c r="BG133" s="250"/>
      <c r="BH133" s="250"/>
      <c r="BI133" s="250"/>
      <c r="BJ133" s="250"/>
      <c r="BK133" s="250"/>
      <c r="BL133" s="250"/>
      <c r="BM133" s="250"/>
      <c r="BN133" s="250"/>
      <c r="BO133" s="250"/>
      <c r="BP133" s="250"/>
      <c r="BQ133" s="250"/>
      <c r="BR133" s="250"/>
      <c r="BS133" s="250"/>
      <c r="BT133" s="250"/>
      <c r="BU133" s="250"/>
      <c r="BV133" s="250"/>
      <c r="BW133" s="250"/>
      <c r="BX133" s="250"/>
      <c r="BY133" s="250"/>
      <c r="BZ133" s="250"/>
      <c r="CA133" s="250"/>
      <c r="CB133" s="250"/>
      <c r="CC133" s="250"/>
      <c r="CD133" s="250"/>
      <c r="CE133" s="250"/>
      <c r="CF133" s="250"/>
      <c r="CG133" s="250"/>
      <c r="CH133" s="250"/>
      <c r="CI133" s="250"/>
      <c r="CJ133" s="250"/>
      <c r="CK133" s="250"/>
      <c r="CL133" s="250"/>
      <c r="CM133" s="250"/>
      <c r="CN133" s="250"/>
      <c r="CO133" s="250"/>
      <c r="CP133" s="250"/>
      <c r="CQ133" s="250"/>
      <c r="CR133" s="250"/>
      <c r="CS133" s="250"/>
      <c r="CT133" s="250"/>
      <c r="CU133" s="250"/>
      <c r="CV133" s="250"/>
      <c r="CW133" s="250"/>
      <c r="CX133" s="250"/>
      <c r="CY133" s="250"/>
      <c r="CZ133" s="250"/>
      <c r="DA133" s="250"/>
      <c r="DB133" s="250"/>
      <c r="DC133" s="250"/>
      <c r="DD133" s="250"/>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250"/>
      <c r="EC133" s="250"/>
      <c r="ED133" s="250"/>
      <c r="EE133" s="250"/>
      <c r="EF133" s="250"/>
      <c r="EG133" s="250"/>
      <c r="EH133" s="250"/>
      <c r="EI133" s="250"/>
      <c r="EJ133" s="250"/>
      <c r="EK133" s="250"/>
      <c r="EL133" s="250"/>
      <c r="EM133" s="250"/>
      <c r="EN133" s="250"/>
    </row>
    <row r="134" ht="19.5" customHeight="1">
      <c r="A134" s="14"/>
      <c r="B134" s="478"/>
      <c r="C134" s="479"/>
      <c r="D134" s="479"/>
      <c r="E134" s="461" t="s">
        <v>190</v>
      </c>
      <c r="F134" s="462"/>
      <c r="G134" s="462"/>
      <c r="H134" s="463" t="s">
        <v>12</v>
      </c>
      <c r="I134" s="464" t="s">
        <v>5</v>
      </c>
      <c r="J134" s="464">
        <f t="shared" si="63"/>
        <v>4</v>
      </c>
      <c r="K134" s="464">
        <v>0.0</v>
      </c>
      <c r="L134" s="464">
        <v>0.0</v>
      </c>
      <c r="M134" s="464">
        <v>0.0</v>
      </c>
      <c r="N134" s="464">
        <v>0.0</v>
      </c>
      <c r="O134" s="464">
        <v>1.0</v>
      </c>
      <c r="P134" s="464">
        <v>1.0</v>
      </c>
      <c r="Q134" s="465">
        <v>2.0</v>
      </c>
      <c r="R134" s="253"/>
      <c r="S134" s="466">
        <v>0.0</v>
      </c>
      <c r="T134" s="464">
        <v>0.0</v>
      </c>
      <c r="U134" s="464">
        <v>0.0</v>
      </c>
      <c r="V134" s="464">
        <v>0.0</v>
      </c>
      <c r="W134" s="464">
        <v>0.5</v>
      </c>
      <c r="X134" s="464">
        <v>1.0</v>
      </c>
      <c r="Y134" s="465">
        <v>2.0</v>
      </c>
      <c r="Z134" s="250"/>
      <c r="AA134" s="250"/>
      <c r="AB134" s="505"/>
      <c r="AC134" s="250"/>
      <c r="AD134" s="250"/>
      <c r="AE134" s="250"/>
      <c r="AF134" s="250"/>
      <c r="AG134" s="250"/>
      <c r="AH134" s="250"/>
      <c r="AI134" s="250"/>
      <c r="AJ134" s="250"/>
      <c r="AK134" s="250"/>
      <c r="AL134" s="250"/>
      <c r="AM134" s="250"/>
      <c r="AN134" s="250"/>
      <c r="AO134" s="250"/>
      <c r="AP134" s="250"/>
      <c r="AQ134" s="250"/>
      <c r="AR134" s="250"/>
      <c r="AS134" s="250"/>
      <c r="AT134" s="250"/>
      <c r="AU134" s="250"/>
      <c r="AV134" s="250"/>
      <c r="AW134" s="250"/>
      <c r="AX134" s="250"/>
      <c r="AY134" s="250"/>
      <c r="AZ134" s="250"/>
      <c r="BA134" s="250"/>
      <c r="BB134" s="250"/>
      <c r="BC134" s="250"/>
      <c r="BD134" s="250"/>
      <c r="BE134" s="250"/>
      <c r="BF134" s="250"/>
      <c r="BG134" s="250"/>
      <c r="BH134" s="250"/>
      <c r="BI134" s="250"/>
      <c r="BJ134" s="250"/>
      <c r="BK134" s="250"/>
      <c r="BL134" s="250"/>
      <c r="BM134" s="250"/>
      <c r="BN134" s="250"/>
      <c r="BO134" s="250"/>
      <c r="BP134" s="250"/>
      <c r="BQ134" s="250"/>
      <c r="BR134" s="250"/>
      <c r="BS134" s="250"/>
      <c r="BT134" s="250"/>
      <c r="BU134" s="250"/>
      <c r="BV134" s="250"/>
      <c r="BW134" s="250"/>
      <c r="BX134" s="250"/>
      <c r="BY134" s="250"/>
      <c r="BZ134" s="250"/>
      <c r="CA134" s="250"/>
      <c r="CB134" s="250"/>
      <c r="CC134" s="250"/>
      <c r="CD134" s="250"/>
      <c r="CE134" s="250"/>
      <c r="CF134" s="250"/>
      <c r="CG134" s="250"/>
      <c r="CH134" s="250"/>
      <c r="CI134" s="250"/>
      <c r="CJ134" s="250"/>
      <c r="CK134" s="250"/>
      <c r="CL134" s="250"/>
      <c r="CM134" s="250"/>
      <c r="CN134" s="250"/>
      <c r="CO134" s="250"/>
      <c r="CP134" s="250"/>
      <c r="CQ134" s="250"/>
      <c r="CR134" s="250"/>
      <c r="CS134" s="250"/>
      <c r="CT134" s="250"/>
      <c r="CU134" s="250"/>
      <c r="CV134" s="250"/>
      <c r="CW134" s="250"/>
      <c r="CX134" s="250"/>
      <c r="CY134" s="250"/>
      <c r="CZ134" s="250"/>
      <c r="DA134" s="250"/>
      <c r="DB134" s="250"/>
      <c r="DC134" s="250"/>
      <c r="DD134" s="250"/>
      <c r="DE134" s="250"/>
      <c r="DF134" s="250"/>
      <c r="DG134" s="250"/>
      <c r="DH134" s="250"/>
      <c r="DI134" s="250"/>
      <c r="DJ134" s="250"/>
      <c r="DK134" s="250"/>
      <c r="DL134" s="250"/>
      <c r="DM134" s="250"/>
      <c r="DN134" s="250"/>
      <c r="DO134" s="250"/>
      <c r="DP134" s="250"/>
      <c r="DQ134" s="250"/>
      <c r="DR134" s="250"/>
      <c r="DS134" s="250"/>
      <c r="DT134" s="250"/>
      <c r="DU134" s="250"/>
      <c r="DV134" s="250"/>
      <c r="DW134" s="250"/>
      <c r="DX134" s="250"/>
      <c r="DY134" s="250"/>
      <c r="DZ134" s="250"/>
      <c r="EA134" s="250"/>
      <c r="EB134" s="250"/>
      <c r="EC134" s="250"/>
      <c r="ED134" s="250"/>
      <c r="EE134" s="250"/>
      <c r="EF134" s="250"/>
      <c r="EG134" s="250"/>
      <c r="EH134" s="250"/>
      <c r="EI134" s="250"/>
      <c r="EJ134" s="250"/>
      <c r="EK134" s="250"/>
      <c r="EL134" s="250"/>
      <c r="EM134" s="250"/>
      <c r="EN134" s="250"/>
    </row>
    <row r="135" ht="19.5" customHeight="1">
      <c r="A135" s="14"/>
      <c r="B135" s="478"/>
      <c r="C135" s="479"/>
      <c r="D135" s="479"/>
      <c r="E135" s="516" t="s">
        <v>191</v>
      </c>
      <c r="F135" s="513"/>
      <c r="G135" s="513"/>
      <c r="H135" s="514" t="s">
        <v>8</v>
      </c>
      <c r="I135" s="464" t="s">
        <v>5</v>
      </c>
      <c r="J135" s="464">
        <f t="shared" si="63"/>
        <v>2</v>
      </c>
      <c r="K135" s="515">
        <v>0.0</v>
      </c>
      <c r="L135" s="515">
        <v>0.0</v>
      </c>
      <c r="M135" s="515">
        <v>0.5</v>
      </c>
      <c r="N135" s="515">
        <v>0.5</v>
      </c>
      <c r="O135" s="515">
        <v>0.5</v>
      </c>
      <c r="P135" s="515">
        <v>0.5</v>
      </c>
      <c r="Q135" s="471">
        <v>0.0</v>
      </c>
      <c r="R135" s="253"/>
      <c r="S135" s="466">
        <v>0.0</v>
      </c>
      <c r="T135" s="464">
        <v>0.0</v>
      </c>
      <c r="U135" s="464">
        <v>1.0</v>
      </c>
      <c r="V135" s="464">
        <v>1.0</v>
      </c>
      <c r="W135" s="464">
        <v>1.0</v>
      </c>
      <c r="X135" s="464">
        <v>1.0</v>
      </c>
      <c r="Y135" s="465">
        <v>0.0</v>
      </c>
      <c r="Z135" s="250"/>
      <c r="AA135" s="250"/>
      <c r="AB135" s="250"/>
      <c r="AC135" s="250"/>
      <c r="AD135" s="250"/>
      <c r="AE135" s="250"/>
      <c r="AF135" s="250"/>
      <c r="AG135" s="250"/>
      <c r="AH135" s="250"/>
      <c r="AI135" s="250"/>
      <c r="AJ135" s="250"/>
      <c r="AK135" s="250"/>
      <c r="AL135" s="250"/>
      <c r="AM135" s="250"/>
      <c r="AN135" s="250"/>
      <c r="AO135" s="250"/>
      <c r="AP135" s="250"/>
      <c r="AQ135" s="250"/>
      <c r="AR135" s="250"/>
      <c r="AS135" s="250"/>
      <c r="AT135" s="250"/>
      <c r="AU135" s="250"/>
      <c r="AV135" s="250"/>
      <c r="AW135" s="250"/>
      <c r="AX135" s="250"/>
      <c r="AY135" s="250"/>
      <c r="AZ135" s="250"/>
      <c r="BA135" s="250"/>
      <c r="BB135" s="250"/>
      <c r="BC135" s="250"/>
      <c r="BD135" s="250"/>
      <c r="BE135" s="250"/>
      <c r="BF135" s="250"/>
      <c r="BG135" s="250"/>
      <c r="BH135" s="250"/>
      <c r="BI135" s="250"/>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250"/>
      <c r="CK135" s="250"/>
      <c r="CL135" s="250"/>
      <c r="CM135" s="250"/>
      <c r="CN135" s="250"/>
      <c r="CO135" s="250"/>
      <c r="CP135" s="250"/>
      <c r="CQ135" s="250"/>
      <c r="CR135" s="250"/>
      <c r="CS135" s="250"/>
      <c r="CT135" s="250"/>
      <c r="CU135" s="250"/>
      <c r="CV135" s="250"/>
      <c r="CW135" s="250"/>
      <c r="CX135" s="250"/>
      <c r="CY135" s="250"/>
      <c r="CZ135" s="250"/>
      <c r="DA135" s="250"/>
      <c r="DB135" s="250"/>
      <c r="DC135" s="250"/>
      <c r="DD135" s="250"/>
      <c r="DE135" s="250"/>
      <c r="DF135" s="250"/>
      <c r="DG135" s="250"/>
      <c r="DH135" s="250"/>
      <c r="DI135" s="250"/>
      <c r="DJ135" s="250"/>
      <c r="DK135" s="250"/>
      <c r="DL135" s="250"/>
      <c r="DM135" s="250"/>
      <c r="DN135" s="250"/>
      <c r="DO135" s="250"/>
      <c r="DP135" s="250"/>
      <c r="DQ135" s="250"/>
      <c r="DR135" s="250"/>
      <c r="DS135" s="250"/>
      <c r="DT135" s="250"/>
      <c r="DU135" s="250"/>
      <c r="DV135" s="250"/>
      <c r="DW135" s="250"/>
      <c r="DX135" s="250"/>
      <c r="DY135" s="250"/>
      <c r="DZ135" s="250"/>
      <c r="EA135" s="250"/>
      <c r="EB135" s="250"/>
      <c r="EC135" s="250"/>
      <c r="ED135" s="250"/>
      <c r="EE135" s="250"/>
      <c r="EF135" s="250"/>
      <c r="EG135" s="250"/>
      <c r="EH135" s="250"/>
      <c r="EI135" s="250"/>
      <c r="EJ135" s="250"/>
      <c r="EK135" s="250"/>
      <c r="EL135" s="250"/>
      <c r="EM135" s="250"/>
      <c r="EN135" s="250"/>
    </row>
    <row r="136" ht="19.5" customHeight="1">
      <c r="A136" s="14"/>
      <c r="B136" s="495"/>
      <c r="C136" s="496"/>
      <c r="D136" s="496"/>
      <c r="E136" s="521" t="s">
        <v>192</v>
      </c>
      <c r="F136" s="522"/>
      <c r="G136" s="522"/>
      <c r="H136" s="523" t="s">
        <v>12</v>
      </c>
      <c r="I136" s="500" t="s">
        <v>5</v>
      </c>
      <c r="J136" s="500">
        <f t="shared" si="63"/>
        <v>3</v>
      </c>
      <c r="K136" s="525">
        <v>1.0</v>
      </c>
      <c r="L136" s="525">
        <v>2.0</v>
      </c>
      <c r="M136" s="525">
        <v>0.0</v>
      </c>
      <c r="N136" s="525">
        <v>0.0</v>
      </c>
      <c r="O136" s="525">
        <v>0.0</v>
      </c>
      <c r="P136" s="525">
        <v>0.0</v>
      </c>
      <c r="Q136" s="526">
        <v>0.0</v>
      </c>
      <c r="R136" s="253"/>
      <c r="S136" s="502">
        <v>1.0</v>
      </c>
      <c r="T136" s="488">
        <v>1.0</v>
      </c>
      <c r="U136" s="488">
        <v>0.0</v>
      </c>
      <c r="V136" s="488">
        <v>0.0</v>
      </c>
      <c r="W136" s="488">
        <v>0.0</v>
      </c>
      <c r="X136" s="488">
        <v>0.0</v>
      </c>
      <c r="Y136" s="527">
        <v>0.0</v>
      </c>
      <c r="Z136" s="436"/>
      <c r="AA136" s="436"/>
      <c r="AB136" s="436"/>
      <c r="AC136" s="436"/>
      <c r="AD136" s="436"/>
      <c r="AE136" s="436"/>
      <c r="AF136" s="436"/>
      <c r="AG136" s="436"/>
      <c r="AH136" s="436"/>
      <c r="AI136" s="436"/>
      <c r="AJ136" s="436"/>
      <c r="AK136" s="436"/>
      <c r="AL136" s="436"/>
      <c r="AM136" s="436"/>
      <c r="AN136" s="436"/>
      <c r="AO136" s="436"/>
      <c r="AP136" s="436"/>
      <c r="AQ136" s="436"/>
      <c r="AR136" s="436"/>
      <c r="AS136" s="436"/>
      <c r="AT136" s="436"/>
      <c r="AU136" s="436"/>
      <c r="AV136" s="436"/>
      <c r="AW136" s="436"/>
      <c r="AX136" s="436"/>
      <c r="AY136" s="436"/>
      <c r="AZ136" s="436"/>
      <c r="BA136" s="436"/>
      <c r="BB136" s="436"/>
      <c r="BC136" s="436"/>
      <c r="BD136" s="436"/>
      <c r="BE136" s="436"/>
      <c r="BF136" s="436"/>
      <c r="BG136" s="436"/>
      <c r="BH136" s="436"/>
      <c r="BI136" s="436"/>
      <c r="BJ136" s="436"/>
      <c r="BK136" s="436"/>
      <c r="BL136" s="436"/>
      <c r="BM136" s="436"/>
      <c r="BN136" s="250"/>
      <c r="BO136" s="250"/>
      <c r="BP136" s="250"/>
      <c r="BQ136" s="250"/>
      <c r="BR136" s="250"/>
      <c r="BS136" s="250"/>
      <c r="BT136" s="250"/>
      <c r="BU136" s="250"/>
      <c r="BV136" s="250"/>
      <c r="BW136" s="250"/>
      <c r="BX136" s="250"/>
      <c r="BY136" s="250"/>
      <c r="BZ136" s="250"/>
      <c r="CA136" s="250"/>
      <c r="CB136" s="250"/>
      <c r="CC136" s="250"/>
      <c r="CD136" s="250"/>
      <c r="CE136" s="250"/>
      <c r="CF136" s="250"/>
      <c r="CG136" s="250"/>
      <c r="CH136" s="250"/>
      <c r="CI136" s="250"/>
      <c r="CJ136" s="250"/>
      <c r="CK136" s="250"/>
      <c r="CL136" s="250"/>
      <c r="CM136" s="250"/>
      <c r="CN136" s="250"/>
      <c r="CO136" s="250"/>
      <c r="CP136" s="250"/>
      <c r="CQ136" s="250"/>
      <c r="CR136" s="250"/>
      <c r="CS136" s="250"/>
      <c r="CT136" s="250"/>
      <c r="CU136" s="250"/>
      <c r="CV136" s="250"/>
      <c r="CW136" s="250"/>
      <c r="CX136" s="250"/>
      <c r="CY136" s="250"/>
      <c r="CZ136" s="250"/>
      <c r="DA136" s="250"/>
      <c r="DB136" s="250"/>
      <c r="DC136" s="250"/>
      <c r="DD136" s="250"/>
      <c r="DE136" s="250"/>
      <c r="DF136" s="250"/>
      <c r="DG136" s="250"/>
      <c r="DH136" s="250"/>
      <c r="DI136" s="250"/>
      <c r="DJ136" s="250"/>
      <c r="DK136" s="250"/>
      <c r="DL136" s="250"/>
      <c r="DM136" s="250"/>
      <c r="DN136" s="250"/>
      <c r="DO136" s="250"/>
      <c r="DP136" s="250"/>
      <c r="DQ136" s="250"/>
      <c r="DR136" s="250"/>
      <c r="DS136" s="250"/>
      <c r="DT136" s="250"/>
      <c r="DU136" s="250"/>
      <c r="DV136" s="250"/>
      <c r="DW136" s="250"/>
      <c r="DX136" s="250"/>
      <c r="DY136" s="250"/>
      <c r="DZ136" s="250"/>
      <c r="EA136" s="250"/>
      <c r="EB136" s="250"/>
      <c r="EC136" s="250"/>
      <c r="ED136" s="250"/>
      <c r="EE136" s="250"/>
      <c r="EF136" s="250"/>
      <c r="EG136" s="250"/>
      <c r="EH136" s="250"/>
      <c r="EI136" s="250"/>
      <c r="EJ136" s="250"/>
      <c r="EK136" s="250"/>
      <c r="EL136" s="250"/>
      <c r="EM136" s="250"/>
      <c r="EN136" s="250"/>
    </row>
    <row r="137" ht="19.5" customHeight="1">
      <c r="A137" s="14"/>
      <c r="B137" s="14"/>
      <c r="C137" s="14"/>
      <c r="D137" s="98"/>
      <c r="E137" s="433"/>
      <c r="F137" s="434"/>
      <c r="G137" s="435"/>
      <c r="H137" s="382"/>
      <c r="I137" s="506" t="s">
        <v>140</v>
      </c>
      <c r="J137" s="507">
        <f>SUM(J128:J136)</f>
        <v>33.5</v>
      </c>
      <c r="K137" s="508">
        <f> J137 - (J137 / 7)</f>
        <v>28.71428571</v>
      </c>
      <c r="L137" s="508">
        <f> K137 - (J137 / 7)</f>
        <v>23.92857143</v>
      </c>
      <c r="M137" s="508">
        <f> L137 - (J137 / 7)</f>
        <v>19.14285714</v>
      </c>
      <c r="N137" s="508">
        <f> M137 - (J137 / 7)</f>
        <v>14.35714286</v>
      </c>
      <c r="O137" s="508">
        <f> N137 - (J137 / 7)</f>
        <v>9.571428571</v>
      </c>
      <c r="P137" s="508">
        <f> O137 - (J137 / 7)</f>
        <v>4.785714286</v>
      </c>
      <c r="Q137" s="508">
        <f> P137 - (J137 / 7)</f>
        <v>0</v>
      </c>
      <c r="R137" s="436"/>
      <c r="S137" s="437"/>
      <c r="T137" s="436"/>
      <c r="U137" s="436"/>
      <c r="V137" s="436"/>
      <c r="W137" s="436"/>
      <c r="X137" s="436"/>
      <c r="Y137" s="436">
        <f>SUM(S128:Y136)</f>
        <v>35</v>
      </c>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244"/>
      <c r="BK137" s="244"/>
      <c r="BL137" s="244"/>
      <c r="BM137" s="244"/>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250"/>
      <c r="CT137" s="250"/>
      <c r="CU137" s="250"/>
      <c r="CV137" s="250"/>
      <c r="CW137" s="250"/>
      <c r="CX137" s="250"/>
      <c r="CY137" s="250"/>
      <c r="CZ137" s="250"/>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250"/>
      <c r="DV137" s="250"/>
      <c r="DW137" s="250"/>
      <c r="DX137" s="250"/>
      <c r="DY137" s="250"/>
      <c r="DZ137" s="250"/>
      <c r="EA137" s="250"/>
      <c r="EB137" s="250"/>
      <c r="EC137" s="250"/>
      <c r="ED137" s="250"/>
      <c r="EE137" s="250"/>
      <c r="EF137" s="250"/>
      <c r="EG137" s="250"/>
      <c r="EH137" s="250"/>
      <c r="EI137" s="250"/>
      <c r="EJ137" s="250"/>
      <c r="EK137" s="250"/>
      <c r="EL137" s="250"/>
      <c r="EM137" s="250"/>
      <c r="EN137" s="250"/>
    </row>
    <row r="138" ht="19.5" customHeight="1">
      <c r="A138" s="14"/>
      <c r="B138" s="391"/>
      <c r="C138" s="391"/>
      <c r="D138" s="528"/>
      <c r="E138" s="98"/>
      <c r="F138" s="14"/>
      <c r="G138" s="99"/>
      <c r="H138" s="99"/>
      <c r="I138" s="509" t="s">
        <v>148</v>
      </c>
      <c r="J138" s="510">
        <f>SUM(J128:J136)</f>
        <v>33.5</v>
      </c>
      <c r="K138" s="508">
        <f t="shared" ref="K138:Q138" si="69"> J138 - SUM(K128:K136)</f>
        <v>29.5</v>
      </c>
      <c r="L138" s="508">
        <f t="shared" si="69"/>
        <v>22.5</v>
      </c>
      <c r="M138" s="508">
        <f t="shared" si="69"/>
        <v>16</v>
      </c>
      <c r="N138" s="508">
        <f t="shared" si="69"/>
        <v>11.5</v>
      </c>
      <c r="O138" s="508">
        <f t="shared" si="69"/>
        <v>7.5</v>
      </c>
      <c r="P138" s="508">
        <f t="shared" si="69"/>
        <v>3</v>
      </c>
      <c r="Q138" s="508">
        <f t="shared" si="69"/>
        <v>0</v>
      </c>
      <c r="R138" s="14"/>
      <c r="S138" s="14"/>
      <c r="T138" s="14"/>
      <c r="U138" s="14"/>
      <c r="V138" s="14"/>
      <c r="W138" s="14"/>
      <c r="X138" s="14"/>
      <c r="Y138" s="14"/>
      <c r="AH138" s="250"/>
      <c r="EK138" s="250"/>
      <c r="EL138" s="250"/>
      <c r="EM138" s="250"/>
      <c r="EN138" s="250"/>
    </row>
    <row r="139" ht="19.5" customHeight="1">
      <c r="A139" s="14"/>
      <c r="E139" s="528"/>
      <c r="F139" s="528"/>
      <c r="G139" s="529"/>
      <c r="H139" s="529"/>
      <c r="I139" s="529"/>
      <c r="J139" s="530"/>
      <c r="K139" s="531" t="s">
        <v>136</v>
      </c>
      <c r="L139" s="247"/>
      <c r="M139" s="247"/>
      <c r="N139" s="247"/>
      <c r="O139" s="247"/>
      <c r="P139" s="247"/>
      <c r="Q139" s="5"/>
      <c r="R139" s="532"/>
      <c r="S139" s="533" t="s">
        <v>137</v>
      </c>
      <c r="T139" s="247"/>
      <c r="U139" s="247"/>
      <c r="V139" s="247"/>
      <c r="W139" s="247"/>
      <c r="X139" s="247"/>
      <c r="Y139" s="5"/>
      <c r="Z139" s="437"/>
      <c r="AA139" s="534"/>
      <c r="AB139" s="531" t="s">
        <v>138</v>
      </c>
      <c r="AC139" s="247"/>
      <c r="AD139" s="247"/>
      <c r="AE139" s="247"/>
      <c r="AF139" s="247"/>
      <c r="AG139" s="247"/>
      <c r="AH139" s="247"/>
      <c r="AI139" s="5"/>
      <c r="AJ139" s="437"/>
      <c r="AK139" s="441"/>
      <c r="AL139" s="441"/>
      <c r="AM139" s="441"/>
      <c r="AN139" s="441"/>
      <c r="AO139" s="441"/>
      <c r="AP139" s="441"/>
      <c r="AQ139" s="441"/>
      <c r="AR139" s="441"/>
      <c r="AS139" s="441"/>
      <c r="AT139" s="437"/>
      <c r="AU139" s="441"/>
      <c r="AV139" s="441"/>
      <c r="AW139" s="441"/>
      <c r="AX139" s="441"/>
      <c r="AY139" s="441"/>
      <c r="AZ139" s="441"/>
      <c r="BA139" s="441"/>
      <c r="BB139" s="441"/>
      <c r="BC139" s="441"/>
      <c r="BD139" s="437"/>
      <c r="BE139" s="441"/>
      <c r="BF139" s="441"/>
      <c r="BG139" s="441"/>
      <c r="BH139" s="441"/>
      <c r="BI139" s="441"/>
      <c r="BJ139" s="441"/>
      <c r="BK139" s="441"/>
      <c r="BL139" s="441"/>
      <c r="BM139" s="441"/>
      <c r="BN139" s="250"/>
      <c r="BO139" s="250"/>
      <c r="BP139" s="250"/>
      <c r="BQ139" s="250"/>
      <c r="BR139" s="250"/>
      <c r="BS139" s="250"/>
      <c r="BT139" s="250"/>
      <c r="BU139" s="250"/>
      <c r="BV139" s="250"/>
      <c r="BW139" s="250"/>
      <c r="BX139" s="250"/>
      <c r="BY139" s="250"/>
      <c r="BZ139" s="250"/>
      <c r="CA139" s="250"/>
      <c r="CB139" s="250"/>
      <c r="CC139" s="250"/>
      <c r="CD139" s="250"/>
      <c r="CE139" s="250"/>
      <c r="CF139" s="250"/>
      <c r="CG139" s="250"/>
      <c r="CH139" s="250"/>
      <c r="CI139" s="250"/>
      <c r="CJ139" s="250"/>
      <c r="CK139" s="250"/>
      <c r="CL139" s="250"/>
      <c r="CM139" s="250"/>
      <c r="CN139" s="250"/>
      <c r="CO139" s="250"/>
      <c r="CP139" s="250"/>
      <c r="CQ139" s="250"/>
      <c r="CR139" s="250"/>
      <c r="CS139" s="250"/>
      <c r="CT139" s="250"/>
      <c r="CU139" s="250"/>
      <c r="CV139" s="250"/>
      <c r="CW139" s="250"/>
      <c r="CX139" s="250"/>
      <c r="CY139" s="250"/>
      <c r="CZ139" s="250"/>
      <c r="DA139" s="250"/>
      <c r="DB139" s="250"/>
      <c r="DC139" s="250"/>
      <c r="DD139" s="250"/>
      <c r="DE139" s="250"/>
      <c r="DF139" s="250"/>
      <c r="DG139" s="250"/>
      <c r="DH139" s="250"/>
      <c r="DI139" s="250"/>
      <c r="DJ139" s="250"/>
      <c r="DK139" s="250"/>
      <c r="DL139" s="250"/>
      <c r="DM139" s="250"/>
      <c r="DN139" s="250"/>
      <c r="DO139" s="250"/>
      <c r="DP139" s="250"/>
      <c r="DQ139" s="250"/>
      <c r="DR139" s="250"/>
      <c r="DS139" s="250"/>
      <c r="DT139" s="250"/>
      <c r="DU139" s="250"/>
      <c r="DV139" s="250"/>
      <c r="DW139" s="250"/>
      <c r="DX139" s="250"/>
      <c r="DY139" s="250"/>
      <c r="DZ139" s="250"/>
      <c r="EA139" s="250"/>
      <c r="EB139" s="250"/>
      <c r="EC139" s="250"/>
      <c r="ED139" s="250"/>
      <c r="EE139" s="250"/>
      <c r="EF139" s="250"/>
      <c r="EG139" s="250"/>
      <c r="EH139" s="250"/>
      <c r="EI139" s="250"/>
      <c r="EJ139" s="250"/>
      <c r="EK139" s="250"/>
      <c r="EL139" s="250"/>
      <c r="EM139" s="250"/>
      <c r="EN139" s="250"/>
    </row>
    <row r="140" ht="19.5" customHeight="1">
      <c r="A140" s="14"/>
      <c r="B140" s="535" t="s">
        <v>193</v>
      </c>
      <c r="C140" s="395"/>
      <c r="D140" s="536"/>
      <c r="E140" s="536"/>
      <c r="F140" s="536"/>
      <c r="G140" s="537"/>
      <c r="H140" s="537"/>
      <c r="I140" s="537"/>
      <c r="J140" s="538"/>
      <c r="K140" s="539" t="s">
        <v>83</v>
      </c>
      <c r="L140" s="539" t="s">
        <v>84</v>
      </c>
      <c r="M140" s="539" t="s">
        <v>78</v>
      </c>
      <c r="N140" s="539" t="s">
        <v>79</v>
      </c>
      <c r="O140" s="539" t="s">
        <v>80</v>
      </c>
      <c r="P140" s="539" t="s">
        <v>81</v>
      </c>
      <c r="Q140" s="539" t="s">
        <v>82</v>
      </c>
      <c r="R140" s="540"/>
      <c r="S140" s="541" t="s">
        <v>83</v>
      </c>
      <c r="T140" s="444" t="s">
        <v>84</v>
      </c>
      <c r="U140" s="444" t="s">
        <v>78</v>
      </c>
      <c r="V140" s="444" t="s">
        <v>79</v>
      </c>
      <c r="W140" s="444" t="s">
        <v>80</v>
      </c>
      <c r="X140" s="444" t="s">
        <v>81</v>
      </c>
      <c r="Y140" s="444" t="s">
        <v>82</v>
      </c>
      <c r="Z140" s="437"/>
      <c r="AA140" s="534"/>
      <c r="AB140" s="444" t="s">
        <v>83</v>
      </c>
      <c r="AC140" s="444" t="s">
        <v>84</v>
      </c>
      <c r="AD140" s="444" t="s">
        <v>78</v>
      </c>
      <c r="AE140" s="444" t="s">
        <v>79</v>
      </c>
      <c r="AF140" s="444" t="s">
        <v>80</v>
      </c>
      <c r="AG140" s="444" t="s">
        <v>81</v>
      </c>
      <c r="AH140" s="444" t="s">
        <v>82</v>
      </c>
      <c r="AI140" s="542" t="s">
        <v>139</v>
      </c>
      <c r="AJ140" s="534"/>
      <c r="AK140" s="543" t="s">
        <v>8</v>
      </c>
      <c r="AL140" s="544" t="s">
        <v>91</v>
      </c>
      <c r="AM140" s="545">
        <f t="shared" ref="AM140:AS140" si="70">K141</f>
        <v>44518</v>
      </c>
      <c r="AN140" s="545">
        <f t="shared" si="70"/>
        <v>44519</v>
      </c>
      <c r="AO140" s="545">
        <f t="shared" si="70"/>
        <v>44520</v>
      </c>
      <c r="AP140" s="545">
        <f t="shared" si="70"/>
        <v>44521</v>
      </c>
      <c r="AQ140" s="545">
        <f t="shared" si="70"/>
        <v>44522</v>
      </c>
      <c r="AR140" s="545">
        <f t="shared" si="70"/>
        <v>44523</v>
      </c>
      <c r="AS140" s="545">
        <f t="shared" si="70"/>
        <v>44524</v>
      </c>
      <c r="AT140" s="534"/>
      <c r="AU140" s="543" t="s">
        <v>5</v>
      </c>
      <c r="AV140" s="544" t="s">
        <v>91</v>
      </c>
      <c r="AW140" s="545">
        <f t="shared" ref="AW140:BC140" si="71">K141</f>
        <v>44518</v>
      </c>
      <c r="AX140" s="545">
        <f t="shared" si="71"/>
        <v>44519</v>
      </c>
      <c r="AY140" s="545">
        <f t="shared" si="71"/>
        <v>44520</v>
      </c>
      <c r="AZ140" s="545">
        <f t="shared" si="71"/>
        <v>44521</v>
      </c>
      <c r="BA140" s="545">
        <f t="shared" si="71"/>
        <v>44522</v>
      </c>
      <c r="BB140" s="545">
        <f t="shared" si="71"/>
        <v>44523</v>
      </c>
      <c r="BC140" s="545">
        <f t="shared" si="71"/>
        <v>44524</v>
      </c>
      <c r="BD140" s="534"/>
      <c r="BE140" s="543" t="s">
        <v>12</v>
      </c>
      <c r="BF140" s="544" t="s">
        <v>91</v>
      </c>
      <c r="BG140" s="545">
        <f t="shared" ref="BG140:BM140" si="72">K141</f>
        <v>44518</v>
      </c>
      <c r="BH140" s="545">
        <f t="shared" si="72"/>
        <v>44519</v>
      </c>
      <c r="BI140" s="545">
        <f t="shared" si="72"/>
        <v>44520</v>
      </c>
      <c r="BJ140" s="545">
        <f t="shared" si="72"/>
        <v>44521</v>
      </c>
      <c r="BK140" s="545">
        <f t="shared" si="72"/>
        <v>44522</v>
      </c>
      <c r="BL140" s="545">
        <f t="shared" si="72"/>
        <v>44523</v>
      </c>
      <c r="BM140" s="545">
        <f t="shared" si="72"/>
        <v>44524</v>
      </c>
      <c r="BN140" s="250"/>
      <c r="BO140" s="250"/>
      <c r="BP140" s="250"/>
      <c r="BQ140" s="250"/>
      <c r="BR140" s="250"/>
      <c r="BS140" s="250"/>
      <c r="BT140" s="250"/>
      <c r="BU140" s="250"/>
      <c r="BV140" s="250"/>
      <c r="BW140" s="250"/>
      <c r="BX140" s="250"/>
      <c r="BY140" s="250"/>
      <c r="BZ140" s="250"/>
      <c r="CA140" s="250"/>
      <c r="CB140" s="250"/>
      <c r="CC140" s="250"/>
      <c r="CD140" s="250"/>
      <c r="CE140" s="250"/>
      <c r="CF140" s="250"/>
      <c r="CG140" s="250"/>
      <c r="CH140" s="250"/>
      <c r="CI140" s="250"/>
      <c r="CJ140" s="250"/>
      <c r="CK140" s="250"/>
      <c r="CL140" s="250"/>
      <c r="CM140" s="250"/>
      <c r="CN140" s="250"/>
      <c r="CO140" s="250"/>
      <c r="CP140" s="250"/>
      <c r="CQ140" s="250"/>
      <c r="CR140" s="250"/>
      <c r="CS140" s="250"/>
      <c r="CT140" s="250"/>
      <c r="CU140" s="250"/>
      <c r="CV140" s="250"/>
      <c r="CW140" s="250"/>
      <c r="CX140" s="250"/>
      <c r="CY140" s="250"/>
      <c r="CZ140" s="250"/>
      <c r="DA140" s="250"/>
      <c r="DB140" s="250"/>
      <c r="DC140" s="250"/>
      <c r="DD140" s="250"/>
      <c r="DE140" s="250"/>
      <c r="DF140" s="250"/>
      <c r="DG140" s="250"/>
      <c r="DH140" s="250"/>
      <c r="DI140" s="250"/>
      <c r="DJ140" s="250"/>
      <c r="DK140" s="250"/>
      <c r="DL140" s="250"/>
      <c r="DM140" s="250"/>
      <c r="DN140" s="250"/>
      <c r="DO140" s="250"/>
      <c r="DP140" s="250"/>
      <c r="DQ140" s="250"/>
      <c r="DR140" s="250"/>
      <c r="DS140" s="250"/>
      <c r="DT140" s="250"/>
      <c r="DU140" s="250"/>
      <c r="DV140" s="250"/>
      <c r="DW140" s="250"/>
      <c r="DX140" s="250"/>
      <c r="DY140" s="250"/>
      <c r="DZ140" s="250"/>
      <c r="EA140" s="250"/>
      <c r="EB140" s="250"/>
      <c r="EC140" s="250"/>
      <c r="ED140" s="250"/>
      <c r="EE140" s="250"/>
      <c r="EF140" s="250"/>
      <c r="EG140" s="250"/>
      <c r="EH140" s="250"/>
      <c r="EI140" s="250"/>
      <c r="EJ140" s="250"/>
      <c r="EK140" s="250"/>
      <c r="EL140" s="250"/>
      <c r="EM140" s="250"/>
      <c r="EN140" s="250"/>
    </row>
    <row r="141" ht="19.5" customHeight="1">
      <c r="A141" s="14"/>
      <c r="B141" s="546" t="s">
        <v>85</v>
      </c>
      <c r="C141" s="547" t="s">
        <v>86</v>
      </c>
      <c r="D141" s="547" t="s">
        <v>87</v>
      </c>
      <c r="E141" s="547" t="s">
        <v>88</v>
      </c>
      <c r="F141" s="547" t="s">
        <v>17</v>
      </c>
      <c r="G141" s="548" t="s">
        <v>89</v>
      </c>
      <c r="H141" s="548" t="s">
        <v>90</v>
      </c>
      <c r="I141" s="454" t="s">
        <v>20</v>
      </c>
      <c r="J141" s="454" t="s">
        <v>91</v>
      </c>
      <c r="K141" s="455">
        <v>44518.0</v>
      </c>
      <c r="L141" s="455">
        <v>44519.0</v>
      </c>
      <c r="M141" s="455">
        <v>44520.0</v>
      </c>
      <c r="N141" s="455">
        <v>44521.0</v>
      </c>
      <c r="O141" s="455">
        <v>44522.0</v>
      </c>
      <c r="P141" s="455">
        <v>44523.0</v>
      </c>
      <c r="Q141" s="455">
        <v>44524.0</v>
      </c>
      <c r="R141" s="540"/>
      <c r="S141" s="549">
        <f t="shared" ref="S141:Y141" si="73">K141</f>
        <v>44518</v>
      </c>
      <c r="T141" s="545">
        <f t="shared" si="73"/>
        <v>44519</v>
      </c>
      <c r="U141" s="545">
        <f t="shared" si="73"/>
        <v>44520</v>
      </c>
      <c r="V141" s="545">
        <f t="shared" si="73"/>
        <v>44521</v>
      </c>
      <c r="W141" s="545">
        <f t="shared" si="73"/>
        <v>44522</v>
      </c>
      <c r="X141" s="545">
        <f t="shared" si="73"/>
        <v>44523</v>
      </c>
      <c r="Y141" s="545">
        <f t="shared" si="73"/>
        <v>44524</v>
      </c>
      <c r="Z141" s="437"/>
      <c r="AA141" s="550"/>
      <c r="AB141" s="545">
        <f t="shared" ref="AB141:AH141" si="74">K141</f>
        <v>44518</v>
      </c>
      <c r="AC141" s="545">
        <f t="shared" si="74"/>
        <v>44519</v>
      </c>
      <c r="AD141" s="545">
        <f t="shared" si="74"/>
        <v>44520</v>
      </c>
      <c r="AE141" s="545">
        <f t="shared" si="74"/>
        <v>44521</v>
      </c>
      <c r="AF141" s="545">
        <f t="shared" si="74"/>
        <v>44522</v>
      </c>
      <c r="AG141" s="545">
        <f t="shared" si="74"/>
        <v>44523</v>
      </c>
      <c r="AH141" s="545">
        <f t="shared" si="74"/>
        <v>44524</v>
      </c>
      <c r="AI141" s="401"/>
      <c r="AJ141" s="534"/>
      <c r="AK141" s="543" t="s">
        <v>140</v>
      </c>
      <c r="AL141" s="407">
        <f>SUM(J142)</f>
        <v>4</v>
      </c>
      <c r="AM141" s="408">
        <f>AL141 - (AL141/7)</f>
        <v>3.428571429</v>
      </c>
      <c r="AN141" s="408">
        <f>AM141 - (AL141/7)</f>
        <v>2.857142857</v>
      </c>
      <c r="AO141" s="408">
        <f>AN141 - (AL141/7)</f>
        <v>2.285714286</v>
      </c>
      <c r="AP141" s="408">
        <f>AO141 - (AL141/7)</f>
        <v>1.714285714</v>
      </c>
      <c r="AQ141" s="408">
        <f>AP141 - (AL141/7)</f>
        <v>1.142857143</v>
      </c>
      <c r="AR141" s="408">
        <f>AQ141 - (AL141/7)</f>
        <v>0.5714285714</v>
      </c>
      <c r="AS141" s="409">
        <f>AR141 - (AL141/7)</f>
        <v>0</v>
      </c>
      <c r="AT141" s="534"/>
      <c r="AU141" s="543" t="s">
        <v>140</v>
      </c>
      <c r="AV141" s="407">
        <f>SUM(J147)</f>
        <v>5</v>
      </c>
      <c r="AW141" s="408">
        <f>AV141 - (AV141/7)</f>
        <v>4.285714286</v>
      </c>
      <c r="AX141" s="408">
        <f>AW141 - (AV141/7)</f>
        <v>3.571428571</v>
      </c>
      <c r="AY141" s="408">
        <f>AX141 - (AV141/7)</f>
        <v>2.857142857</v>
      </c>
      <c r="AZ141" s="408">
        <f>AY141 - (AV141/7)</f>
        <v>2.142857143</v>
      </c>
      <c r="BA141" s="408">
        <f>AZ141 - (AV141/7)</f>
        <v>1.428571429</v>
      </c>
      <c r="BB141" s="408">
        <f>BA141 - (AV141/7)</f>
        <v>0.7142857143</v>
      </c>
      <c r="BC141" s="409">
        <f>BB141 - (AV141/7)</f>
        <v>0</v>
      </c>
      <c r="BD141" s="534"/>
      <c r="BE141" s="543" t="s">
        <v>140</v>
      </c>
      <c r="BF141" s="407">
        <f>SUM(J145)</f>
        <v>4</v>
      </c>
      <c r="BG141" s="408">
        <f>BF141 - (BF141/7)</f>
        <v>3.428571429</v>
      </c>
      <c r="BH141" s="408">
        <f>BG141 - (BF141/7)</f>
        <v>2.857142857</v>
      </c>
      <c r="BI141" s="408">
        <f>BH141 - (BF141/7)</f>
        <v>2.285714286</v>
      </c>
      <c r="BJ141" s="408">
        <f>BI141 - (BF141/7)</f>
        <v>1.714285714</v>
      </c>
      <c r="BK141" s="408">
        <f>BJ141 - (BF141/7)</f>
        <v>1.142857143</v>
      </c>
      <c r="BL141" s="408">
        <f>BK141 - (BF141/7)</f>
        <v>0.5714285714</v>
      </c>
      <c r="BM141" s="409">
        <f>BL141 - (BF141/7)</f>
        <v>0</v>
      </c>
      <c r="BN141" s="250"/>
      <c r="BO141" s="250"/>
      <c r="BP141" s="250"/>
      <c r="BQ141" s="250"/>
      <c r="BR141" s="250"/>
      <c r="BS141" s="250"/>
      <c r="BT141" s="250"/>
      <c r="BU141" s="250"/>
      <c r="BV141" s="250"/>
      <c r="BW141" s="250"/>
      <c r="BX141" s="250"/>
      <c r="BY141" s="250"/>
      <c r="BZ141" s="250"/>
      <c r="CA141" s="250"/>
      <c r="CB141" s="250"/>
      <c r="CC141" s="250"/>
      <c r="CD141" s="250"/>
      <c r="CE141" s="250"/>
      <c r="CF141" s="250"/>
      <c r="CG141" s="250"/>
      <c r="CH141" s="250"/>
      <c r="CI141" s="250"/>
      <c r="CJ141" s="250"/>
      <c r="CK141" s="250"/>
      <c r="CL141" s="250"/>
      <c r="CM141" s="250"/>
      <c r="CN141" s="250"/>
      <c r="CO141" s="250"/>
      <c r="CP141" s="250"/>
      <c r="CQ141" s="250"/>
      <c r="CR141" s="250"/>
      <c r="CS141" s="250"/>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250"/>
      <c r="EC141" s="250"/>
      <c r="ED141" s="250"/>
      <c r="EE141" s="250"/>
      <c r="EF141" s="250"/>
      <c r="EG141" s="250"/>
      <c r="EH141" s="250"/>
      <c r="EI141" s="250"/>
      <c r="EJ141" s="250"/>
      <c r="EK141" s="250"/>
      <c r="EL141" s="250"/>
      <c r="EM141" s="250"/>
      <c r="EN141" s="250"/>
    </row>
    <row r="142" ht="19.5" customHeight="1">
      <c r="A142" s="14"/>
      <c r="B142" s="458">
        <v>4.4</v>
      </c>
      <c r="C142" s="459" t="s">
        <v>194</v>
      </c>
      <c r="D142" s="460">
        <v>44518.0</v>
      </c>
      <c r="E142" s="551" t="s">
        <v>195</v>
      </c>
      <c r="F142" s="552"/>
      <c r="G142" s="553"/>
      <c r="H142" s="463" t="s">
        <v>8</v>
      </c>
      <c r="I142" s="464" t="s">
        <v>5</v>
      </c>
      <c r="J142" s="282">
        <f t="shared" ref="J142:J147" si="78">SUM(K142:Q142)</f>
        <v>4</v>
      </c>
      <c r="K142" s="282">
        <v>0.0</v>
      </c>
      <c r="L142" s="282">
        <v>0.0</v>
      </c>
      <c r="M142" s="282">
        <v>1.0</v>
      </c>
      <c r="N142" s="282">
        <v>1.0</v>
      </c>
      <c r="O142" s="282">
        <v>1.5</v>
      </c>
      <c r="P142" s="282">
        <v>0.5</v>
      </c>
      <c r="Q142" s="283">
        <v>0.0</v>
      </c>
      <c r="R142" s="540"/>
      <c r="S142" s="466">
        <v>0.0</v>
      </c>
      <c r="T142" s="464">
        <v>0.0</v>
      </c>
      <c r="U142" s="464">
        <v>1.5</v>
      </c>
      <c r="V142" s="464">
        <v>1.5</v>
      </c>
      <c r="W142" s="464">
        <v>2.0</v>
      </c>
      <c r="X142" s="464">
        <v>1.0</v>
      </c>
      <c r="Y142" s="465">
        <v>0.0</v>
      </c>
      <c r="Z142" s="534"/>
      <c r="AA142" s="554" t="s">
        <v>5</v>
      </c>
      <c r="AB142" s="482">
        <v>1.0</v>
      </c>
      <c r="AC142" s="482">
        <v>1.0</v>
      </c>
      <c r="AD142" s="482">
        <v>0.0</v>
      </c>
      <c r="AE142" s="482">
        <v>0.0</v>
      </c>
      <c r="AF142" s="482">
        <v>1.0</v>
      </c>
      <c r="AG142" s="482">
        <v>1.5</v>
      </c>
      <c r="AH142" s="482">
        <v>2.0</v>
      </c>
      <c r="AI142" s="483">
        <f t="shared" ref="AI142:AI146" si="79">SUM(AB142:AH142)</f>
        <v>6.5</v>
      </c>
      <c r="AJ142" s="534"/>
      <c r="AK142" s="543" t="s">
        <v>144</v>
      </c>
      <c r="AL142" s="475">
        <f>SUM(J142)</f>
        <v>4</v>
      </c>
      <c r="AM142" s="476">
        <f t="shared" ref="AM142:AS142" si="75"> AL142 - K142</f>
        <v>4</v>
      </c>
      <c r="AN142" s="476">
        <f t="shared" si="75"/>
        <v>4</v>
      </c>
      <c r="AO142" s="476">
        <f t="shared" si="75"/>
        <v>3</v>
      </c>
      <c r="AP142" s="476">
        <f t="shared" si="75"/>
        <v>2</v>
      </c>
      <c r="AQ142" s="476">
        <f t="shared" si="75"/>
        <v>0.5</v>
      </c>
      <c r="AR142" s="476">
        <f t="shared" si="75"/>
        <v>0</v>
      </c>
      <c r="AS142" s="477">
        <f t="shared" si="75"/>
        <v>0</v>
      </c>
      <c r="AT142" s="534"/>
      <c r="AU142" s="543" t="s">
        <v>144</v>
      </c>
      <c r="AV142" s="475">
        <f>SUM(J147)</f>
        <v>5</v>
      </c>
      <c r="AW142" s="476">
        <f t="shared" ref="AW142:BC142" si="76">AV142 - (K147)</f>
        <v>4.5</v>
      </c>
      <c r="AX142" s="476">
        <f t="shared" si="76"/>
        <v>4</v>
      </c>
      <c r="AY142" s="476">
        <f t="shared" si="76"/>
        <v>4</v>
      </c>
      <c r="AZ142" s="476">
        <f t="shared" si="76"/>
        <v>4</v>
      </c>
      <c r="BA142" s="476">
        <f t="shared" si="76"/>
        <v>3.5</v>
      </c>
      <c r="BB142" s="476">
        <f t="shared" si="76"/>
        <v>2</v>
      </c>
      <c r="BC142" s="477">
        <f t="shared" si="76"/>
        <v>0</v>
      </c>
      <c r="BD142" s="534"/>
      <c r="BE142" s="543" t="s">
        <v>144</v>
      </c>
      <c r="BF142" s="475">
        <f>SUM(J145)</f>
        <v>4</v>
      </c>
      <c r="BG142" s="476">
        <f t="shared" ref="BG142:BM142" si="77">BF142 - (K145)</f>
        <v>3</v>
      </c>
      <c r="BH142" s="476">
        <f t="shared" si="77"/>
        <v>2</v>
      </c>
      <c r="BI142" s="476">
        <f t="shared" si="77"/>
        <v>2</v>
      </c>
      <c r="BJ142" s="476">
        <f t="shared" si="77"/>
        <v>2</v>
      </c>
      <c r="BK142" s="476">
        <f t="shared" si="77"/>
        <v>2</v>
      </c>
      <c r="BL142" s="476">
        <f t="shared" si="77"/>
        <v>1</v>
      </c>
      <c r="BM142" s="477">
        <f t="shared" si="77"/>
        <v>0</v>
      </c>
      <c r="BN142" s="250"/>
      <c r="BO142" s="250"/>
      <c r="BP142" s="250"/>
      <c r="BQ142" s="250"/>
      <c r="BR142" s="250"/>
      <c r="BS142" s="250"/>
      <c r="BT142" s="250"/>
      <c r="BU142" s="250"/>
      <c r="BV142" s="250"/>
      <c r="BW142" s="250"/>
      <c r="BX142" s="250"/>
      <c r="BY142" s="250"/>
      <c r="BZ142" s="250"/>
      <c r="CA142" s="250"/>
      <c r="CB142" s="250"/>
      <c r="CC142" s="250"/>
      <c r="CD142" s="250"/>
      <c r="CE142" s="250"/>
      <c r="CF142" s="250"/>
      <c r="CG142" s="250"/>
      <c r="CH142" s="250"/>
      <c r="CI142" s="250"/>
      <c r="CJ142" s="250"/>
      <c r="CK142" s="250"/>
      <c r="CL142" s="250"/>
      <c r="CM142" s="250"/>
      <c r="CN142" s="250"/>
      <c r="CO142" s="250"/>
      <c r="CP142" s="250"/>
      <c r="CQ142" s="250"/>
      <c r="CR142" s="250"/>
      <c r="CS142" s="250"/>
      <c r="CT142" s="250"/>
      <c r="CU142" s="250"/>
      <c r="CV142" s="250"/>
      <c r="CW142" s="250"/>
      <c r="CX142" s="250"/>
      <c r="CY142" s="250"/>
      <c r="CZ142" s="250"/>
      <c r="DA142" s="250"/>
      <c r="DB142" s="250"/>
      <c r="DC142" s="250"/>
      <c r="DD142" s="250"/>
      <c r="DE142" s="250"/>
      <c r="DF142" s="250"/>
      <c r="DG142" s="250"/>
      <c r="DH142" s="250"/>
      <c r="DI142" s="250"/>
      <c r="DJ142" s="250"/>
      <c r="DK142" s="250"/>
      <c r="DL142" s="250"/>
      <c r="DM142" s="250"/>
      <c r="DN142" s="250"/>
      <c r="DO142" s="250"/>
      <c r="DP142" s="250"/>
      <c r="DQ142" s="250"/>
      <c r="DR142" s="250"/>
      <c r="DS142" s="250"/>
      <c r="DT142" s="250"/>
      <c r="DU142" s="250"/>
      <c r="DV142" s="250"/>
      <c r="DW142" s="250"/>
      <c r="DX142" s="250"/>
      <c r="DY142" s="250"/>
      <c r="DZ142" s="250"/>
      <c r="EA142" s="250"/>
      <c r="EB142" s="250"/>
      <c r="EC142" s="250"/>
      <c r="ED142" s="250"/>
      <c r="EE142" s="250"/>
      <c r="EF142" s="250"/>
      <c r="EG142" s="250"/>
      <c r="EH142" s="250"/>
      <c r="EI142" s="250"/>
      <c r="EJ142" s="250"/>
      <c r="EK142" s="250"/>
      <c r="EL142" s="250"/>
      <c r="EM142" s="250"/>
      <c r="EN142" s="250"/>
    </row>
    <row r="143" ht="19.5" customHeight="1">
      <c r="A143" s="14"/>
      <c r="B143" s="478"/>
      <c r="C143" s="479"/>
      <c r="D143" s="479"/>
      <c r="E143" s="551" t="s">
        <v>196</v>
      </c>
      <c r="F143" s="552"/>
      <c r="G143" s="553"/>
      <c r="H143" s="481" t="s">
        <v>10</v>
      </c>
      <c r="I143" s="464" t="s">
        <v>5</v>
      </c>
      <c r="J143" s="282">
        <f t="shared" si="78"/>
        <v>5</v>
      </c>
      <c r="K143" s="282">
        <v>0.0</v>
      </c>
      <c r="L143" s="282">
        <v>1.0</v>
      </c>
      <c r="M143" s="282">
        <v>1.5</v>
      </c>
      <c r="N143" s="282">
        <v>1.5</v>
      </c>
      <c r="O143" s="282">
        <v>1.0</v>
      </c>
      <c r="P143" s="282">
        <v>0.0</v>
      </c>
      <c r="Q143" s="283">
        <v>0.0</v>
      </c>
      <c r="R143" s="540"/>
      <c r="S143" s="466">
        <v>0.0</v>
      </c>
      <c r="T143" s="464">
        <v>1.0</v>
      </c>
      <c r="U143" s="464">
        <v>1.0</v>
      </c>
      <c r="V143" s="464">
        <v>1.0</v>
      </c>
      <c r="W143" s="464">
        <v>1.0</v>
      </c>
      <c r="X143" s="464">
        <v>0.0</v>
      </c>
      <c r="Y143" s="465">
        <v>0.0</v>
      </c>
      <c r="Z143" s="534"/>
      <c r="AA143" s="554" t="s">
        <v>8</v>
      </c>
      <c r="AB143" s="467">
        <v>0.0</v>
      </c>
      <c r="AC143" s="467">
        <v>0.0</v>
      </c>
      <c r="AD143" s="467">
        <v>2.0</v>
      </c>
      <c r="AE143" s="467">
        <v>2.0</v>
      </c>
      <c r="AF143" s="467">
        <v>2.0</v>
      </c>
      <c r="AG143" s="467">
        <v>2.0</v>
      </c>
      <c r="AH143" s="467">
        <v>0.0</v>
      </c>
      <c r="AI143" s="468">
        <f t="shared" si="79"/>
        <v>8</v>
      </c>
      <c r="AJ143" s="437"/>
      <c r="AK143" s="441"/>
      <c r="AL143" s="441"/>
      <c r="AM143" s="441"/>
      <c r="AN143" s="441"/>
      <c r="AO143" s="441"/>
      <c r="AP143" s="441"/>
      <c r="AQ143" s="441"/>
      <c r="AR143" s="441"/>
      <c r="AS143" s="441"/>
      <c r="AT143" s="437"/>
      <c r="AU143" s="441"/>
      <c r="AV143" s="441"/>
      <c r="AW143" s="441"/>
      <c r="AX143" s="441"/>
      <c r="AY143" s="441"/>
      <c r="AZ143" s="441"/>
      <c r="BA143" s="441"/>
      <c r="BB143" s="441"/>
      <c r="BC143" s="441"/>
      <c r="BD143" s="437"/>
      <c r="BE143" s="437"/>
      <c r="BF143" s="437"/>
      <c r="BG143" s="437"/>
      <c r="BH143" s="437"/>
      <c r="BI143" s="437"/>
      <c r="BJ143" s="437"/>
      <c r="BK143" s="437"/>
      <c r="BL143" s="437"/>
      <c r="BM143" s="437"/>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250"/>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250"/>
      <c r="EC143" s="250"/>
      <c r="ED143" s="250"/>
      <c r="EE143" s="250"/>
      <c r="EF143" s="250"/>
      <c r="EG143" s="250"/>
      <c r="EH143" s="250"/>
      <c r="EI143" s="250"/>
      <c r="EJ143" s="250"/>
      <c r="EK143" s="250"/>
      <c r="EL143" s="250"/>
      <c r="EM143" s="250"/>
      <c r="EN143" s="250"/>
    </row>
    <row r="144" ht="19.5" customHeight="1">
      <c r="A144" s="14"/>
      <c r="B144" s="478"/>
      <c r="C144" s="479"/>
      <c r="D144" s="479"/>
      <c r="E144" s="551" t="s">
        <v>197</v>
      </c>
      <c r="F144" s="552"/>
      <c r="G144" s="553"/>
      <c r="H144" s="481" t="s">
        <v>10</v>
      </c>
      <c r="I144" s="464" t="s">
        <v>5</v>
      </c>
      <c r="J144" s="282">
        <f t="shared" si="78"/>
        <v>5</v>
      </c>
      <c r="K144" s="282">
        <v>1.0</v>
      </c>
      <c r="L144" s="282">
        <v>1.5</v>
      </c>
      <c r="M144" s="282">
        <v>1.0</v>
      </c>
      <c r="N144" s="282">
        <v>1.5</v>
      </c>
      <c r="O144" s="282">
        <v>0.0</v>
      </c>
      <c r="P144" s="282">
        <v>0.0</v>
      </c>
      <c r="Q144" s="283">
        <v>0.0</v>
      </c>
      <c r="R144" s="540"/>
      <c r="S144" s="466">
        <v>1.0</v>
      </c>
      <c r="T144" s="464">
        <v>1.0</v>
      </c>
      <c r="U144" s="464">
        <v>1.0</v>
      </c>
      <c r="V144" s="464">
        <v>1.0</v>
      </c>
      <c r="W144" s="464">
        <v>0.0</v>
      </c>
      <c r="X144" s="464">
        <v>0.0</v>
      </c>
      <c r="Y144" s="465">
        <v>0.0</v>
      </c>
      <c r="Z144" s="534"/>
      <c r="AA144" s="554" t="s">
        <v>10</v>
      </c>
      <c r="AB144" s="482">
        <v>1.0</v>
      </c>
      <c r="AC144" s="482">
        <v>2.0</v>
      </c>
      <c r="AD144" s="482">
        <v>2.0</v>
      </c>
      <c r="AE144" s="482">
        <v>1.0</v>
      </c>
      <c r="AF144" s="482">
        <v>1.0</v>
      </c>
      <c r="AG144" s="482">
        <v>1.0</v>
      </c>
      <c r="AH144" s="482">
        <v>0.0</v>
      </c>
      <c r="AI144" s="483">
        <f t="shared" si="79"/>
        <v>8</v>
      </c>
      <c r="AJ144" s="534"/>
      <c r="AK144" s="543" t="s">
        <v>7</v>
      </c>
      <c r="AL144" s="544" t="s">
        <v>91</v>
      </c>
      <c r="AM144" s="545">
        <f t="shared" ref="AM144:AS144" si="80">K141</f>
        <v>44518</v>
      </c>
      <c r="AN144" s="545">
        <f t="shared" si="80"/>
        <v>44519</v>
      </c>
      <c r="AO144" s="545">
        <f t="shared" si="80"/>
        <v>44520</v>
      </c>
      <c r="AP144" s="545">
        <f t="shared" si="80"/>
        <v>44521</v>
      </c>
      <c r="AQ144" s="545">
        <f t="shared" si="80"/>
        <v>44522</v>
      </c>
      <c r="AR144" s="545">
        <f t="shared" si="80"/>
        <v>44523</v>
      </c>
      <c r="AS144" s="545">
        <f t="shared" si="80"/>
        <v>44524</v>
      </c>
      <c r="AT144" s="534"/>
      <c r="AU144" s="543" t="s">
        <v>10</v>
      </c>
      <c r="AV144" s="544" t="s">
        <v>91</v>
      </c>
      <c r="AW144" s="545">
        <f t="shared" ref="AW144:BC144" si="81">K141</f>
        <v>44518</v>
      </c>
      <c r="AX144" s="545">
        <f t="shared" si="81"/>
        <v>44519</v>
      </c>
      <c r="AY144" s="545">
        <f t="shared" si="81"/>
        <v>44520</v>
      </c>
      <c r="AZ144" s="545">
        <f t="shared" si="81"/>
        <v>44521</v>
      </c>
      <c r="BA144" s="545">
        <f t="shared" si="81"/>
        <v>44522</v>
      </c>
      <c r="BB144" s="545">
        <f t="shared" si="81"/>
        <v>44523</v>
      </c>
      <c r="BC144" s="545">
        <f t="shared" si="81"/>
        <v>44524</v>
      </c>
      <c r="BD144" s="437"/>
      <c r="BE144" s="437"/>
      <c r="BF144" s="437"/>
      <c r="BG144" s="437"/>
      <c r="BH144" s="437"/>
      <c r="BI144" s="437"/>
      <c r="BJ144" s="437"/>
      <c r="BK144" s="437"/>
      <c r="BL144" s="437"/>
      <c r="BM144" s="437"/>
      <c r="BN144" s="250"/>
      <c r="BO144" s="250"/>
      <c r="BP144" s="250"/>
      <c r="BQ144" s="250"/>
      <c r="BR144" s="250"/>
      <c r="BS144" s="250"/>
      <c r="BT144" s="250"/>
      <c r="BU144" s="250"/>
      <c r="BV144" s="250"/>
      <c r="BW144" s="250"/>
      <c r="BX144" s="250"/>
      <c r="BY144" s="250"/>
      <c r="BZ144" s="250"/>
      <c r="CA144" s="250"/>
      <c r="CB144" s="250"/>
      <c r="CC144" s="250"/>
      <c r="CD144" s="250"/>
      <c r="CE144" s="250"/>
      <c r="CF144" s="250"/>
      <c r="CG144" s="250"/>
      <c r="CH144" s="250"/>
      <c r="CI144" s="250"/>
      <c r="CJ144" s="250"/>
      <c r="CK144" s="250"/>
      <c r="CL144" s="250"/>
      <c r="CM144" s="250"/>
      <c r="CN144" s="250"/>
      <c r="CO144" s="250"/>
      <c r="CP144" s="250"/>
      <c r="CQ144" s="250"/>
      <c r="CR144" s="250"/>
      <c r="CS144" s="250"/>
      <c r="CT144" s="250"/>
      <c r="CU144" s="250"/>
      <c r="CV144" s="250"/>
      <c r="CW144" s="250"/>
      <c r="CX144" s="250"/>
      <c r="CY144" s="250"/>
      <c r="CZ144" s="250"/>
      <c r="DA144" s="250"/>
      <c r="DB144" s="250"/>
      <c r="DC144" s="250"/>
      <c r="DD144" s="250"/>
      <c r="DE144" s="250"/>
      <c r="DF144" s="250"/>
      <c r="DG144" s="250"/>
      <c r="DH144" s="250"/>
      <c r="DI144" s="250"/>
      <c r="DJ144" s="250"/>
      <c r="DK144" s="250"/>
      <c r="DL144" s="250"/>
      <c r="DM144" s="250"/>
      <c r="DN144" s="250"/>
      <c r="DO144" s="250"/>
      <c r="DP144" s="250"/>
      <c r="DQ144" s="250"/>
      <c r="DR144" s="250"/>
      <c r="DS144" s="250"/>
      <c r="DT144" s="250"/>
      <c r="DU144" s="250"/>
      <c r="DV144" s="250"/>
      <c r="DW144" s="250"/>
      <c r="DX144" s="250"/>
      <c r="DY144" s="250"/>
      <c r="DZ144" s="250"/>
      <c r="EA144" s="250"/>
      <c r="EB144" s="250"/>
      <c r="EC144" s="250"/>
      <c r="ED144" s="250"/>
      <c r="EE144" s="250"/>
      <c r="EF144" s="250"/>
      <c r="EG144" s="250"/>
      <c r="EH144" s="250"/>
      <c r="EI144" s="250"/>
      <c r="EJ144" s="250"/>
      <c r="EK144" s="250"/>
      <c r="EL144" s="250"/>
      <c r="EM144" s="250"/>
      <c r="EN144" s="250"/>
    </row>
    <row r="145" ht="19.5" customHeight="1">
      <c r="A145" s="14"/>
      <c r="B145" s="478"/>
      <c r="C145" s="479"/>
      <c r="D145" s="479"/>
      <c r="E145" s="551" t="s">
        <v>198</v>
      </c>
      <c r="F145" s="552"/>
      <c r="G145" s="553"/>
      <c r="H145" s="481" t="s">
        <v>12</v>
      </c>
      <c r="I145" s="464" t="s">
        <v>5</v>
      </c>
      <c r="J145" s="282">
        <f t="shared" si="78"/>
        <v>4</v>
      </c>
      <c r="K145" s="282">
        <v>1.0</v>
      </c>
      <c r="L145" s="282">
        <v>1.0</v>
      </c>
      <c r="M145" s="282">
        <v>0.0</v>
      </c>
      <c r="N145" s="282">
        <v>0.0</v>
      </c>
      <c r="O145" s="282">
        <v>0.0</v>
      </c>
      <c r="P145" s="282">
        <v>1.0</v>
      </c>
      <c r="Q145" s="283">
        <v>1.0</v>
      </c>
      <c r="R145" s="540"/>
      <c r="S145" s="466">
        <v>1.0</v>
      </c>
      <c r="T145" s="464">
        <v>1.0</v>
      </c>
      <c r="U145" s="464">
        <v>0.0</v>
      </c>
      <c r="V145" s="464">
        <v>0.0</v>
      </c>
      <c r="W145" s="464">
        <v>0.0</v>
      </c>
      <c r="X145" s="464">
        <v>0.5</v>
      </c>
      <c r="Y145" s="465">
        <v>0.5</v>
      </c>
      <c r="Z145" s="534"/>
      <c r="AA145" s="554" t="s">
        <v>12</v>
      </c>
      <c r="AB145" s="467">
        <v>1.0</v>
      </c>
      <c r="AC145" s="467">
        <v>1.0</v>
      </c>
      <c r="AD145" s="467">
        <v>1.0</v>
      </c>
      <c r="AE145" s="467">
        <v>1.0</v>
      </c>
      <c r="AF145" s="467">
        <v>0.0</v>
      </c>
      <c r="AG145" s="467">
        <v>0.0</v>
      </c>
      <c r="AH145" s="467">
        <v>0.0</v>
      </c>
      <c r="AI145" s="468">
        <f t="shared" si="79"/>
        <v>4</v>
      </c>
      <c r="AJ145" s="534"/>
      <c r="AK145" s="543" t="s">
        <v>140</v>
      </c>
      <c r="AL145" s="487">
        <f>SUM(J146)</f>
        <v>6</v>
      </c>
      <c r="AM145" s="408">
        <f>AL145 - (AL145/7)</f>
        <v>5.142857143</v>
      </c>
      <c r="AN145" s="408">
        <f>AM145 - (AL145/7)</f>
        <v>4.285714286</v>
      </c>
      <c r="AO145" s="408">
        <f>AN145 - (AL145/7)</f>
        <v>3.428571429</v>
      </c>
      <c r="AP145" s="408">
        <f>AO145 - (AL145/7)</f>
        <v>2.571428571</v>
      </c>
      <c r="AQ145" s="408">
        <f>AP145 - (AL145/7)</f>
        <v>1.714285714</v>
      </c>
      <c r="AR145" s="408">
        <f>AQ145 - (AL145/7)</f>
        <v>0.8571428571</v>
      </c>
      <c r="AS145" s="409">
        <f>AR145 - (AL145/7)</f>
        <v>0</v>
      </c>
      <c r="AT145" s="534"/>
      <c r="AU145" s="543" t="s">
        <v>140</v>
      </c>
      <c r="AV145" s="407">
        <f>SUM(J143,J144)</f>
        <v>10</v>
      </c>
      <c r="AW145" s="408">
        <f>AV145 - (AV145/7)</f>
        <v>8.571428571</v>
      </c>
      <c r="AX145" s="408">
        <f>AW145 - (AV145/7)</f>
        <v>7.142857143</v>
      </c>
      <c r="AY145" s="408">
        <f>AX145 - (AV145/7)</f>
        <v>5.714285714</v>
      </c>
      <c r="AZ145" s="408">
        <f>AY145 - (AV145/7)</f>
        <v>4.285714286</v>
      </c>
      <c r="BA145" s="408">
        <f>AZ145 - (AV145/7)</f>
        <v>2.857142857</v>
      </c>
      <c r="BB145" s="408">
        <f>BA145 - (AV145/7)</f>
        <v>1.428571429</v>
      </c>
      <c r="BC145" s="409">
        <f>BB145 - (AV145/7)</f>
        <v>0</v>
      </c>
      <c r="BD145" s="437"/>
      <c r="BE145" s="437"/>
      <c r="BF145" s="437"/>
      <c r="BG145" s="437"/>
      <c r="BH145" s="437"/>
      <c r="BI145" s="437"/>
      <c r="BJ145" s="437"/>
      <c r="BK145" s="437"/>
      <c r="BL145" s="437"/>
      <c r="BM145" s="437"/>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250"/>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250"/>
      <c r="EC145" s="250"/>
      <c r="ED145" s="250"/>
      <c r="EE145" s="250"/>
      <c r="EF145" s="250"/>
      <c r="EG145" s="250"/>
      <c r="EH145" s="250"/>
      <c r="EI145" s="250"/>
      <c r="EJ145" s="250"/>
      <c r="EK145" s="250"/>
      <c r="EL145" s="250"/>
      <c r="EM145" s="250"/>
      <c r="EN145" s="250"/>
    </row>
    <row r="146" ht="19.5" customHeight="1">
      <c r="A146" s="14"/>
      <c r="B146" s="478"/>
      <c r="C146" s="479"/>
      <c r="D146" s="479"/>
      <c r="E146" s="551" t="s">
        <v>199</v>
      </c>
      <c r="F146" s="552"/>
      <c r="G146" s="553"/>
      <c r="H146" s="463" t="s">
        <v>7</v>
      </c>
      <c r="I146" s="464" t="s">
        <v>5</v>
      </c>
      <c r="J146" s="282">
        <f t="shared" si="78"/>
        <v>6</v>
      </c>
      <c r="K146" s="282">
        <v>0.0</v>
      </c>
      <c r="L146" s="282">
        <v>1.0</v>
      </c>
      <c r="M146" s="282">
        <v>0.0</v>
      </c>
      <c r="N146" s="282">
        <v>2.0</v>
      </c>
      <c r="O146" s="282">
        <v>2.0</v>
      </c>
      <c r="P146" s="282">
        <v>0.5</v>
      </c>
      <c r="Q146" s="283">
        <v>0.5</v>
      </c>
      <c r="R146" s="540"/>
      <c r="S146" s="466">
        <v>0.0</v>
      </c>
      <c r="T146" s="464">
        <v>2.0</v>
      </c>
      <c r="U146" s="464">
        <v>0.0</v>
      </c>
      <c r="V146" s="464">
        <v>2.0</v>
      </c>
      <c r="W146" s="464">
        <v>2.0</v>
      </c>
      <c r="X146" s="464">
        <v>0.5</v>
      </c>
      <c r="Y146" s="465">
        <v>0.5</v>
      </c>
      <c r="Z146" s="534"/>
      <c r="AA146" s="554" t="s">
        <v>7</v>
      </c>
      <c r="AB146" s="555">
        <v>0.0</v>
      </c>
      <c r="AC146" s="555">
        <v>2.0</v>
      </c>
      <c r="AD146" s="555">
        <v>0.0</v>
      </c>
      <c r="AE146" s="555">
        <v>2.0</v>
      </c>
      <c r="AF146" s="555">
        <v>2.0</v>
      </c>
      <c r="AG146" s="555">
        <v>1.0</v>
      </c>
      <c r="AH146" s="555">
        <v>1.0</v>
      </c>
      <c r="AI146" s="556">
        <f t="shared" si="79"/>
        <v>8</v>
      </c>
      <c r="AJ146" s="534"/>
      <c r="AK146" s="543" t="s">
        <v>144</v>
      </c>
      <c r="AL146" s="491">
        <f>SUM(J146)</f>
        <v>6</v>
      </c>
      <c r="AM146" s="476">
        <f t="shared" ref="AM146:AS146" si="82">AL146 -K146</f>
        <v>6</v>
      </c>
      <c r="AN146" s="476">
        <f t="shared" si="82"/>
        <v>5</v>
      </c>
      <c r="AO146" s="476">
        <f t="shared" si="82"/>
        <v>5</v>
      </c>
      <c r="AP146" s="476">
        <f t="shared" si="82"/>
        <v>3</v>
      </c>
      <c r="AQ146" s="476">
        <f t="shared" si="82"/>
        <v>1</v>
      </c>
      <c r="AR146" s="476">
        <f t="shared" si="82"/>
        <v>0.5</v>
      </c>
      <c r="AS146" s="477">
        <f t="shared" si="82"/>
        <v>0</v>
      </c>
      <c r="AT146" s="534"/>
      <c r="AU146" s="543" t="s">
        <v>144</v>
      </c>
      <c r="AV146" s="475">
        <f>SUM(J143,J144)</f>
        <v>10</v>
      </c>
      <c r="AW146" s="476">
        <f t="shared" ref="AW146:BC146" si="83">AV146 - SUM(K143,K144)</f>
        <v>9</v>
      </c>
      <c r="AX146" s="476">
        <f t="shared" si="83"/>
        <v>6.5</v>
      </c>
      <c r="AY146" s="476">
        <f t="shared" si="83"/>
        <v>4</v>
      </c>
      <c r="AZ146" s="476">
        <f t="shared" si="83"/>
        <v>1</v>
      </c>
      <c r="BA146" s="476">
        <f t="shared" si="83"/>
        <v>0</v>
      </c>
      <c r="BB146" s="476">
        <f t="shared" si="83"/>
        <v>0</v>
      </c>
      <c r="BC146" s="477">
        <f t="shared" si="83"/>
        <v>0</v>
      </c>
      <c r="BD146" s="437"/>
      <c r="BE146" s="437"/>
      <c r="BF146" s="437"/>
      <c r="BG146" s="437"/>
      <c r="BH146" s="437"/>
      <c r="BI146" s="437"/>
      <c r="BJ146" s="437"/>
      <c r="BK146" s="437"/>
      <c r="BL146" s="437"/>
      <c r="BM146" s="437"/>
      <c r="BN146" s="250"/>
      <c r="BO146" s="250"/>
      <c r="BP146" s="250"/>
      <c r="BQ146" s="250"/>
      <c r="BR146" s="250"/>
      <c r="BS146" s="250"/>
      <c r="BT146" s="250"/>
      <c r="BU146" s="250"/>
      <c r="BV146" s="250"/>
      <c r="BW146" s="250"/>
      <c r="BX146" s="250"/>
      <c r="BY146" s="250"/>
      <c r="BZ146" s="250"/>
      <c r="CA146" s="250"/>
      <c r="CB146" s="250"/>
      <c r="CC146" s="250"/>
      <c r="CD146" s="250"/>
      <c r="CE146" s="250"/>
      <c r="CF146" s="250"/>
      <c r="CG146" s="250"/>
      <c r="CH146" s="250"/>
      <c r="CI146" s="250"/>
      <c r="CJ146" s="250"/>
      <c r="CK146" s="250"/>
      <c r="CL146" s="250"/>
      <c r="CM146" s="250"/>
      <c r="CN146" s="250"/>
      <c r="CO146" s="250"/>
      <c r="CP146" s="250"/>
      <c r="CQ146" s="250"/>
      <c r="CR146" s="250"/>
      <c r="CS146" s="250"/>
      <c r="CT146" s="250"/>
      <c r="CU146" s="250"/>
      <c r="CV146" s="250"/>
      <c r="CW146" s="250"/>
      <c r="CX146" s="250"/>
      <c r="CY146" s="250"/>
      <c r="CZ146" s="250"/>
      <c r="DA146" s="250"/>
      <c r="DB146" s="250"/>
      <c r="DC146" s="250"/>
      <c r="DD146" s="250"/>
      <c r="DE146" s="250"/>
      <c r="DF146" s="250"/>
      <c r="DG146" s="250"/>
      <c r="DH146" s="250"/>
      <c r="DI146" s="250"/>
      <c r="DJ146" s="250"/>
      <c r="DK146" s="250"/>
      <c r="DL146" s="250"/>
      <c r="DM146" s="250"/>
      <c r="DN146" s="250"/>
      <c r="DO146" s="250"/>
      <c r="DP146" s="250"/>
      <c r="DQ146" s="250"/>
      <c r="DR146" s="250"/>
      <c r="DS146" s="250"/>
      <c r="DT146" s="250"/>
      <c r="DU146" s="250"/>
      <c r="DV146" s="250"/>
      <c r="DW146" s="250"/>
      <c r="DX146" s="250"/>
      <c r="DY146" s="250"/>
      <c r="DZ146" s="250"/>
      <c r="EA146" s="250"/>
      <c r="EB146" s="250"/>
      <c r="EC146" s="250"/>
      <c r="ED146" s="250"/>
      <c r="EE146" s="250"/>
      <c r="EF146" s="250"/>
      <c r="EG146" s="250"/>
      <c r="EH146" s="250"/>
      <c r="EI146" s="250"/>
      <c r="EJ146" s="250"/>
      <c r="EK146" s="250"/>
      <c r="EL146" s="250"/>
      <c r="EM146" s="250"/>
      <c r="EN146" s="250"/>
    </row>
    <row r="147" ht="19.5" customHeight="1">
      <c r="A147" s="14"/>
      <c r="B147" s="495"/>
      <c r="C147" s="496"/>
      <c r="D147" s="496"/>
      <c r="E147" s="557" t="s">
        <v>200</v>
      </c>
      <c r="F147" s="558"/>
      <c r="G147" s="559"/>
      <c r="H147" s="499" t="s">
        <v>5</v>
      </c>
      <c r="I147" s="488" t="s">
        <v>5</v>
      </c>
      <c r="J147" s="317">
        <f t="shared" si="78"/>
        <v>5</v>
      </c>
      <c r="K147" s="317">
        <v>0.5</v>
      </c>
      <c r="L147" s="317">
        <v>0.5</v>
      </c>
      <c r="M147" s="317">
        <v>0.0</v>
      </c>
      <c r="N147" s="317">
        <v>0.0</v>
      </c>
      <c r="O147" s="317">
        <v>0.5</v>
      </c>
      <c r="P147" s="317">
        <v>1.5</v>
      </c>
      <c r="Q147" s="318">
        <v>2.0</v>
      </c>
      <c r="R147" s="560"/>
      <c r="S147" s="502">
        <v>1.0</v>
      </c>
      <c r="T147" s="488">
        <v>1.0</v>
      </c>
      <c r="U147" s="488">
        <v>0.0</v>
      </c>
      <c r="V147" s="488">
        <v>0.0</v>
      </c>
      <c r="W147" s="488">
        <v>1.0</v>
      </c>
      <c r="X147" s="488">
        <v>1.5</v>
      </c>
      <c r="Y147" s="527">
        <v>2.0</v>
      </c>
      <c r="Z147" s="437"/>
      <c r="AA147" s="437"/>
      <c r="AB147" s="437"/>
      <c r="AC147" s="437"/>
      <c r="AD147" s="437"/>
      <c r="AE147" s="437"/>
      <c r="AF147" s="437"/>
      <c r="AG147" s="437"/>
      <c r="AH147" s="437"/>
      <c r="AI147" s="561">
        <f>SUM(AI141:AI146)</f>
        <v>34.5</v>
      </c>
      <c r="AJ147" s="437"/>
      <c r="AK147" s="437"/>
      <c r="AL147" s="437"/>
      <c r="AM147" s="437"/>
      <c r="AN147" s="437"/>
      <c r="AO147" s="437"/>
      <c r="AP147" s="437"/>
      <c r="AQ147" s="437"/>
      <c r="AR147" s="437"/>
      <c r="AS147" s="437"/>
      <c r="AT147" s="437"/>
      <c r="AU147" s="437"/>
      <c r="AV147" s="437"/>
      <c r="AW147" s="437"/>
      <c r="AX147" s="437"/>
      <c r="AY147" s="437"/>
      <c r="AZ147" s="437"/>
      <c r="BA147" s="437"/>
      <c r="BB147" s="437"/>
      <c r="BC147" s="437"/>
      <c r="BD147" s="437"/>
      <c r="BE147" s="437"/>
      <c r="BF147" s="437"/>
      <c r="BG147" s="437"/>
      <c r="BH147" s="437"/>
      <c r="BI147" s="437"/>
      <c r="BJ147" s="437"/>
      <c r="BK147" s="437"/>
      <c r="BL147" s="437"/>
      <c r="BM147" s="437"/>
      <c r="BN147" s="250"/>
      <c r="BO147" s="250"/>
      <c r="BP147" s="250"/>
      <c r="BQ147" s="250"/>
      <c r="BR147" s="250"/>
      <c r="BS147" s="250"/>
      <c r="BT147" s="250"/>
      <c r="BU147" s="250"/>
      <c r="BV147" s="250"/>
      <c r="BW147" s="250"/>
      <c r="BX147" s="250"/>
      <c r="BY147" s="250"/>
      <c r="BZ147" s="250"/>
      <c r="CA147" s="250"/>
      <c r="CB147" s="250"/>
      <c r="CC147" s="250"/>
      <c r="CD147" s="250"/>
      <c r="CE147" s="250"/>
      <c r="CF147" s="250"/>
      <c r="CG147" s="250"/>
      <c r="CH147" s="250"/>
      <c r="CI147" s="250"/>
      <c r="CJ147" s="250"/>
      <c r="CK147" s="250"/>
      <c r="CL147" s="250"/>
      <c r="CM147" s="250"/>
      <c r="CN147" s="250"/>
      <c r="CO147" s="250"/>
      <c r="CP147" s="250"/>
      <c r="CQ147" s="250"/>
      <c r="CR147" s="250"/>
      <c r="CS147" s="250"/>
      <c r="CT147" s="250"/>
      <c r="CU147" s="250"/>
      <c r="CV147" s="250"/>
      <c r="CW147" s="250"/>
      <c r="CX147" s="250"/>
      <c r="CY147" s="250"/>
      <c r="CZ147" s="250"/>
      <c r="DA147" s="250"/>
      <c r="DB147" s="250"/>
      <c r="DC147" s="250"/>
      <c r="DD147" s="250"/>
      <c r="DE147" s="250"/>
      <c r="DF147" s="250"/>
      <c r="DG147" s="250"/>
      <c r="DH147" s="250"/>
      <c r="DI147" s="250"/>
      <c r="DJ147" s="250"/>
      <c r="DK147" s="250"/>
      <c r="DL147" s="250"/>
      <c r="DM147" s="250"/>
      <c r="DN147" s="250"/>
      <c r="DO147" s="250"/>
      <c r="DP147" s="250"/>
      <c r="DQ147" s="250"/>
      <c r="DR147" s="250"/>
      <c r="DS147" s="250"/>
      <c r="DT147" s="250"/>
      <c r="DU147" s="250"/>
      <c r="DV147" s="250"/>
      <c r="DW147" s="250"/>
      <c r="DX147" s="250"/>
      <c r="DY147" s="250"/>
      <c r="DZ147" s="250"/>
      <c r="EA147" s="250"/>
      <c r="EB147" s="250"/>
      <c r="EC147" s="250"/>
      <c r="ED147" s="250"/>
      <c r="EE147" s="250"/>
      <c r="EF147" s="250"/>
      <c r="EG147" s="250"/>
      <c r="EH147" s="250"/>
      <c r="EI147" s="250"/>
      <c r="EJ147" s="250"/>
      <c r="EK147" s="250"/>
      <c r="EL147" s="250"/>
      <c r="EM147" s="250"/>
      <c r="EN147" s="250"/>
    </row>
    <row r="148" ht="19.5" customHeight="1">
      <c r="A148" s="14"/>
      <c r="B148" s="562"/>
      <c r="C148" s="562"/>
      <c r="D148" s="563"/>
      <c r="E148" s="564"/>
      <c r="F148" s="528"/>
      <c r="G148" s="529"/>
      <c r="H148" s="565"/>
      <c r="I148" s="566" t="s">
        <v>140</v>
      </c>
      <c r="J148" s="567">
        <f>SUM(J141:J147)</f>
        <v>29</v>
      </c>
      <c r="K148" s="568">
        <f> J148 - (J148 / 7)</f>
        <v>24.85714286</v>
      </c>
      <c r="L148" s="568">
        <f> K148 - (J148 / 7)</f>
        <v>20.71428571</v>
      </c>
      <c r="M148" s="568">
        <f> L148 - (J148 / 7)</f>
        <v>16.57142857</v>
      </c>
      <c r="N148" s="568">
        <f> M148 - (J148 / 7)</f>
        <v>12.42857143</v>
      </c>
      <c r="O148" s="568">
        <f> N148 - (J148 / 7)</f>
        <v>8.285714286</v>
      </c>
      <c r="P148" s="568">
        <f> O148 - (J148 / 7)</f>
        <v>4.142857143</v>
      </c>
      <c r="Q148" s="568">
        <f> P148 - (J148 / 7)</f>
        <v>0</v>
      </c>
      <c r="R148" s="433"/>
      <c r="S148" s="436"/>
      <c r="T148" s="436"/>
      <c r="U148" s="436"/>
      <c r="V148" s="436"/>
      <c r="W148" s="436"/>
      <c r="X148" s="436"/>
      <c r="Y148" s="569">
        <f>SUM(S142:Y147)</f>
        <v>30.5</v>
      </c>
      <c r="Z148" s="437"/>
      <c r="AA148" s="437"/>
      <c r="AB148" s="570"/>
      <c r="AC148" s="437"/>
      <c r="AD148" s="437"/>
      <c r="AE148" s="437"/>
      <c r="AF148" s="437"/>
      <c r="AG148" s="437"/>
      <c r="AH148" s="437"/>
      <c r="AI148" s="437"/>
      <c r="AJ148" s="437"/>
      <c r="AK148" s="437"/>
      <c r="AL148" s="437"/>
      <c r="AM148" s="437"/>
      <c r="AN148" s="437"/>
      <c r="AO148" s="437"/>
      <c r="AP148" s="437"/>
      <c r="AQ148" s="437"/>
      <c r="AR148" s="437"/>
      <c r="AS148" s="437"/>
      <c r="AT148" s="437"/>
      <c r="AU148" s="437"/>
      <c r="AV148" s="437"/>
      <c r="AW148" s="437"/>
      <c r="AX148" s="437"/>
      <c r="AY148" s="437"/>
      <c r="AZ148" s="437"/>
      <c r="BA148" s="437"/>
      <c r="BB148" s="437"/>
      <c r="BC148" s="437"/>
      <c r="BD148" s="437"/>
      <c r="BE148" s="437"/>
      <c r="BF148" s="437"/>
      <c r="BG148" s="437"/>
      <c r="BH148" s="437"/>
      <c r="BI148" s="437"/>
      <c r="BJ148" s="437"/>
      <c r="BK148" s="437"/>
      <c r="BL148" s="437"/>
      <c r="BM148" s="437"/>
      <c r="BN148" s="250"/>
      <c r="BO148" s="250"/>
      <c r="BP148" s="250"/>
      <c r="BQ148" s="250"/>
      <c r="BR148" s="250"/>
      <c r="BS148" s="250"/>
      <c r="BT148" s="250"/>
      <c r="BU148" s="250"/>
      <c r="BV148" s="250"/>
      <c r="BW148" s="250"/>
      <c r="BX148" s="250"/>
      <c r="BY148" s="250"/>
      <c r="BZ148" s="250"/>
      <c r="CA148" s="250"/>
      <c r="CB148" s="250"/>
      <c r="CC148" s="250"/>
      <c r="CD148" s="250"/>
      <c r="CE148" s="250"/>
      <c r="CF148" s="250"/>
      <c r="CG148" s="250"/>
      <c r="CH148" s="250"/>
      <c r="CI148" s="250"/>
      <c r="CJ148" s="250"/>
      <c r="CK148" s="250"/>
      <c r="CL148" s="250"/>
      <c r="CM148" s="250"/>
      <c r="CN148" s="250"/>
      <c r="CO148" s="250"/>
      <c r="CP148" s="250"/>
      <c r="CQ148" s="250"/>
      <c r="CR148" s="250"/>
      <c r="CS148" s="250"/>
      <c r="CT148" s="250"/>
      <c r="CU148" s="250"/>
      <c r="CV148" s="250"/>
      <c r="CW148" s="250"/>
      <c r="CX148" s="250"/>
      <c r="CY148" s="250"/>
      <c r="CZ148" s="250"/>
      <c r="DA148" s="250"/>
      <c r="DB148" s="250"/>
      <c r="DC148" s="250"/>
      <c r="DD148" s="250"/>
      <c r="DE148" s="250"/>
      <c r="DF148" s="250"/>
      <c r="DG148" s="250"/>
      <c r="DH148" s="250"/>
      <c r="DI148" s="250"/>
      <c r="DJ148" s="250"/>
      <c r="DK148" s="250"/>
      <c r="DL148" s="250"/>
      <c r="DM148" s="250"/>
      <c r="DN148" s="250"/>
      <c r="DO148" s="250"/>
      <c r="DP148" s="250"/>
      <c r="DQ148" s="250"/>
      <c r="DR148" s="250"/>
      <c r="DS148" s="250"/>
      <c r="DT148" s="250"/>
      <c r="DU148" s="250"/>
      <c r="DV148" s="250"/>
      <c r="DW148" s="250"/>
      <c r="DX148" s="250"/>
      <c r="DY148" s="250"/>
      <c r="DZ148" s="250"/>
      <c r="EA148" s="250"/>
      <c r="EB148" s="250"/>
      <c r="EC148" s="250"/>
      <c r="ED148" s="250"/>
      <c r="EE148" s="250"/>
      <c r="EF148" s="250"/>
      <c r="EG148" s="250"/>
      <c r="EH148" s="250"/>
      <c r="EI148" s="250"/>
      <c r="EJ148" s="250"/>
      <c r="EK148" s="250"/>
      <c r="EL148" s="250"/>
      <c r="EM148" s="250"/>
      <c r="EN148" s="250"/>
    </row>
    <row r="149" ht="19.5" customHeight="1">
      <c r="A149" s="14"/>
      <c r="B149" s="14"/>
      <c r="C149" s="14"/>
      <c r="D149" s="98"/>
      <c r="E149" s="528"/>
      <c r="F149" s="528"/>
      <c r="G149" s="529"/>
      <c r="H149" s="529"/>
      <c r="I149" s="509" t="s">
        <v>148</v>
      </c>
      <c r="J149" s="510">
        <f>SUM(J142:J147)</f>
        <v>29</v>
      </c>
      <c r="K149" s="508">
        <f t="shared" ref="K149:Q149" si="84"> J149 - SUM(K142:K147)</f>
        <v>26.5</v>
      </c>
      <c r="L149" s="508">
        <f t="shared" si="84"/>
        <v>21.5</v>
      </c>
      <c r="M149" s="508">
        <f t="shared" si="84"/>
        <v>18</v>
      </c>
      <c r="N149" s="508">
        <f t="shared" si="84"/>
        <v>12</v>
      </c>
      <c r="O149" s="508">
        <f t="shared" si="84"/>
        <v>7</v>
      </c>
      <c r="P149" s="508">
        <f t="shared" si="84"/>
        <v>3.5</v>
      </c>
      <c r="Q149" s="508">
        <f t="shared" si="84"/>
        <v>0</v>
      </c>
      <c r="R149" s="529"/>
      <c r="S149" s="437"/>
      <c r="T149" s="436"/>
      <c r="U149" s="436"/>
      <c r="V149" s="436"/>
      <c r="W149" s="436"/>
      <c r="X149" s="436"/>
      <c r="Z149" s="436"/>
      <c r="AA149" s="436"/>
      <c r="AB149" s="436"/>
      <c r="AC149" s="436"/>
      <c r="AD149" s="436"/>
      <c r="AE149" s="436"/>
      <c r="AF149" s="436"/>
      <c r="AG149" s="436"/>
      <c r="AH149" s="436"/>
      <c r="AI149" s="436"/>
      <c r="AJ149" s="436"/>
      <c r="AK149" s="436"/>
      <c r="AL149" s="436"/>
      <c r="AM149" s="436"/>
      <c r="AN149" s="436"/>
      <c r="AO149" s="436"/>
      <c r="AP149" s="436"/>
      <c r="AQ149" s="436"/>
      <c r="AR149" s="436"/>
      <c r="AS149" s="436"/>
      <c r="AT149" s="436"/>
      <c r="AU149" s="436"/>
      <c r="AV149" s="436"/>
      <c r="AW149" s="436"/>
      <c r="AX149" s="436"/>
      <c r="AY149" s="436"/>
      <c r="AZ149" s="436"/>
      <c r="BA149" s="436"/>
      <c r="BB149" s="436"/>
      <c r="BC149" s="436"/>
      <c r="BD149" s="436"/>
      <c r="BE149" s="436"/>
      <c r="BF149" s="436"/>
      <c r="BG149" s="436"/>
      <c r="BH149" s="436"/>
      <c r="BI149" s="436"/>
      <c r="BJ149" s="436"/>
      <c r="BK149" s="436"/>
      <c r="BL149" s="436"/>
      <c r="BM149" s="436"/>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250"/>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250"/>
      <c r="EC149" s="250"/>
      <c r="ED149" s="250"/>
      <c r="EE149" s="250"/>
      <c r="EF149" s="250"/>
      <c r="EG149" s="250"/>
      <c r="EH149" s="250"/>
      <c r="EI149" s="250"/>
      <c r="EJ149" s="250"/>
      <c r="EK149" s="250"/>
      <c r="EL149" s="250"/>
      <c r="EM149" s="250"/>
      <c r="EN149" s="250"/>
    </row>
    <row r="150" ht="19.5" customHeight="1">
      <c r="A150" s="14"/>
      <c r="B150" s="391"/>
      <c r="C150" s="391"/>
      <c r="D150" s="528"/>
      <c r="E150" s="98"/>
      <c r="F150" s="14"/>
      <c r="G150" s="99"/>
      <c r="H150" s="99"/>
      <c r="I150" s="99"/>
      <c r="J150" s="99"/>
      <c r="K150" s="99"/>
      <c r="L150" s="99"/>
      <c r="M150" s="99"/>
      <c r="N150" s="99"/>
      <c r="O150" s="14"/>
      <c r="P150" s="14"/>
      <c r="Q150" s="14"/>
      <c r="R150" s="14"/>
      <c r="S150" s="244"/>
      <c r="T150" s="244"/>
      <c r="U150" s="244"/>
      <c r="V150" s="244"/>
      <c r="W150" s="244"/>
      <c r="X150" s="244"/>
      <c r="Y150" s="244"/>
      <c r="Z150" s="244"/>
      <c r="AA150" s="244"/>
      <c r="AB150" s="244"/>
      <c r="AC150" s="244"/>
      <c r="AD150" s="244"/>
      <c r="AE150" s="244"/>
      <c r="AF150" s="244"/>
      <c r="AG150" s="244"/>
      <c r="AH150" s="244"/>
      <c r="AI150" s="244"/>
      <c r="AJ150" s="244"/>
      <c r="AK150" s="244"/>
      <c r="AL150" s="244"/>
      <c r="AM150" s="244"/>
      <c r="AN150" s="244"/>
      <c r="AO150" s="244"/>
      <c r="AP150" s="244"/>
      <c r="AQ150" s="244"/>
      <c r="AR150" s="244"/>
      <c r="AS150" s="244"/>
      <c r="AT150" s="244"/>
      <c r="AU150" s="244"/>
      <c r="AV150" s="244"/>
      <c r="AW150" s="244"/>
      <c r="AX150" s="244"/>
      <c r="AY150" s="244"/>
      <c r="AZ150" s="244"/>
      <c r="BA150" s="244"/>
      <c r="BB150" s="244"/>
      <c r="BC150" s="244"/>
      <c r="BD150" s="244"/>
      <c r="BE150" s="244"/>
      <c r="BF150" s="244"/>
      <c r="BG150" s="244"/>
      <c r="BH150" s="244"/>
      <c r="BI150" s="244"/>
      <c r="BJ150" s="244"/>
      <c r="BK150" s="244"/>
      <c r="BL150" s="244"/>
      <c r="BM150" s="244"/>
      <c r="BN150" s="250"/>
      <c r="BO150" s="250"/>
      <c r="BP150" s="250"/>
      <c r="BQ150" s="250"/>
      <c r="BR150" s="250"/>
      <c r="BS150" s="250"/>
      <c r="BT150" s="250"/>
      <c r="BU150" s="250"/>
      <c r="BV150" s="250"/>
      <c r="BW150" s="250"/>
      <c r="BX150" s="250"/>
      <c r="BY150" s="250"/>
      <c r="BZ150" s="250"/>
      <c r="CA150" s="250"/>
      <c r="CB150" s="250"/>
      <c r="CC150" s="250"/>
      <c r="CD150" s="250"/>
      <c r="CE150" s="250"/>
      <c r="CF150" s="250"/>
      <c r="CG150" s="250"/>
      <c r="CH150" s="250"/>
      <c r="CI150" s="250"/>
      <c r="CJ150" s="250"/>
      <c r="CK150" s="250"/>
      <c r="CL150" s="250"/>
      <c r="CM150" s="250"/>
      <c r="CN150" s="250"/>
      <c r="CO150" s="250"/>
      <c r="CP150" s="250"/>
      <c r="CQ150" s="250"/>
      <c r="CR150" s="250"/>
      <c r="CS150" s="250"/>
      <c r="CT150" s="250"/>
      <c r="CU150" s="250"/>
      <c r="CV150" s="250"/>
      <c r="CW150" s="250"/>
      <c r="CX150" s="250"/>
      <c r="CY150" s="250"/>
      <c r="CZ150" s="250"/>
      <c r="DA150" s="250"/>
      <c r="DB150" s="250"/>
      <c r="DC150" s="250"/>
      <c r="DD150" s="250"/>
      <c r="DE150" s="250"/>
      <c r="DF150" s="250"/>
      <c r="DG150" s="250"/>
      <c r="DH150" s="250"/>
      <c r="DI150" s="250"/>
      <c r="DJ150" s="250"/>
      <c r="DK150" s="250"/>
      <c r="DL150" s="250"/>
      <c r="DM150" s="250"/>
      <c r="DN150" s="250"/>
      <c r="DO150" s="250"/>
      <c r="DP150" s="250"/>
      <c r="DQ150" s="250"/>
      <c r="DR150" s="250"/>
      <c r="DS150" s="250"/>
      <c r="DT150" s="250"/>
      <c r="DU150" s="250"/>
      <c r="DV150" s="250"/>
      <c r="DW150" s="250"/>
      <c r="DX150" s="250"/>
      <c r="DY150" s="250"/>
      <c r="DZ150" s="250"/>
      <c r="EA150" s="250"/>
      <c r="EB150" s="250"/>
      <c r="EC150" s="250"/>
      <c r="ED150" s="250"/>
      <c r="EE150" s="250"/>
      <c r="EF150" s="250"/>
      <c r="EG150" s="250"/>
      <c r="EH150" s="250"/>
      <c r="EI150" s="250"/>
      <c r="EJ150" s="250"/>
      <c r="EK150" s="250"/>
      <c r="EL150" s="250"/>
      <c r="EM150" s="250"/>
      <c r="EN150" s="250"/>
    </row>
    <row r="151" ht="19.5" customHeight="1">
      <c r="A151" s="14"/>
      <c r="E151" s="528"/>
      <c r="F151" s="528"/>
      <c r="G151" s="529"/>
      <c r="H151" s="529"/>
      <c r="I151" s="529"/>
      <c r="J151" s="530"/>
      <c r="K151" s="531" t="s">
        <v>136</v>
      </c>
      <c r="L151" s="247"/>
      <c r="M151" s="247"/>
      <c r="N151" s="247"/>
      <c r="O151" s="247"/>
      <c r="P151" s="247"/>
      <c r="Q151" s="5"/>
      <c r="R151" s="532"/>
      <c r="S151" s="533" t="s">
        <v>137</v>
      </c>
      <c r="T151" s="247"/>
      <c r="U151" s="247"/>
      <c r="V151" s="247"/>
      <c r="W151" s="247"/>
      <c r="X151" s="247"/>
      <c r="Y151" s="5"/>
      <c r="Z151" s="437"/>
      <c r="AA151" s="534"/>
      <c r="AB151" s="531" t="s">
        <v>138</v>
      </c>
      <c r="AC151" s="571"/>
      <c r="AD151" s="571"/>
      <c r="AE151" s="571"/>
      <c r="AF151" s="571"/>
      <c r="AG151" s="571"/>
      <c r="AH151" s="571"/>
      <c r="AI151" s="572"/>
      <c r="AJ151" s="437"/>
      <c r="AK151" s="441"/>
      <c r="AL151" s="441"/>
      <c r="AM151" s="441"/>
      <c r="AN151" s="441"/>
      <c r="AO151" s="441"/>
      <c r="AP151" s="441"/>
      <c r="AQ151" s="441"/>
      <c r="AR151" s="441"/>
      <c r="AS151" s="441"/>
      <c r="AT151" s="437"/>
      <c r="AU151" s="441"/>
      <c r="AV151" s="441"/>
      <c r="AW151" s="441"/>
      <c r="AX151" s="441"/>
      <c r="AY151" s="441"/>
      <c r="AZ151" s="441"/>
      <c r="BA151" s="441"/>
      <c r="BB151" s="441"/>
      <c r="BC151" s="441"/>
      <c r="BD151" s="437"/>
      <c r="BE151" s="441"/>
      <c r="BF151" s="441"/>
      <c r="BG151" s="441"/>
      <c r="BH151" s="441"/>
      <c r="BI151" s="441"/>
      <c r="BJ151" s="441"/>
      <c r="BK151" s="441"/>
      <c r="BL151" s="441"/>
      <c r="BM151" s="441"/>
      <c r="BN151" s="250"/>
      <c r="BO151" s="250"/>
      <c r="BP151" s="250"/>
      <c r="BQ151" s="250"/>
      <c r="BR151" s="250"/>
      <c r="BS151" s="250"/>
      <c r="BT151" s="250"/>
      <c r="BU151" s="250"/>
      <c r="BV151" s="250"/>
      <c r="BW151" s="250"/>
      <c r="BX151" s="250"/>
      <c r="BY151" s="250"/>
      <c r="BZ151" s="250"/>
      <c r="CA151" s="250"/>
      <c r="CB151" s="250"/>
      <c r="CC151" s="250"/>
      <c r="CD151" s="250"/>
      <c r="CE151" s="250"/>
      <c r="CF151" s="250"/>
      <c r="CG151" s="250"/>
      <c r="CH151" s="250"/>
      <c r="CI151" s="250"/>
      <c r="CJ151" s="250"/>
      <c r="CK151" s="250"/>
      <c r="CL151" s="250"/>
      <c r="CM151" s="250"/>
      <c r="CN151" s="250"/>
      <c r="CO151" s="250"/>
      <c r="CP151" s="250"/>
      <c r="CQ151" s="250"/>
      <c r="CR151" s="250"/>
      <c r="CS151" s="250"/>
      <c r="CT151" s="250"/>
      <c r="CU151" s="250"/>
      <c r="CV151" s="250"/>
      <c r="CW151" s="250"/>
      <c r="CX151" s="250"/>
      <c r="CY151" s="250"/>
      <c r="CZ151" s="250"/>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250"/>
      <c r="EC151" s="250"/>
      <c r="ED151" s="250"/>
      <c r="EE151" s="250"/>
      <c r="EF151" s="250"/>
      <c r="EG151" s="250"/>
      <c r="EH151" s="250"/>
      <c r="EI151" s="250"/>
      <c r="EJ151" s="250"/>
      <c r="EK151" s="250"/>
      <c r="EL151" s="250"/>
      <c r="EM151" s="250"/>
      <c r="EN151" s="250"/>
    </row>
    <row r="152" ht="19.5" customHeight="1">
      <c r="A152" s="14"/>
      <c r="B152" s="535" t="s">
        <v>193</v>
      </c>
      <c r="C152" s="395"/>
      <c r="D152" s="536"/>
      <c r="E152" s="536"/>
      <c r="F152" s="536"/>
      <c r="G152" s="537"/>
      <c r="H152" s="537"/>
      <c r="I152" s="537"/>
      <c r="J152" s="538"/>
      <c r="K152" s="539" t="s">
        <v>83</v>
      </c>
      <c r="L152" s="539" t="s">
        <v>84</v>
      </c>
      <c r="M152" s="539" t="s">
        <v>78</v>
      </c>
      <c r="N152" s="539" t="s">
        <v>79</v>
      </c>
      <c r="O152" s="539" t="s">
        <v>80</v>
      </c>
      <c r="P152" s="539" t="s">
        <v>81</v>
      </c>
      <c r="Q152" s="539" t="s">
        <v>82</v>
      </c>
      <c r="R152" s="573"/>
      <c r="S152" s="541" t="s">
        <v>83</v>
      </c>
      <c r="T152" s="444" t="s">
        <v>84</v>
      </c>
      <c r="U152" s="444" t="s">
        <v>78</v>
      </c>
      <c r="V152" s="444" t="s">
        <v>79</v>
      </c>
      <c r="W152" s="444" t="s">
        <v>80</v>
      </c>
      <c r="X152" s="444" t="s">
        <v>81</v>
      </c>
      <c r="Y152" s="444" t="s">
        <v>82</v>
      </c>
      <c r="Z152" s="437"/>
      <c r="AA152" s="534"/>
      <c r="AB152" s="444" t="s">
        <v>83</v>
      </c>
      <c r="AC152" s="444" t="s">
        <v>84</v>
      </c>
      <c r="AD152" s="444" t="s">
        <v>78</v>
      </c>
      <c r="AE152" s="444" t="s">
        <v>79</v>
      </c>
      <c r="AF152" s="444" t="s">
        <v>80</v>
      </c>
      <c r="AG152" s="444" t="s">
        <v>81</v>
      </c>
      <c r="AH152" s="444" t="s">
        <v>82</v>
      </c>
      <c r="AI152" s="542" t="s">
        <v>139</v>
      </c>
      <c r="AJ152" s="534"/>
      <c r="AK152" s="543" t="s">
        <v>8</v>
      </c>
      <c r="AL152" s="544" t="s">
        <v>91</v>
      </c>
      <c r="AM152" s="545">
        <f t="shared" ref="AM152:AS152" si="85">K153</f>
        <v>44525</v>
      </c>
      <c r="AN152" s="545">
        <f t="shared" si="85"/>
        <v>44526</v>
      </c>
      <c r="AO152" s="545">
        <f t="shared" si="85"/>
        <v>44527</v>
      </c>
      <c r="AP152" s="545">
        <f t="shared" si="85"/>
        <v>44528</v>
      </c>
      <c r="AQ152" s="545">
        <f t="shared" si="85"/>
        <v>44529</v>
      </c>
      <c r="AR152" s="545">
        <f t="shared" si="85"/>
        <v>44530</v>
      </c>
      <c r="AS152" s="545">
        <f t="shared" si="85"/>
        <v>44531</v>
      </c>
      <c r="AT152" s="534"/>
      <c r="AU152" s="543" t="s">
        <v>5</v>
      </c>
      <c r="AV152" s="544" t="s">
        <v>91</v>
      </c>
      <c r="AW152" s="545">
        <f t="shared" ref="AW152:BC152" si="86">K153</f>
        <v>44525</v>
      </c>
      <c r="AX152" s="545">
        <f t="shared" si="86"/>
        <v>44526</v>
      </c>
      <c r="AY152" s="545">
        <f t="shared" si="86"/>
        <v>44527</v>
      </c>
      <c r="AZ152" s="545">
        <f t="shared" si="86"/>
        <v>44528</v>
      </c>
      <c r="BA152" s="545">
        <f t="shared" si="86"/>
        <v>44529</v>
      </c>
      <c r="BB152" s="545">
        <f t="shared" si="86"/>
        <v>44530</v>
      </c>
      <c r="BC152" s="545">
        <f t="shared" si="86"/>
        <v>44531</v>
      </c>
      <c r="BD152" s="534"/>
      <c r="BE152" s="543" t="s">
        <v>12</v>
      </c>
      <c r="BF152" s="544" t="s">
        <v>91</v>
      </c>
      <c r="BG152" s="545">
        <f t="shared" ref="BG152:BM152" si="87">K153</f>
        <v>44525</v>
      </c>
      <c r="BH152" s="545">
        <f t="shared" si="87"/>
        <v>44526</v>
      </c>
      <c r="BI152" s="545">
        <f t="shared" si="87"/>
        <v>44527</v>
      </c>
      <c r="BJ152" s="545">
        <f t="shared" si="87"/>
        <v>44528</v>
      </c>
      <c r="BK152" s="545">
        <f t="shared" si="87"/>
        <v>44529</v>
      </c>
      <c r="BL152" s="545">
        <f t="shared" si="87"/>
        <v>44530</v>
      </c>
      <c r="BM152" s="545">
        <f t="shared" si="87"/>
        <v>44531</v>
      </c>
      <c r="BN152" s="250"/>
      <c r="BO152" s="250"/>
      <c r="BP152" s="250"/>
      <c r="BQ152" s="250"/>
      <c r="BR152" s="250"/>
      <c r="BS152" s="250"/>
      <c r="BT152" s="250"/>
      <c r="BU152" s="250"/>
      <c r="BV152" s="250"/>
      <c r="BW152" s="250"/>
      <c r="BX152" s="250"/>
      <c r="BY152" s="250"/>
      <c r="BZ152" s="250"/>
      <c r="CA152" s="250"/>
      <c r="CB152" s="250"/>
      <c r="CC152" s="250"/>
      <c r="CD152" s="250"/>
      <c r="CE152" s="250"/>
      <c r="CF152" s="250"/>
      <c r="CG152" s="250"/>
      <c r="CH152" s="250"/>
      <c r="CI152" s="250"/>
      <c r="CJ152" s="250"/>
      <c r="CK152" s="250"/>
      <c r="CL152" s="250"/>
      <c r="CM152" s="250"/>
      <c r="CN152" s="250"/>
      <c r="CO152" s="250"/>
      <c r="CP152" s="250"/>
      <c r="CQ152" s="250"/>
      <c r="CR152" s="250"/>
      <c r="CS152" s="250"/>
      <c r="CT152" s="250"/>
      <c r="CU152" s="250"/>
      <c r="CV152" s="250"/>
      <c r="CW152" s="250"/>
      <c r="CX152" s="250"/>
      <c r="CY152" s="250"/>
      <c r="CZ152" s="250"/>
      <c r="DA152" s="250"/>
      <c r="DB152" s="250"/>
      <c r="DC152" s="250"/>
      <c r="DD152" s="250"/>
      <c r="DE152" s="250"/>
      <c r="DF152" s="250"/>
      <c r="DG152" s="250"/>
      <c r="DH152" s="250"/>
      <c r="DI152" s="250"/>
      <c r="DJ152" s="250"/>
      <c r="DK152" s="250"/>
      <c r="DL152" s="250"/>
      <c r="DM152" s="250"/>
      <c r="DN152" s="250"/>
      <c r="DO152" s="250"/>
      <c r="DP152" s="250"/>
      <c r="DQ152" s="250"/>
      <c r="DR152" s="250"/>
      <c r="DS152" s="250"/>
      <c r="DT152" s="250"/>
      <c r="DU152" s="250"/>
      <c r="DV152" s="250"/>
      <c r="DW152" s="250"/>
      <c r="DX152" s="250"/>
      <c r="DY152" s="250"/>
      <c r="DZ152" s="250"/>
      <c r="EA152" s="250"/>
      <c r="EB152" s="250"/>
      <c r="EC152" s="250"/>
      <c r="ED152" s="250"/>
      <c r="EE152" s="250"/>
      <c r="EF152" s="250"/>
      <c r="EG152" s="250"/>
      <c r="EH152" s="250"/>
      <c r="EI152" s="250"/>
      <c r="EJ152" s="250"/>
      <c r="EK152" s="250"/>
      <c r="EL152" s="250"/>
      <c r="EM152" s="250"/>
      <c r="EN152" s="250"/>
    </row>
    <row r="153" ht="19.5" customHeight="1">
      <c r="A153" s="14"/>
      <c r="B153" s="546" t="s">
        <v>85</v>
      </c>
      <c r="C153" s="547" t="s">
        <v>86</v>
      </c>
      <c r="D153" s="547" t="s">
        <v>87</v>
      </c>
      <c r="E153" s="547" t="s">
        <v>88</v>
      </c>
      <c r="F153" s="547" t="s">
        <v>17</v>
      </c>
      <c r="G153" s="548" t="s">
        <v>89</v>
      </c>
      <c r="H153" s="548" t="s">
        <v>90</v>
      </c>
      <c r="I153" s="454" t="s">
        <v>20</v>
      </c>
      <c r="J153" s="454" t="s">
        <v>91</v>
      </c>
      <c r="K153" s="455">
        <v>44525.0</v>
      </c>
      <c r="L153" s="455">
        <v>44526.0</v>
      </c>
      <c r="M153" s="455">
        <v>44527.0</v>
      </c>
      <c r="N153" s="455">
        <v>44528.0</v>
      </c>
      <c r="O153" s="455">
        <v>44529.0</v>
      </c>
      <c r="P153" s="455">
        <v>44530.0</v>
      </c>
      <c r="Q153" s="455">
        <v>44531.0</v>
      </c>
      <c r="R153" s="540"/>
      <c r="S153" s="549">
        <f t="shared" ref="S153:Y153" si="88">K153</f>
        <v>44525</v>
      </c>
      <c r="T153" s="545">
        <f t="shared" si="88"/>
        <v>44526</v>
      </c>
      <c r="U153" s="545">
        <f t="shared" si="88"/>
        <v>44527</v>
      </c>
      <c r="V153" s="545">
        <f t="shared" si="88"/>
        <v>44528</v>
      </c>
      <c r="W153" s="545">
        <f t="shared" si="88"/>
        <v>44529</v>
      </c>
      <c r="X153" s="545">
        <f t="shared" si="88"/>
        <v>44530</v>
      </c>
      <c r="Y153" s="545">
        <f t="shared" si="88"/>
        <v>44531</v>
      </c>
      <c r="Z153" s="437"/>
      <c r="AA153" s="550"/>
      <c r="AB153" s="545">
        <f t="shared" ref="AB153:AH153" si="89">K153</f>
        <v>44525</v>
      </c>
      <c r="AC153" s="545">
        <f t="shared" si="89"/>
        <v>44526</v>
      </c>
      <c r="AD153" s="545">
        <f t="shared" si="89"/>
        <v>44527</v>
      </c>
      <c r="AE153" s="545">
        <f t="shared" si="89"/>
        <v>44528</v>
      </c>
      <c r="AF153" s="545">
        <f t="shared" si="89"/>
        <v>44529</v>
      </c>
      <c r="AG153" s="545">
        <f t="shared" si="89"/>
        <v>44530</v>
      </c>
      <c r="AH153" s="545">
        <f t="shared" si="89"/>
        <v>44531</v>
      </c>
      <c r="AI153" s="574"/>
      <c r="AJ153" s="534"/>
      <c r="AK153" s="543" t="s">
        <v>140</v>
      </c>
      <c r="AL153" s="407">
        <f>SUM(J157)</f>
        <v>3</v>
      </c>
      <c r="AM153" s="408">
        <f>AL153 - (AL153/7)</f>
        <v>2.571428571</v>
      </c>
      <c r="AN153" s="408">
        <f>AM153 - (AL153/7)</f>
        <v>2.142857143</v>
      </c>
      <c r="AO153" s="408">
        <f>AN153 - (AL153/7)</f>
        <v>1.714285714</v>
      </c>
      <c r="AP153" s="408">
        <f>AO153 - (AL153/7)</f>
        <v>1.285714286</v>
      </c>
      <c r="AQ153" s="408">
        <f>AP153 - (AL153/7)</f>
        <v>0.8571428571</v>
      </c>
      <c r="AR153" s="408">
        <f>AQ153 - (AL153/7)</f>
        <v>0.4285714286</v>
      </c>
      <c r="AS153" s="409">
        <f>AR153 - (AL153/7)</f>
        <v>0</v>
      </c>
      <c r="AT153" s="534"/>
      <c r="AU153" s="543" t="s">
        <v>140</v>
      </c>
      <c r="AV153" s="407">
        <f>SUM(J154)</f>
        <v>3</v>
      </c>
      <c r="AW153" s="408">
        <f>AV153 - (AV153/7)</f>
        <v>2.571428571</v>
      </c>
      <c r="AX153" s="408">
        <f>AW153 - (AV153/7)</f>
        <v>2.142857143</v>
      </c>
      <c r="AY153" s="408">
        <f>AX153 - (AV153/7)</f>
        <v>1.714285714</v>
      </c>
      <c r="AZ153" s="408">
        <f>AY153 - (AV153/7)</f>
        <v>1.285714286</v>
      </c>
      <c r="BA153" s="408">
        <f>AZ153 - (AV153/7)</f>
        <v>0.8571428571</v>
      </c>
      <c r="BB153" s="408">
        <f>BA153 - (AV153/7)</f>
        <v>0.4285714286</v>
      </c>
      <c r="BC153" s="409">
        <f>BB153 - (AV153/7)</f>
        <v>0</v>
      </c>
      <c r="BD153" s="534"/>
      <c r="BE153" s="543" t="s">
        <v>140</v>
      </c>
      <c r="BF153" s="407">
        <f>SUM(J156)</f>
        <v>4.5</v>
      </c>
      <c r="BG153" s="408">
        <f>BF153 - (BF153/7)</f>
        <v>3.857142857</v>
      </c>
      <c r="BH153" s="408">
        <f>BG153 - (BF153/7)</f>
        <v>3.214285714</v>
      </c>
      <c r="BI153" s="408">
        <f>BH153 - (BF153/7)</f>
        <v>2.571428571</v>
      </c>
      <c r="BJ153" s="408">
        <f>BI153 - (BF153/7)</f>
        <v>1.928571429</v>
      </c>
      <c r="BK153" s="408">
        <f>BJ153 - (BF153/7)</f>
        <v>1.285714286</v>
      </c>
      <c r="BL153" s="408">
        <f>BK153 - (BF153/7)</f>
        <v>0.6428571429</v>
      </c>
      <c r="BM153" s="409">
        <f>BL153 - (BF153/7)</f>
        <v>0</v>
      </c>
      <c r="BN153" s="250"/>
      <c r="BO153" s="250"/>
      <c r="BP153" s="250"/>
      <c r="BQ153" s="250"/>
      <c r="BR153" s="250"/>
      <c r="BS153" s="250"/>
      <c r="BT153" s="250"/>
      <c r="BU153" s="250"/>
      <c r="BV153" s="250"/>
      <c r="BW153" s="250"/>
      <c r="BX153" s="250"/>
      <c r="BY153" s="250"/>
      <c r="BZ153" s="250"/>
      <c r="CA153" s="250"/>
      <c r="CB153" s="250"/>
      <c r="CC153" s="250"/>
      <c r="CD153" s="250"/>
      <c r="CE153" s="250"/>
      <c r="CF153" s="250"/>
      <c r="CG153" s="250"/>
      <c r="CH153" s="250"/>
      <c r="CI153" s="250"/>
      <c r="CJ153" s="250"/>
      <c r="CK153" s="250"/>
      <c r="CL153" s="250"/>
      <c r="CM153" s="250"/>
      <c r="CN153" s="250"/>
      <c r="CO153" s="250"/>
      <c r="CP153" s="250"/>
      <c r="CQ153" s="250"/>
      <c r="CR153" s="250"/>
      <c r="CS153" s="250"/>
      <c r="CT153" s="250"/>
      <c r="CU153" s="250"/>
      <c r="CV153" s="250"/>
      <c r="CW153" s="250"/>
      <c r="CX153" s="250"/>
      <c r="CY153" s="250"/>
      <c r="CZ153" s="250"/>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250"/>
      <c r="EC153" s="250"/>
      <c r="ED153" s="250"/>
      <c r="EE153" s="250"/>
      <c r="EF153" s="250"/>
      <c r="EG153" s="250"/>
      <c r="EH153" s="250"/>
      <c r="EI153" s="250"/>
      <c r="EJ153" s="250"/>
      <c r="EK153" s="250"/>
      <c r="EL153" s="250"/>
      <c r="EM153" s="250"/>
      <c r="EN153" s="250"/>
    </row>
    <row r="154" ht="19.5" customHeight="1">
      <c r="A154" s="14"/>
      <c r="B154" s="458">
        <v>4.5</v>
      </c>
      <c r="C154" s="459" t="s">
        <v>201</v>
      </c>
      <c r="D154" s="460">
        <v>44525.0</v>
      </c>
      <c r="E154" s="551" t="s">
        <v>202</v>
      </c>
      <c r="F154" s="552"/>
      <c r="G154" s="553"/>
      <c r="H154" s="463" t="s">
        <v>5</v>
      </c>
      <c r="I154" s="464" t="s">
        <v>5</v>
      </c>
      <c r="J154" s="282">
        <f t="shared" ref="J154:J158" si="93">SUM(K154:Q154)</f>
        <v>3</v>
      </c>
      <c r="K154" s="282">
        <v>1.0</v>
      </c>
      <c r="L154" s="282">
        <v>1.0</v>
      </c>
      <c r="M154" s="282">
        <v>0.0</v>
      </c>
      <c r="N154" s="282">
        <v>0.0</v>
      </c>
      <c r="O154" s="282">
        <v>0.0</v>
      </c>
      <c r="P154" s="282">
        <v>1.0</v>
      </c>
      <c r="Q154" s="283">
        <v>0.0</v>
      </c>
      <c r="R154" s="540"/>
      <c r="S154" s="466">
        <v>1.5</v>
      </c>
      <c r="T154" s="464">
        <v>1.0</v>
      </c>
      <c r="U154" s="464">
        <v>0.0</v>
      </c>
      <c r="V154" s="464">
        <v>0.0</v>
      </c>
      <c r="W154" s="464">
        <v>0.0</v>
      </c>
      <c r="X154" s="464">
        <v>1.0</v>
      </c>
      <c r="Y154" s="465">
        <v>0.0</v>
      </c>
      <c r="Z154" s="534"/>
      <c r="AA154" s="554" t="s">
        <v>5</v>
      </c>
      <c r="AB154" s="482">
        <v>1.5</v>
      </c>
      <c r="AC154" s="482">
        <v>1.5</v>
      </c>
      <c r="AD154" s="482">
        <v>0.0</v>
      </c>
      <c r="AE154" s="482">
        <v>0.0</v>
      </c>
      <c r="AF154" s="482">
        <v>0.0</v>
      </c>
      <c r="AG154" s="482">
        <v>1.5</v>
      </c>
      <c r="AH154" s="482">
        <v>0.0</v>
      </c>
      <c r="AI154" s="483">
        <f t="shared" ref="AI154:AI158" si="94">SUM(AB154:AH154)</f>
        <v>4.5</v>
      </c>
      <c r="AJ154" s="534"/>
      <c r="AK154" s="543" t="s">
        <v>144</v>
      </c>
      <c r="AL154" s="475">
        <f>SUM(J157)</f>
        <v>3</v>
      </c>
      <c r="AM154" s="476">
        <f t="shared" ref="AM154:AS154" si="90"> AL154 - K157</f>
        <v>3</v>
      </c>
      <c r="AN154" s="476">
        <f t="shared" si="90"/>
        <v>3</v>
      </c>
      <c r="AO154" s="476">
        <f t="shared" si="90"/>
        <v>2</v>
      </c>
      <c r="AP154" s="476">
        <f t="shared" si="90"/>
        <v>1</v>
      </c>
      <c r="AQ154" s="476">
        <f t="shared" si="90"/>
        <v>0</v>
      </c>
      <c r="AR154" s="476">
        <f t="shared" si="90"/>
        <v>0</v>
      </c>
      <c r="AS154" s="477">
        <f t="shared" si="90"/>
        <v>0</v>
      </c>
      <c r="AT154" s="534"/>
      <c r="AU154" s="543" t="s">
        <v>144</v>
      </c>
      <c r="AV154" s="475">
        <f>SUM(J154)</f>
        <v>3</v>
      </c>
      <c r="AW154" s="476">
        <f t="shared" ref="AW154:BC154" si="91">AV154 - (K154)</f>
        <v>2</v>
      </c>
      <c r="AX154" s="476">
        <f t="shared" si="91"/>
        <v>1</v>
      </c>
      <c r="AY154" s="476">
        <f t="shared" si="91"/>
        <v>1</v>
      </c>
      <c r="AZ154" s="476">
        <f t="shared" si="91"/>
        <v>1</v>
      </c>
      <c r="BA154" s="476">
        <f t="shared" si="91"/>
        <v>1</v>
      </c>
      <c r="BB154" s="476">
        <f t="shared" si="91"/>
        <v>0</v>
      </c>
      <c r="BC154" s="477">
        <f t="shared" si="91"/>
        <v>0</v>
      </c>
      <c r="BD154" s="534"/>
      <c r="BE154" s="543" t="s">
        <v>144</v>
      </c>
      <c r="BF154" s="475">
        <f>SUM(J156)</f>
        <v>4.5</v>
      </c>
      <c r="BG154" s="476">
        <f t="shared" ref="BG154:BM154" si="92">BF154 - (K156)</f>
        <v>4</v>
      </c>
      <c r="BH154" s="476">
        <f t="shared" si="92"/>
        <v>3</v>
      </c>
      <c r="BI154" s="476">
        <f t="shared" si="92"/>
        <v>1</v>
      </c>
      <c r="BJ154" s="476">
        <f t="shared" si="92"/>
        <v>0</v>
      </c>
      <c r="BK154" s="476">
        <f t="shared" si="92"/>
        <v>0</v>
      </c>
      <c r="BL154" s="476">
        <f t="shared" si="92"/>
        <v>0</v>
      </c>
      <c r="BM154" s="477">
        <f t="shared" si="92"/>
        <v>0</v>
      </c>
      <c r="BN154" s="250"/>
      <c r="BO154" s="250"/>
      <c r="BP154" s="250"/>
      <c r="BQ154" s="250"/>
      <c r="BR154" s="250"/>
      <c r="BS154" s="250"/>
      <c r="BT154" s="250"/>
      <c r="BU154" s="250"/>
      <c r="BV154" s="250"/>
      <c r="BW154" s="250"/>
      <c r="BX154" s="250"/>
      <c r="BY154" s="250"/>
      <c r="BZ154" s="250"/>
      <c r="CA154" s="250"/>
      <c r="CB154" s="250"/>
      <c r="CC154" s="250"/>
      <c r="CD154" s="250"/>
      <c r="CE154" s="250"/>
      <c r="CF154" s="250"/>
      <c r="CG154" s="250"/>
      <c r="CH154" s="250"/>
      <c r="CI154" s="250"/>
      <c r="CJ154" s="250"/>
      <c r="CK154" s="250"/>
      <c r="CL154" s="250"/>
      <c r="CM154" s="250"/>
      <c r="CN154" s="250"/>
      <c r="CO154" s="250"/>
      <c r="CP154" s="250"/>
      <c r="CQ154" s="250"/>
      <c r="CR154" s="250"/>
      <c r="CS154" s="250"/>
      <c r="CT154" s="250"/>
      <c r="CU154" s="250"/>
      <c r="CV154" s="250"/>
      <c r="CW154" s="250"/>
      <c r="CX154" s="250"/>
      <c r="CY154" s="250"/>
      <c r="CZ154" s="250"/>
      <c r="DA154" s="250"/>
      <c r="DB154" s="250"/>
      <c r="DC154" s="250"/>
      <c r="DD154" s="250"/>
      <c r="DE154" s="250"/>
      <c r="DF154" s="250"/>
      <c r="DG154" s="250"/>
      <c r="DH154" s="250"/>
      <c r="DI154" s="250"/>
      <c r="DJ154" s="250"/>
      <c r="DK154" s="250"/>
      <c r="DL154" s="250"/>
      <c r="DM154" s="250"/>
      <c r="DN154" s="250"/>
      <c r="DO154" s="250"/>
      <c r="DP154" s="250"/>
      <c r="DQ154" s="250"/>
      <c r="DR154" s="250"/>
      <c r="DS154" s="250"/>
      <c r="DT154" s="250"/>
      <c r="DU154" s="250"/>
      <c r="DV154" s="250"/>
      <c r="DW154" s="250"/>
      <c r="DX154" s="250"/>
      <c r="DY154" s="250"/>
      <c r="DZ154" s="250"/>
      <c r="EA154" s="250"/>
      <c r="EB154" s="250"/>
      <c r="EC154" s="250"/>
      <c r="ED154" s="250"/>
      <c r="EE154" s="250"/>
      <c r="EF154" s="250"/>
      <c r="EG154" s="250"/>
      <c r="EH154" s="250"/>
      <c r="EI154" s="250"/>
      <c r="EJ154" s="250"/>
      <c r="EK154" s="250"/>
      <c r="EL154" s="250"/>
      <c r="EM154" s="250"/>
      <c r="EN154" s="250"/>
    </row>
    <row r="155" ht="19.5" customHeight="1">
      <c r="A155" s="14"/>
      <c r="B155" s="478"/>
      <c r="C155" s="479"/>
      <c r="D155" s="479"/>
      <c r="E155" s="551" t="s">
        <v>203</v>
      </c>
      <c r="F155" s="552"/>
      <c r="G155" s="553"/>
      <c r="H155" s="481" t="s">
        <v>10</v>
      </c>
      <c r="I155" s="464" t="s">
        <v>5</v>
      </c>
      <c r="J155" s="282">
        <f t="shared" si="93"/>
        <v>5</v>
      </c>
      <c r="K155" s="282">
        <v>0.5</v>
      </c>
      <c r="L155" s="282">
        <v>0.5</v>
      </c>
      <c r="M155" s="282">
        <v>1.0</v>
      </c>
      <c r="N155" s="282">
        <v>1.0</v>
      </c>
      <c r="O155" s="282">
        <v>0.0</v>
      </c>
      <c r="P155" s="282">
        <v>2.0</v>
      </c>
      <c r="Q155" s="283">
        <v>0.0</v>
      </c>
      <c r="R155" s="540"/>
      <c r="S155" s="466">
        <v>1.0</v>
      </c>
      <c r="T155" s="464">
        <v>1.0</v>
      </c>
      <c r="U155" s="464">
        <v>1.0</v>
      </c>
      <c r="V155" s="464">
        <v>1.0</v>
      </c>
      <c r="W155" s="464">
        <v>0.0</v>
      </c>
      <c r="X155" s="464">
        <v>1.0</v>
      </c>
      <c r="Y155" s="465">
        <v>0.0</v>
      </c>
      <c r="Z155" s="534"/>
      <c r="AA155" s="554" t="s">
        <v>8</v>
      </c>
      <c r="AB155" s="467">
        <v>0.0</v>
      </c>
      <c r="AC155" s="467">
        <v>0.0</v>
      </c>
      <c r="AD155" s="467">
        <v>1.5</v>
      </c>
      <c r="AE155" s="467">
        <v>1.5</v>
      </c>
      <c r="AF155" s="467">
        <v>1.5</v>
      </c>
      <c r="AG155" s="467">
        <v>0.0</v>
      </c>
      <c r="AH155" s="467">
        <v>0.0</v>
      </c>
      <c r="AI155" s="468">
        <f t="shared" si="94"/>
        <v>4.5</v>
      </c>
      <c r="AJ155" s="437"/>
      <c r="AK155" s="441"/>
      <c r="AL155" s="441"/>
      <c r="AM155" s="441"/>
      <c r="AN155" s="441"/>
      <c r="AO155" s="441"/>
      <c r="AP155" s="441"/>
      <c r="AQ155" s="441"/>
      <c r="AR155" s="441"/>
      <c r="AS155" s="441"/>
      <c r="AT155" s="437"/>
      <c r="AU155" s="441"/>
      <c r="AV155" s="441"/>
      <c r="AW155" s="441"/>
      <c r="AX155" s="441"/>
      <c r="AY155" s="441"/>
      <c r="AZ155" s="441"/>
      <c r="BA155" s="441"/>
      <c r="BB155" s="441"/>
      <c r="BC155" s="441"/>
      <c r="BD155" s="437"/>
      <c r="BE155" s="437"/>
      <c r="BF155" s="437"/>
      <c r="BG155" s="437"/>
      <c r="BH155" s="437"/>
      <c r="BI155" s="437"/>
      <c r="BJ155" s="437"/>
      <c r="BK155" s="437"/>
      <c r="BL155" s="437"/>
      <c r="BM155" s="437"/>
      <c r="BN155" s="250"/>
      <c r="BO155" s="250"/>
      <c r="BP155" s="250"/>
      <c r="BQ155" s="250"/>
      <c r="BR155" s="250"/>
      <c r="BS155" s="250"/>
      <c r="BT155" s="250"/>
      <c r="BU155" s="250"/>
      <c r="BV155" s="250"/>
      <c r="BW155" s="250"/>
      <c r="BX155" s="250"/>
      <c r="BY155" s="250"/>
      <c r="BZ155" s="250"/>
      <c r="CA155" s="250"/>
      <c r="CB155" s="250"/>
      <c r="CC155" s="250"/>
      <c r="CD155" s="250"/>
      <c r="CE155" s="250"/>
      <c r="CF155" s="250"/>
      <c r="CG155" s="250"/>
      <c r="CH155" s="250"/>
      <c r="CI155" s="250"/>
      <c r="CJ155" s="250"/>
      <c r="CK155" s="250"/>
      <c r="CL155" s="250"/>
      <c r="CM155" s="250"/>
      <c r="CN155" s="250"/>
      <c r="CO155" s="250"/>
      <c r="CP155" s="250"/>
      <c r="CQ155" s="250"/>
      <c r="CR155" s="250"/>
      <c r="CS155" s="250"/>
      <c r="CT155" s="250"/>
      <c r="CU155" s="250"/>
      <c r="CV155" s="250"/>
      <c r="CW155" s="250"/>
      <c r="CX155" s="250"/>
      <c r="CY155" s="250"/>
      <c r="CZ155" s="250"/>
      <c r="DA155" s="250"/>
      <c r="DB155" s="250"/>
      <c r="DC155" s="250"/>
      <c r="DD155" s="250"/>
      <c r="DE155" s="250"/>
      <c r="DF155" s="250"/>
      <c r="DG155" s="250"/>
      <c r="DH155" s="250"/>
      <c r="DI155" s="250"/>
      <c r="DJ155" s="250"/>
      <c r="DK155" s="250"/>
      <c r="DL155" s="250"/>
      <c r="DM155" s="250"/>
      <c r="DN155" s="250"/>
      <c r="DO155" s="250"/>
      <c r="DP155" s="250"/>
      <c r="DQ155" s="250"/>
      <c r="DR155" s="250"/>
      <c r="DS155" s="250"/>
      <c r="DT155" s="250"/>
      <c r="DU155" s="250"/>
      <c r="DV155" s="250"/>
      <c r="DW155" s="250"/>
      <c r="DX155" s="250"/>
      <c r="DY155" s="250"/>
      <c r="DZ155" s="250"/>
      <c r="EA155" s="250"/>
      <c r="EB155" s="250"/>
      <c r="EC155" s="250"/>
      <c r="ED155" s="250"/>
      <c r="EE155" s="250"/>
      <c r="EF155" s="250"/>
      <c r="EG155" s="250"/>
      <c r="EH155" s="250"/>
      <c r="EI155" s="250"/>
      <c r="EJ155" s="250"/>
      <c r="EK155" s="250"/>
      <c r="EL155" s="250"/>
      <c r="EM155" s="250"/>
      <c r="EN155" s="250"/>
    </row>
    <row r="156" ht="19.5" customHeight="1">
      <c r="A156" s="14"/>
      <c r="B156" s="478"/>
      <c r="C156" s="479"/>
      <c r="D156" s="479"/>
      <c r="E156" s="551" t="s">
        <v>203</v>
      </c>
      <c r="F156" s="552"/>
      <c r="G156" s="553"/>
      <c r="H156" s="481" t="s">
        <v>12</v>
      </c>
      <c r="I156" s="464" t="s">
        <v>5</v>
      </c>
      <c r="J156" s="282">
        <f t="shared" si="93"/>
        <v>4.5</v>
      </c>
      <c r="K156" s="282">
        <v>0.5</v>
      </c>
      <c r="L156" s="282">
        <v>1.0</v>
      </c>
      <c r="M156" s="282">
        <v>2.0</v>
      </c>
      <c r="N156" s="282">
        <v>1.0</v>
      </c>
      <c r="O156" s="282">
        <v>0.0</v>
      </c>
      <c r="P156" s="282">
        <v>0.0</v>
      </c>
      <c r="Q156" s="283">
        <v>0.0</v>
      </c>
      <c r="R156" s="540"/>
      <c r="S156" s="466">
        <v>0.5</v>
      </c>
      <c r="T156" s="464">
        <v>0.5</v>
      </c>
      <c r="U156" s="464">
        <v>1.0</v>
      </c>
      <c r="V156" s="464">
        <v>1.0</v>
      </c>
      <c r="W156" s="464">
        <v>0.0</v>
      </c>
      <c r="X156" s="464">
        <v>0.0</v>
      </c>
      <c r="Y156" s="465">
        <v>0.0</v>
      </c>
      <c r="Z156" s="534"/>
      <c r="AA156" s="554" t="s">
        <v>10</v>
      </c>
      <c r="AB156" s="482">
        <v>1.0</v>
      </c>
      <c r="AC156" s="482">
        <v>1.0</v>
      </c>
      <c r="AD156" s="482">
        <v>1.0</v>
      </c>
      <c r="AE156" s="482">
        <v>1.0</v>
      </c>
      <c r="AF156" s="482">
        <v>0.0</v>
      </c>
      <c r="AG156" s="482">
        <v>1.0</v>
      </c>
      <c r="AH156" s="482">
        <v>0.0</v>
      </c>
      <c r="AI156" s="483">
        <f t="shared" si="94"/>
        <v>5</v>
      </c>
      <c r="AJ156" s="534"/>
      <c r="AK156" s="543" t="s">
        <v>7</v>
      </c>
      <c r="AL156" s="544" t="s">
        <v>91</v>
      </c>
      <c r="AM156" s="545">
        <f t="shared" ref="AM156:AS156" si="95">K153</f>
        <v>44525</v>
      </c>
      <c r="AN156" s="545">
        <f t="shared" si="95"/>
        <v>44526</v>
      </c>
      <c r="AO156" s="545">
        <f t="shared" si="95"/>
        <v>44527</v>
      </c>
      <c r="AP156" s="545">
        <f t="shared" si="95"/>
        <v>44528</v>
      </c>
      <c r="AQ156" s="545">
        <f t="shared" si="95"/>
        <v>44529</v>
      </c>
      <c r="AR156" s="545">
        <f t="shared" si="95"/>
        <v>44530</v>
      </c>
      <c r="AS156" s="545">
        <f t="shared" si="95"/>
        <v>44531</v>
      </c>
      <c r="AT156" s="534"/>
      <c r="AU156" s="543" t="s">
        <v>10</v>
      </c>
      <c r="AV156" s="544" t="s">
        <v>91</v>
      </c>
      <c r="AW156" s="545">
        <f t="shared" ref="AW156:BC156" si="96">K153</f>
        <v>44525</v>
      </c>
      <c r="AX156" s="545">
        <f t="shared" si="96"/>
        <v>44526</v>
      </c>
      <c r="AY156" s="545">
        <f t="shared" si="96"/>
        <v>44527</v>
      </c>
      <c r="AZ156" s="545">
        <f t="shared" si="96"/>
        <v>44528</v>
      </c>
      <c r="BA156" s="545">
        <f t="shared" si="96"/>
        <v>44529</v>
      </c>
      <c r="BB156" s="545">
        <f t="shared" si="96"/>
        <v>44530</v>
      </c>
      <c r="BC156" s="545">
        <f t="shared" si="96"/>
        <v>44531</v>
      </c>
      <c r="BD156" s="437"/>
      <c r="BE156" s="437"/>
      <c r="BF156" s="437"/>
      <c r="BG156" s="437"/>
      <c r="BH156" s="437"/>
      <c r="BI156" s="437"/>
      <c r="BJ156" s="437"/>
      <c r="BK156" s="437"/>
      <c r="BL156" s="437"/>
      <c r="BM156" s="437"/>
      <c r="BN156" s="250"/>
      <c r="BO156" s="250"/>
      <c r="BP156" s="250"/>
      <c r="BQ156" s="250"/>
      <c r="BR156" s="250"/>
      <c r="BS156" s="250"/>
      <c r="BT156" s="250"/>
      <c r="BU156" s="250"/>
      <c r="BV156" s="250"/>
      <c r="BW156" s="250"/>
      <c r="BX156" s="250"/>
      <c r="BY156" s="250"/>
      <c r="BZ156" s="250"/>
      <c r="CA156" s="250"/>
      <c r="CB156" s="250"/>
      <c r="CC156" s="250"/>
      <c r="CD156" s="250"/>
      <c r="CE156" s="250"/>
      <c r="CF156" s="250"/>
      <c r="CG156" s="250"/>
      <c r="CH156" s="250"/>
      <c r="CI156" s="250"/>
      <c r="CJ156" s="250"/>
      <c r="CK156" s="250"/>
      <c r="CL156" s="250"/>
      <c r="CM156" s="250"/>
      <c r="CN156" s="250"/>
      <c r="CO156" s="250"/>
      <c r="CP156" s="250"/>
      <c r="CQ156" s="250"/>
      <c r="CR156" s="250"/>
      <c r="CS156" s="250"/>
      <c r="CT156" s="250"/>
      <c r="CU156" s="250"/>
      <c r="CV156" s="250"/>
      <c r="CW156" s="250"/>
      <c r="CX156" s="250"/>
      <c r="CY156" s="250"/>
      <c r="CZ156" s="250"/>
      <c r="DA156" s="250"/>
      <c r="DB156" s="250"/>
      <c r="DC156" s="250"/>
      <c r="DD156" s="250"/>
      <c r="DE156" s="250"/>
      <c r="DF156" s="250"/>
      <c r="DG156" s="250"/>
      <c r="DH156" s="250"/>
      <c r="DI156" s="250"/>
      <c r="DJ156" s="250"/>
      <c r="DK156" s="250"/>
      <c r="DL156" s="250"/>
      <c r="DM156" s="250"/>
      <c r="DN156" s="250"/>
      <c r="DO156" s="250"/>
      <c r="DP156" s="250"/>
      <c r="DQ156" s="250"/>
      <c r="DR156" s="250"/>
      <c r="DS156" s="250"/>
      <c r="DT156" s="250"/>
      <c r="DU156" s="250"/>
      <c r="DV156" s="250"/>
      <c r="DW156" s="250"/>
      <c r="DX156" s="250"/>
      <c r="DY156" s="250"/>
      <c r="DZ156" s="250"/>
      <c r="EA156" s="250"/>
      <c r="EB156" s="250"/>
      <c r="EC156" s="250"/>
      <c r="ED156" s="250"/>
      <c r="EE156" s="250"/>
      <c r="EF156" s="250"/>
      <c r="EG156" s="250"/>
      <c r="EH156" s="250"/>
      <c r="EI156" s="250"/>
      <c r="EJ156" s="250"/>
      <c r="EK156" s="250"/>
      <c r="EL156" s="250"/>
      <c r="EM156" s="250"/>
      <c r="EN156" s="250"/>
    </row>
    <row r="157" ht="19.5" customHeight="1">
      <c r="A157" s="14"/>
      <c r="B157" s="478"/>
      <c r="C157" s="479"/>
      <c r="D157" s="479"/>
      <c r="E157" s="551" t="s">
        <v>204</v>
      </c>
      <c r="F157" s="552"/>
      <c r="G157" s="553"/>
      <c r="H157" s="481" t="s">
        <v>8</v>
      </c>
      <c r="I157" s="464" t="s">
        <v>5</v>
      </c>
      <c r="J157" s="282">
        <f t="shared" si="93"/>
        <v>3</v>
      </c>
      <c r="K157" s="282">
        <v>0.0</v>
      </c>
      <c r="L157" s="282">
        <v>0.0</v>
      </c>
      <c r="M157" s="282">
        <v>1.0</v>
      </c>
      <c r="N157" s="282">
        <v>1.0</v>
      </c>
      <c r="O157" s="282">
        <v>1.0</v>
      </c>
      <c r="P157" s="282">
        <v>0.0</v>
      </c>
      <c r="Q157" s="283">
        <v>0.0</v>
      </c>
      <c r="R157" s="560"/>
      <c r="S157" s="466">
        <v>0.0</v>
      </c>
      <c r="T157" s="464">
        <v>0.0</v>
      </c>
      <c r="U157" s="464">
        <v>1.5</v>
      </c>
      <c r="V157" s="464">
        <v>1.5</v>
      </c>
      <c r="W157" s="464">
        <v>1.5</v>
      </c>
      <c r="X157" s="464">
        <v>0.0</v>
      </c>
      <c r="Y157" s="465">
        <v>0.0</v>
      </c>
      <c r="Z157" s="534"/>
      <c r="AA157" s="554" t="s">
        <v>12</v>
      </c>
      <c r="AB157" s="467">
        <v>0.0</v>
      </c>
      <c r="AC157" s="467">
        <v>0.0</v>
      </c>
      <c r="AD157" s="467">
        <v>0.0</v>
      </c>
      <c r="AE157" s="467">
        <v>2.0</v>
      </c>
      <c r="AF157" s="467">
        <v>1.0</v>
      </c>
      <c r="AG157" s="467">
        <v>1.0</v>
      </c>
      <c r="AH157" s="467">
        <v>1.0</v>
      </c>
      <c r="AI157" s="468">
        <f t="shared" si="94"/>
        <v>5</v>
      </c>
      <c r="AJ157" s="534"/>
      <c r="AK157" s="543" t="s">
        <v>140</v>
      </c>
      <c r="AL157" s="407">
        <f>J158</f>
        <v>5</v>
      </c>
      <c r="AM157" s="408">
        <f>AL157 - (AL157/7)</f>
        <v>4.285714286</v>
      </c>
      <c r="AN157" s="408">
        <f>AM157 - (AL157/7)</f>
        <v>3.571428571</v>
      </c>
      <c r="AO157" s="408">
        <f>AN157 - (AL157/7)</f>
        <v>2.857142857</v>
      </c>
      <c r="AP157" s="408">
        <f>AO157 - (AL157/7)</f>
        <v>2.142857143</v>
      </c>
      <c r="AQ157" s="408">
        <f>AP157 - (AL157/7)</f>
        <v>1.428571429</v>
      </c>
      <c r="AR157" s="408">
        <f>AQ157 - (AL157/7)</f>
        <v>0.7142857143</v>
      </c>
      <c r="AS157" s="409">
        <f>AR157 - (AL157/7)</f>
        <v>0</v>
      </c>
      <c r="AT157" s="534"/>
      <c r="AU157" s="543" t="s">
        <v>140</v>
      </c>
      <c r="AV157" s="407">
        <f>SUM(J155)</f>
        <v>5</v>
      </c>
      <c r="AW157" s="408">
        <f>AV157 - (AV157/7)</f>
        <v>4.285714286</v>
      </c>
      <c r="AX157" s="408">
        <f>AW157 - (AV157/7)</f>
        <v>3.571428571</v>
      </c>
      <c r="AY157" s="408">
        <f>AX157 - (AV157/7)</f>
        <v>2.857142857</v>
      </c>
      <c r="AZ157" s="408">
        <f>AY157 - (AV157/7)</f>
        <v>2.142857143</v>
      </c>
      <c r="BA157" s="408">
        <f>AZ157 - (AV157/7)</f>
        <v>1.428571429</v>
      </c>
      <c r="BB157" s="408">
        <f>BA157 - (AV157/7)</f>
        <v>0.7142857143</v>
      </c>
      <c r="BC157" s="409">
        <f>BB157 - (AV157/7)</f>
        <v>0</v>
      </c>
      <c r="BD157" s="437"/>
      <c r="BE157" s="437"/>
      <c r="BF157" s="437"/>
      <c r="BG157" s="437"/>
      <c r="BH157" s="437"/>
      <c r="BI157" s="437"/>
      <c r="BJ157" s="437"/>
      <c r="BK157" s="437"/>
      <c r="BL157" s="437"/>
      <c r="BM157" s="437"/>
      <c r="BN157" s="250"/>
      <c r="BO157" s="250"/>
      <c r="BP157" s="250"/>
      <c r="BQ157" s="250"/>
      <c r="BR157" s="250"/>
      <c r="BS157" s="250"/>
      <c r="BT157" s="250"/>
      <c r="BU157" s="250"/>
      <c r="BV157" s="250"/>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250"/>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250"/>
      <c r="EC157" s="250"/>
      <c r="ED157" s="250"/>
      <c r="EE157" s="250"/>
      <c r="EF157" s="250"/>
      <c r="EG157" s="250"/>
      <c r="EH157" s="250"/>
      <c r="EI157" s="250"/>
      <c r="EJ157" s="250"/>
      <c r="EK157" s="250"/>
      <c r="EL157" s="250"/>
      <c r="EM157" s="250"/>
      <c r="EN157" s="250"/>
    </row>
    <row r="158" ht="19.5" customHeight="1">
      <c r="A158" s="14"/>
      <c r="B158" s="495"/>
      <c r="C158" s="496"/>
      <c r="D158" s="496"/>
      <c r="E158" s="557" t="s">
        <v>205</v>
      </c>
      <c r="F158" s="558"/>
      <c r="G158" s="559"/>
      <c r="H158" s="575" t="s">
        <v>7</v>
      </c>
      <c r="I158" s="488" t="s">
        <v>5</v>
      </c>
      <c r="J158" s="317">
        <f t="shared" si="93"/>
        <v>5</v>
      </c>
      <c r="K158" s="317">
        <v>1.5</v>
      </c>
      <c r="L158" s="317">
        <v>1.5</v>
      </c>
      <c r="M158" s="317">
        <v>1.0</v>
      </c>
      <c r="N158" s="317">
        <v>1.0</v>
      </c>
      <c r="O158" s="317">
        <v>0.0</v>
      </c>
      <c r="P158" s="317">
        <v>0.0</v>
      </c>
      <c r="Q158" s="318">
        <v>0.0</v>
      </c>
      <c r="R158" s="576"/>
      <c r="S158" s="502">
        <v>1.5</v>
      </c>
      <c r="T158" s="488">
        <v>1.5</v>
      </c>
      <c r="U158" s="488">
        <v>1.0</v>
      </c>
      <c r="V158" s="488">
        <v>1.0</v>
      </c>
      <c r="W158" s="488">
        <v>0.0</v>
      </c>
      <c r="X158" s="488">
        <v>0.0</v>
      </c>
      <c r="Y158" s="527">
        <v>0.0</v>
      </c>
      <c r="Z158" s="534"/>
      <c r="AA158" s="554" t="s">
        <v>7</v>
      </c>
      <c r="AB158" s="555">
        <v>2.0</v>
      </c>
      <c r="AC158" s="555">
        <v>2.0</v>
      </c>
      <c r="AD158" s="555">
        <v>1.0</v>
      </c>
      <c r="AE158" s="555">
        <v>1.0</v>
      </c>
      <c r="AF158" s="555">
        <v>0.0</v>
      </c>
      <c r="AG158" s="555">
        <v>0.0</v>
      </c>
      <c r="AH158" s="555">
        <v>0.0</v>
      </c>
      <c r="AI158" s="556">
        <f t="shared" si="94"/>
        <v>6</v>
      </c>
      <c r="AJ158" s="534"/>
      <c r="AK158" s="543" t="s">
        <v>144</v>
      </c>
      <c r="AL158" s="475">
        <f>J158</f>
        <v>5</v>
      </c>
      <c r="AM158" s="476">
        <f t="shared" ref="AM158:AS158" si="97">AL158 -K158</f>
        <v>3.5</v>
      </c>
      <c r="AN158" s="476">
        <f t="shared" si="97"/>
        <v>2</v>
      </c>
      <c r="AO158" s="476">
        <f t="shared" si="97"/>
        <v>1</v>
      </c>
      <c r="AP158" s="476">
        <f t="shared" si="97"/>
        <v>0</v>
      </c>
      <c r="AQ158" s="476">
        <f t="shared" si="97"/>
        <v>0</v>
      </c>
      <c r="AR158" s="476">
        <f t="shared" si="97"/>
        <v>0</v>
      </c>
      <c r="AS158" s="477">
        <f t="shared" si="97"/>
        <v>0</v>
      </c>
      <c r="AT158" s="534"/>
      <c r="AU158" s="543" t="s">
        <v>144</v>
      </c>
      <c r="AV158" s="475">
        <f>SUM(J155)</f>
        <v>5</v>
      </c>
      <c r="AW158" s="476">
        <f t="shared" ref="AW158:BC158" si="98">AV158 - K155</f>
        <v>4.5</v>
      </c>
      <c r="AX158" s="476">
        <f t="shared" si="98"/>
        <v>4</v>
      </c>
      <c r="AY158" s="476">
        <f t="shared" si="98"/>
        <v>3</v>
      </c>
      <c r="AZ158" s="476">
        <f t="shared" si="98"/>
        <v>2</v>
      </c>
      <c r="BA158" s="476">
        <f t="shared" si="98"/>
        <v>2</v>
      </c>
      <c r="BB158" s="476">
        <f t="shared" si="98"/>
        <v>0</v>
      </c>
      <c r="BC158" s="477">
        <f t="shared" si="98"/>
        <v>0</v>
      </c>
      <c r="BD158" s="437"/>
      <c r="BE158" s="437"/>
      <c r="BF158" s="437"/>
      <c r="BG158" s="437"/>
      <c r="BH158" s="437"/>
      <c r="BI158" s="437"/>
      <c r="BJ158" s="437"/>
      <c r="BK158" s="437"/>
      <c r="BL158" s="437"/>
      <c r="BM158" s="437"/>
      <c r="BN158" s="250"/>
      <c r="BO158" s="250"/>
      <c r="BP158" s="250"/>
      <c r="BQ158" s="250"/>
      <c r="BR158" s="250"/>
      <c r="BS158" s="250"/>
      <c r="BT158" s="250"/>
      <c r="BU158" s="250"/>
      <c r="BV158" s="250"/>
      <c r="BW158" s="250"/>
      <c r="BX158" s="250"/>
      <c r="BY158" s="250"/>
      <c r="BZ158" s="250"/>
      <c r="CA158" s="250"/>
      <c r="CB158" s="250"/>
      <c r="CC158" s="250"/>
      <c r="CD158" s="250"/>
      <c r="CE158" s="250"/>
      <c r="CF158" s="250"/>
      <c r="CG158" s="250"/>
      <c r="CH158" s="250"/>
      <c r="CI158" s="250"/>
      <c r="CJ158" s="250"/>
      <c r="CK158" s="250"/>
      <c r="CL158" s="250"/>
      <c r="CM158" s="250"/>
      <c r="CN158" s="250"/>
      <c r="CO158" s="250"/>
      <c r="CP158" s="250"/>
      <c r="CQ158" s="250"/>
      <c r="CR158" s="250"/>
      <c r="CS158" s="250"/>
      <c r="CT158" s="250"/>
      <c r="CU158" s="250"/>
      <c r="CV158" s="250"/>
      <c r="CW158" s="250"/>
      <c r="CX158" s="250"/>
      <c r="CY158" s="250"/>
      <c r="CZ158" s="250"/>
      <c r="DA158" s="250"/>
      <c r="DB158" s="250"/>
      <c r="DC158" s="250"/>
      <c r="DD158" s="250"/>
      <c r="DE158" s="250"/>
      <c r="DF158" s="250"/>
      <c r="DG158" s="250"/>
      <c r="DH158" s="250"/>
      <c r="DI158" s="250"/>
      <c r="DJ158" s="250"/>
      <c r="DK158" s="250"/>
      <c r="DL158" s="250"/>
      <c r="DM158" s="250"/>
      <c r="DN158" s="250"/>
      <c r="DO158" s="250"/>
      <c r="DP158" s="250"/>
      <c r="DQ158" s="250"/>
      <c r="DR158" s="250"/>
      <c r="DS158" s="250"/>
      <c r="DT158" s="250"/>
      <c r="DU158" s="250"/>
      <c r="DV158" s="250"/>
      <c r="DW158" s="250"/>
      <c r="DX158" s="250"/>
      <c r="DY158" s="250"/>
      <c r="DZ158" s="250"/>
      <c r="EA158" s="250"/>
      <c r="EB158" s="250"/>
      <c r="EC158" s="250"/>
      <c r="ED158" s="250"/>
      <c r="EE158" s="250"/>
      <c r="EF158" s="250"/>
      <c r="EG158" s="250"/>
      <c r="EH158" s="250"/>
      <c r="EI158" s="250"/>
      <c r="EJ158" s="250"/>
      <c r="EK158" s="250"/>
      <c r="EL158" s="250"/>
      <c r="EM158" s="250"/>
      <c r="EN158" s="250"/>
    </row>
    <row r="159" ht="19.5" customHeight="1">
      <c r="A159" s="14"/>
      <c r="B159" s="562"/>
      <c r="C159" s="562"/>
      <c r="D159" s="563"/>
      <c r="E159" s="528"/>
      <c r="F159" s="528"/>
      <c r="G159" s="529"/>
      <c r="H159" s="577"/>
      <c r="I159" s="566" t="s">
        <v>140</v>
      </c>
      <c r="J159" s="567">
        <f>SUM(J152:J158)</f>
        <v>20.5</v>
      </c>
      <c r="K159" s="568">
        <f> J159 - (J159 / 7)</f>
        <v>17.57142857</v>
      </c>
      <c r="L159" s="568">
        <f> K159 - (J159 / 7)</f>
        <v>14.64285714</v>
      </c>
      <c r="M159" s="568">
        <f> L159 - (J159 / 7)</f>
        <v>11.71428571</v>
      </c>
      <c r="N159" s="568">
        <f> M159 - (J159 / 7)</f>
        <v>8.785714286</v>
      </c>
      <c r="O159" s="568">
        <f> N159 - (J159 / 7)</f>
        <v>5.857142857</v>
      </c>
      <c r="P159" s="568">
        <f> O159 - (J159 / 7)</f>
        <v>2.928571429</v>
      </c>
      <c r="Q159" s="568">
        <f> P159 - (J159 / 7)</f>
        <v>0</v>
      </c>
      <c r="R159" s="578"/>
      <c r="S159" s="436"/>
      <c r="T159" s="436"/>
      <c r="U159" s="436"/>
      <c r="V159" s="436"/>
      <c r="W159" s="436"/>
      <c r="X159" s="436"/>
      <c r="Y159" s="569">
        <f>SUM(S154:Y158)</f>
        <v>21</v>
      </c>
      <c r="Z159" s="437"/>
      <c r="AA159" s="437"/>
      <c r="AB159" s="437"/>
      <c r="AC159" s="437"/>
      <c r="AD159" s="437"/>
      <c r="AE159" s="437"/>
      <c r="AF159" s="437"/>
      <c r="AG159" s="437"/>
      <c r="AH159" s="437"/>
      <c r="AI159" s="561">
        <f>SUM(AI153:AI158)</f>
        <v>25</v>
      </c>
      <c r="AJ159" s="437"/>
      <c r="AK159" s="437"/>
      <c r="AL159" s="437"/>
      <c r="AM159" s="437"/>
      <c r="AN159" s="437"/>
      <c r="AO159" s="437"/>
      <c r="AP159" s="437"/>
      <c r="AQ159" s="437"/>
      <c r="AR159" s="437"/>
      <c r="AS159" s="437"/>
      <c r="AT159" s="437"/>
      <c r="AU159" s="437"/>
      <c r="AV159" s="437"/>
      <c r="AW159" s="437"/>
      <c r="AX159" s="437"/>
      <c r="AY159" s="437"/>
      <c r="AZ159" s="437"/>
      <c r="BA159" s="437"/>
      <c r="BB159" s="437"/>
      <c r="BC159" s="437"/>
      <c r="BD159" s="437"/>
      <c r="BE159" s="437"/>
      <c r="BF159" s="437"/>
      <c r="BG159" s="437"/>
      <c r="BH159" s="437"/>
      <c r="BI159" s="437"/>
      <c r="BJ159" s="437"/>
      <c r="BK159" s="437"/>
      <c r="BL159" s="437"/>
      <c r="BM159" s="437"/>
      <c r="BN159" s="250"/>
      <c r="BO159" s="250"/>
      <c r="BP159" s="250"/>
      <c r="BQ159" s="250"/>
      <c r="BR159" s="250"/>
      <c r="BS159" s="250"/>
      <c r="BT159" s="250"/>
      <c r="BU159" s="250"/>
      <c r="BV159" s="250"/>
      <c r="BW159" s="250"/>
      <c r="BX159" s="250"/>
      <c r="BY159" s="250"/>
      <c r="BZ159" s="250"/>
      <c r="CA159" s="250"/>
      <c r="CB159" s="250"/>
      <c r="CC159" s="250"/>
      <c r="CD159" s="250"/>
      <c r="CE159" s="250"/>
      <c r="CF159" s="250"/>
      <c r="CG159" s="250"/>
      <c r="CH159" s="250"/>
      <c r="CI159" s="250"/>
      <c r="CJ159" s="250"/>
      <c r="CK159" s="250"/>
      <c r="CL159" s="250"/>
      <c r="CM159" s="250"/>
      <c r="CN159" s="250"/>
      <c r="CO159" s="250"/>
      <c r="CP159" s="250"/>
      <c r="CQ159" s="250"/>
      <c r="CR159" s="250"/>
      <c r="CS159" s="250"/>
      <c r="CT159" s="250"/>
      <c r="CU159" s="250"/>
      <c r="CV159" s="250"/>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50"/>
      <c r="DR159" s="250"/>
      <c r="DS159" s="250"/>
      <c r="DT159" s="250"/>
      <c r="DU159" s="250"/>
      <c r="DV159" s="250"/>
      <c r="DW159" s="250"/>
      <c r="DX159" s="250"/>
      <c r="DY159" s="250"/>
      <c r="DZ159" s="250"/>
      <c r="EA159" s="250"/>
      <c r="EB159" s="250"/>
      <c r="EC159" s="250"/>
      <c r="ED159" s="250"/>
      <c r="EE159" s="250"/>
      <c r="EF159" s="250"/>
      <c r="EG159" s="250"/>
      <c r="EH159" s="250"/>
      <c r="EI159" s="250"/>
      <c r="EJ159" s="250"/>
      <c r="EK159" s="250"/>
      <c r="EL159" s="250"/>
      <c r="EM159" s="250"/>
      <c r="EN159" s="250"/>
    </row>
    <row r="160" ht="19.5" customHeight="1">
      <c r="A160" s="14"/>
      <c r="B160" s="562"/>
      <c r="C160" s="562"/>
      <c r="D160" s="563"/>
      <c r="E160" s="528"/>
      <c r="F160" s="528"/>
      <c r="G160" s="529"/>
      <c r="H160" s="577"/>
      <c r="I160" s="509" t="s">
        <v>148</v>
      </c>
      <c r="J160" s="510">
        <f>SUM(J154:J158)</f>
        <v>20.5</v>
      </c>
      <c r="K160" s="508">
        <f t="shared" ref="K160:Q160" si="99"> J160 - SUM(K154:K158)</f>
        <v>17</v>
      </c>
      <c r="L160" s="508">
        <f t="shared" si="99"/>
        <v>13</v>
      </c>
      <c r="M160" s="508">
        <f t="shared" si="99"/>
        <v>8</v>
      </c>
      <c r="N160" s="508">
        <f t="shared" si="99"/>
        <v>4</v>
      </c>
      <c r="O160" s="508">
        <f t="shared" si="99"/>
        <v>3</v>
      </c>
      <c r="P160" s="508">
        <f t="shared" si="99"/>
        <v>0</v>
      </c>
      <c r="Q160" s="508">
        <f t="shared" si="99"/>
        <v>0</v>
      </c>
      <c r="R160" s="579"/>
      <c r="S160" s="436"/>
      <c r="T160" s="436"/>
      <c r="U160" s="436"/>
      <c r="V160" s="436"/>
      <c r="W160" s="436"/>
      <c r="X160" s="436"/>
      <c r="Y160" s="436"/>
      <c r="Z160" s="437"/>
      <c r="AA160" s="437"/>
      <c r="AB160" s="437"/>
      <c r="AC160" s="437"/>
      <c r="AD160" s="437"/>
      <c r="AE160" s="437"/>
      <c r="AF160" s="437"/>
      <c r="AG160" s="437"/>
      <c r="AH160" s="437"/>
      <c r="AI160" s="437"/>
      <c r="AJ160" s="437"/>
      <c r="AK160" s="437"/>
      <c r="AL160" s="437"/>
      <c r="AM160" s="437"/>
      <c r="AN160" s="437"/>
      <c r="AO160" s="437"/>
      <c r="AP160" s="437"/>
      <c r="AQ160" s="437"/>
      <c r="AR160" s="437"/>
      <c r="AS160" s="437"/>
      <c r="AT160" s="437"/>
      <c r="AU160" s="437"/>
      <c r="AV160" s="437"/>
      <c r="AW160" s="437"/>
      <c r="AX160" s="437"/>
      <c r="AY160" s="437"/>
      <c r="AZ160" s="437"/>
      <c r="BA160" s="437"/>
      <c r="BB160" s="437"/>
      <c r="BC160" s="437"/>
      <c r="BD160" s="437"/>
      <c r="BE160" s="437"/>
      <c r="BF160" s="437"/>
      <c r="BG160" s="437"/>
      <c r="BH160" s="437"/>
      <c r="BI160" s="437"/>
      <c r="BJ160" s="437"/>
      <c r="BK160" s="437"/>
      <c r="BL160" s="437"/>
      <c r="BM160" s="437"/>
      <c r="BN160" s="250"/>
      <c r="BO160" s="250"/>
      <c r="BP160" s="250"/>
      <c r="BQ160" s="250"/>
      <c r="BR160" s="250"/>
      <c r="BS160" s="250"/>
      <c r="BT160" s="250"/>
      <c r="BU160" s="250"/>
      <c r="BV160" s="250"/>
      <c r="BW160" s="250"/>
      <c r="BX160" s="250"/>
      <c r="BY160" s="250"/>
      <c r="BZ160" s="250"/>
      <c r="CA160" s="250"/>
      <c r="CB160" s="250"/>
      <c r="CC160" s="250"/>
      <c r="CD160" s="250"/>
      <c r="CE160" s="250"/>
      <c r="CF160" s="250"/>
      <c r="CG160" s="250"/>
      <c r="CH160" s="250"/>
      <c r="CI160" s="250"/>
      <c r="CJ160" s="250"/>
      <c r="CK160" s="250"/>
      <c r="CL160" s="250"/>
      <c r="CM160" s="250"/>
      <c r="CN160" s="250"/>
      <c r="CO160" s="250"/>
      <c r="CP160" s="250"/>
      <c r="CQ160" s="250"/>
      <c r="CR160" s="250"/>
      <c r="CS160" s="250"/>
      <c r="CT160" s="250"/>
      <c r="CU160" s="250"/>
      <c r="CV160" s="250"/>
      <c r="CW160" s="250"/>
      <c r="CX160" s="250"/>
      <c r="CY160" s="250"/>
      <c r="CZ160" s="250"/>
      <c r="DA160" s="250"/>
      <c r="DB160" s="250"/>
      <c r="DC160" s="250"/>
      <c r="DD160" s="250"/>
      <c r="DE160" s="250"/>
      <c r="DF160" s="250"/>
      <c r="DG160" s="250"/>
      <c r="DH160" s="250"/>
      <c r="DI160" s="250"/>
      <c r="DJ160" s="250"/>
      <c r="DK160" s="250"/>
      <c r="DL160" s="250"/>
      <c r="DM160" s="250"/>
      <c r="DN160" s="250"/>
      <c r="DO160" s="250"/>
      <c r="DP160" s="250"/>
      <c r="DQ160" s="250"/>
      <c r="DR160" s="250"/>
      <c r="DS160" s="250"/>
      <c r="DT160" s="250"/>
      <c r="DU160" s="250"/>
      <c r="DV160" s="250"/>
      <c r="DW160" s="250"/>
      <c r="DX160" s="250"/>
      <c r="DY160" s="250"/>
      <c r="DZ160" s="250"/>
      <c r="EA160" s="250"/>
      <c r="EB160" s="250"/>
      <c r="EC160" s="250"/>
      <c r="ED160" s="250"/>
      <c r="EE160" s="250"/>
      <c r="EF160" s="250"/>
      <c r="EG160" s="250"/>
      <c r="EH160" s="250"/>
      <c r="EI160" s="250"/>
      <c r="EJ160" s="250"/>
      <c r="EK160" s="250"/>
      <c r="EL160" s="250"/>
      <c r="EM160" s="250"/>
      <c r="EN160" s="250"/>
    </row>
    <row r="161" ht="19.5" customHeight="1">
      <c r="A161" s="14"/>
      <c r="B161" s="580"/>
      <c r="C161" s="580"/>
      <c r="D161" s="580"/>
      <c r="E161" s="528"/>
      <c r="F161" s="528"/>
      <c r="G161" s="529"/>
      <c r="H161" s="529"/>
      <c r="I161" s="581"/>
      <c r="J161" s="582"/>
      <c r="K161" s="583"/>
      <c r="L161" s="583"/>
      <c r="M161" s="583"/>
      <c r="N161" s="583"/>
      <c r="O161" s="583"/>
      <c r="P161" s="583"/>
      <c r="Q161" s="583"/>
      <c r="R161" s="529"/>
      <c r="S161" s="437"/>
      <c r="T161" s="436"/>
      <c r="U161" s="436"/>
      <c r="V161" s="436"/>
      <c r="W161" s="436"/>
      <c r="X161" s="436"/>
      <c r="Z161" s="436"/>
      <c r="AA161" s="436"/>
      <c r="AB161" s="436"/>
      <c r="AC161" s="436"/>
      <c r="AD161" s="436"/>
      <c r="AE161" s="436"/>
      <c r="AF161" s="436"/>
      <c r="AG161" s="436"/>
      <c r="AH161" s="436"/>
      <c r="AI161" s="436"/>
      <c r="AJ161" s="436"/>
      <c r="AK161" s="436"/>
      <c r="AL161" s="436"/>
      <c r="AM161" s="436"/>
      <c r="AN161" s="436"/>
      <c r="AO161" s="436"/>
      <c r="AP161" s="436"/>
      <c r="AQ161" s="436"/>
      <c r="AR161" s="436"/>
      <c r="AS161" s="436"/>
      <c r="AT161" s="436"/>
      <c r="AU161" s="436"/>
      <c r="AV161" s="436"/>
      <c r="AW161" s="436"/>
      <c r="AX161" s="436"/>
      <c r="AY161" s="436"/>
      <c r="AZ161" s="436"/>
      <c r="BA161" s="436"/>
      <c r="BB161" s="436"/>
      <c r="BC161" s="436"/>
      <c r="BD161" s="436"/>
      <c r="BE161" s="436"/>
      <c r="BF161" s="436"/>
      <c r="BG161" s="436"/>
      <c r="BH161" s="436"/>
      <c r="BI161" s="436"/>
      <c r="BJ161" s="436"/>
      <c r="BK161" s="436"/>
      <c r="BL161" s="436"/>
      <c r="BM161" s="436"/>
      <c r="BN161" s="250"/>
      <c r="BO161" s="250"/>
      <c r="BP161" s="250"/>
      <c r="BQ161" s="250"/>
      <c r="BR161" s="250"/>
      <c r="BS161" s="250"/>
      <c r="BT161" s="250"/>
      <c r="BU161" s="250"/>
      <c r="BV161" s="250"/>
      <c r="BW161" s="250"/>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0"/>
      <c r="CS161" s="250"/>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250"/>
      <c r="DZ161" s="250"/>
      <c r="EA161" s="250"/>
      <c r="EB161" s="250"/>
      <c r="EC161" s="250"/>
      <c r="ED161" s="250"/>
      <c r="EE161" s="250"/>
      <c r="EF161" s="250"/>
      <c r="EG161" s="250"/>
      <c r="EH161" s="250"/>
      <c r="EI161" s="250"/>
      <c r="EJ161" s="250"/>
      <c r="EK161" s="250"/>
      <c r="EL161" s="250"/>
      <c r="EM161" s="250"/>
      <c r="EN161" s="250"/>
    </row>
    <row r="162" ht="19.5" customHeight="1">
      <c r="A162" s="14"/>
      <c r="B162" s="14"/>
      <c r="C162" s="14"/>
      <c r="D162" s="98"/>
      <c r="E162" s="98"/>
      <c r="F162" s="14"/>
      <c r="G162" s="99"/>
      <c r="H162" s="99"/>
      <c r="I162" s="99"/>
      <c r="J162" s="99"/>
      <c r="K162" s="99"/>
      <c r="L162" s="99"/>
      <c r="M162" s="99"/>
      <c r="N162" s="99"/>
      <c r="O162" s="14"/>
      <c r="P162" s="14"/>
      <c r="Q162" s="14"/>
      <c r="R162" s="14"/>
      <c r="S162" s="244"/>
      <c r="T162" s="244"/>
      <c r="U162" s="244"/>
      <c r="V162" s="244"/>
      <c r="W162" s="244"/>
      <c r="X162" s="244"/>
      <c r="Y162" s="244"/>
      <c r="Z162" s="244"/>
      <c r="AA162" s="244"/>
      <c r="AB162" s="244"/>
      <c r="AC162" s="244"/>
      <c r="AD162" s="244"/>
      <c r="AE162" s="244"/>
      <c r="AF162" s="244"/>
      <c r="AG162" s="244"/>
      <c r="AH162" s="244"/>
      <c r="AI162" s="244"/>
      <c r="AJ162" s="244"/>
      <c r="AK162" s="244"/>
      <c r="AL162" s="244"/>
      <c r="AM162" s="244"/>
      <c r="AN162" s="244"/>
      <c r="AO162" s="244"/>
      <c r="AP162" s="244"/>
      <c r="AQ162" s="244"/>
      <c r="AR162" s="244"/>
      <c r="AS162" s="244"/>
      <c r="AT162" s="244"/>
      <c r="AU162" s="244"/>
      <c r="AV162" s="244"/>
      <c r="AW162" s="244"/>
      <c r="AX162" s="244"/>
      <c r="AY162" s="244"/>
      <c r="AZ162" s="244"/>
      <c r="BA162" s="244"/>
      <c r="BB162" s="244"/>
      <c r="BC162" s="244"/>
      <c r="BD162" s="244"/>
      <c r="BE162" s="244"/>
      <c r="BF162" s="244"/>
      <c r="BG162" s="244"/>
      <c r="BH162" s="244"/>
      <c r="BI162" s="244"/>
      <c r="BJ162" s="244"/>
      <c r="BK162" s="244"/>
      <c r="BL162" s="244"/>
      <c r="BM162" s="244"/>
      <c r="BN162" s="250"/>
      <c r="BO162" s="250"/>
      <c r="BP162" s="250"/>
      <c r="BQ162" s="250"/>
      <c r="BR162" s="250"/>
      <c r="BS162" s="250"/>
      <c r="BT162" s="250"/>
      <c r="BU162" s="250"/>
      <c r="BV162" s="250"/>
      <c r="BW162" s="250"/>
      <c r="BX162" s="250"/>
      <c r="BY162" s="250"/>
      <c r="BZ162" s="250"/>
      <c r="CA162" s="250"/>
      <c r="CB162" s="250"/>
      <c r="CC162" s="250"/>
      <c r="CD162" s="250"/>
      <c r="CE162" s="250"/>
      <c r="CF162" s="250"/>
      <c r="CG162" s="250"/>
      <c r="CH162" s="250"/>
      <c r="CI162" s="250"/>
      <c r="CJ162" s="250"/>
      <c r="CK162" s="250"/>
      <c r="CL162" s="250"/>
      <c r="CM162" s="250"/>
      <c r="CN162" s="250"/>
      <c r="CO162" s="250"/>
      <c r="CP162" s="250"/>
      <c r="CQ162" s="250"/>
      <c r="CR162" s="250"/>
      <c r="CS162" s="250"/>
      <c r="CT162" s="250"/>
      <c r="CU162" s="250"/>
      <c r="CV162" s="250"/>
      <c r="CW162" s="250"/>
      <c r="CX162" s="250"/>
      <c r="CY162" s="250"/>
      <c r="CZ162" s="250"/>
      <c r="DA162" s="250"/>
      <c r="DB162" s="250"/>
      <c r="DC162" s="250"/>
      <c r="DD162" s="250"/>
      <c r="DE162" s="250"/>
      <c r="DF162" s="250"/>
      <c r="DG162" s="250"/>
      <c r="DH162" s="250"/>
      <c r="DI162" s="250"/>
      <c r="DJ162" s="250"/>
      <c r="DK162" s="250"/>
      <c r="DL162" s="250"/>
      <c r="DM162" s="250"/>
      <c r="DN162" s="250"/>
      <c r="DO162" s="250"/>
      <c r="DP162" s="250"/>
      <c r="DQ162" s="250"/>
      <c r="DR162" s="250"/>
      <c r="DS162" s="250"/>
      <c r="DT162" s="250"/>
      <c r="DU162" s="250"/>
      <c r="DV162" s="250"/>
      <c r="DW162" s="250"/>
      <c r="DX162" s="250"/>
      <c r="DY162" s="250"/>
      <c r="DZ162" s="250"/>
      <c r="EA162" s="250"/>
      <c r="EB162" s="250"/>
      <c r="EC162" s="250"/>
      <c r="ED162" s="250"/>
      <c r="EE162" s="250"/>
      <c r="EF162" s="250"/>
      <c r="EG162" s="250"/>
      <c r="EH162" s="250"/>
      <c r="EI162" s="250"/>
      <c r="EJ162" s="250"/>
      <c r="EK162" s="250"/>
      <c r="EL162" s="250"/>
      <c r="EM162" s="250"/>
      <c r="EN162" s="250"/>
    </row>
    <row r="163" ht="19.5" customHeight="1">
      <c r="A163" s="14"/>
      <c r="B163" s="391"/>
      <c r="C163" s="391"/>
      <c r="D163" s="528"/>
      <c r="E163" s="528"/>
      <c r="F163" s="528"/>
      <c r="G163" s="529"/>
      <c r="H163" s="529"/>
      <c r="I163" s="529"/>
      <c r="J163" s="530"/>
      <c r="K163" s="531" t="s">
        <v>136</v>
      </c>
      <c r="L163" s="247"/>
      <c r="M163" s="247"/>
      <c r="N163" s="247"/>
      <c r="O163" s="247"/>
      <c r="P163" s="247"/>
      <c r="Q163" s="5"/>
      <c r="R163" s="532"/>
      <c r="S163" s="533" t="s">
        <v>137</v>
      </c>
      <c r="T163" s="247"/>
      <c r="U163" s="247"/>
      <c r="V163" s="247"/>
      <c r="W163" s="247"/>
      <c r="X163" s="247"/>
      <c r="Y163" s="5"/>
      <c r="Z163" s="437"/>
      <c r="AA163" s="534"/>
      <c r="AB163" s="531" t="s">
        <v>138</v>
      </c>
      <c r="AC163" s="571"/>
      <c r="AD163" s="571"/>
      <c r="AE163" s="571"/>
      <c r="AF163" s="571"/>
      <c r="AG163" s="571"/>
      <c r="AH163" s="571"/>
      <c r="AI163" s="572"/>
      <c r="AJ163" s="437"/>
      <c r="AK163" s="441"/>
      <c r="AL163" s="441"/>
      <c r="AM163" s="441"/>
      <c r="AN163" s="441"/>
      <c r="AO163" s="441"/>
      <c r="AP163" s="441"/>
      <c r="AQ163" s="441"/>
      <c r="AR163" s="441"/>
      <c r="AS163" s="441"/>
      <c r="AT163" s="437"/>
      <c r="AU163" s="441"/>
      <c r="AV163" s="441"/>
      <c r="AW163" s="441"/>
      <c r="AX163" s="441"/>
      <c r="AY163" s="441"/>
      <c r="AZ163" s="441"/>
      <c r="BA163" s="441"/>
      <c r="BB163" s="441"/>
      <c r="BC163" s="441"/>
      <c r="BD163" s="437"/>
      <c r="BE163" s="441"/>
      <c r="BF163" s="441"/>
      <c r="BG163" s="441"/>
      <c r="BH163" s="441"/>
      <c r="BI163" s="441"/>
      <c r="BJ163" s="441"/>
      <c r="BK163" s="441"/>
      <c r="BL163" s="441"/>
      <c r="BM163" s="441"/>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250"/>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250"/>
      <c r="EC163" s="250"/>
      <c r="ED163" s="250"/>
      <c r="EE163" s="250"/>
      <c r="EF163" s="250"/>
      <c r="EG163" s="250"/>
      <c r="EH163" s="250"/>
      <c r="EI163" s="250"/>
      <c r="EJ163" s="250"/>
      <c r="EK163" s="250"/>
      <c r="EL163" s="250"/>
      <c r="EM163" s="250"/>
      <c r="EN163" s="250"/>
    </row>
    <row r="164" ht="19.5" customHeight="1">
      <c r="A164" s="14"/>
      <c r="B164" s="395"/>
      <c r="C164" s="395"/>
      <c r="D164" s="536"/>
      <c r="E164" s="536"/>
      <c r="F164" s="536"/>
      <c r="G164" s="537"/>
      <c r="H164" s="537"/>
      <c r="I164" s="537"/>
      <c r="J164" s="538"/>
      <c r="K164" s="539" t="s">
        <v>83</v>
      </c>
      <c r="L164" s="539" t="s">
        <v>84</v>
      </c>
      <c r="M164" s="539" t="s">
        <v>78</v>
      </c>
      <c r="N164" s="539" t="s">
        <v>79</v>
      </c>
      <c r="O164" s="539" t="s">
        <v>80</v>
      </c>
      <c r="P164" s="539" t="s">
        <v>81</v>
      </c>
      <c r="Q164" s="539" t="s">
        <v>82</v>
      </c>
      <c r="R164" s="540"/>
      <c r="S164" s="541" t="s">
        <v>83</v>
      </c>
      <c r="T164" s="444" t="s">
        <v>84</v>
      </c>
      <c r="U164" s="444" t="s">
        <v>78</v>
      </c>
      <c r="V164" s="444" t="s">
        <v>79</v>
      </c>
      <c r="W164" s="444" t="s">
        <v>80</v>
      </c>
      <c r="X164" s="444" t="s">
        <v>81</v>
      </c>
      <c r="Y164" s="444" t="s">
        <v>82</v>
      </c>
      <c r="Z164" s="437"/>
      <c r="AA164" s="534"/>
      <c r="AB164" s="444" t="s">
        <v>83</v>
      </c>
      <c r="AC164" s="444" t="s">
        <v>84</v>
      </c>
      <c r="AD164" s="444" t="s">
        <v>78</v>
      </c>
      <c r="AE164" s="444" t="s">
        <v>79</v>
      </c>
      <c r="AF164" s="444" t="s">
        <v>80</v>
      </c>
      <c r="AG164" s="444" t="s">
        <v>81</v>
      </c>
      <c r="AH164" s="444" t="s">
        <v>82</v>
      </c>
      <c r="AI164" s="542" t="s">
        <v>139</v>
      </c>
      <c r="AJ164" s="534"/>
      <c r="AK164" s="543" t="s">
        <v>8</v>
      </c>
      <c r="AL164" s="544" t="s">
        <v>91</v>
      </c>
      <c r="AM164" s="545">
        <f t="shared" ref="AM164:AS164" si="100">K165</f>
        <v>44532</v>
      </c>
      <c r="AN164" s="545">
        <f t="shared" si="100"/>
        <v>44533</v>
      </c>
      <c r="AO164" s="545">
        <f t="shared" si="100"/>
        <v>44534</v>
      </c>
      <c r="AP164" s="545">
        <f t="shared" si="100"/>
        <v>44535</v>
      </c>
      <c r="AQ164" s="545">
        <f t="shared" si="100"/>
        <v>44536</v>
      </c>
      <c r="AR164" s="545">
        <f t="shared" si="100"/>
        <v>44537</v>
      </c>
      <c r="AS164" s="545">
        <f t="shared" si="100"/>
        <v>44538</v>
      </c>
      <c r="AT164" s="534"/>
      <c r="AU164" s="543" t="s">
        <v>5</v>
      </c>
      <c r="AV164" s="544" t="s">
        <v>91</v>
      </c>
      <c r="AW164" s="545">
        <f t="shared" ref="AW164:BC164" si="101">K165</f>
        <v>44532</v>
      </c>
      <c r="AX164" s="545">
        <f t="shared" si="101"/>
        <v>44533</v>
      </c>
      <c r="AY164" s="545">
        <f t="shared" si="101"/>
        <v>44534</v>
      </c>
      <c r="AZ164" s="545">
        <f t="shared" si="101"/>
        <v>44535</v>
      </c>
      <c r="BA164" s="545">
        <f t="shared" si="101"/>
        <v>44536</v>
      </c>
      <c r="BB164" s="545">
        <f t="shared" si="101"/>
        <v>44537</v>
      </c>
      <c r="BC164" s="545">
        <f t="shared" si="101"/>
        <v>44538</v>
      </c>
      <c r="BD164" s="534"/>
      <c r="BE164" s="543" t="s">
        <v>12</v>
      </c>
      <c r="BF164" s="544" t="s">
        <v>91</v>
      </c>
      <c r="BG164" s="545">
        <f t="shared" ref="BG164:BM164" si="102">K165</f>
        <v>44532</v>
      </c>
      <c r="BH164" s="545">
        <f t="shared" si="102"/>
        <v>44533</v>
      </c>
      <c r="BI164" s="545">
        <f t="shared" si="102"/>
        <v>44534</v>
      </c>
      <c r="BJ164" s="545">
        <f t="shared" si="102"/>
        <v>44535</v>
      </c>
      <c r="BK164" s="545">
        <f t="shared" si="102"/>
        <v>44536</v>
      </c>
      <c r="BL164" s="545">
        <f t="shared" si="102"/>
        <v>44537</v>
      </c>
      <c r="BM164" s="545">
        <f t="shared" si="102"/>
        <v>44538</v>
      </c>
      <c r="BN164" s="250"/>
      <c r="BO164" s="250"/>
      <c r="BP164" s="250"/>
      <c r="BQ164" s="250"/>
      <c r="BR164" s="250"/>
      <c r="BS164" s="250"/>
      <c r="BT164" s="250"/>
      <c r="BU164" s="250"/>
      <c r="BV164" s="250"/>
      <c r="BW164" s="250"/>
      <c r="BX164" s="250"/>
      <c r="BY164" s="250"/>
      <c r="BZ164" s="250"/>
      <c r="CA164" s="250"/>
      <c r="CB164" s="250"/>
      <c r="CC164" s="250"/>
      <c r="CD164" s="250"/>
      <c r="CE164" s="250"/>
      <c r="CF164" s="250"/>
      <c r="CG164" s="250"/>
      <c r="CH164" s="250"/>
      <c r="CI164" s="250"/>
      <c r="CJ164" s="250"/>
      <c r="CK164" s="250"/>
      <c r="CL164" s="250"/>
      <c r="CM164" s="250"/>
      <c r="CN164" s="250"/>
      <c r="CO164" s="250"/>
      <c r="CP164" s="250"/>
      <c r="CQ164" s="250"/>
      <c r="CR164" s="250"/>
      <c r="CS164" s="250"/>
      <c r="CT164" s="250"/>
      <c r="CU164" s="250"/>
      <c r="CV164" s="250"/>
      <c r="CW164" s="250"/>
      <c r="CX164" s="250"/>
      <c r="CY164" s="250"/>
      <c r="CZ164" s="250"/>
      <c r="DA164" s="250"/>
      <c r="DB164" s="250"/>
      <c r="DC164" s="250"/>
      <c r="DD164" s="250"/>
      <c r="DE164" s="250"/>
      <c r="DF164" s="250"/>
      <c r="DG164" s="250"/>
      <c r="DH164" s="250"/>
      <c r="DI164" s="250"/>
      <c r="DJ164" s="250"/>
      <c r="DK164" s="250"/>
      <c r="DL164" s="250"/>
      <c r="DM164" s="250"/>
      <c r="DN164" s="250"/>
      <c r="DO164" s="250"/>
      <c r="DP164" s="250"/>
      <c r="DQ164" s="250"/>
      <c r="DR164" s="250"/>
      <c r="DS164" s="250"/>
      <c r="DT164" s="250"/>
      <c r="DU164" s="250"/>
      <c r="DV164" s="250"/>
      <c r="DW164" s="250"/>
      <c r="DX164" s="250"/>
      <c r="DY164" s="250"/>
      <c r="DZ164" s="250"/>
      <c r="EA164" s="250"/>
      <c r="EB164" s="250"/>
      <c r="EC164" s="250"/>
      <c r="ED164" s="250"/>
      <c r="EE164" s="250"/>
      <c r="EF164" s="250"/>
      <c r="EG164" s="250"/>
      <c r="EH164" s="250"/>
      <c r="EI164" s="250"/>
      <c r="EJ164" s="250"/>
      <c r="EK164" s="250"/>
      <c r="EL164" s="250"/>
      <c r="EM164" s="250"/>
      <c r="EN164" s="250"/>
    </row>
    <row r="165" ht="19.5" customHeight="1">
      <c r="A165" s="14"/>
      <c r="B165" s="546" t="s">
        <v>85</v>
      </c>
      <c r="C165" s="547" t="s">
        <v>86</v>
      </c>
      <c r="D165" s="547" t="s">
        <v>87</v>
      </c>
      <c r="E165" s="547" t="s">
        <v>88</v>
      </c>
      <c r="F165" s="547" t="s">
        <v>17</v>
      </c>
      <c r="G165" s="548" t="s">
        <v>89</v>
      </c>
      <c r="H165" s="548" t="s">
        <v>90</v>
      </c>
      <c r="I165" s="454" t="s">
        <v>20</v>
      </c>
      <c r="J165" s="454" t="s">
        <v>91</v>
      </c>
      <c r="K165" s="455">
        <v>44532.0</v>
      </c>
      <c r="L165" s="455">
        <v>44533.0</v>
      </c>
      <c r="M165" s="455">
        <v>44534.0</v>
      </c>
      <c r="N165" s="455">
        <v>44535.0</v>
      </c>
      <c r="O165" s="455">
        <v>44536.0</v>
      </c>
      <c r="P165" s="455">
        <v>44537.0</v>
      </c>
      <c r="Q165" s="455">
        <v>44538.0</v>
      </c>
      <c r="R165" s="540"/>
      <c r="S165" s="549">
        <f t="shared" ref="S165:V165" si="103">K165</f>
        <v>44532</v>
      </c>
      <c r="T165" s="545">
        <f t="shared" si="103"/>
        <v>44533</v>
      </c>
      <c r="U165" s="545">
        <f t="shared" si="103"/>
        <v>44534</v>
      </c>
      <c r="V165" s="545">
        <f t="shared" si="103"/>
        <v>44535</v>
      </c>
      <c r="W165" s="455">
        <v>44536.0</v>
      </c>
      <c r="X165" s="545">
        <f t="shared" ref="X165:Y165" si="104">P165</f>
        <v>44537</v>
      </c>
      <c r="Y165" s="545">
        <f t="shared" si="104"/>
        <v>44538</v>
      </c>
      <c r="Z165" s="437"/>
      <c r="AA165" s="550"/>
      <c r="AB165" s="545">
        <f t="shared" ref="AB165:AH165" si="105">K165</f>
        <v>44532</v>
      </c>
      <c r="AC165" s="545">
        <f t="shared" si="105"/>
        <v>44533</v>
      </c>
      <c r="AD165" s="545">
        <f t="shared" si="105"/>
        <v>44534</v>
      </c>
      <c r="AE165" s="545">
        <f t="shared" si="105"/>
        <v>44535</v>
      </c>
      <c r="AF165" s="545">
        <f t="shared" si="105"/>
        <v>44536</v>
      </c>
      <c r="AG165" s="545">
        <f t="shared" si="105"/>
        <v>44537</v>
      </c>
      <c r="AH165" s="545">
        <f t="shared" si="105"/>
        <v>44538</v>
      </c>
      <c r="AI165" s="574"/>
      <c r="AJ165" s="534"/>
      <c r="AK165" s="543" t="s">
        <v>140</v>
      </c>
      <c r="AL165" s="407">
        <f>SUM(J167,J172)</f>
        <v>4</v>
      </c>
      <c r="AM165" s="408">
        <f>AL165 - (AL165/7)</f>
        <v>3.428571429</v>
      </c>
      <c r="AN165" s="408">
        <f>AM165 - (AL165/7)</f>
        <v>2.857142857</v>
      </c>
      <c r="AO165" s="408">
        <f>AN165 - (AL165/7)</f>
        <v>2.285714286</v>
      </c>
      <c r="AP165" s="408">
        <f>AO165 - (AL165/7)</f>
        <v>1.714285714</v>
      </c>
      <c r="AQ165" s="408">
        <f>AP165 - (AL165/7)</f>
        <v>1.142857143</v>
      </c>
      <c r="AR165" s="408">
        <f>AQ165 - (AL165/7)</f>
        <v>0.5714285714</v>
      </c>
      <c r="AS165" s="409">
        <f>AR165 - (AL165/7)</f>
        <v>0</v>
      </c>
      <c r="AT165" s="534"/>
      <c r="AU165" s="543" t="s">
        <v>140</v>
      </c>
      <c r="AV165" s="407">
        <f>SUM(J170,J174)</f>
        <v>5</v>
      </c>
      <c r="AW165" s="408">
        <f>AV165 - (AV165/7)</f>
        <v>4.285714286</v>
      </c>
      <c r="AX165" s="408">
        <f>AW165 - (AV165/7)</f>
        <v>3.571428571</v>
      </c>
      <c r="AY165" s="408">
        <f>AX165 - (AV165/7)</f>
        <v>2.857142857</v>
      </c>
      <c r="AZ165" s="408">
        <f>AY165 - (AV165/7)</f>
        <v>2.142857143</v>
      </c>
      <c r="BA165" s="408">
        <f>AZ165 - (AV165/7)</f>
        <v>1.428571429</v>
      </c>
      <c r="BB165" s="408">
        <f>BA165 - (AV165/7)</f>
        <v>0.7142857143</v>
      </c>
      <c r="BC165" s="409">
        <f>BB165 - (AV165/7)</f>
        <v>0</v>
      </c>
      <c r="BD165" s="534"/>
      <c r="BE165" s="543" t="s">
        <v>140</v>
      </c>
      <c r="BF165" s="407">
        <f>SUM(J176,J166)</f>
        <v>9</v>
      </c>
      <c r="BG165" s="408">
        <f>BF165 - (BF165/7)</f>
        <v>7.714285714</v>
      </c>
      <c r="BH165" s="408">
        <f>BG165 - (BF165/7)</f>
        <v>6.428571429</v>
      </c>
      <c r="BI165" s="408">
        <f>BH165 - (BF165/7)</f>
        <v>5.142857143</v>
      </c>
      <c r="BJ165" s="408">
        <f>BI165 - (BF165/7)</f>
        <v>3.857142857</v>
      </c>
      <c r="BK165" s="408">
        <f>BJ165 - (BF165/7)</f>
        <v>2.571428571</v>
      </c>
      <c r="BL165" s="408">
        <f>BK165 - (BF165/7)</f>
        <v>1.285714286</v>
      </c>
      <c r="BM165" s="409">
        <f>BL165 - (BF165/7)</f>
        <v>0</v>
      </c>
      <c r="BN165" s="250"/>
      <c r="BO165" s="250"/>
      <c r="BP165" s="250"/>
      <c r="BQ165" s="250"/>
      <c r="BR165" s="250"/>
      <c r="BS165" s="250"/>
      <c r="BT165" s="250"/>
      <c r="BU165" s="250"/>
      <c r="BV165" s="250"/>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250"/>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250"/>
      <c r="EC165" s="250"/>
      <c r="ED165" s="250"/>
      <c r="EE165" s="250"/>
      <c r="EF165" s="250"/>
      <c r="EG165" s="250"/>
      <c r="EH165" s="250"/>
      <c r="EI165" s="250"/>
      <c r="EJ165" s="250"/>
      <c r="EK165" s="250"/>
      <c r="EL165" s="250"/>
      <c r="EM165" s="250"/>
      <c r="EN165" s="250"/>
    </row>
    <row r="166" ht="19.5" customHeight="1">
      <c r="A166" s="14"/>
      <c r="B166" s="458">
        <v>4.6</v>
      </c>
      <c r="C166" s="459" t="s">
        <v>206</v>
      </c>
      <c r="D166" s="460">
        <v>44532.0</v>
      </c>
      <c r="E166" s="551" t="s">
        <v>207</v>
      </c>
      <c r="F166" s="552"/>
      <c r="G166" s="553"/>
      <c r="H166" s="463" t="s">
        <v>12</v>
      </c>
      <c r="I166" s="464" t="s">
        <v>5</v>
      </c>
      <c r="J166" s="282">
        <f t="shared" ref="J166:J176" si="109">SUM(K166:Q166)</f>
        <v>2</v>
      </c>
      <c r="K166" s="282">
        <v>1.0</v>
      </c>
      <c r="L166" s="282">
        <v>1.0</v>
      </c>
      <c r="M166" s="282">
        <v>0.0</v>
      </c>
      <c r="N166" s="282">
        <v>0.0</v>
      </c>
      <c r="O166" s="282">
        <v>0.0</v>
      </c>
      <c r="P166" s="282">
        <v>0.0</v>
      </c>
      <c r="Q166" s="283">
        <v>0.0</v>
      </c>
      <c r="R166" s="540"/>
      <c r="S166" s="466">
        <v>0.5</v>
      </c>
      <c r="T166" s="464">
        <v>0.5</v>
      </c>
      <c r="U166" s="464">
        <v>0.0</v>
      </c>
      <c r="V166" s="464">
        <v>0.0</v>
      </c>
      <c r="W166" s="464">
        <v>0.0</v>
      </c>
      <c r="X166" s="464">
        <v>0.0</v>
      </c>
      <c r="Y166" s="465">
        <v>0.0</v>
      </c>
      <c r="Z166" s="534"/>
      <c r="AA166" s="554" t="s">
        <v>5</v>
      </c>
      <c r="AB166" s="482">
        <v>2.0</v>
      </c>
      <c r="AC166" s="482">
        <v>2.0</v>
      </c>
      <c r="AD166" s="482">
        <v>0.0</v>
      </c>
      <c r="AE166" s="482">
        <v>0.0</v>
      </c>
      <c r="AF166" s="482">
        <v>1.5</v>
      </c>
      <c r="AG166" s="482">
        <v>0.5</v>
      </c>
      <c r="AH166" s="482">
        <v>0.5</v>
      </c>
      <c r="AI166" s="483">
        <f t="shared" ref="AI166:AI170" si="110">SUM(AB166:AH166)</f>
        <v>6.5</v>
      </c>
      <c r="AJ166" s="534"/>
      <c r="AK166" s="543" t="s">
        <v>144</v>
      </c>
      <c r="AL166" s="475">
        <f>SUM(J167,J172)</f>
        <v>4</v>
      </c>
      <c r="AM166" s="476">
        <f t="shared" ref="AM166:AS166" si="106"> AL166 - SUM(K167,K172)</f>
        <v>4</v>
      </c>
      <c r="AN166" s="476">
        <f t="shared" si="106"/>
        <v>4</v>
      </c>
      <c r="AO166" s="476">
        <f t="shared" si="106"/>
        <v>2.5</v>
      </c>
      <c r="AP166" s="476">
        <f t="shared" si="106"/>
        <v>1</v>
      </c>
      <c r="AQ166" s="476">
        <f t="shared" si="106"/>
        <v>0</v>
      </c>
      <c r="AR166" s="476">
        <f t="shared" si="106"/>
        <v>0</v>
      </c>
      <c r="AS166" s="477">
        <f t="shared" si="106"/>
        <v>0</v>
      </c>
      <c r="AT166" s="534"/>
      <c r="AU166" s="543" t="s">
        <v>144</v>
      </c>
      <c r="AV166" s="475">
        <f>SUM(J170,J174)</f>
        <v>5</v>
      </c>
      <c r="AW166" s="476">
        <f t="shared" ref="AW166:BC166" si="107">AV166 - SUM(K170,K174)</f>
        <v>4</v>
      </c>
      <c r="AX166" s="476">
        <f t="shared" si="107"/>
        <v>2.5</v>
      </c>
      <c r="AY166" s="476">
        <f t="shared" si="107"/>
        <v>2.5</v>
      </c>
      <c r="AZ166" s="476">
        <f t="shared" si="107"/>
        <v>2.5</v>
      </c>
      <c r="BA166" s="476">
        <f t="shared" si="107"/>
        <v>2.5</v>
      </c>
      <c r="BB166" s="476">
        <f t="shared" si="107"/>
        <v>0.5</v>
      </c>
      <c r="BC166" s="477">
        <f t="shared" si="107"/>
        <v>0</v>
      </c>
      <c r="BD166" s="534"/>
      <c r="BE166" s="543" t="s">
        <v>144</v>
      </c>
      <c r="BF166" s="475">
        <f>SUM(J176,J166)</f>
        <v>9</v>
      </c>
      <c r="BG166" s="476">
        <f t="shared" ref="BG166:BM166" si="108">BF166 - (K166 + K176)</f>
        <v>8</v>
      </c>
      <c r="BH166" s="476">
        <f t="shared" si="108"/>
        <v>7</v>
      </c>
      <c r="BI166" s="476">
        <f t="shared" si="108"/>
        <v>7</v>
      </c>
      <c r="BJ166" s="476">
        <f t="shared" si="108"/>
        <v>7</v>
      </c>
      <c r="BK166" s="476">
        <f t="shared" si="108"/>
        <v>4.5</v>
      </c>
      <c r="BL166" s="476">
        <f t="shared" si="108"/>
        <v>2</v>
      </c>
      <c r="BM166" s="477">
        <f t="shared" si="108"/>
        <v>0</v>
      </c>
      <c r="BN166" s="250"/>
      <c r="BO166" s="250"/>
      <c r="BP166" s="250"/>
      <c r="BQ166" s="250"/>
      <c r="BR166" s="250"/>
      <c r="BS166" s="250"/>
      <c r="BT166" s="250"/>
      <c r="BU166" s="250"/>
      <c r="BV166" s="250"/>
      <c r="BW166" s="250"/>
      <c r="BX166" s="250"/>
      <c r="BY166" s="250"/>
      <c r="BZ166" s="250"/>
      <c r="CA166" s="250"/>
      <c r="CB166" s="250"/>
      <c r="CC166" s="250"/>
      <c r="CD166" s="250"/>
      <c r="CE166" s="250"/>
      <c r="CF166" s="250"/>
      <c r="CG166" s="250"/>
      <c r="CH166" s="250"/>
      <c r="CI166" s="250"/>
      <c r="CJ166" s="250"/>
      <c r="CK166" s="250"/>
      <c r="CL166" s="250"/>
      <c r="CM166" s="250"/>
      <c r="CN166" s="250"/>
      <c r="CO166" s="250"/>
      <c r="CP166" s="250"/>
      <c r="CQ166" s="250"/>
      <c r="CR166" s="250"/>
      <c r="CS166" s="250"/>
      <c r="CT166" s="250"/>
      <c r="CU166" s="250"/>
      <c r="CV166" s="250"/>
      <c r="CW166" s="250"/>
      <c r="CX166" s="250"/>
      <c r="CY166" s="250"/>
      <c r="CZ166" s="250"/>
      <c r="DA166" s="250"/>
      <c r="DB166" s="250"/>
      <c r="DC166" s="250"/>
      <c r="DD166" s="250"/>
      <c r="DE166" s="250"/>
      <c r="DF166" s="250"/>
      <c r="DG166" s="250"/>
      <c r="DH166" s="250"/>
      <c r="DI166" s="250"/>
      <c r="DJ166" s="250"/>
      <c r="DK166" s="250"/>
      <c r="DL166" s="250"/>
      <c r="DM166" s="250"/>
      <c r="DN166" s="250"/>
      <c r="DO166" s="250"/>
      <c r="DP166" s="250"/>
      <c r="DQ166" s="250"/>
      <c r="DR166" s="250"/>
      <c r="DS166" s="250"/>
      <c r="DT166" s="250"/>
      <c r="DU166" s="250"/>
      <c r="DV166" s="250"/>
      <c r="DW166" s="250"/>
      <c r="DX166" s="250"/>
      <c r="DY166" s="250"/>
      <c r="DZ166" s="250"/>
      <c r="EA166" s="250"/>
      <c r="EB166" s="250"/>
      <c r="EC166" s="250"/>
      <c r="ED166" s="250"/>
      <c r="EE166" s="250"/>
      <c r="EF166" s="250"/>
      <c r="EG166" s="250"/>
      <c r="EH166" s="250"/>
      <c r="EI166" s="250"/>
      <c r="EJ166" s="250"/>
      <c r="EK166" s="250"/>
      <c r="EL166" s="250"/>
      <c r="EM166" s="250"/>
      <c r="EN166" s="250"/>
    </row>
    <row r="167" ht="19.5" customHeight="1">
      <c r="A167" s="14"/>
      <c r="B167" s="478"/>
      <c r="C167" s="479"/>
      <c r="D167" s="479"/>
      <c r="E167" s="551" t="s">
        <v>208</v>
      </c>
      <c r="F167" s="552"/>
      <c r="G167" s="553"/>
      <c r="H167" s="481" t="s">
        <v>8</v>
      </c>
      <c r="I167" s="464" t="s">
        <v>5</v>
      </c>
      <c r="J167" s="282">
        <f t="shared" si="109"/>
        <v>2.5</v>
      </c>
      <c r="K167" s="282">
        <v>0.0</v>
      </c>
      <c r="L167" s="282">
        <v>0.0</v>
      </c>
      <c r="M167" s="282">
        <v>1.0</v>
      </c>
      <c r="N167" s="282">
        <v>1.0</v>
      </c>
      <c r="O167" s="282">
        <v>0.5</v>
      </c>
      <c r="P167" s="282">
        <v>0.0</v>
      </c>
      <c r="Q167" s="283">
        <v>0.0</v>
      </c>
      <c r="R167" s="540"/>
      <c r="S167" s="466">
        <v>0.0</v>
      </c>
      <c r="T167" s="464">
        <v>0.0</v>
      </c>
      <c r="U167" s="464">
        <v>2.0</v>
      </c>
      <c r="V167" s="464">
        <v>1.5</v>
      </c>
      <c r="W167" s="464">
        <v>1.0</v>
      </c>
      <c r="X167" s="464">
        <v>0.0</v>
      </c>
      <c r="Y167" s="465">
        <v>0.0</v>
      </c>
      <c r="Z167" s="534"/>
      <c r="AA167" s="554" t="s">
        <v>8</v>
      </c>
      <c r="AB167" s="467">
        <v>0.0</v>
      </c>
      <c r="AC167" s="467">
        <v>0.0</v>
      </c>
      <c r="AD167" s="467">
        <v>3.0</v>
      </c>
      <c r="AE167" s="467">
        <v>3.0</v>
      </c>
      <c r="AF167" s="467">
        <v>2.0</v>
      </c>
      <c r="AG167" s="467">
        <v>0.0</v>
      </c>
      <c r="AH167" s="467">
        <v>0.0</v>
      </c>
      <c r="AI167" s="468">
        <f t="shared" si="110"/>
        <v>8</v>
      </c>
      <c r="AJ167" s="437"/>
      <c r="AK167" s="441"/>
      <c r="AL167" s="441"/>
      <c r="AM167" s="441"/>
      <c r="AN167" s="441"/>
      <c r="AO167" s="441"/>
      <c r="AP167" s="441"/>
      <c r="AQ167" s="441"/>
      <c r="AR167" s="441"/>
      <c r="AS167" s="441"/>
      <c r="AT167" s="437"/>
      <c r="AU167" s="441"/>
      <c r="AV167" s="441"/>
      <c r="AW167" s="441"/>
      <c r="AX167" s="441"/>
      <c r="AY167" s="441"/>
      <c r="AZ167" s="441"/>
      <c r="BA167" s="441"/>
      <c r="BB167" s="441"/>
      <c r="BC167" s="441"/>
      <c r="BD167" s="437"/>
      <c r="BE167" s="437"/>
      <c r="BF167" s="437"/>
      <c r="BG167" s="437"/>
      <c r="BH167" s="437"/>
      <c r="BI167" s="437"/>
      <c r="BJ167" s="437"/>
      <c r="BK167" s="437"/>
      <c r="BL167" s="437"/>
      <c r="BM167" s="437"/>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250"/>
      <c r="CT167" s="250"/>
      <c r="CU167" s="250"/>
      <c r="CV167" s="250"/>
      <c r="CW167" s="250"/>
      <c r="CX167" s="250"/>
      <c r="CY167" s="250"/>
      <c r="CZ167" s="250"/>
      <c r="DA167" s="250"/>
      <c r="DB167" s="250"/>
      <c r="DC167" s="250"/>
      <c r="DD167" s="250"/>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250"/>
      <c r="EC167" s="250"/>
      <c r="ED167" s="250"/>
      <c r="EE167" s="250"/>
      <c r="EF167" s="250"/>
      <c r="EG167" s="250"/>
      <c r="EH167" s="250"/>
      <c r="EI167" s="250"/>
      <c r="EJ167" s="250"/>
      <c r="EK167" s="250"/>
      <c r="EL167" s="250"/>
      <c r="EM167" s="250"/>
      <c r="EN167" s="250"/>
    </row>
    <row r="168" ht="19.5" customHeight="1">
      <c r="A168" s="14"/>
      <c r="B168" s="478"/>
      <c r="C168" s="479"/>
      <c r="D168" s="479"/>
      <c r="E168" s="551" t="s">
        <v>209</v>
      </c>
      <c r="F168" s="552"/>
      <c r="G168" s="553"/>
      <c r="H168" s="481" t="s">
        <v>7</v>
      </c>
      <c r="I168" s="464" t="s">
        <v>5</v>
      </c>
      <c r="J168" s="282">
        <f t="shared" si="109"/>
        <v>3</v>
      </c>
      <c r="K168" s="282">
        <v>1.0</v>
      </c>
      <c r="L168" s="282">
        <v>2.0</v>
      </c>
      <c r="M168" s="282">
        <v>0.0</v>
      </c>
      <c r="N168" s="282">
        <v>0.0</v>
      </c>
      <c r="O168" s="282">
        <v>0.0</v>
      </c>
      <c r="P168" s="282">
        <v>0.0</v>
      </c>
      <c r="Q168" s="283">
        <v>0.0</v>
      </c>
      <c r="R168" s="540"/>
      <c r="S168" s="466">
        <v>1.0</v>
      </c>
      <c r="T168" s="464">
        <v>2.0</v>
      </c>
      <c r="U168" s="464">
        <v>0.0</v>
      </c>
      <c r="V168" s="464">
        <v>0.0</v>
      </c>
      <c r="W168" s="464">
        <v>0.0</v>
      </c>
      <c r="X168" s="464">
        <v>0.0</v>
      </c>
      <c r="Y168" s="465">
        <v>0.0</v>
      </c>
      <c r="Z168" s="534"/>
      <c r="AA168" s="554" t="s">
        <v>10</v>
      </c>
      <c r="AB168" s="482">
        <v>1.0</v>
      </c>
      <c r="AC168" s="482">
        <v>2.0</v>
      </c>
      <c r="AD168" s="482">
        <v>1.0</v>
      </c>
      <c r="AE168" s="482">
        <v>1.0</v>
      </c>
      <c r="AF168" s="482">
        <v>1.0</v>
      </c>
      <c r="AG168" s="482">
        <v>0.0</v>
      </c>
      <c r="AH168" s="482">
        <v>0.0</v>
      </c>
      <c r="AI168" s="483">
        <f t="shared" si="110"/>
        <v>6</v>
      </c>
      <c r="AJ168" s="534"/>
      <c r="AK168" s="543" t="s">
        <v>7</v>
      </c>
      <c r="AL168" s="544" t="s">
        <v>91</v>
      </c>
      <c r="AM168" s="545">
        <f t="shared" ref="AM168:AS168" si="111">K165</f>
        <v>44532</v>
      </c>
      <c r="AN168" s="545">
        <f t="shared" si="111"/>
        <v>44533</v>
      </c>
      <c r="AO168" s="545">
        <f t="shared" si="111"/>
        <v>44534</v>
      </c>
      <c r="AP168" s="545">
        <f t="shared" si="111"/>
        <v>44535</v>
      </c>
      <c r="AQ168" s="545">
        <f t="shared" si="111"/>
        <v>44536</v>
      </c>
      <c r="AR168" s="545">
        <f t="shared" si="111"/>
        <v>44537</v>
      </c>
      <c r="AS168" s="545">
        <f t="shared" si="111"/>
        <v>44538</v>
      </c>
      <c r="AT168" s="534"/>
      <c r="AU168" s="543" t="s">
        <v>10</v>
      </c>
      <c r="AV168" s="544" t="s">
        <v>91</v>
      </c>
      <c r="AW168" s="545">
        <f t="shared" ref="AW168:BC168" si="112">K165</f>
        <v>44532</v>
      </c>
      <c r="AX168" s="545">
        <f t="shared" si="112"/>
        <v>44533</v>
      </c>
      <c r="AY168" s="545">
        <f t="shared" si="112"/>
        <v>44534</v>
      </c>
      <c r="AZ168" s="545">
        <f t="shared" si="112"/>
        <v>44535</v>
      </c>
      <c r="BA168" s="545">
        <f t="shared" si="112"/>
        <v>44536</v>
      </c>
      <c r="BB168" s="545">
        <f t="shared" si="112"/>
        <v>44537</v>
      </c>
      <c r="BC168" s="545">
        <f t="shared" si="112"/>
        <v>44538</v>
      </c>
      <c r="BD168" s="437"/>
      <c r="BE168" s="437"/>
      <c r="BF168" s="437"/>
      <c r="BG168" s="437"/>
      <c r="BH168" s="437"/>
      <c r="BI168" s="437"/>
      <c r="BJ168" s="437"/>
      <c r="BK168" s="437"/>
      <c r="BL168" s="437"/>
      <c r="BM168" s="437"/>
      <c r="BN168" s="250"/>
      <c r="BO168" s="250"/>
      <c r="BP168" s="250"/>
      <c r="BQ168" s="250"/>
      <c r="BR168" s="250"/>
      <c r="BS168" s="250"/>
      <c r="BT168" s="250"/>
      <c r="BU168" s="250"/>
      <c r="BV168" s="250"/>
      <c r="BW168" s="250"/>
      <c r="BX168" s="250"/>
      <c r="BY168" s="250"/>
      <c r="BZ168" s="250"/>
      <c r="CA168" s="250"/>
      <c r="CB168" s="250"/>
      <c r="CC168" s="250"/>
      <c r="CD168" s="250"/>
      <c r="CE168" s="250"/>
      <c r="CF168" s="250"/>
      <c r="CG168" s="250"/>
      <c r="CH168" s="250"/>
      <c r="CI168" s="250"/>
      <c r="CJ168" s="250"/>
      <c r="CK168" s="250"/>
      <c r="CL168" s="250"/>
      <c r="CM168" s="250"/>
      <c r="CN168" s="250"/>
      <c r="CO168" s="250"/>
      <c r="CP168" s="250"/>
      <c r="CQ168" s="250"/>
      <c r="CR168" s="250"/>
      <c r="CS168" s="250"/>
      <c r="CT168" s="250"/>
      <c r="CU168" s="250"/>
      <c r="CV168" s="250"/>
      <c r="CW168" s="250"/>
      <c r="CX168" s="250"/>
      <c r="CY168" s="250"/>
      <c r="CZ168" s="250"/>
      <c r="DA168" s="250"/>
      <c r="DB168" s="250"/>
      <c r="DC168" s="250"/>
      <c r="DD168" s="250"/>
      <c r="DE168" s="250"/>
      <c r="DF168" s="250"/>
      <c r="DG168" s="250"/>
      <c r="DH168" s="250"/>
      <c r="DI168" s="250"/>
      <c r="DJ168" s="250"/>
      <c r="DK168" s="250"/>
      <c r="DL168" s="250"/>
      <c r="DM168" s="250"/>
      <c r="DN168" s="250"/>
      <c r="DO168" s="250"/>
      <c r="DP168" s="250"/>
      <c r="DQ168" s="250"/>
      <c r="DR168" s="250"/>
      <c r="DS168" s="250"/>
      <c r="DT168" s="250"/>
      <c r="DU168" s="250"/>
      <c r="DV168" s="250"/>
      <c r="DW168" s="250"/>
      <c r="DX168" s="250"/>
      <c r="DY168" s="250"/>
      <c r="DZ168" s="250"/>
      <c r="EA168" s="250"/>
      <c r="EB168" s="250"/>
      <c r="EC168" s="250"/>
      <c r="ED168" s="250"/>
      <c r="EE168" s="250"/>
      <c r="EF168" s="250"/>
      <c r="EG168" s="250"/>
      <c r="EH168" s="250"/>
      <c r="EI168" s="250"/>
      <c r="EJ168" s="250"/>
      <c r="EK168" s="250"/>
      <c r="EL168" s="250"/>
      <c r="EM168" s="250"/>
      <c r="EN168" s="250"/>
    </row>
    <row r="169" ht="19.5" customHeight="1">
      <c r="A169" s="14"/>
      <c r="B169" s="478"/>
      <c r="C169" s="479"/>
      <c r="D169" s="479"/>
      <c r="E169" s="551" t="s">
        <v>210</v>
      </c>
      <c r="F169" s="552"/>
      <c r="G169" s="553"/>
      <c r="H169" s="481" t="s">
        <v>10</v>
      </c>
      <c r="I169" s="464" t="s">
        <v>5</v>
      </c>
      <c r="J169" s="282">
        <f t="shared" si="109"/>
        <v>3</v>
      </c>
      <c r="K169" s="282">
        <v>0.25</v>
      </c>
      <c r="L169" s="282">
        <v>0.25</v>
      </c>
      <c r="M169" s="282">
        <v>1.0</v>
      </c>
      <c r="N169" s="282">
        <v>1.5</v>
      </c>
      <c r="O169" s="282">
        <v>0.0</v>
      </c>
      <c r="P169" s="282">
        <v>0.0</v>
      </c>
      <c r="Q169" s="283">
        <v>0.0</v>
      </c>
      <c r="R169" s="540"/>
      <c r="S169" s="466">
        <v>1.0</v>
      </c>
      <c r="T169" s="464">
        <v>0.5</v>
      </c>
      <c r="U169" s="464">
        <v>1.0</v>
      </c>
      <c r="V169" s="464">
        <v>1.0</v>
      </c>
      <c r="W169" s="464">
        <v>0.0</v>
      </c>
      <c r="X169" s="464">
        <v>0.0</v>
      </c>
      <c r="Y169" s="465">
        <v>0.0</v>
      </c>
      <c r="Z169" s="534"/>
      <c r="AA169" s="554" t="s">
        <v>12</v>
      </c>
      <c r="AB169" s="467">
        <v>1.0</v>
      </c>
      <c r="AC169" s="467">
        <v>2.0</v>
      </c>
      <c r="AD169" s="467">
        <v>0.0</v>
      </c>
      <c r="AE169" s="467">
        <v>0.0</v>
      </c>
      <c r="AF169" s="467">
        <v>1.0</v>
      </c>
      <c r="AG169" s="467">
        <v>2.0</v>
      </c>
      <c r="AH169" s="467">
        <v>1.0</v>
      </c>
      <c r="AI169" s="468">
        <f t="shared" si="110"/>
        <v>7</v>
      </c>
      <c r="AJ169" s="534"/>
      <c r="AK169" s="543" t="s">
        <v>140</v>
      </c>
      <c r="AL169" s="407">
        <f>SUM(J168,J171,J173)</f>
        <v>12</v>
      </c>
      <c r="AM169" s="408">
        <f>AL169 - (AL169/7)</f>
        <v>10.28571429</v>
      </c>
      <c r="AN169" s="408">
        <f>AM169 - (AL169/7)</f>
        <v>8.571428571</v>
      </c>
      <c r="AO169" s="408">
        <f>AN169 - (AL169/7)</f>
        <v>6.857142857</v>
      </c>
      <c r="AP169" s="408">
        <f>AO169 - (AL169/7)</f>
        <v>5.142857143</v>
      </c>
      <c r="AQ169" s="408">
        <f>AP169 - (AL169/7)</f>
        <v>3.428571429</v>
      </c>
      <c r="AR169" s="408">
        <f>AQ169 - (AL169/7)</f>
        <v>1.714285714</v>
      </c>
      <c r="AS169" s="409">
        <f>AR169 - (AL169/7)</f>
        <v>0</v>
      </c>
      <c r="AT169" s="534"/>
      <c r="AU169" s="543" t="s">
        <v>140</v>
      </c>
      <c r="AV169" s="407">
        <f>SUM(J169,J175)</f>
        <v>6</v>
      </c>
      <c r="AW169" s="408">
        <f>AV169 - (AV169/7)</f>
        <v>5.142857143</v>
      </c>
      <c r="AX169" s="408">
        <f>AW169 - (AV169/7)</f>
        <v>4.285714286</v>
      </c>
      <c r="AY169" s="408">
        <f>AX169 - (AV169/7)</f>
        <v>3.428571429</v>
      </c>
      <c r="AZ169" s="408">
        <f>AY169 - (AV169/7)</f>
        <v>2.571428571</v>
      </c>
      <c r="BA169" s="408">
        <f>AZ169 - (AV169/7)</f>
        <v>1.714285714</v>
      </c>
      <c r="BB169" s="408">
        <f>BA169 - (AV169/7)</f>
        <v>0.8571428571</v>
      </c>
      <c r="BC169" s="409">
        <f>BB169 - (AV169/7)</f>
        <v>0</v>
      </c>
      <c r="BD169" s="437"/>
      <c r="BE169" s="437"/>
      <c r="BF169" s="437"/>
      <c r="BG169" s="437"/>
      <c r="BH169" s="437"/>
      <c r="BI169" s="437"/>
      <c r="BJ169" s="437"/>
      <c r="BK169" s="437"/>
      <c r="BL169" s="437"/>
      <c r="BM169" s="437"/>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250"/>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250"/>
      <c r="EC169" s="250"/>
      <c r="ED169" s="250"/>
      <c r="EE169" s="250"/>
      <c r="EF169" s="250"/>
      <c r="EG169" s="250"/>
      <c r="EH169" s="250"/>
      <c r="EI169" s="250"/>
      <c r="EJ169" s="250"/>
      <c r="EK169" s="250"/>
      <c r="EL169" s="250"/>
      <c r="EM169" s="250"/>
      <c r="EN169" s="250"/>
    </row>
    <row r="170" ht="19.5" customHeight="1">
      <c r="A170" s="14"/>
      <c r="B170" s="478"/>
      <c r="C170" s="479"/>
      <c r="D170" s="479"/>
      <c r="E170" s="551" t="s">
        <v>211</v>
      </c>
      <c r="F170" s="552"/>
      <c r="G170" s="553"/>
      <c r="H170" s="463" t="s">
        <v>5</v>
      </c>
      <c r="I170" s="464" t="s">
        <v>5</v>
      </c>
      <c r="J170" s="282">
        <f t="shared" si="109"/>
        <v>2</v>
      </c>
      <c r="K170" s="282">
        <v>0.5</v>
      </c>
      <c r="L170" s="282">
        <v>0.5</v>
      </c>
      <c r="M170" s="282">
        <v>0.0</v>
      </c>
      <c r="N170" s="282">
        <v>0.0</v>
      </c>
      <c r="O170" s="282">
        <v>0.0</v>
      </c>
      <c r="P170" s="282">
        <v>0.5</v>
      </c>
      <c r="Q170" s="283">
        <v>0.5</v>
      </c>
      <c r="R170" s="540"/>
      <c r="S170" s="466">
        <v>1.0</v>
      </c>
      <c r="T170" s="464">
        <v>1.0</v>
      </c>
      <c r="U170" s="464">
        <v>0.0</v>
      </c>
      <c r="V170" s="464">
        <v>0.0</v>
      </c>
      <c r="W170" s="464">
        <v>0.0</v>
      </c>
      <c r="X170" s="464">
        <v>0.5</v>
      </c>
      <c r="Y170" s="465">
        <v>0.5</v>
      </c>
      <c r="Z170" s="534"/>
      <c r="AA170" s="554" t="s">
        <v>7</v>
      </c>
      <c r="AB170" s="555">
        <v>2.0</v>
      </c>
      <c r="AC170" s="555">
        <v>2.0</v>
      </c>
      <c r="AD170" s="555">
        <v>0.0</v>
      </c>
      <c r="AE170" s="555">
        <v>0.0</v>
      </c>
      <c r="AF170" s="555">
        <v>2.0</v>
      </c>
      <c r="AG170" s="555">
        <v>2.0</v>
      </c>
      <c r="AH170" s="555">
        <v>2.0</v>
      </c>
      <c r="AI170" s="556">
        <f t="shared" si="110"/>
        <v>10</v>
      </c>
      <c r="AJ170" s="534"/>
      <c r="AK170" s="543" t="s">
        <v>144</v>
      </c>
      <c r="AL170" s="475">
        <f>SUM(J168,J171,J173)</f>
        <v>12</v>
      </c>
      <c r="AM170" s="476">
        <f t="shared" ref="AM170:AR170" si="113">AL170 - SUM(K168,K171,K173)</f>
        <v>11</v>
      </c>
      <c r="AN170" s="476">
        <f t="shared" si="113"/>
        <v>8</v>
      </c>
      <c r="AO170" s="476">
        <f t="shared" si="113"/>
        <v>7</v>
      </c>
      <c r="AP170" s="476">
        <f t="shared" si="113"/>
        <v>7</v>
      </c>
      <c r="AQ170" s="476">
        <f t="shared" si="113"/>
        <v>5</v>
      </c>
      <c r="AR170" s="476">
        <f t="shared" si="113"/>
        <v>3</v>
      </c>
      <c r="AS170" s="477">
        <f>AR170 - SUM(Q168,Q171,Q176)</f>
        <v>1</v>
      </c>
      <c r="AT170" s="534"/>
      <c r="AU170" s="543" t="s">
        <v>144</v>
      </c>
      <c r="AV170" s="475">
        <f>SUM(J169,J175)</f>
        <v>6</v>
      </c>
      <c r="AW170" s="476">
        <f t="shared" ref="AW170:BC170" si="114">AV170 - SUM(K169,K175)</f>
        <v>5.25</v>
      </c>
      <c r="AX170" s="476">
        <f t="shared" si="114"/>
        <v>5</v>
      </c>
      <c r="AY170" s="476">
        <f t="shared" si="114"/>
        <v>3</v>
      </c>
      <c r="AZ170" s="476">
        <f t="shared" si="114"/>
        <v>1.5</v>
      </c>
      <c r="BA170" s="476">
        <f t="shared" si="114"/>
        <v>0</v>
      </c>
      <c r="BB170" s="476">
        <f t="shared" si="114"/>
        <v>0</v>
      </c>
      <c r="BC170" s="477">
        <f t="shared" si="114"/>
        <v>0</v>
      </c>
      <c r="BD170" s="437"/>
      <c r="BE170" s="437"/>
      <c r="BF170" s="437"/>
      <c r="BG170" s="437"/>
      <c r="BH170" s="437"/>
      <c r="BI170" s="437"/>
      <c r="BJ170" s="437"/>
      <c r="BK170" s="437"/>
      <c r="BL170" s="437"/>
      <c r="BM170" s="437"/>
      <c r="BN170" s="250"/>
      <c r="BO170" s="250"/>
      <c r="BP170" s="250"/>
      <c r="BQ170" s="250"/>
      <c r="BR170" s="250"/>
      <c r="BS170" s="250"/>
      <c r="BT170" s="250"/>
      <c r="BU170" s="250"/>
      <c r="BV170" s="250"/>
      <c r="BW170" s="250"/>
      <c r="BX170" s="250"/>
      <c r="BY170" s="250"/>
      <c r="BZ170" s="250"/>
      <c r="CA170" s="250"/>
      <c r="CB170" s="250"/>
      <c r="CC170" s="250"/>
      <c r="CD170" s="250"/>
      <c r="CE170" s="250"/>
      <c r="CF170" s="250"/>
      <c r="CG170" s="250"/>
      <c r="CH170" s="250"/>
      <c r="CI170" s="250"/>
      <c r="CJ170" s="250"/>
      <c r="CK170" s="250"/>
      <c r="CL170" s="250"/>
      <c r="CM170" s="250"/>
      <c r="CN170" s="250"/>
      <c r="CO170" s="250"/>
      <c r="CP170" s="250"/>
      <c r="CQ170" s="250"/>
      <c r="CR170" s="250"/>
      <c r="CS170" s="250"/>
      <c r="CT170" s="250"/>
      <c r="CU170" s="250"/>
      <c r="CV170" s="250"/>
      <c r="CW170" s="250"/>
      <c r="CX170" s="250"/>
      <c r="CY170" s="250"/>
      <c r="CZ170" s="250"/>
      <c r="DA170" s="250"/>
      <c r="DB170" s="250"/>
      <c r="DC170" s="250"/>
      <c r="DD170" s="250"/>
      <c r="DE170" s="250"/>
      <c r="DF170" s="250"/>
      <c r="DG170" s="250"/>
      <c r="DH170" s="250"/>
      <c r="DI170" s="250"/>
      <c r="DJ170" s="250"/>
      <c r="DK170" s="250"/>
      <c r="DL170" s="250"/>
      <c r="DM170" s="250"/>
      <c r="DN170" s="250"/>
      <c r="DO170" s="250"/>
      <c r="DP170" s="250"/>
      <c r="DQ170" s="250"/>
      <c r="DR170" s="250"/>
      <c r="DS170" s="250"/>
      <c r="DT170" s="250"/>
      <c r="DU170" s="250"/>
      <c r="DV170" s="250"/>
      <c r="DW170" s="250"/>
      <c r="DX170" s="250"/>
      <c r="DY170" s="250"/>
      <c r="DZ170" s="250"/>
      <c r="EA170" s="250"/>
      <c r="EB170" s="250"/>
      <c r="EC170" s="250"/>
      <c r="ED170" s="250"/>
      <c r="EE170" s="250"/>
      <c r="EF170" s="250"/>
      <c r="EG170" s="250"/>
      <c r="EH170" s="250"/>
      <c r="EI170" s="250"/>
      <c r="EJ170" s="250"/>
      <c r="EK170" s="250"/>
      <c r="EL170" s="250"/>
      <c r="EM170" s="250"/>
      <c r="EN170" s="250"/>
    </row>
    <row r="171" ht="19.5" customHeight="1">
      <c r="A171" s="14"/>
      <c r="B171" s="478"/>
      <c r="C171" s="479"/>
      <c r="D171" s="479"/>
      <c r="E171" s="551" t="s">
        <v>212</v>
      </c>
      <c r="F171" s="552"/>
      <c r="G171" s="553"/>
      <c r="H171" s="463" t="s">
        <v>7</v>
      </c>
      <c r="I171" s="464" t="s">
        <v>5</v>
      </c>
      <c r="J171" s="282">
        <f t="shared" si="109"/>
        <v>4</v>
      </c>
      <c r="K171" s="282">
        <v>0.0</v>
      </c>
      <c r="L171" s="282">
        <v>1.0</v>
      </c>
      <c r="M171" s="282">
        <v>1.0</v>
      </c>
      <c r="N171" s="282">
        <v>0.0</v>
      </c>
      <c r="O171" s="282">
        <v>2.0</v>
      </c>
      <c r="P171" s="282">
        <v>0.0</v>
      </c>
      <c r="Q171" s="283">
        <v>0.0</v>
      </c>
      <c r="R171" s="540"/>
      <c r="S171" s="466">
        <v>0.0</v>
      </c>
      <c r="T171" s="464">
        <v>2.0</v>
      </c>
      <c r="U171" s="464">
        <v>1.0</v>
      </c>
      <c r="V171" s="464">
        <v>0.0</v>
      </c>
      <c r="W171" s="464">
        <v>2.0</v>
      </c>
      <c r="X171" s="464">
        <v>0.0</v>
      </c>
      <c r="Y171" s="465">
        <v>0.0</v>
      </c>
      <c r="Z171" s="437"/>
      <c r="AA171" s="437"/>
      <c r="AB171" s="437"/>
      <c r="AC171" s="437"/>
      <c r="AD171" s="437"/>
      <c r="AE171" s="437"/>
      <c r="AF171" s="437"/>
      <c r="AG171" s="437"/>
      <c r="AH171" s="437"/>
      <c r="AI171" s="561">
        <f>SUM(AI165:AI170)</f>
        <v>37.5</v>
      </c>
      <c r="AJ171" s="437"/>
      <c r="AK171" s="437"/>
      <c r="AL171" s="437"/>
      <c r="AM171" s="437"/>
      <c r="AN171" s="437"/>
      <c r="AO171" s="437"/>
      <c r="AP171" s="437"/>
      <c r="AQ171" s="437"/>
      <c r="AR171" s="437"/>
      <c r="AS171" s="437"/>
      <c r="AT171" s="437"/>
      <c r="AU171" s="437"/>
      <c r="AV171" s="437"/>
      <c r="AW171" s="437"/>
      <c r="AX171" s="437"/>
      <c r="AY171" s="437"/>
      <c r="AZ171" s="437"/>
      <c r="BA171" s="437"/>
      <c r="BB171" s="437"/>
      <c r="BC171" s="437"/>
      <c r="BD171" s="437"/>
      <c r="BE171" s="437"/>
      <c r="BF171" s="437"/>
      <c r="BG171" s="437"/>
      <c r="BH171" s="437"/>
      <c r="BI171" s="437"/>
      <c r="BJ171" s="437"/>
      <c r="BK171" s="437"/>
      <c r="BL171" s="437"/>
      <c r="BM171" s="437"/>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250"/>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250"/>
      <c r="EC171" s="250"/>
      <c r="ED171" s="250"/>
      <c r="EE171" s="250"/>
      <c r="EF171" s="250"/>
      <c r="EG171" s="250"/>
      <c r="EH171" s="250"/>
      <c r="EI171" s="250"/>
      <c r="EJ171" s="250"/>
      <c r="EK171" s="250"/>
      <c r="EL171" s="250"/>
      <c r="EM171" s="250"/>
      <c r="EN171" s="250"/>
    </row>
    <row r="172" ht="19.5" customHeight="1">
      <c r="A172" s="14"/>
      <c r="B172" s="478"/>
      <c r="C172" s="479"/>
      <c r="D172" s="479"/>
      <c r="E172" s="551" t="s">
        <v>213</v>
      </c>
      <c r="F172" s="552"/>
      <c r="G172" s="553"/>
      <c r="H172" s="463" t="s">
        <v>8</v>
      </c>
      <c r="I172" s="464" t="s">
        <v>5</v>
      </c>
      <c r="J172" s="282">
        <f t="shared" si="109"/>
        <v>1.5</v>
      </c>
      <c r="K172" s="282">
        <v>0.0</v>
      </c>
      <c r="L172" s="282">
        <v>0.0</v>
      </c>
      <c r="M172" s="282">
        <v>0.5</v>
      </c>
      <c r="N172" s="282">
        <v>0.5</v>
      </c>
      <c r="O172" s="282">
        <v>0.5</v>
      </c>
      <c r="P172" s="282">
        <v>0.0</v>
      </c>
      <c r="Q172" s="283">
        <v>0.0</v>
      </c>
      <c r="R172" s="540"/>
      <c r="S172" s="466">
        <v>0.0</v>
      </c>
      <c r="T172" s="464">
        <v>0.0</v>
      </c>
      <c r="U172" s="464">
        <v>0.5</v>
      </c>
      <c r="V172" s="464">
        <v>0.5</v>
      </c>
      <c r="W172" s="464">
        <v>0.5</v>
      </c>
      <c r="X172" s="464">
        <v>0.0</v>
      </c>
      <c r="Y172" s="465">
        <v>0.0</v>
      </c>
      <c r="Z172" s="437"/>
      <c r="AA172" s="437"/>
      <c r="AB172" s="437"/>
      <c r="AC172" s="437"/>
      <c r="AD172" s="437"/>
      <c r="AE172" s="437"/>
      <c r="AF172" s="437"/>
      <c r="AG172" s="437"/>
      <c r="AH172" s="437"/>
      <c r="AI172" s="437"/>
      <c r="AJ172" s="437"/>
      <c r="AK172" s="437"/>
      <c r="AL172" s="437"/>
      <c r="AM172" s="437"/>
      <c r="AN172" s="437"/>
      <c r="AO172" s="437"/>
      <c r="AP172" s="437"/>
      <c r="AQ172" s="437"/>
      <c r="AR172" s="437"/>
      <c r="AS172" s="437"/>
      <c r="AT172" s="437"/>
      <c r="AU172" s="437"/>
      <c r="AV172" s="437"/>
      <c r="AW172" s="437"/>
      <c r="AX172" s="437"/>
      <c r="AY172" s="437"/>
      <c r="AZ172" s="437"/>
      <c r="BA172" s="437"/>
      <c r="BB172" s="437"/>
      <c r="BC172" s="437"/>
      <c r="BD172" s="437"/>
      <c r="BE172" s="437"/>
      <c r="BF172" s="437"/>
      <c r="BG172" s="437"/>
      <c r="BH172" s="437"/>
      <c r="BI172" s="437"/>
      <c r="BJ172" s="437"/>
      <c r="BK172" s="437"/>
      <c r="BL172" s="437"/>
      <c r="BM172" s="437"/>
      <c r="BN172" s="250"/>
      <c r="BO172" s="250"/>
      <c r="BP172" s="250"/>
      <c r="BQ172" s="250"/>
      <c r="BR172" s="250"/>
      <c r="BS172" s="250"/>
      <c r="BT172" s="250"/>
      <c r="BU172" s="250"/>
      <c r="BV172" s="250"/>
      <c r="BW172" s="250"/>
      <c r="BX172" s="250"/>
      <c r="BY172" s="250"/>
      <c r="BZ172" s="250"/>
      <c r="CA172" s="250"/>
      <c r="CB172" s="250"/>
      <c r="CC172" s="250"/>
      <c r="CD172" s="250"/>
      <c r="CE172" s="250"/>
      <c r="CF172" s="250"/>
      <c r="CG172" s="250"/>
      <c r="CH172" s="250"/>
      <c r="CI172" s="250"/>
      <c r="CJ172" s="250"/>
      <c r="CK172" s="250"/>
      <c r="CL172" s="250"/>
      <c r="CM172" s="250"/>
      <c r="CN172" s="250"/>
      <c r="CO172" s="250"/>
      <c r="CP172" s="250"/>
      <c r="CQ172" s="250"/>
      <c r="CR172" s="250"/>
      <c r="CS172" s="250"/>
      <c r="CT172" s="250"/>
      <c r="CU172" s="250"/>
      <c r="CV172" s="250"/>
      <c r="CW172" s="250"/>
      <c r="CX172" s="250"/>
      <c r="CY172" s="250"/>
      <c r="CZ172" s="250"/>
      <c r="DA172" s="250"/>
      <c r="DB172" s="250"/>
      <c r="DC172" s="250"/>
      <c r="DD172" s="250"/>
      <c r="DE172" s="250"/>
      <c r="DF172" s="250"/>
      <c r="DG172" s="250"/>
      <c r="DH172" s="250"/>
      <c r="DI172" s="250"/>
      <c r="DJ172" s="250"/>
      <c r="DK172" s="250"/>
      <c r="DL172" s="250"/>
      <c r="DM172" s="250"/>
      <c r="DN172" s="250"/>
      <c r="DO172" s="250"/>
      <c r="DP172" s="250"/>
      <c r="DQ172" s="250"/>
      <c r="DR172" s="250"/>
      <c r="DS172" s="250"/>
      <c r="DT172" s="250"/>
      <c r="DU172" s="250"/>
      <c r="DV172" s="250"/>
      <c r="DW172" s="250"/>
      <c r="DX172" s="250"/>
      <c r="DY172" s="250"/>
      <c r="DZ172" s="250"/>
      <c r="EA172" s="250"/>
      <c r="EB172" s="250"/>
      <c r="EC172" s="250"/>
      <c r="ED172" s="250"/>
      <c r="EE172" s="250"/>
      <c r="EF172" s="250"/>
      <c r="EG172" s="250"/>
      <c r="EH172" s="250"/>
      <c r="EI172" s="250"/>
      <c r="EJ172" s="250"/>
      <c r="EK172" s="250"/>
      <c r="EL172" s="250"/>
      <c r="EM172" s="250"/>
      <c r="EN172" s="250"/>
    </row>
    <row r="173" ht="19.5" customHeight="1">
      <c r="A173" s="14"/>
      <c r="B173" s="478"/>
      <c r="C173" s="479"/>
      <c r="D173" s="479"/>
      <c r="E173" s="551" t="s">
        <v>213</v>
      </c>
      <c r="F173" s="552"/>
      <c r="G173" s="553"/>
      <c r="H173" s="463" t="s">
        <v>7</v>
      </c>
      <c r="I173" s="464" t="s">
        <v>5</v>
      </c>
      <c r="J173" s="282">
        <f t="shared" si="109"/>
        <v>5</v>
      </c>
      <c r="K173" s="282">
        <v>0.0</v>
      </c>
      <c r="L173" s="282">
        <v>0.0</v>
      </c>
      <c r="M173" s="282">
        <v>0.0</v>
      </c>
      <c r="N173" s="282">
        <v>0.0</v>
      </c>
      <c r="O173" s="282">
        <v>0.0</v>
      </c>
      <c r="P173" s="282">
        <v>2.0</v>
      </c>
      <c r="Q173" s="283">
        <v>3.0</v>
      </c>
      <c r="R173" s="540"/>
      <c r="S173" s="466">
        <v>0.0</v>
      </c>
      <c r="T173" s="464">
        <v>0.0</v>
      </c>
      <c r="U173" s="464">
        <v>0.0</v>
      </c>
      <c r="V173" s="464">
        <v>0.0</v>
      </c>
      <c r="W173" s="464">
        <v>0.0</v>
      </c>
      <c r="X173" s="464">
        <v>1.0</v>
      </c>
      <c r="Y173" s="465">
        <v>2.0</v>
      </c>
      <c r="Z173" s="436"/>
      <c r="AA173" s="436"/>
      <c r="AB173" s="436"/>
      <c r="AC173" s="436"/>
      <c r="AD173" s="436"/>
      <c r="AE173" s="436"/>
      <c r="AF173" s="436"/>
      <c r="AG173" s="436"/>
      <c r="AH173" s="436"/>
      <c r="AI173" s="436"/>
      <c r="AJ173" s="436"/>
      <c r="AK173" s="436"/>
      <c r="AL173" s="436"/>
      <c r="AM173" s="436"/>
      <c r="AN173" s="436"/>
      <c r="AO173" s="436"/>
      <c r="AP173" s="436"/>
      <c r="AQ173" s="436"/>
      <c r="AR173" s="436"/>
      <c r="AS173" s="436"/>
      <c r="AT173" s="436"/>
      <c r="AU173" s="436"/>
      <c r="AV173" s="436"/>
      <c r="AW173" s="436"/>
      <c r="AX173" s="436"/>
      <c r="AY173" s="436"/>
      <c r="AZ173" s="436"/>
      <c r="BA173" s="436"/>
      <c r="BB173" s="436"/>
      <c r="BC173" s="436"/>
      <c r="BD173" s="436"/>
      <c r="BE173" s="436"/>
      <c r="BF173" s="436"/>
      <c r="BG173" s="436"/>
      <c r="BH173" s="436"/>
      <c r="BI173" s="436"/>
      <c r="BJ173" s="436"/>
      <c r="BK173" s="436"/>
      <c r="BL173" s="436"/>
      <c r="BM173" s="436"/>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250"/>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250"/>
      <c r="EC173" s="250"/>
      <c r="ED173" s="250"/>
      <c r="EE173" s="250"/>
      <c r="EF173" s="250"/>
      <c r="EG173" s="250"/>
      <c r="EH173" s="250"/>
      <c r="EI173" s="250"/>
      <c r="EJ173" s="250"/>
      <c r="EK173" s="250"/>
      <c r="EL173" s="250"/>
      <c r="EM173" s="250"/>
      <c r="EN173" s="250"/>
    </row>
    <row r="174" ht="19.5" customHeight="1">
      <c r="A174" s="14"/>
      <c r="B174" s="478"/>
      <c r="C174" s="479"/>
      <c r="D174" s="479"/>
      <c r="E174" s="551" t="s">
        <v>213</v>
      </c>
      <c r="F174" s="552"/>
      <c r="G174" s="553"/>
      <c r="H174" s="463" t="s">
        <v>5</v>
      </c>
      <c r="I174" s="464" t="s">
        <v>5</v>
      </c>
      <c r="J174" s="282">
        <f t="shared" si="109"/>
        <v>3</v>
      </c>
      <c r="K174" s="282">
        <v>0.5</v>
      </c>
      <c r="L174" s="282">
        <v>1.0</v>
      </c>
      <c r="M174" s="282">
        <v>0.0</v>
      </c>
      <c r="N174" s="282">
        <v>0.0</v>
      </c>
      <c r="O174" s="282">
        <v>0.0</v>
      </c>
      <c r="P174" s="282">
        <v>1.5</v>
      </c>
      <c r="Q174" s="283">
        <v>0.0</v>
      </c>
      <c r="R174" s="540"/>
      <c r="S174" s="466">
        <v>1.0</v>
      </c>
      <c r="T174" s="464">
        <v>1.0</v>
      </c>
      <c r="U174" s="464">
        <v>0.0</v>
      </c>
      <c r="V174" s="464">
        <v>0.0</v>
      </c>
      <c r="W174" s="464">
        <v>0.0</v>
      </c>
      <c r="X174" s="464">
        <v>1.0</v>
      </c>
      <c r="Y174" s="465">
        <v>0.0</v>
      </c>
      <c r="Z174" s="244"/>
      <c r="AA174" s="244"/>
      <c r="AB174" s="244"/>
      <c r="AC174" s="244"/>
      <c r="AD174" s="244"/>
      <c r="AE174" s="244"/>
      <c r="AF174" s="244"/>
      <c r="AG174" s="244"/>
      <c r="AH174" s="244"/>
      <c r="AI174" s="244"/>
      <c r="AJ174" s="244"/>
      <c r="AK174" s="244"/>
      <c r="AL174" s="244"/>
      <c r="AM174" s="244"/>
      <c r="AN174" s="244"/>
      <c r="AO174" s="244"/>
      <c r="AP174" s="244"/>
      <c r="AQ174" s="244"/>
      <c r="AR174" s="244"/>
      <c r="AS174" s="244"/>
      <c r="AT174" s="244"/>
      <c r="AU174" s="244"/>
      <c r="AV174" s="244"/>
      <c r="AW174" s="244"/>
      <c r="AX174" s="244"/>
      <c r="AY174" s="244"/>
      <c r="AZ174" s="244"/>
      <c r="BA174" s="244"/>
      <c r="BB174" s="244"/>
      <c r="BC174" s="244"/>
      <c r="BD174" s="244"/>
      <c r="BE174" s="244"/>
      <c r="BF174" s="244"/>
      <c r="BG174" s="244"/>
      <c r="BH174" s="244"/>
      <c r="BI174" s="244"/>
      <c r="BJ174" s="244"/>
      <c r="BK174" s="244"/>
      <c r="BL174" s="244"/>
      <c r="BM174" s="244"/>
      <c r="BN174" s="250"/>
      <c r="BO174" s="250"/>
      <c r="BP174" s="250"/>
      <c r="BQ174" s="250"/>
      <c r="BR174" s="250"/>
      <c r="BS174" s="250"/>
      <c r="BT174" s="250"/>
      <c r="BU174" s="250"/>
      <c r="BV174" s="250"/>
      <c r="BW174" s="250"/>
      <c r="BX174" s="250"/>
      <c r="BY174" s="250"/>
      <c r="BZ174" s="250"/>
      <c r="CA174" s="250"/>
      <c r="CB174" s="250"/>
      <c r="CC174" s="250"/>
      <c r="CD174" s="250"/>
      <c r="CE174" s="250"/>
      <c r="CF174" s="250"/>
      <c r="CG174" s="250"/>
      <c r="CH174" s="250"/>
      <c r="CI174" s="250"/>
      <c r="CJ174" s="250"/>
      <c r="CK174" s="250"/>
      <c r="CL174" s="250"/>
      <c r="CM174" s="250"/>
      <c r="CN174" s="250"/>
      <c r="CO174" s="250"/>
      <c r="CP174" s="250"/>
      <c r="CQ174" s="250"/>
      <c r="CR174" s="250"/>
      <c r="CS174" s="250"/>
      <c r="CT174" s="250"/>
      <c r="CU174" s="250"/>
      <c r="CV174" s="250"/>
      <c r="CW174" s="250"/>
      <c r="CX174" s="250"/>
      <c r="CY174" s="250"/>
      <c r="CZ174" s="250"/>
      <c r="DA174" s="250"/>
      <c r="DB174" s="250"/>
      <c r="DC174" s="250"/>
      <c r="DD174" s="250"/>
      <c r="DE174" s="250"/>
      <c r="DF174" s="250"/>
      <c r="DG174" s="250"/>
      <c r="DH174" s="250"/>
      <c r="DI174" s="250"/>
      <c r="DJ174" s="250"/>
      <c r="DK174" s="250"/>
      <c r="DL174" s="250"/>
      <c r="DM174" s="250"/>
      <c r="DN174" s="250"/>
      <c r="DO174" s="250"/>
      <c r="DP174" s="250"/>
      <c r="DQ174" s="250"/>
      <c r="DR174" s="250"/>
      <c r="DS174" s="250"/>
      <c r="DT174" s="250"/>
      <c r="DU174" s="250"/>
      <c r="DV174" s="250"/>
      <c r="DW174" s="250"/>
      <c r="DX174" s="250"/>
      <c r="DY174" s="250"/>
      <c r="DZ174" s="250"/>
      <c r="EA174" s="250"/>
      <c r="EB174" s="250"/>
      <c r="EC174" s="250"/>
      <c r="ED174" s="250"/>
      <c r="EE174" s="250"/>
      <c r="EF174" s="250"/>
      <c r="EG174" s="250"/>
      <c r="EH174" s="250"/>
      <c r="EI174" s="250"/>
      <c r="EJ174" s="250"/>
      <c r="EK174" s="250"/>
      <c r="EL174" s="250"/>
      <c r="EM174" s="250"/>
      <c r="EN174" s="250"/>
    </row>
    <row r="175" ht="19.5" customHeight="1">
      <c r="A175" s="14"/>
      <c r="B175" s="478"/>
      <c r="C175" s="479"/>
      <c r="D175" s="479"/>
      <c r="E175" s="551" t="s">
        <v>213</v>
      </c>
      <c r="F175" s="552"/>
      <c r="G175" s="553"/>
      <c r="H175" s="463" t="s">
        <v>10</v>
      </c>
      <c r="I175" s="464" t="s">
        <v>5</v>
      </c>
      <c r="J175" s="282">
        <f t="shared" si="109"/>
        <v>3</v>
      </c>
      <c r="K175" s="282">
        <v>0.5</v>
      </c>
      <c r="L175" s="282">
        <v>0.0</v>
      </c>
      <c r="M175" s="282">
        <v>1.0</v>
      </c>
      <c r="N175" s="282">
        <v>0.0</v>
      </c>
      <c r="O175" s="282">
        <v>1.5</v>
      </c>
      <c r="P175" s="282">
        <v>0.0</v>
      </c>
      <c r="Q175" s="283">
        <v>0.0</v>
      </c>
      <c r="R175" s="540"/>
      <c r="S175" s="466">
        <v>0.5</v>
      </c>
      <c r="T175" s="464">
        <v>0.0</v>
      </c>
      <c r="U175" s="464">
        <v>1.0</v>
      </c>
      <c r="V175" s="464">
        <v>0.0</v>
      </c>
      <c r="W175" s="464">
        <v>1.5</v>
      </c>
      <c r="X175" s="464">
        <v>0.0</v>
      </c>
      <c r="Y175" s="465">
        <v>0.0</v>
      </c>
      <c r="Z175" s="250"/>
      <c r="AA175" s="250"/>
      <c r="AB175" s="250"/>
      <c r="AC175" s="250"/>
      <c r="AD175" s="250"/>
      <c r="AE175" s="250"/>
      <c r="AF175" s="250"/>
      <c r="AG175" s="250"/>
      <c r="AH175" s="250"/>
      <c r="AI175" s="250"/>
      <c r="AJ175" s="250"/>
      <c r="AK175" s="250"/>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250"/>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250"/>
      <c r="EC175" s="250"/>
      <c r="ED175" s="250"/>
      <c r="EE175" s="250"/>
      <c r="EF175" s="250"/>
      <c r="EG175" s="250"/>
      <c r="EH175" s="250"/>
      <c r="EI175" s="250"/>
      <c r="EJ175" s="250"/>
      <c r="EK175" s="250"/>
      <c r="EL175" s="250"/>
      <c r="EM175" s="250"/>
      <c r="EN175" s="250"/>
    </row>
    <row r="176" ht="19.5" customHeight="1">
      <c r="B176" s="495"/>
      <c r="C176" s="496"/>
      <c r="D176" s="496"/>
      <c r="E176" s="557" t="s">
        <v>213</v>
      </c>
      <c r="F176" s="558"/>
      <c r="G176" s="559"/>
      <c r="H176" s="499" t="s">
        <v>12</v>
      </c>
      <c r="I176" s="500" t="s">
        <v>5</v>
      </c>
      <c r="J176" s="584">
        <f t="shared" si="109"/>
        <v>7</v>
      </c>
      <c r="K176" s="317">
        <v>0.0</v>
      </c>
      <c r="L176" s="317">
        <v>0.0</v>
      </c>
      <c r="M176" s="317">
        <v>0.0</v>
      </c>
      <c r="N176" s="317">
        <v>0.0</v>
      </c>
      <c r="O176" s="317">
        <v>2.5</v>
      </c>
      <c r="P176" s="317">
        <v>2.5</v>
      </c>
      <c r="Q176" s="318">
        <v>2.0</v>
      </c>
      <c r="R176" s="540"/>
      <c r="S176" s="502">
        <v>0.0</v>
      </c>
      <c r="T176" s="488">
        <v>0.0</v>
      </c>
      <c r="U176" s="488">
        <v>0.0</v>
      </c>
      <c r="V176" s="488">
        <v>0.0</v>
      </c>
      <c r="W176" s="488">
        <v>2.0</v>
      </c>
      <c r="X176" s="488">
        <v>2.0</v>
      </c>
      <c r="Y176" s="527">
        <v>1.0</v>
      </c>
      <c r="Z176" s="250"/>
      <c r="AA176" s="250"/>
      <c r="AB176" s="250"/>
      <c r="AC176" s="250"/>
      <c r="AD176" s="250"/>
      <c r="AE176" s="250"/>
      <c r="AF176" s="250"/>
      <c r="AG176" s="250"/>
      <c r="AH176" s="250"/>
      <c r="AI176" s="250"/>
      <c r="AJ176" s="250"/>
      <c r="AK176" s="250"/>
      <c r="AL176" s="250"/>
      <c r="AM176" s="250"/>
      <c r="AN176" s="250"/>
      <c r="AO176" s="250"/>
      <c r="AP176" s="250"/>
      <c r="AQ176" s="250"/>
      <c r="AR176" s="250"/>
      <c r="AS176" s="250"/>
      <c r="AT176" s="250"/>
      <c r="AU176" s="250"/>
      <c r="AV176" s="250"/>
      <c r="AW176" s="250"/>
      <c r="AX176" s="250"/>
      <c r="AY176" s="250"/>
      <c r="AZ176" s="250"/>
      <c r="BA176" s="250"/>
      <c r="BB176" s="250"/>
      <c r="BC176" s="250"/>
      <c r="BD176" s="250"/>
      <c r="BE176" s="250"/>
      <c r="BF176" s="250"/>
      <c r="BG176" s="250"/>
      <c r="BH176" s="250"/>
      <c r="BI176" s="250"/>
      <c r="BJ176" s="250"/>
      <c r="BK176" s="250"/>
      <c r="BL176" s="250"/>
      <c r="BM176" s="250"/>
      <c r="BN176" s="250"/>
      <c r="BO176" s="250"/>
      <c r="BP176" s="250"/>
      <c r="BQ176" s="250"/>
      <c r="BR176" s="250"/>
      <c r="BS176" s="250"/>
      <c r="BT176" s="250"/>
      <c r="BU176" s="250"/>
      <c r="BV176" s="250"/>
      <c r="BW176" s="250"/>
      <c r="BX176" s="250"/>
      <c r="BY176" s="250"/>
      <c r="BZ176" s="250"/>
      <c r="CA176" s="250"/>
      <c r="CB176" s="250"/>
      <c r="CC176" s="250"/>
      <c r="CD176" s="250"/>
      <c r="CE176" s="250"/>
      <c r="CF176" s="250"/>
      <c r="CG176" s="250"/>
      <c r="CH176" s="250"/>
      <c r="CI176" s="250"/>
      <c r="CJ176" s="250"/>
      <c r="CK176" s="250"/>
      <c r="CL176" s="250"/>
      <c r="CM176" s="250"/>
      <c r="CN176" s="250"/>
      <c r="CO176" s="250"/>
      <c r="CP176" s="250"/>
      <c r="CQ176" s="250"/>
      <c r="CR176" s="250"/>
      <c r="CS176" s="250"/>
      <c r="CT176" s="250"/>
      <c r="CU176" s="250"/>
      <c r="CV176" s="250"/>
      <c r="CW176" s="250"/>
      <c r="CX176" s="250"/>
      <c r="CY176" s="250"/>
      <c r="CZ176" s="250"/>
      <c r="DA176" s="250"/>
      <c r="DB176" s="250"/>
      <c r="DC176" s="250"/>
      <c r="DD176" s="250"/>
      <c r="DE176" s="250"/>
      <c r="DF176" s="250"/>
      <c r="DG176" s="250"/>
      <c r="DH176" s="250"/>
      <c r="DI176" s="250"/>
      <c r="DJ176" s="250"/>
      <c r="DK176" s="250"/>
      <c r="DL176" s="250"/>
      <c r="DM176" s="250"/>
      <c r="DN176" s="250"/>
      <c r="DO176" s="250"/>
      <c r="DP176" s="250"/>
      <c r="DQ176" s="250"/>
      <c r="DR176" s="250"/>
      <c r="DS176" s="250"/>
      <c r="DT176" s="250"/>
      <c r="DU176" s="250"/>
      <c r="DV176" s="250"/>
      <c r="DW176" s="250"/>
      <c r="DX176" s="250"/>
      <c r="DY176" s="250"/>
      <c r="DZ176" s="250"/>
      <c r="EA176" s="250"/>
      <c r="EB176" s="250"/>
      <c r="EC176" s="250"/>
      <c r="ED176" s="250"/>
      <c r="EE176" s="250"/>
      <c r="EF176" s="250"/>
      <c r="EG176" s="250"/>
      <c r="EH176" s="250"/>
      <c r="EI176" s="250"/>
      <c r="EJ176" s="250"/>
      <c r="EK176" s="250"/>
      <c r="EL176" s="250"/>
      <c r="EM176" s="250"/>
      <c r="EN176" s="250"/>
    </row>
    <row r="177" ht="19.5" customHeight="1">
      <c r="E177" s="528"/>
      <c r="F177" s="528"/>
      <c r="G177" s="529"/>
      <c r="H177" s="530"/>
      <c r="I177" s="566" t="s">
        <v>140</v>
      </c>
      <c r="J177" s="567">
        <f>SUM(J166:J176)</f>
        <v>36</v>
      </c>
      <c r="K177" s="568">
        <f> J177 - (J177 / 7)</f>
        <v>30.85714286</v>
      </c>
      <c r="L177" s="568">
        <f> K177 - (J177 / 7)</f>
        <v>25.71428571</v>
      </c>
      <c r="M177" s="568">
        <f> L177 - (J177 / 7)</f>
        <v>20.57142857</v>
      </c>
      <c r="N177" s="568">
        <f> M177 - (J177 / 7)</f>
        <v>15.42857143</v>
      </c>
      <c r="O177" s="568">
        <f> N177 - (J177 / 7)</f>
        <v>10.28571429</v>
      </c>
      <c r="P177" s="568">
        <f> O177 - (J177 / 7)</f>
        <v>5.142857143</v>
      </c>
      <c r="Q177" s="568">
        <f> P177 - (J177 / 7)</f>
        <v>0</v>
      </c>
      <c r="R177" s="529"/>
      <c r="S177" s="437"/>
      <c r="T177" s="436"/>
      <c r="U177" s="436"/>
      <c r="V177" s="436"/>
      <c r="W177" s="436"/>
      <c r="X177" s="436"/>
      <c r="Y177" s="569">
        <f>SUM(S166:Y176)</f>
        <v>35.5</v>
      </c>
      <c r="Z177" s="250"/>
      <c r="AA177" s="250"/>
      <c r="AB177" s="250"/>
      <c r="AC177" s="250"/>
      <c r="AD177" s="250"/>
      <c r="AE177" s="250"/>
      <c r="AF177" s="250"/>
      <c r="AG177" s="250"/>
      <c r="AH177" s="250"/>
      <c r="AI177" s="250"/>
      <c r="AJ177" s="250"/>
      <c r="AK177" s="250"/>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250"/>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250"/>
      <c r="EC177" s="250"/>
      <c r="ED177" s="250"/>
      <c r="EE177" s="250"/>
      <c r="EF177" s="250"/>
      <c r="EG177" s="250"/>
      <c r="EH177" s="250"/>
      <c r="EI177" s="250"/>
      <c r="EJ177" s="250"/>
      <c r="EK177" s="250"/>
      <c r="EL177" s="250"/>
      <c r="EM177" s="250"/>
      <c r="EN177" s="250"/>
    </row>
    <row r="178" ht="19.5" customHeight="1">
      <c r="E178" s="98"/>
      <c r="F178" s="14"/>
      <c r="G178" s="99"/>
      <c r="H178" s="99"/>
      <c r="I178" s="509" t="s">
        <v>148</v>
      </c>
      <c r="J178" s="510">
        <f>SUM(J166:J176)</f>
        <v>36</v>
      </c>
      <c r="K178" s="508">
        <f t="shared" ref="K178:Q178" si="115"> J178 - SUM(K166:K176)</f>
        <v>32.25</v>
      </c>
      <c r="L178" s="508">
        <f t="shared" si="115"/>
        <v>26.5</v>
      </c>
      <c r="M178" s="508">
        <f t="shared" si="115"/>
        <v>22</v>
      </c>
      <c r="N178" s="508">
        <f t="shared" si="115"/>
        <v>19</v>
      </c>
      <c r="O178" s="508">
        <f t="shared" si="115"/>
        <v>12</v>
      </c>
      <c r="P178" s="508">
        <f t="shared" si="115"/>
        <v>5.5</v>
      </c>
      <c r="Q178" s="508">
        <f t="shared" si="115"/>
        <v>0</v>
      </c>
      <c r="R178" s="14"/>
      <c r="S178" s="244"/>
      <c r="T178" s="244"/>
      <c r="U178" s="244"/>
      <c r="V178" s="244"/>
      <c r="W178" s="244"/>
      <c r="X178" s="244"/>
      <c r="Y178" s="244"/>
      <c r="Z178" s="250"/>
      <c r="AA178" s="250"/>
      <c r="AB178" s="250"/>
      <c r="AC178" s="250"/>
      <c r="AD178" s="250"/>
      <c r="AE178" s="250"/>
      <c r="AF178" s="250"/>
      <c r="AG178" s="250"/>
      <c r="AH178" s="250"/>
      <c r="AI178" s="250"/>
      <c r="AJ178" s="250"/>
      <c r="AK178" s="250"/>
      <c r="AL178" s="250"/>
      <c r="AM178" s="250"/>
      <c r="AN178" s="250"/>
      <c r="AO178" s="250"/>
      <c r="AP178" s="250"/>
      <c r="AQ178" s="250"/>
      <c r="AR178" s="250"/>
      <c r="AS178" s="250"/>
      <c r="AT178" s="250"/>
      <c r="AU178" s="250"/>
      <c r="AV178" s="250"/>
      <c r="AW178" s="250"/>
      <c r="AX178" s="250"/>
      <c r="AY178" s="250"/>
      <c r="AZ178" s="250"/>
      <c r="BA178" s="250"/>
      <c r="BB178" s="250"/>
      <c r="BC178" s="250"/>
      <c r="BD178" s="250"/>
      <c r="BE178" s="250"/>
      <c r="BF178" s="250"/>
      <c r="BG178" s="250"/>
      <c r="BH178" s="250"/>
      <c r="BI178" s="250"/>
      <c r="BJ178" s="250"/>
      <c r="BK178" s="250"/>
      <c r="BL178" s="250"/>
      <c r="BM178" s="250"/>
      <c r="BN178" s="250"/>
      <c r="BO178" s="250"/>
      <c r="BP178" s="250"/>
      <c r="BQ178" s="250"/>
      <c r="BR178" s="250"/>
      <c r="BS178" s="250"/>
      <c r="BT178" s="250"/>
      <c r="BU178" s="250"/>
      <c r="BV178" s="250"/>
      <c r="BW178" s="250"/>
      <c r="BX178" s="250"/>
      <c r="BY178" s="250"/>
      <c r="BZ178" s="250"/>
      <c r="CA178" s="250"/>
      <c r="CB178" s="250"/>
      <c r="CC178" s="250"/>
      <c r="CD178" s="250"/>
      <c r="CE178" s="250"/>
      <c r="CF178" s="250"/>
      <c r="CG178" s="250"/>
      <c r="CH178" s="250"/>
      <c r="CI178" s="250"/>
      <c r="CJ178" s="250"/>
      <c r="CK178" s="250"/>
      <c r="CL178" s="250"/>
      <c r="CM178" s="250"/>
      <c r="CN178" s="250"/>
      <c r="CO178" s="250"/>
      <c r="CP178" s="250"/>
      <c r="CQ178" s="250"/>
      <c r="CR178" s="250"/>
      <c r="CS178" s="250"/>
      <c r="CT178" s="250"/>
      <c r="CU178" s="250"/>
      <c r="CV178" s="250"/>
      <c r="CW178" s="250"/>
      <c r="CX178" s="250"/>
      <c r="CY178" s="250"/>
      <c r="CZ178" s="250"/>
      <c r="DA178" s="250"/>
      <c r="DB178" s="250"/>
      <c r="DC178" s="250"/>
      <c r="DD178" s="250"/>
      <c r="DE178" s="250"/>
      <c r="DF178" s="250"/>
      <c r="DG178" s="250"/>
      <c r="DH178" s="250"/>
      <c r="DI178" s="250"/>
      <c r="DJ178" s="250"/>
      <c r="DK178" s="250"/>
      <c r="DL178" s="250"/>
      <c r="DM178" s="250"/>
      <c r="DN178" s="250"/>
      <c r="DO178" s="250"/>
      <c r="DP178" s="250"/>
      <c r="DQ178" s="250"/>
      <c r="DR178" s="250"/>
      <c r="DS178" s="250"/>
      <c r="DT178" s="250"/>
      <c r="DU178" s="250"/>
      <c r="DV178" s="250"/>
      <c r="DW178" s="250"/>
      <c r="DX178" s="250"/>
      <c r="DY178" s="250"/>
      <c r="DZ178" s="250"/>
      <c r="EA178" s="250"/>
      <c r="EB178" s="250"/>
      <c r="EC178" s="250"/>
      <c r="ED178" s="250"/>
      <c r="EE178" s="250"/>
      <c r="EF178" s="250"/>
      <c r="EG178" s="250"/>
      <c r="EH178" s="250"/>
      <c r="EI178" s="250"/>
      <c r="EJ178" s="250"/>
      <c r="EK178" s="250"/>
      <c r="EL178" s="250"/>
      <c r="EM178" s="250"/>
      <c r="EN178" s="250"/>
    </row>
    <row r="179" ht="19.5" customHeight="1">
      <c r="E179" s="528"/>
      <c r="F179" s="528"/>
      <c r="G179" s="529"/>
      <c r="H179" s="529"/>
      <c r="I179" s="529"/>
      <c r="J179" s="530"/>
      <c r="K179" s="531" t="s">
        <v>136</v>
      </c>
      <c r="L179" s="247"/>
      <c r="M179" s="247"/>
      <c r="N179" s="247"/>
      <c r="O179" s="247"/>
      <c r="P179" s="247"/>
      <c r="Q179" s="5"/>
      <c r="R179" s="532"/>
      <c r="S179" s="533" t="s">
        <v>137</v>
      </c>
      <c r="T179" s="247"/>
      <c r="U179" s="247"/>
      <c r="V179" s="247"/>
      <c r="W179" s="247"/>
      <c r="X179" s="247"/>
      <c r="Y179" s="5"/>
      <c r="Z179" s="437"/>
      <c r="AA179" s="534"/>
      <c r="AB179" s="531" t="s">
        <v>138</v>
      </c>
      <c r="AC179" s="585"/>
      <c r="AD179" s="585"/>
      <c r="AE179" s="585"/>
      <c r="AF179" s="585"/>
      <c r="AG179" s="585"/>
      <c r="AH179" s="585"/>
      <c r="AI179" s="586"/>
      <c r="AJ179" s="437"/>
      <c r="AK179" s="441"/>
      <c r="AL179" s="441"/>
      <c r="AM179" s="441"/>
      <c r="AN179" s="441"/>
      <c r="AO179" s="441"/>
      <c r="AP179" s="441"/>
      <c r="AQ179" s="441"/>
      <c r="AR179" s="441"/>
      <c r="AS179" s="441"/>
      <c r="AT179" s="437"/>
      <c r="AU179" s="441"/>
      <c r="AV179" s="441"/>
      <c r="AW179" s="441"/>
      <c r="AX179" s="441"/>
      <c r="AY179" s="441"/>
      <c r="AZ179" s="441"/>
      <c r="BA179" s="441"/>
      <c r="BB179" s="441"/>
      <c r="BC179" s="441"/>
      <c r="BD179" s="437"/>
      <c r="BE179" s="441"/>
      <c r="BF179" s="441"/>
      <c r="BG179" s="441"/>
      <c r="BH179" s="441"/>
      <c r="BI179" s="441"/>
      <c r="BJ179" s="441"/>
      <c r="BK179" s="441"/>
      <c r="BL179" s="441"/>
      <c r="BM179" s="441"/>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250"/>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250"/>
      <c r="EC179" s="250"/>
      <c r="ED179" s="250"/>
      <c r="EE179" s="250"/>
      <c r="EF179" s="250"/>
      <c r="EG179" s="250"/>
      <c r="EH179" s="250"/>
      <c r="EI179" s="250"/>
      <c r="EJ179" s="250"/>
      <c r="EK179" s="250"/>
      <c r="EL179" s="250"/>
      <c r="EM179" s="250"/>
      <c r="EN179" s="250"/>
    </row>
    <row r="180" ht="19.5" customHeight="1">
      <c r="A180" s="14"/>
      <c r="B180" s="395"/>
      <c r="C180" s="395"/>
      <c r="D180" s="536"/>
      <c r="E180" s="536"/>
      <c r="F180" s="536"/>
      <c r="G180" s="537"/>
      <c r="H180" s="537"/>
      <c r="I180" s="537"/>
      <c r="J180" s="538"/>
      <c r="K180" s="539" t="s">
        <v>83</v>
      </c>
      <c r="L180" s="539" t="s">
        <v>84</v>
      </c>
      <c r="M180" s="539" t="s">
        <v>78</v>
      </c>
      <c r="N180" s="539" t="s">
        <v>79</v>
      </c>
      <c r="O180" s="539" t="s">
        <v>80</v>
      </c>
      <c r="P180" s="539" t="s">
        <v>81</v>
      </c>
      <c r="Q180" s="539" t="s">
        <v>82</v>
      </c>
      <c r="R180" s="540"/>
      <c r="S180" s="541" t="s">
        <v>83</v>
      </c>
      <c r="T180" s="444" t="s">
        <v>84</v>
      </c>
      <c r="U180" s="444" t="s">
        <v>78</v>
      </c>
      <c r="V180" s="444" t="s">
        <v>79</v>
      </c>
      <c r="W180" s="444" t="s">
        <v>80</v>
      </c>
      <c r="X180" s="444" t="s">
        <v>81</v>
      </c>
      <c r="Y180" s="444" t="s">
        <v>82</v>
      </c>
      <c r="Z180" s="437"/>
      <c r="AA180" s="534"/>
      <c r="AB180" s="444" t="s">
        <v>83</v>
      </c>
      <c r="AC180" s="444" t="s">
        <v>84</v>
      </c>
      <c r="AD180" s="444" t="s">
        <v>78</v>
      </c>
      <c r="AE180" s="444" t="s">
        <v>79</v>
      </c>
      <c r="AF180" s="444" t="s">
        <v>80</v>
      </c>
      <c r="AG180" s="444" t="s">
        <v>81</v>
      </c>
      <c r="AH180" s="444" t="s">
        <v>82</v>
      </c>
      <c r="AI180" s="542" t="s">
        <v>139</v>
      </c>
      <c r="AJ180" s="534"/>
      <c r="AK180" s="543" t="s">
        <v>8</v>
      </c>
      <c r="AL180" s="544" t="s">
        <v>91</v>
      </c>
      <c r="AM180" s="545">
        <f t="shared" ref="AM180:AS180" si="116">K181</f>
        <v>44539</v>
      </c>
      <c r="AN180" s="545">
        <f t="shared" si="116"/>
        <v>44540</v>
      </c>
      <c r="AO180" s="545">
        <f t="shared" si="116"/>
        <v>44541</v>
      </c>
      <c r="AP180" s="545">
        <f t="shared" si="116"/>
        <v>44542</v>
      </c>
      <c r="AQ180" s="545">
        <f t="shared" si="116"/>
        <v>44543</v>
      </c>
      <c r="AR180" s="545">
        <f t="shared" si="116"/>
        <v>44544</v>
      </c>
      <c r="AS180" s="545">
        <f t="shared" si="116"/>
        <v>44545</v>
      </c>
      <c r="AT180" s="534"/>
      <c r="AU180" s="543" t="s">
        <v>5</v>
      </c>
      <c r="AV180" s="544" t="s">
        <v>91</v>
      </c>
      <c r="AW180" s="545">
        <f t="shared" ref="AW180:BC180" si="117">K181</f>
        <v>44539</v>
      </c>
      <c r="AX180" s="545">
        <f t="shared" si="117"/>
        <v>44540</v>
      </c>
      <c r="AY180" s="545">
        <f t="shared" si="117"/>
        <v>44541</v>
      </c>
      <c r="AZ180" s="545">
        <f t="shared" si="117"/>
        <v>44542</v>
      </c>
      <c r="BA180" s="545">
        <f t="shared" si="117"/>
        <v>44543</v>
      </c>
      <c r="BB180" s="545">
        <f t="shared" si="117"/>
        <v>44544</v>
      </c>
      <c r="BC180" s="545">
        <f t="shared" si="117"/>
        <v>44545</v>
      </c>
      <c r="BD180" s="534"/>
      <c r="BE180" s="543" t="s">
        <v>12</v>
      </c>
      <c r="BF180" s="544" t="s">
        <v>91</v>
      </c>
      <c r="BG180" s="545">
        <f t="shared" ref="BG180:BM180" si="118">K181</f>
        <v>44539</v>
      </c>
      <c r="BH180" s="545">
        <f t="shared" si="118"/>
        <v>44540</v>
      </c>
      <c r="BI180" s="545">
        <f t="shared" si="118"/>
        <v>44541</v>
      </c>
      <c r="BJ180" s="545">
        <f t="shared" si="118"/>
        <v>44542</v>
      </c>
      <c r="BK180" s="545">
        <f t="shared" si="118"/>
        <v>44543</v>
      </c>
      <c r="BL180" s="545">
        <f t="shared" si="118"/>
        <v>44544</v>
      </c>
      <c r="BM180" s="545">
        <f t="shared" si="118"/>
        <v>44545</v>
      </c>
      <c r="BN180" s="250"/>
      <c r="BO180" s="250"/>
      <c r="BP180" s="250"/>
      <c r="BQ180" s="250"/>
      <c r="BR180" s="250"/>
      <c r="BS180" s="250"/>
      <c r="BT180" s="250"/>
      <c r="BU180" s="250"/>
      <c r="BV180" s="250"/>
      <c r="BW180" s="250"/>
      <c r="BX180" s="250"/>
      <c r="BY180" s="250"/>
      <c r="BZ180" s="250"/>
      <c r="CA180" s="250"/>
      <c r="CB180" s="250"/>
      <c r="CC180" s="250"/>
      <c r="CD180" s="250"/>
      <c r="CE180" s="250"/>
      <c r="CF180" s="250"/>
      <c r="CG180" s="250"/>
      <c r="CH180" s="250"/>
      <c r="CI180" s="250"/>
      <c r="CJ180" s="250"/>
      <c r="CK180" s="250"/>
      <c r="CL180" s="250"/>
      <c r="CM180" s="250"/>
      <c r="CN180" s="250"/>
      <c r="CO180" s="250"/>
      <c r="CP180" s="250"/>
      <c r="CQ180" s="250"/>
      <c r="CR180" s="250"/>
      <c r="CS180" s="250"/>
      <c r="CT180" s="250"/>
      <c r="CU180" s="250"/>
      <c r="CV180" s="250"/>
      <c r="CW180" s="250"/>
      <c r="CX180" s="250"/>
      <c r="CY180" s="250"/>
      <c r="CZ180" s="250"/>
      <c r="DA180" s="250"/>
      <c r="DB180" s="250"/>
      <c r="DC180" s="250"/>
      <c r="DD180" s="250"/>
      <c r="DE180" s="250"/>
      <c r="DF180" s="250"/>
      <c r="DG180" s="250"/>
      <c r="DH180" s="250"/>
      <c r="DI180" s="250"/>
      <c r="DJ180" s="250"/>
      <c r="DK180" s="250"/>
      <c r="DL180" s="250"/>
      <c r="DM180" s="250"/>
      <c r="DN180" s="250"/>
      <c r="DO180" s="250"/>
      <c r="DP180" s="250"/>
      <c r="DQ180" s="250"/>
      <c r="DR180" s="250"/>
      <c r="DS180" s="250"/>
      <c r="DT180" s="250"/>
      <c r="DU180" s="250"/>
      <c r="DV180" s="250"/>
      <c r="DW180" s="250"/>
      <c r="DX180" s="250"/>
      <c r="DY180" s="250"/>
      <c r="DZ180" s="250"/>
      <c r="EA180" s="250"/>
      <c r="EB180" s="250"/>
      <c r="EC180" s="250"/>
      <c r="ED180" s="250"/>
      <c r="EE180" s="250"/>
      <c r="EF180" s="250"/>
      <c r="EG180" s="250"/>
      <c r="EH180" s="250"/>
      <c r="EI180" s="250"/>
      <c r="EJ180" s="250"/>
      <c r="EK180" s="250"/>
      <c r="EL180" s="250"/>
      <c r="EM180" s="250"/>
      <c r="EN180" s="250"/>
    </row>
    <row r="181" ht="19.5" customHeight="1">
      <c r="A181" s="14"/>
      <c r="B181" s="587" t="s">
        <v>85</v>
      </c>
      <c r="C181" s="588" t="s">
        <v>86</v>
      </c>
      <c r="D181" s="588" t="s">
        <v>87</v>
      </c>
      <c r="E181" s="588" t="s">
        <v>88</v>
      </c>
      <c r="F181" s="588" t="s">
        <v>17</v>
      </c>
      <c r="G181" s="589" t="s">
        <v>89</v>
      </c>
      <c r="H181" s="589" t="s">
        <v>90</v>
      </c>
      <c r="I181" s="590" t="s">
        <v>20</v>
      </c>
      <c r="J181" s="590" t="s">
        <v>91</v>
      </c>
      <c r="K181" s="485">
        <v>44539.0</v>
      </c>
      <c r="L181" s="485">
        <v>44540.0</v>
      </c>
      <c r="M181" s="485">
        <v>44541.0</v>
      </c>
      <c r="N181" s="485">
        <v>44542.0</v>
      </c>
      <c r="O181" s="485">
        <v>44543.0</v>
      </c>
      <c r="P181" s="485">
        <v>44544.0</v>
      </c>
      <c r="Q181" s="485">
        <v>44545.0</v>
      </c>
      <c r="R181" s="540"/>
      <c r="S181" s="549">
        <f t="shared" ref="S181:Y181" si="119">K181</f>
        <v>44539</v>
      </c>
      <c r="T181" s="545">
        <f t="shared" si="119"/>
        <v>44540</v>
      </c>
      <c r="U181" s="545">
        <f t="shared" si="119"/>
        <v>44541</v>
      </c>
      <c r="V181" s="545">
        <f t="shared" si="119"/>
        <v>44542</v>
      </c>
      <c r="W181" s="545">
        <f t="shared" si="119"/>
        <v>44543</v>
      </c>
      <c r="X181" s="545">
        <f t="shared" si="119"/>
        <v>44544</v>
      </c>
      <c r="Y181" s="545">
        <f t="shared" si="119"/>
        <v>44545</v>
      </c>
      <c r="Z181" s="437"/>
      <c r="AA181" s="550"/>
      <c r="AB181" s="545">
        <f t="shared" ref="AB181:AH181" si="120">K181</f>
        <v>44539</v>
      </c>
      <c r="AC181" s="545">
        <f t="shared" si="120"/>
        <v>44540</v>
      </c>
      <c r="AD181" s="545">
        <f t="shared" si="120"/>
        <v>44541</v>
      </c>
      <c r="AE181" s="545">
        <f t="shared" si="120"/>
        <v>44542</v>
      </c>
      <c r="AF181" s="545">
        <f t="shared" si="120"/>
        <v>44543</v>
      </c>
      <c r="AG181" s="545">
        <f t="shared" si="120"/>
        <v>44544</v>
      </c>
      <c r="AH181" s="545">
        <f t="shared" si="120"/>
        <v>44545</v>
      </c>
      <c r="AI181" s="591"/>
      <c r="AJ181" s="534"/>
      <c r="AK181" s="543" t="s">
        <v>140</v>
      </c>
      <c r="AL181" s="407">
        <f>SUM(J189,J190)</f>
        <v>25</v>
      </c>
      <c r="AM181" s="408">
        <f>AL181 - (AL181/7)</f>
        <v>21.42857143</v>
      </c>
      <c r="AN181" s="408">
        <f>AM181 - (AL181/7)</f>
        <v>17.85714286</v>
      </c>
      <c r="AO181" s="408">
        <f>AN181 - (AL181/7)</f>
        <v>14.28571429</v>
      </c>
      <c r="AP181" s="408">
        <f>AO181 - (AL181/7)</f>
        <v>10.71428571</v>
      </c>
      <c r="AQ181" s="408">
        <f>AP181 - (AL181/7)</f>
        <v>7.142857143</v>
      </c>
      <c r="AR181" s="408">
        <f>AQ181 - (AL181/7)</f>
        <v>3.571428571</v>
      </c>
      <c r="AS181" s="409">
        <f>AR181 - (AL181/7)</f>
        <v>0</v>
      </c>
      <c r="AT181" s="534"/>
      <c r="AU181" s="543" t="s">
        <v>140</v>
      </c>
      <c r="AV181" s="407">
        <f>SUM(J187,J188)</f>
        <v>15</v>
      </c>
      <c r="AW181" s="408">
        <f>AV181 - (AV181/7)</f>
        <v>12.85714286</v>
      </c>
      <c r="AX181" s="408">
        <f>AW181 - (AV181/7)</f>
        <v>10.71428571</v>
      </c>
      <c r="AY181" s="408">
        <f>AX181 - (AV181/7)</f>
        <v>8.571428571</v>
      </c>
      <c r="AZ181" s="408">
        <f>AY181 - (AV181/7)</f>
        <v>6.428571429</v>
      </c>
      <c r="BA181" s="408">
        <f>AZ181 - (AV181/7)</f>
        <v>4.285714286</v>
      </c>
      <c r="BB181" s="408">
        <f>BA181 - (AV181/7)</f>
        <v>2.142857143</v>
      </c>
      <c r="BC181" s="409">
        <f>BB181 - (AV181/7)</f>
        <v>0</v>
      </c>
      <c r="BD181" s="534"/>
      <c r="BE181" s="543" t="s">
        <v>140</v>
      </c>
      <c r="BF181" s="407">
        <f>SUM(J183,J184)</f>
        <v>32</v>
      </c>
      <c r="BG181" s="408">
        <f>BF181 - (BF181/7)</f>
        <v>27.42857143</v>
      </c>
      <c r="BH181" s="408">
        <f>BG181 - (BF181/7)</f>
        <v>22.85714286</v>
      </c>
      <c r="BI181" s="408">
        <f>BH181 - (BF181/7)</f>
        <v>18.28571429</v>
      </c>
      <c r="BJ181" s="408">
        <f>BI181 - (BF181/7)</f>
        <v>13.71428571</v>
      </c>
      <c r="BK181" s="408">
        <f>BJ181 - (BF181/7)</f>
        <v>9.142857143</v>
      </c>
      <c r="BL181" s="408">
        <f>BK181 - (BF181/7)</f>
        <v>4.571428571</v>
      </c>
      <c r="BM181" s="409">
        <f>BL181 - (BF181/7)</f>
        <v>0</v>
      </c>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250"/>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250"/>
      <c r="EC181" s="250"/>
      <c r="ED181" s="250"/>
      <c r="EE181" s="250"/>
      <c r="EF181" s="250"/>
      <c r="EG181" s="250"/>
      <c r="EH181" s="250"/>
      <c r="EI181" s="250"/>
      <c r="EJ181" s="250"/>
      <c r="EK181" s="250"/>
      <c r="EL181" s="250"/>
      <c r="EM181" s="250"/>
      <c r="EN181" s="250"/>
    </row>
    <row r="182" ht="19.5" customHeight="1">
      <c r="A182" s="14"/>
      <c r="B182" s="458">
        <v>4.7</v>
      </c>
      <c r="C182" s="459" t="s">
        <v>214</v>
      </c>
      <c r="D182" s="460">
        <v>44539.0</v>
      </c>
      <c r="E182" s="551" t="s">
        <v>215</v>
      </c>
      <c r="F182" s="552"/>
      <c r="G182" s="553"/>
      <c r="H182" s="463" t="s">
        <v>10</v>
      </c>
      <c r="I182" s="464" t="s">
        <v>5</v>
      </c>
      <c r="J182" s="282">
        <f t="shared" ref="J182:J191" si="124">SUM(K182:Q182)</f>
        <v>30</v>
      </c>
      <c r="K182" s="282">
        <v>1.0</v>
      </c>
      <c r="L182" s="282">
        <v>3.0</v>
      </c>
      <c r="M182" s="282">
        <v>6.0</v>
      </c>
      <c r="N182" s="282">
        <v>6.0</v>
      </c>
      <c r="O182" s="282">
        <v>6.0</v>
      </c>
      <c r="P182" s="282">
        <v>6.0</v>
      </c>
      <c r="Q182" s="283">
        <v>2.0</v>
      </c>
      <c r="R182" s="540"/>
      <c r="S182" s="466">
        <v>2.0</v>
      </c>
      <c r="T182" s="464">
        <v>3.0</v>
      </c>
      <c r="U182" s="464">
        <v>6.0</v>
      </c>
      <c r="V182" s="464">
        <v>5.0</v>
      </c>
      <c r="W182" s="464">
        <v>5.0</v>
      </c>
      <c r="X182" s="464">
        <v>5.0</v>
      </c>
      <c r="Y182" s="465">
        <v>2.0</v>
      </c>
      <c r="Z182" s="534"/>
      <c r="AA182" s="554" t="s">
        <v>5</v>
      </c>
      <c r="AB182" s="482">
        <v>4.0</v>
      </c>
      <c r="AC182" s="482">
        <v>4.0</v>
      </c>
      <c r="AD182" s="482">
        <v>0.0</v>
      </c>
      <c r="AE182" s="482">
        <v>0.0</v>
      </c>
      <c r="AF182" s="482">
        <v>4.0</v>
      </c>
      <c r="AG182" s="482">
        <v>5.0</v>
      </c>
      <c r="AH182" s="482">
        <v>2.0</v>
      </c>
      <c r="AI182" s="483">
        <f t="shared" ref="AI182:AI186" si="125">SUM(AB182:AH182)</f>
        <v>19</v>
      </c>
      <c r="AJ182" s="534"/>
      <c r="AK182" s="543" t="s">
        <v>144</v>
      </c>
      <c r="AL182" s="475">
        <f>SUM(J189,J190)</f>
        <v>25</v>
      </c>
      <c r="AM182" s="476">
        <f t="shared" ref="AM182:AS182" si="121"> AL182 - SUM(K189,K190)</f>
        <v>22</v>
      </c>
      <c r="AN182" s="476">
        <f t="shared" si="121"/>
        <v>19</v>
      </c>
      <c r="AO182" s="476">
        <f t="shared" si="121"/>
        <v>14</v>
      </c>
      <c r="AP182" s="476">
        <f t="shared" si="121"/>
        <v>10</v>
      </c>
      <c r="AQ182" s="476">
        <f t="shared" si="121"/>
        <v>6</v>
      </c>
      <c r="AR182" s="476">
        <f t="shared" si="121"/>
        <v>2</v>
      </c>
      <c r="AS182" s="477">
        <f t="shared" si="121"/>
        <v>0</v>
      </c>
      <c r="AT182" s="534"/>
      <c r="AU182" s="543" t="s">
        <v>144</v>
      </c>
      <c r="AV182" s="475">
        <f>SUM(J187,J188)</f>
        <v>15</v>
      </c>
      <c r="AW182" s="476">
        <f t="shared" ref="AW182:BC182" si="122">AV182 - SUM(K187,K188)</f>
        <v>12</v>
      </c>
      <c r="AX182" s="476">
        <f t="shared" si="122"/>
        <v>9</v>
      </c>
      <c r="AY182" s="476">
        <f t="shared" si="122"/>
        <v>9</v>
      </c>
      <c r="AZ182" s="476">
        <f t="shared" si="122"/>
        <v>9</v>
      </c>
      <c r="BA182" s="476">
        <f t="shared" si="122"/>
        <v>5</v>
      </c>
      <c r="BB182" s="476">
        <f t="shared" si="122"/>
        <v>1</v>
      </c>
      <c r="BC182" s="477">
        <f t="shared" si="122"/>
        <v>0</v>
      </c>
      <c r="BD182" s="534"/>
      <c r="BE182" s="543" t="s">
        <v>144</v>
      </c>
      <c r="BF182" s="475">
        <f>SUM(J183,J184)</f>
        <v>32</v>
      </c>
      <c r="BG182" s="476">
        <f t="shared" ref="BG182:BM182" si="123">BF182 - (K183 + K184)</f>
        <v>30</v>
      </c>
      <c r="BH182" s="476">
        <f t="shared" si="123"/>
        <v>26</v>
      </c>
      <c r="BI182" s="476">
        <f t="shared" si="123"/>
        <v>21</v>
      </c>
      <c r="BJ182" s="476">
        <f t="shared" si="123"/>
        <v>15</v>
      </c>
      <c r="BK182" s="476">
        <f t="shared" si="123"/>
        <v>9</v>
      </c>
      <c r="BL182" s="476">
        <f t="shared" si="123"/>
        <v>3</v>
      </c>
      <c r="BM182" s="477">
        <f t="shared" si="123"/>
        <v>0</v>
      </c>
      <c r="BN182" s="250"/>
      <c r="BO182" s="250"/>
      <c r="BP182" s="250"/>
      <c r="BQ182" s="250"/>
      <c r="BR182" s="250"/>
      <c r="BS182" s="250"/>
      <c r="BT182" s="250"/>
      <c r="BU182" s="250"/>
      <c r="BV182" s="250"/>
      <c r="BW182" s="250"/>
      <c r="BX182" s="250"/>
      <c r="BY182" s="250"/>
      <c r="BZ182" s="250"/>
      <c r="CA182" s="250"/>
      <c r="CB182" s="250"/>
      <c r="CC182" s="250"/>
      <c r="CD182" s="250"/>
      <c r="CE182" s="250"/>
      <c r="CF182" s="250"/>
      <c r="CG182" s="250"/>
      <c r="CH182" s="250"/>
      <c r="CI182" s="250"/>
      <c r="CJ182" s="250"/>
      <c r="CK182" s="250"/>
      <c r="CL182" s="250"/>
      <c r="CM182" s="250"/>
      <c r="CN182" s="250"/>
      <c r="CO182" s="250"/>
      <c r="CP182" s="250"/>
      <c r="CQ182" s="250"/>
      <c r="CR182" s="250"/>
      <c r="CS182" s="250"/>
      <c r="CT182" s="250"/>
      <c r="CU182" s="250"/>
      <c r="CV182" s="250"/>
      <c r="CW182" s="250"/>
      <c r="CX182" s="250"/>
      <c r="CY182" s="250"/>
      <c r="CZ182" s="250"/>
      <c r="DA182" s="250"/>
      <c r="DB182" s="250"/>
      <c r="DC182" s="250"/>
      <c r="DD182" s="250"/>
      <c r="DE182" s="250"/>
      <c r="DF182" s="250"/>
      <c r="DG182" s="250"/>
      <c r="DH182" s="250"/>
      <c r="DI182" s="250"/>
      <c r="DJ182" s="250"/>
      <c r="DK182" s="250"/>
      <c r="DL182" s="250"/>
      <c r="DM182" s="250"/>
      <c r="DN182" s="250"/>
      <c r="DO182" s="250"/>
      <c r="DP182" s="250"/>
      <c r="DQ182" s="250"/>
      <c r="DR182" s="250"/>
      <c r="DS182" s="250"/>
      <c r="DT182" s="250"/>
      <c r="DU182" s="250"/>
      <c r="DV182" s="250"/>
      <c r="DW182" s="250"/>
      <c r="DX182" s="250"/>
      <c r="DY182" s="250"/>
      <c r="DZ182" s="250"/>
      <c r="EA182" s="250"/>
      <c r="EB182" s="250"/>
      <c r="EC182" s="250"/>
      <c r="ED182" s="250"/>
      <c r="EE182" s="250"/>
      <c r="EF182" s="250"/>
      <c r="EG182" s="250"/>
      <c r="EH182" s="250"/>
      <c r="EI182" s="250"/>
      <c r="EJ182" s="250"/>
      <c r="EK182" s="250"/>
      <c r="EL182" s="250"/>
      <c r="EM182" s="250"/>
      <c r="EN182" s="250"/>
    </row>
    <row r="183" ht="19.5" customHeight="1">
      <c r="A183" s="14"/>
      <c r="B183" s="478"/>
      <c r="C183" s="479"/>
      <c r="D183" s="479"/>
      <c r="E183" s="551" t="s">
        <v>216</v>
      </c>
      <c r="F183" s="552"/>
      <c r="G183" s="553"/>
      <c r="H183" s="481" t="s">
        <v>12</v>
      </c>
      <c r="I183" s="464" t="s">
        <v>5</v>
      </c>
      <c r="J183" s="282">
        <f t="shared" si="124"/>
        <v>16</v>
      </c>
      <c r="K183" s="282">
        <v>1.0</v>
      </c>
      <c r="L183" s="282">
        <v>2.0</v>
      </c>
      <c r="M183" s="282">
        <v>2.5</v>
      </c>
      <c r="N183" s="282">
        <v>3.0</v>
      </c>
      <c r="O183" s="282">
        <v>3.0</v>
      </c>
      <c r="P183" s="282">
        <v>3.0</v>
      </c>
      <c r="Q183" s="283">
        <v>1.5</v>
      </c>
      <c r="R183" s="540"/>
      <c r="S183" s="466">
        <v>2.0</v>
      </c>
      <c r="T183" s="464">
        <v>3.0</v>
      </c>
      <c r="U183" s="464">
        <v>3.0</v>
      </c>
      <c r="V183" s="464">
        <v>3.0</v>
      </c>
      <c r="W183" s="464">
        <v>3.0</v>
      </c>
      <c r="X183" s="464">
        <v>3.0</v>
      </c>
      <c r="Y183" s="465">
        <v>2.0</v>
      </c>
      <c r="Z183" s="534"/>
      <c r="AA183" s="554" t="s">
        <v>8</v>
      </c>
      <c r="AB183" s="467">
        <v>5.0</v>
      </c>
      <c r="AC183" s="467">
        <v>5.0</v>
      </c>
      <c r="AD183" s="467">
        <v>5.0</v>
      </c>
      <c r="AE183" s="467">
        <v>5.0</v>
      </c>
      <c r="AF183" s="467">
        <v>5.0</v>
      </c>
      <c r="AG183" s="467">
        <v>5.0</v>
      </c>
      <c r="AH183" s="467">
        <v>0.0</v>
      </c>
      <c r="AI183" s="468">
        <f t="shared" si="125"/>
        <v>30</v>
      </c>
      <c r="AJ183" s="437"/>
      <c r="AK183" s="441"/>
      <c r="AL183" s="441"/>
      <c r="AM183" s="441"/>
      <c r="AN183" s="441"/>
      <c r="AO183" s="441"/>
      <c r="AP183" s="441"/>
      <c r="AQ183" s="441"/>
      <c r="AR183" s="441"/>
      <c r="AS183" s="441"/>
      <c r="AT183" s="437"/>
      <c r="AU183" s="441"/>
      <c r="AV183" s="441"/>
      <c r="AW183" s="441"/>
      <c r="AX183" s="441"/>
      <c r="AY183" s="441"/>
      <c r="AZ183" s="441"/>
      <c r="BA183" s="441"/>
      <c r="BB183" s="441"/>
      <c r="BC183" s="441"/>
      <c r="BD183" s="437"/>
      <c r="BE183" s="437"/>
      <c r="BF183" s="437"/>
      <c r="BG183" s="437"/>
      <c r="BH183" s="437"/>
      <c r="BI183" s="437"/>
      <c r="BJ183" s="437"/>
      <c r="BK183" s="437"/>
      <c r="BL183" s="437"/>
      <c r="BM183" s="437"/>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250"/>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250"/>
      <c r="EC183" s="250"/>
      <c r="ED183" s="250"/>
      <c r="EE183" s="250"/>
      <c r="EF183" s="250"/>
      <c r="EG183" s="250"/>
      <c r="EH183" s="250"/>
      <c r="EI183" s="250"/>
      <c r="EJ183" s="250"/>
      <c r="EK183" s="250"/>
      <c r="EL183" s="250"/>
      <c r="EM183" s="250"/>
      <c r="EN183" s="250"/>
    </row>
    <row r="184" ht="19.5" customHeight="1">
      <c r="A184" s="14"/>
      <c r="B184" s="478"/>
      <c r="C184" s="479"/>
      <c r="D184" s="479"/>
      <c r="E184" s="551" t="s">
        <v>217</v>
      </c>
      <c r="F184" s="552"/>
      <c r="G184" s="553"/>
      <c r="H184" s="481" t="s">
        <v>12</v>
      </c>
      <c r="I184" s="464" t="s">
        <v>5</v>
      </c>
      <c r="J184" s="282">
        <f t="shared" si="124"/>
        <v>16</v>
      </c>
      <c r="K184" s="282">
        <v>1.0</v>
      </c>
      <c r="L184" s="282">
        <v>2.0</v>
      </c>
      <c r="M184" s="282">
        <v>2.5</v>
      </c>
      <c r="N184" s="282">
        <v>3.0</v>
      </c>
      <c r="O184" s="282">
        <v>3.0</v>
      </c>
      <c r="P184" s="282">
        <v>3.0</v>
      </c>
      <c r="Q184" s="283">
        <v>1.5</v>
      </c>
      <c r="R184" s="540"/>
      <c r="S184" s="466">
        <v>2.0</v>
      </c>
      <c r="T184" s="464">
        <v>3.0</v>
      </c>
      <c r="U184" s="464">
        <v>3.0</v>
      </c>
      <c r="V184" s="464">
        <v>3.0</v>
      </c>
      <c r="W184" s="464">
        <v>3.0</v>
      </c>
      <c r="X184" s="464">
        <v>3.0</v>
      </c>
      <c r="Y184" s="465">
        <v>2.0</v>
      </c>
      <c r="Z184" s="534"/>
      <c r="AA184" s="554" t="s">
        <v>10</v>
      </c>
      <c r="AB184" s="482">
        <v>5.0</v>
      </c>
      <c r="AC184" s="482">
        <v>5.0</v>
      </c>
      <c r="AD184" s="482">
        <v>5.0</v>
      </c>
      <c r="AE184" s="482">
        <v>5.0</v>
      </c>
      <c r="AF184" s="482">
        <v>5.0</v>
      </c>
      <c r="AG184" s="482">
        <v>5.0</v>
      </c>
      <c r="AH184" s="482">
        <v>2.0</v>
      </c>
      <c r="AI184" s="483">
        <f t="shared" si="125"/>
        <v>32</v>
      </c>
      <c r="AJ184" s="534"/>
      <c r="AK184" s="543" t="s">
        <v>7</v>
      </c>
      <c r="AL184" s="544" t="s">
        <v>91</v>
      </c>
      <c r="AM184" s="545">
        <f t="shared" ref="AM184:AS184" si="126">K181</f>
        <v>44539</v>
      </c>
      <c r="AN184" s="545">
        <f t="shared" si="126"/>
        <v>44540</v>
      </c>
      <c r="AO184" s="545">
        <f t="shared" si="126"/>
        <v>44541</v>
      </c>
      <c r="AP184" s="545">
        <f t="shared" si="126"/>
        <v>44542</v>
      </c>
      <c r="AQ184" s="545">
        <f t="shared" si="126"/>
        <v>44543</v>
      </c>
      <c r="AR184" s="545">
        <f t="shared" si="126"/>
        <v>44544</v>
      </c>
      <c r="AS184" s="545">
        <f t="shared" si="126"/>
        <v>44545</v>
      </c>
      <c r="AT184" s="534"/>
      <c r="AU184" s="543" t="s">
        <v>10</v>
      </c>
      <c r="AV184" s="544" t="s">
        <v>91</v>
      </c>
      <c r="AW184" s="545">
        <f t="shared" ref="AW184:BC184" si="127">K181</f>
        <v>44539</v>
      </c>
      <c r="AX184" s="545">
        <f t="shared" si="127"/>
        <v>44540</v>
      </c>
      <c r="AY184" s="545">
        <f t="shared" si="127"/>
        <v>44541</v>
      </c>
      <c r="AZ184" s="545">
        <f t="shared" si="127"/>
        <v>44542</v>
      </c>
      <c r="BA184" s="545">
        <f t="shared" si="127"/>
        <v>44543</v>
      </c>
      <c r="BB184" s="545">
        <f t="shared" si="127"/>
        <v>44544</v>
      </c>
      <c r="BC184" s="545">
        <f t="shared" si="127"/>
        <v>44545</v>
      </c>
      <c r="BD184" s="437"/>
      <c r="BE184" s="437"/>
      <c r="BF184" s="437"/>
      <c r="BG184" s="437"/>
      <c r="BH184" s="437"/>
      <c r="BI184" s="437"/>
      <c r="BJ184" s="437"/>
      <c r="BK184" s="437"/>
      <c r="BL184" s="437"/>
      <c r="BM184" s="437"/>
      <c r="BN184" s="250"/>
      <c r="BO184" s="250"/>
      <c r="BP184" s="250"/>
      <c r="BQ184" s="250"/>
      <c r="BR184" s="250"/>
      <c r="BS184" s="250"/>
      <c r="BT184" s="250"/>
      <c r="BU184" s="250"/>
      <c r="BV184" s="250"/>
      <c r="BW184" s="250"/>
      <c r="BX184" s="250"/>
      <c r="BY184" s="250"/>
      <c r="BZ184" s="250"/>
      <c r="CA184" s="250"/>
      <c r="CB184" s="250"/>
      <c r="CC184" s="250"/>
      <c r="CD184" s="250"/>
      <c r="CE184" s="250"/>
      <c r="CF184" s="250"/>
      <c r="CG184" s="250"/>
      <c r="CH184" s="250"/>
      <c r="CI184" s="250"/>
      <c r="CJ184" s="250"/>
      <c r="CK184" s="250"/>
      <c r="CL184" s="250"/>
      <c r="CM184" s="250"/>
      <c r="CN184" s="250"/>
      <c r="CO184" s="250"/>
      <c r="CP184" s="250"/>
      <c r="CQ184" s="250"/>
      <c r="CR184" s="250"/>
      <c r="CS184" s="250"/>
      <c r="CT184" s="250"/>
      <c r="CU184" s="250"/>
      <c r="CV184" s="250"/>
      <c r="CW184" s="250"/>
      <c r="CX184" s="250"/>
      <c r="CY184" s="250"/>
      <c r="CZ184" s="250"/>
      <c r="DA184" s="250"/>
      <c r="DB184" s="250"/>
      <c r="DC184" s="250"/>
      <c r="DD184" s="250"/>
      <c r="DE184" s="250"/>
      <c r="DF184" s="250"/>
      <c r="DG184" s="250"/>
      <c r="DH184" s="250"/>
      <c r="DI184" s="250"/>
      <c r="DJ184" s="250"/>
      <c r="DK184" s="250"/>
      <c r="DL184" s="250"/>
      <c r="DM184" s="250"/>
      <c r="DN184" s="250"/>
      <c r="DO184" s="250"/>
      <c r="DP184" s="250"/>
      <c r="DQ184" s="250"/>
      <c r="DR184" s="250"/>
      <c r="DS184" s="250"/>
      <c r="DT184" s="250"/>
      <c r="DU184" s="250"/>
      <c r="DV184" s="250"/>
      <c r="DW184" s="250"/>
      <c r="DX184" s="250"/>
      <c r="DY184" s="250"/>
      <c r="DZ184" s="250"/>
      <c r="EA184" s="250"/>
      <c r="EB184" s="250"/>
      <c r="EC184" s="250"/>
      <c r="ED184" s="250"/>
      <c r="EE184" s="250"/>
      <c r="EF184" s="250"/>
      <c r="EG184" s="250"/>
      <c r="EH184" s="250"/>
      <c r="EI184" s="250"/>
      <c r="EJ184" s="250"/>
    </row>
    <row r="185" ht="19.5" customHeight="1">
      <c r="A185" s="14"/>
      <c r="B185" s="478"/>
      <c r="C185" s="479"/>
      <c r="D185" s="479"/>
      <c r="E185" s="551" t="s">
        <v>216</v>
      </c>
      <c r="F185" s="552"/>
      <c r="G185" s="553"/>
      <c r="H185" s="481" t="s">
        <v>7</v>
      </c>
      <c r="I185" s="464" t="s">
        <v>5</v>
      </c>
      <c r="J185" s="282">
        <f t="shared" si="124"/>
        <v>12</v>
      </c>
      <c r="K185" s="282">
        <v>0.0</v>
      </c>
      <c r="L185" s="282">
        <v>0.0</v>
      </c>
      <c r="M185" s="282">
        <v>0.0</v>
      </c>
      <c r="N185" s="282">
        <v>3.0</v>
      </c>
      <c r="O185" s="282">
        <v>3.0</v>
      </c>
      <c r="P185" s="282">
        <v>3.0</v>
      </c>
      <c r="Q185" s="283">
        <v>3.0</v>
      </c>
      <c r="R185" s="540"/>
      <c r="S185" s="466">
        <v>0.0</v>
      </c>
      <c r="T185" s="464">
        <v>0.0</v>
      </c>
      <c r="U185" s="464">
        <v>0.0</v>
      </c>
      <c r="V185" s="464">
        <v>3.0</v>
      </c>
      <c r="W185" s="464">
        <v>3.0</v>
      </c>
      <c r="X185" s="464">
        <v>3.0</v>
      </c>
      <c r="Y185" s="465">
        <v>3.0</v>
      </c>
      <c r="Z185" s="534"/>
      <c r="AA185" s="554" t="s">
        <v>12</v>
      </c>
      <c r="AB185" s="467">
        <v>2.0</v>
      </c>
      <c r="AC185" s="467">
        <v>5.0</v>
      </c>
      <c r="AD185" s="467">
        <v>5.0</v>
      </c>
      <c r="AE185" s="467">
        <v>5.0</v>
      </c>
      <c r="AF185" s="467">
        <v>5.0</v>
      </c>
      <c r="AG185" s="467">
        <v>5.0</v>
      </c>
      <c r="AH185" s="467">
        <v>2.0</v>
      </c>
      <c r="AI185" s="468">
        <f t="shared" si="125"/>
        <v>29</v>
      </c>
      <c r="AJ185" s="534"/>
      <c r="AK185" s="543" t="s">
        <v>140</v>
      </c>
      <c r="AL185" s="407">
        <f>SUM(J185,J186,J191)</f>
        <v>33</v>
      </c>
      <c r="AM185" s="408">
        <f>AL185 - (AL185/7)</f>
        <v>28.28571429</v>
      </c>
      <c r="AN185" s="408">
        <f>AM185 - (AL185/7)</f>
        <v>23.57142857</v>
      </c>
      <c r="AO185" s="408">
        <f>AN185 - (AL185/7)</f>
        <v>18.85714286</v>
      </c>
      <c r="AP185" s="408">
        <f>AO185 - (AL185/7)</f>
        <v>14.14285714</v>
      </c>
      <c r="AQ185" s="408">
        <f>AP185 - (AL185/7)</f>
        <v>9.428571429</v>
      </c>
      <c r="AR185" s="408">
        <f>AQ185 - (AL185/7)</f>
        <v>4.714285714</v>
      </c>
      <c r="AS185" s="409">
        <f>AR185 - (AL185/7)</f>
        <v>0</v>
      </c>
      <c r="AT185" s="534"/>
      <c r="AU185" s="543" t="s">
        <v>140</v>
      </c>
      <c r="AV185" s="407">
        <f>SUM(J182)</f>
        <v>30</v>
      </c>
      <c r="AW185" s="408">
        <f>AV185 - (AV185/7)</f>
        <v>25.71428571</v>
      </c>
      <c r="AX185" s="408">
        <f>AW185 - (AV185/7)</f>
        <v>21.42857143</v>
      </c>
      <c r="AY185" s="408">
        <f>AX185 - (AV185/7)</f>
        <v>17.14285714</v>
      </c>
      <c r="AZ185" s="408">
        <f>AY185 - (AV185/7)</f>
        <v>12.85714286</v>
      </c>
      <c r="BA185" s="408">
        <f>AZ185 - (AV185/7)</f>
        <v>8.571428571</v>
      </c>
      <c r="BB185" s="408">
        <f>BA185 - (AV185/7)</f>
        <v>4.285714286</v>
      </c>
      <c r="BC185" s="409">
        <f>BB185 - (AV185/7)</f>
        <v>0</v>
      </c>
      <c r="BD185" s="437"/>
      <c r="BE185" s="437"/>
      <c r="BF185" s="437"/>
      <c r="BG185" s="437"/>
      <c r="BH185" s="437"/>
      <c r="BI185" s="437"/>
      <c r="BJ185" s="437"/>
      <c r="BK185" s="437"/>
      <c r="BL185" s="437"/>
      <c r="BM185" s="437"/>
      <c r="BN185" s="436"/>
      <c r="BO185" s="436"/>
      <c r="BP185" s="436"/>
      <c r="BQ185" s="436"/>
      <c r="BR185" s="436"/>
      <c r="BS185" s="436"/>
      <c r="BT185" s="436"/>
      <c r="BU185" s="436"/>
      <c r="BV185" s="436"/>
      <c r="BW185" s="436"/>
      <c r="BX185" s="436"/>
      <c r="BY185" s="436"/>
      <c r="BZ185" s="436"/>
      <c r="CA185" s="436"/>
      <c r="CB185" s="436"/>
      <c r="CC185" s="436"/>
      <c r="CD185" s="436"/>
      <c r="CE185" s="436"/>
      <c r="CF185" s="436"/>
      <c r="CG185" s="436"/>
      <c r="CH185" s="436"/>
      <c r="CI185" s="436"/>
      <c r="CJ185" s="436"/>
      <c r="CK185" s="436"/>
      <c r="CL185" s="436"/>
      <c r="CM185" s="436"/>
      <c r="CN185" s="436"/>
      <c r="CO185" s="436"/>
      <c r="CP185" s="436"/>
      <c r="CQ185" s="436"/>
      <c r="CR185" s="436"/>
      <c r="CS185" s="436"/>
      <c r="CT185" s="436"/>
      <c r="CU185" s="436"/>
      <c r="CV185" s="436"/>
      <c r="CW185" s="436"/>
      <c r="CX185" s="436"/>
      <c r="CY185" s="436"/>
      <c r="CZ185" s="436"/>
      <c r="DA185" s="436"/>
      <c r="DB185" s="436"/>
      <c r="DC185" s="436"/>
      <c r="DD185" s="436"/>
      <c r="DE185" s="436"/>
      <c r="DF185" s="436"/>
      <c r="DG185" s="436"/>
      <c r="DH185" s="436"/>
      <c r="DI185" s="436"/>
      <c r="DJ185" s="436"/>
      <c r="DK185" s="436"/>
      <c r="DL185" s="436"/>
      <c r="DM185" s="436"/>
      <c r="DN185" s="436"/>
      <c r="DO185" s="436"/>
      <c r="DP185" s="436"/>
      <c r="DQ185" s="436"/>
      <c r="DR185" s="436"/>
      <c r="DS185" s="436"/>
      <c r="DT185" s="436"/>
      <c r="DU185" s="436"/>
      <c r="DV185" s="436"/>
      <c r="DW185" s="436"/>
      <c r="DX185" s="436"/>
      <c r="DY185" s="436"/>
      <c r="DZ185" s="436"/>
      <c r="EA185" s="436"/>
      <c r="EB185" s="436"/>
      <c r="EC185" s="436"/>
      <c r="ED185" s="436"/>
      <c r="EE185" s="436"/>
      <c r="EF185" s="436"/>
      <c r="EG185" s="436"/>
      <c r="EH185" s="436"/>
      <c r="EI185" s="436"/>
      <c r="EJ185" s="436"/>
      <c r="EK185" s="244"/>
      <c r="EL185" s="244"/>
      <c r="EM185" s="244"/>
      <c r="EN185" s="244"/>
    </row>
    <row r="186" ht="19.5" customHeight="1">
      <c r="A186" s="14"/>
      <c r="B186" s="478"/>
      <c r="C186" s="479"/>
      <c r="D186" s="479"/>
      <c r="E186" s="551" t="s">
        <v>217</v>
      </c>
      <c r="F186" s="552"/>
      <c r="G186" s="553"/>
      <c r="H186" s="481" t="s">
        <v>7</v>
      </c>
      <c r="I186" s="464" t="s">
        <v>5</v>
      </c>
      <c r="J186" s="282">
        <f t="shared" si="124"/>
        <v>12</v>
      </c>
      <c r="K186" s="282">
        <v>0.0</v>
      </c>
      <c r="L186" s="282">
        <v>0.0</v>
      </c>
      <c r="M186" s="282">
        <v>0.0</v>
      </c>
      <c r="N186" s="282">
        <v>3.0</v>
      </c>
      <c r="O186" s="282">
        <v>3.0</v>
      </c>
      <c r="P186" s="282">
        <v>3.0</v>
      </c>
      <c r="Q186" s="283">
        <v>3.0</v>
      </c>
      <c r="R186" s="540"/>
      <c r="S186" s="466">
        <v>0.0</v>
      </c>
      <c r="T186" s="464">
        <v>0.0</v>
      </c>
      <c r="U186" s="464">
        <v>0.0</v>
      </c>
      <c r="V186" s="464">
        <v>3.0</v>
      </c>
      <c r="W186" s="464">
        <v>3.0</v>
      </c>
      <c r="X186" s="464">
        <v>3.0</v>
      </c>
      <c r="Y186" s="465">
        <v>3.0</v>
      </c>
      <c r="Z186" s="534"/>
      <c r="AA186" s="554" t="s">
        <v>7</v>
      </c>
      <c r="AB186" s="555">
        <v>5.0</v>
      </c>
      <c r="AC186" s="555">
        <v>5.0</v>
      </c>
      <c r="AD186" s="555">
        <v>5.0</v>
      </c>
      <c r="AE186" s="555">
        <v>5.0</v>
      </c>
      <c r="AF186" s="555">
        <v>5.0</v>
      </c>
      <c r="AG186" s="555">
        <v>5.0</v>
      </c>
      <c r="AH186" s="555">
        <v>2.0</v>
      </c>
      <c r="AI186" s="556">
        <f t="shared" si="125"/>
        <v>32</v>
      </c>
      <c r="AJ186" s="534"/>
      <c r="AK186" s="543" t="s">
        <v>144</v>
      </c>
      <c r="AL186" s="475">
        <f>SUM(J185,J186,J191)</f>
        <v>33</v>
      </c>
      <c r="AM186" s="476">
        <f>AL186 -SUM(K185,K186,K191)</f>
        <v>30</v>
      </c>
      <c r="AN186" s="476">
        <f t="shared" ref="AN186:AS186" si="128">AM186 - SUM(L185,L186,L191)</f>
        <v>27</v>
      </c>
      <c r="AO186" s="476">
        <f t="shared" si="128"/>
        <v>24</v>
      </c>
      <c r="AP186" s="476">
        <f t="shared" si="128"/>
        <v>18</v>
      </c>
      <c r="AQ186" s="476">
        <f t="shared" si="128"/>
        <v>12</v>
      </c>
      <c r="AR186" s="476">
        <f t="shared" si="128"/>
        <v>6</v>
      </c>
      <c r="AS186" s="477">
        <f t="shared" si="128"/>
        <v>0</v>
      </c>
      <c r="AT186" s="534"/>
      <c r="AU186" s="543" t="s">
        <v>144</v>
      </c>
      <c r="AV186" s="475">
        <f>SUM(J182)</f>
        <v>30</v>
      </c>
      <c r="AW186" s="476">
        <f t="shared" ref="AW186:BC186" si="129">AV186 - K182</f>
        <v>29</v>
      </c>
      <c r="AX186" s="476">
        <f t="shared" si="129"/>
        <v>26</v>
      </c>
      <c r="AY186" s="476">
        <f t="shared" si="129"/>
        <v>20</v>
      </c>
      <c r="AZ186" s="476">
        <f t="shared" si="129"/>
        <v>14</v>
      </c>
      <c r="BA186" s="476">
        <f t="shared" si="129"/>
        <v>8</v>
      </c>
      <c r="BB186" s="476">
        <f t="shared" si="129"/>
        <v>2</v>
      </c>
      <c r="BC186" s="477">
        <f t="shared" si="129"/>
        <v>0</v>
      </c>
      <c r="BD186" s="437"/>
      <c r="BE186" s="437"/>
      <c r="BF186" s="437"/>
      <c r="BG186" s="437"/>
      <c r="BH186" s="437"/>
      <c r="BI186" s="437"/>
      <c r="BJ186" s="437"/>
      <c r="BK186" s="437"/>
      <c r="BL186" s="437"/>
      <c r="BM186" s="437"/>
      <c r="BN186" s="244"/>
      <c r="BO186" s="244"/>
      <c r="BP186" s="244"/>
      <c r="BQ186" s="244"/>
      <c r="BR186" s="244"/>
      <c r="BS186" s="244"/>
      <c r="BT186" s="244"/>
      <c r="BU186" s="244"/>
      <c r="BV186" s="244"/>
      <c r="BW186" s="244"/>
      <c r="BX186" s="244"/>
      <c r="BY186" s="244"/>
      <c r="BZ186" s="244"/>
      <c r="CA186" s="244"/>
      <c r="CB186" s="244"/>
      <c r="CC186" s="244"/>
      <c r="CD186" s="244"/>
      <c r="CE186" s="244"/>
      <c r="CF186" s="244"/>
      <c r="CG186" s="244"/>
      <c r="CH186" s="244"/>
      <c r="CI186" s="244"/>
      <c r="CJ186" s="244"/>
      <c r="CK186" s="244"/>
      <c r="CL186" s="244"/>
      <c r="CM186" s="244"/>
      <c r="CN186" s="244"/>
      <c r="CO186" s="244"/>
      <c r="CP186" s="244"/>
      <c r="CQ186" s="244"/>
      <c r="CR186" s="244"/>
      <c r="CS186" s="244"/>
      <c r="CT186" s="244"/>
      <c r="CU186" s="244"/>
      <c r="CV186" s="244"/>
      <c r="CW186" s="244"/>
      <c r="CX186" s="244"/>
      <c r="CY186" s="244"/>
      <c r="CZ186" s="244"/>
      <c r="DA186" s="244"/>
      <c r="DB186" s="244"/>
      <c r="DC186" s="244"/>
      <c r="DD186" s="244"/>
      <c r="DE186" s="244"/>
      <c r="DF186" s="244"/>
      <c r="DG186" s="244"/>
      <c r="DH186" s="244"/>
      <c r="DI186" s="244"/>
      <c r="DJ186" s="244"/>
      <c r="DK186" s="244"/>
      <c r="DL186" s="244"/>
      <c r="DM186" s="244"/>
      <c r="DN186" s="244"/>
      <c r="DO186" s="244"/>
      <c r="DP186" s="244"/>
      <c r="DQ186" s="244"/>
      <c r="DR186" s="244"/>
      <c r="DS186" s="244"/>
      <c r="DT186" s="244"/>
      <c r="DU186" s="244"/>
      <c r="DV186" s="244"/>
      <c r="DW186" s="244"/>
      <c r="DX186" s="244"/>
      <c r="DY186" s="244"/>
      <c r="DZ186" s="244"/>
      <c r="EA186" s="244"/>
      <c r="EB186" s="244"/>
      <c r="EC186" s="244"/>
      <c r="ED186" s="244"/>
      <c r="EE186" s="244"/>
      <c r="EF186" s="244"/>
      <c r="EG186" s="244"/>
      <c r="EH186" s="244"/>
      <c r="EI186" s="244"/>
      <c r="EJ186" s="244"/>
      <c r="EK186" s="244"/>
      <c r="EL186" s="244"/>
      <c r="EM186" s="244"/>
      <c r="EN186" s="244"/>
    </row>
    <row r="187" ht="19.5" customHeight="1">
      <c r="A187" s="14"/>
      <c r="B187" s="478"/>
      <c r="C187" s="479"/>
      <c r="D187" s="479"/>
      <c r="E187" s="551" t="s">
        <v>218</v>
      </c>
      <c r="F187" s="552"/>
      <c r="G187" s="553"/>
      <c r="H187" s="463" t="s">
        <v>5</v>
      </c>
      <c r="I187" s="464" t="s">
        <v>5</v>
      </c>
      <c r="J187" s="282">
        <f t="shared" si="124"/>
        <v>10</v>
      </c>
      <c r="K187" s="282">
        <v>3.0</v>
      </c>
      <c r="L187" s="282">
        <v>3.0</v>
      </c>
      <c r="M187" s="282">
        <v>0.0</v>
      </c>
      <c r="N187" s="282">
        <v>0.0</v>
      </c>
      <c r="O187" s="282">
        <v>4.0</v>
      </c>
      <c r="P187" s="282">
        <v>0.0</v>
      </c>
      <c r="Q187" s="283">
        <v>0.0</v>
      </c>
      <c r="R187" s="540"/>
      <c r="S187" s="466">
        <v>4.0</v>
      </c>
      <c r="T187" s="464">
        <v>4.0</v>
      </c>
      <c r="U187" s="464">
        <v>0.0</v>
      </c>
      <c r="V187" s="464">
        <v>0.0</v>
      </c>
      <c r="W187" s="464">
        <v>4.0</v>
      </c>
      <c r="X187" s="464">
        <v>0.0</v>
      </c>
      <c r="Y187" s="465">
        <v>0.0</v>
      </c>
      <c r="Z187" s="437"/>
      <c r="AA187" s="437"/>
      <c r="AB187" s="437"/>
      <c r="AC187" s="437"/>
      <c r="AD187" s="437"/>
      <c r="AE187" s="437"/>
      <c r="AF187" s="437"/>
      <c r="AG187" s="437"/>
      <c r="AH187" s="437"/>
      <c r="AI187" s="561">
        <f>SUM(AI181:AI186)</f>
        <v>142</v>
      </c>
      <c r="AJ187" s="437"/>
      <c r="AK187" s="437"/>
      <c r="AL187" s="437"/>
      <c r="AM187" s="437"/>
      <c r="AN187" s="437"/>
      <c r="AO187" s="437"/>
      <c r="AP187" s="437"/>
      <c r="AQ187" s="437"/>
      <c r="AR187" s="437"/>
      <c r="AS187" s="437"/>
      <c r="AT187" s="437"/>
      <c r="AU187" s="437"/>
      <c r="AV187" s="437"/>
      <c r="AW187" s="437"/>
      <c r="AX187" s="437"/>
      <c r="AY187" s="437"/>
      <c r="AZ187" s="437"/>
      <c r="BA187" s="437"/>
      <c r="BB187" s="437"/>
      <c r="BC187" s="437"/>
      <c r="BD187" s="437"/>
      <c r="BE187" s="437"/>
      <c r="BF187" s="437"/>
      <c r="BG187" s="437"/>
      <c r="BH187" s="437"/>
      <c r="BI187" s="437"/>
      <c r="BJ187" s="437"/>
      <c r="BK187" s="437"/>
      <c r="BL187" s="437"/>
      <c r="BM187" s="437"/>
      <c r="BN187" s="244"/>
      <c r="BO187" s="244"/>
      <c r="BP187" s="244"/>
      <c r="BQ187" s="244"/>
      <c r="BR187" s="244"/>
      <c r="BS187" s="244"/>
      <c r="BT187" s="244"/>
      <c r="BU187" s="244"/>
      <c r="BV187" s="244"/>
      <c r="BW187" s="244"/>
      <c r="BX187" s="244"/>
      <c r="BY187" s="244"/>
      <c r="BZ187" s="244"/>
      <c r="CA187" s="244"/>
      <c r="CB187" s="244"/>
      <c r="CC187" s="244"/>
      <c r="CD187" s="244"/>
      <c r="CE187" s="244"/>
      <c r="CF187" s="244"/>
      <c r="CG187" s="244"/>
      <c r="CH187" s="244"/>
      <c r="CI187" s="244"/>
      <c r="CJ187" s="244"/>
      <c r="CK187" s="244"/>
      <c r="CL187" s="244"/>
      <c r="CM187" s="244"/>
      <c r="CN187" s="244"/>
      <c r="CO187" s="244"/>
      <c r="CP187" s="244"/>
      <c r="CQ187" s="244"/>
      <c r="CR187" s="244"/>
      <c r="CS187" s="244"/>
      <c r="CT187" s="244"/>
      <c r="CU187" s="244"/>
      <c r="CV187" s="244"/>
      <c r="CW187" s="244"/>
      <c r="CX187" s="244"/>
      <c r="CY187" s="244"/>
      <c r="CZ187" s="244"/>
      <c r="DA187" s="244"/>
      <c r="DB187" s="244"/>
      <c r="DC187" s="244"/>
      <c r="DD187" s="244"/>
      <c r="DE187" s="244"/>
      <c r="DF187" s="244"/>
      <c r="DG187" s="244"/>
      <c r="DH187" s="244"/>
      <c r="DI187" s="244"/>
      <c r="DJ187" s="244"/>
      <c r="DK187" s="244"/>
      <c r="DL187" s="244"/>
      <c r="DM187" s="244"/>
      <c r="DN187" s="244"/>
      <c r="DO187" s="244"/>
      <c r="DP187" s="244"/>
      <c r="DQ187" s="244"/>
      <c r="DR187" s="244"/>
      <c r="DS187" s="244"/>
      <c r="DT187" s="244"/>
      <c r="DU187" s="244"/>
      <c r="DV187" s="244"/>
      <c r="DW187" s="244"/>
      <c r="DX187" s="244"/>
      <c r="DY187" s="244"/>
      <c r="DZ187" s="244"/>
      <c r="EA187" s="244"/>
      <c r="EB187" s="244"/>
      <c r="EC187" s="244"/>
      <c r="ED187" s="244"/>
      <c r="EE187" s="244"/>
      <c r="EF187" s="244"/>
      <c r="EG187" s="244"/>
      <c r="EH187" s="244"/>
      <c r="EI187" s="244"/>
      <c r="EJ187" s="244"/>
      <c r="EK187" s="244"/>
      <c r="EL187" s="244"/>
      <c r="EM187" s="244"/>
      <c r="EN187" s="244"/>
    </row>
    <row r="188" ht="19.5" customHeight="1">
      <c r="A188" s="14"/>
      <c r="B188" s="478"/>
      <c r="C188" s="479"/>
      <c r="D188" s="479"/>
      <c r="E188" s="551" t="s">
        <v>219</v>
      </c>
      <c r="F188" s="552"/>
      <c r="G188" s="553"/>
      <c r="H188" s="463" t="s">
        <v>5</v>
      </c>
      <c r="I188" s="464" t="s">
        <v>5</v>
      </c>
      <c r="J188" s="282">
        <f t="shared" si="124"/>
        <v>5</v>
      </c>
      <c r="K188" s="282">
        <v>0.0</v>
      </c>
      <c r="L188" s="282">
        <v>0.0</v>
      </c>
      <c r="M188" s="282">
        <v>0.0</v>
      </c>
      <c r="N188" s="282">
        <v>0.0</v>
      </c>
      <c r="O188" s="282">
        <v>0.0</v>
      </c>
      <c r="P188" s="282">
        <v>4.0</v>
      </c>
      <c r="Q188" s="283">
        <v>1.0</v>
      </c>
      <c r="R188" s="540"/>
      <c r="S188" s="466">
        <v>0.0</v>
      </c>
      <c r="T188" s="464">
        <v>0.0</v>
      </c>
      <c r="U188" s="464">
        <v>0.0</v>
      </c>
      <c r="V188" s="464">
        <v>0.0</v>
      </c>
      <c r="W188" s="464">
        <v>0.0</v>
      </c>
      <c r="X188" s="464">
        <v>5.0</v>
      </c>
      <c r="Y188" s="465">
        <v>2.0</v>
      </c>
      <c r="Z188" s="437"/>
      <c r="AA188" s="437"/>
      <c r="AB188" s="437"/>
      <c r="AC188" s="437"/>
      <c r="AD188" s="437"/>
      <c r="AE188" s="437"/>
      <c r="AF188" s="437"/>
      <c r="AG188" s="437"/>
      <c r="AH188" s="437"/>
      <c r="AI188" s="437"/>
      <c r="AJ188" s="437"/>
      <c r="AK188" s="437"/>
      <c r="AL188" s="437"/>
      <c r="AM188" s="437"/>
      <c r="AN188" s="437"/>
      <c r="AO188" s="437"/>
      <c r="AP188" s="437"/>
      <c r="AQ188" s="437"/>
      <c r="AR188" s="437"/>
      <c r="AS188" s="437"/>
      <c r="AT188" s="437"/>
      <c r="AU188" s="437"/>
      <c r="AV188" s="437"/>
      <c r="AW188" s="437"/>
      <c r="AX188" s="437"/>
      <c r="AY188" s="437"/>
      <c r="AZ188" s="437"/>
      <c r="BA188" s="437"/>
      <c r="BB188" s="437"/>
      <c r="BC188" s="437"/>
      <c r="BD188" s="437"/>
      <c r="BE188" s="437"/>
      <c r="BF188" s="437"/>
      <c r="BG188" s="437"/>
      <c r="BH188" s="437"/>
      <c r="BI188" s="437"/>
      <c r="BJ188" s="437"/>
      <c r="BK188" s="437"/>
      <c r="BL188" s="437"/>
      <c r="BM188" s="437"/>
      <c r="BN188" s="244"/>
      <c r="BO188" s="244"/>
      <c r="BP188" s="244"/>
      <c r="BQ188" s="244"/>
      <c r="BR188" s="244"/>
      <c r="BS188" s="244"/>
      <c r="BT188" s="244"/>
      <c r="BU188" s="244"/>
      <c r="BV188" s="244"/>
      <c r="BW188" s="244"/>
      <c r="BX188" s="244"/>
      <c r="BY188" s="244"/>
      <c r="BZ188" s="244"/>
      <c r="CA188" s="244"/>
      <c r="CB188" s="244"/>
      <c r="CC188" s="244"/>
      <c r="CD188" s="244"/>
      <c r="CE188" s="244"/>
      <c r="CF188" s="244"/>
      <c r="CG188" s="244"/>
      <c r="CH188" s="244"/>
      <c r="CI188" s="244"/>
      <c r="CJ188" s="244"/>
      <c r="CK188" s="244"/>
      <c r="CL188" s="244"/>
      <c r="CM188" s="244"/>
      <c r="CN188" s="244"/>
      <c r="CO188" s="244"/>
      <c r="CP188" s="244"/>
      <c r="CQ188" s="244"/>
      <c r="CR188" s="244"/>
      <c r="CS188" s="244"/>
      <c r="CT188" s="244"/>
      <c r="CU188" s="244"/>
      <c r="CV188" s="244"/>
      <c r="CW188" s="244"/>
      <c r="CX188" s="244"/>
      <c r="CY188" s="244"/>
      <c r="CZ188" s="244"/>
      <c r="DA188" s="244"/>
      <c r="DB188" s="244"/>
      <c r="DC188" s="244"/>
      <c r="DD188" s="244"/>
      <c r="DE188" s="244"/>
      <c r="DF188" s="244"/>
      <c r="DG188" s="244"/>
      <c r="DH188" s="244"/>
      <c r="DI188" s="244"/>
      <c r="DJ188" s="244"/>
      <c r="DK188" s="244"/>
      <c r="DL188" s="244"/>
      <c r="DM188" s="244"/>
      <c r="DN188" s="244"/>
      <c r="DO188" s="244"/>
      <c r="DP188" s="244"/>
      <c r="DQ188" s="244"/>
      <c r="DR188" s="244"/>
      <c r="DS188" s="244"/>
      <c r="DT188" s="244"/>
      <c r="DU188" s="244"/>
      <c r="DV188" s="244"/>
      <c r="DW188" s="244"/>
      <c r="DX188" s="244"/>
      <c r="DY188" s="244"/>
      <c r="DZ188" s="244"/>
      <c r="EA188" s="244"/>
      <c r="EB188" s="244"/>
      <c r="EC188" s="244"/>
      <c r="ED188" s="244"/>
      <c r="EE188" s="244"/>
      <c r="EF188" s="244"/>
      <c r="EG188" s="244"/>
      <c r="EH188" s="244"/>
      <c r="EI188" s="244"/>
      <c r="EJ188" s="244"/>
      <c r="EK188" s="244"/>
      <c r="EL188" s="244"/>
      <c r="EM188" s="244"/>
      <c r="EN188" s="244"/>
    </row>
    <row r="189" ht="19.5" customHeight="1">
      <c r="A189" s="14"/>
      <c r="B189" s="478"/>
      <c r="C189" s="479"/>
      <c r="D189" s="479"/>
      <c r="E189" s="551" t="s">
        <v>218</v>
      </c>
      <c r="F189" s="552"/>
      <c r="G189" s="553"/>
      <c r="H189" s="463" t="s">
        <v>8</v>
      </c>
      <c r="I189" s="464" t="s">
        <v>5</v>
      </c>
      <c r="J189" s="282">
        <f t="shared" si="124"/>
        <v>15</v>
      </c>
      <c r="K189" s="282">
        <v>3.0</v>
      </c>
      <c r="L189" s="282">
        <v>3.0</v>
      </c>
      <c r="M189" s="282">
        <v>3.0</v>
      </c>
      <c r="N189" s="282">
        <v>2.0</v>
      </c>
      <c r="O189" s="282">
        <v>2.0</v>
      </c>
      <c r="P189" s="282">
        <v>2.0</v>
      </c>
      <c r="Q189" s="283">
        <v>0.0</v>
      </c>
      <c r="R189" s="540"/>
      <c r="S189" s="466">
        <v>3.5</v>
      </c>
      <c r="T189" s="464">
        <v>3.5</v>
      </c>
      <c r="U189" s="464">
        <v>3.5</v>
      </c>
      <c r="V189" s="464">
        <v>2.5</v>
      </c>
      <c r="W189" s="464">
        <v>2.5</v>
      </c>
      <c r="X189" s="464">
        <v>2.5</v>
      </c>
      <c r="Y189" s="465">
        <v>0.0</v>
      </c>
      <c r="Z189" s="436"/>
      <c r="AB189" s="436"/>
      <c r="AC189" s="436"/>
      <c r="AD189" s="436"/>
      <c r="AE189" s="436"/>
      <c r="AF189" s="436"/>
      <c r="AG189" s="436"/>
      <c r="AH189" s="436"/>
      <c r="AI189" s="436"/>
      <c r="AJ189" s="436"/>
      <c r="AK189" s="436"/>
      <c r="AL189" s="436"/>
      <c r="AM189" s="436"/>
      <c r="AN189" s="436"/>
      <c r="AO189" s="436"/>
      <c r="AP189" s="436"/>
      <c r="AQ189" s="436"/>
      <c r="AR189" s="436"/>
      <c r="AS189" s="436"/>
      <c r="AT189" s="436"/>
      <c r="AU189" s="436"/>
      <c r="AV189" s="436"/>
      <c r="AW189" s="436"/>
      <c r="AX189" s="436"/>
      <c r="AY189" s="436"/>
      <c r="AZ189" s="436"/>
      <c r="BA189" s="436"/>
      <c r="BB189" s="436"/>
      <c r="BC189" s="436"/>
      <c r="BD189" s="436"/>
      <c r="BE189" s="436"/>
      <c r="BF189" s="436"/>
      <c r="BG189" s="436"/>
      <c r="BH189" s="436"/>
      <c r="BI189" s="436"/>
      <c r="BJ189" s="436"/>
      <c r="BK189" s="436"/>
      <c r="BL189" s="436"/>
      <c r="BM189" s="436"/>
      <c r="BN189" s="244"/>
      <c r="BO189" s="244"/>
      <c r="BP189" s="244"/>
      <c r="BQ189" s="244"/>
      <c r="BR189" s="244"/>
      <c r="BS189" s="244"/>
      <c r="BT189" s="244"/>
      <c r="BU189" s="244"/>
      <c r="BV189" s="244"/>
      <c r="BW189" s="244"/>
      <c r="BX189" s="244"/>
      <c r="BY189" s="244"/>
      <c r="BZ189" s="244"/>
      <c r="CA189" s="244"/>
      <c r="CB189" s="244"/>
      <c r="CC189" s="244"/>
      <c r="CD189" s="244"/>
      <c r="CE189" s="244"/>
      <c r="CF189" s="244"/>
      <c r="CG189" s="244"/>
      <c r="CH189" s="244"/>
      <c r="CI189" s="244"/>
      <c r="CJ189" s="244"/>
      <c r="CK189" s="244"/>
      <c r="CL189" s="244"/>
      <c r="CM189" s="244"/>
      <c r="CN189" s="244"/>
      <c r="CO189" s="244"/>
      <c r="CP189" s="244"/>
      <c r="CQ189" s="244"/>
      <c r="CR189" s="244"/>
      <c r="CS189" s="244"/>
      <c r="CT189" s="244"/>
      <c r="CU189" s="244"/>
      <c r="CV189" s="244"/>
      <c r="CW189" s="244"/>
      <c r="CX189" s="244"/>
      <c r="CY189" s="244"/>
      <c r="CZ189" s="244"/>
      <c r="DA189" s="244"/>
      <c r="DB189" s="244"/>
      <c r="DC189" s="244"/>
      <c r="DD189" s="244"/>
      <c r="DE189" s="244"/>
      <c r="DF189" s="244"/>
      <c r="DG189" s="244"/>
      <c r="DH189" s="244"/>
      <c r="DI189" s="244"/>
      <c r="DJ189" s="244"/>
      <c r="DK189" s="244"/>
      <c r="DL189" s="244"/>
      <c r="DM189" s="244"/>
      <c r="DN189" s="244"/>
      <c r="DO189" s="244"/>
      <c r="DP189" s="244"/>
      <c r="DQ189" s="244"/>
      <c r="DR189" s="244"/>
      <c r="DS189" s="244"/>
      <c r="DT189" s="244"/>
      <c r="DU189" s="244"/>
      <c r="DV189" s="244"/>
      <c r="DW189" s="244"/>
      <c r="DX189" s="244"/>
      <c r="DY189" s="244"/>
      <c r="DZ189" s="244"/>
      <c r="EA189" s="244"/>
      <c r="EB189" s="244"/>
      <c r="EC189" s="244"/>
      <c r="ED189" s="244"/>
      <c r="EE189" s="244"/>
      <c r="EF189" s="244"/>
      <c r="EG189" s="244"/>
      <c r="EH189" s="244"/>
      <c r="EI189" s="244"/>
      <c r="EJ189" s="244"/>
      <c r="EK189" s="244"/>
      <c r="EL189" s="244"/>
      <c r="EM189" s="244"/>
      <c r="EN189" s="244"/>
    </row>
    <row r="190" ht="19.5" customHeight="1">
      <c r="A190" s="14"/>
      <c r="B190" s="478"/>
      <c r="C190" s="479"/>
      <c r="D190" s="479"/>
      <c r="E190" s="551" t="s">
        <v>219</v>
      </c>
      <c r="F190" s="552"/>
      <c r="G190" s="553"/>
      <c r="H190" s="463" t="s">
        <v>8</v>
      </c>
      <c r="I190" s="464" t="s">
        <v>5</v>
      </c>
      <c r="J190" s="282">
        <f t="shared" si="124"/>
        <v>10</v>
      </c>
      <c r="K190" s="282">
        <v>0.0</v>
      </c>
      <c r="L190" s="282">
        <v>0.0</v>
      </c>
      <c r="M190" s="282">
        <v>2.0</v>
      </c>
      <c r="N190" s="282">
        <v>2.0</v>
      </c>
      <c r="O190" s="282">
        <v>2.0</v>
      </c>
      <c r="P190" s="282">
        <v>2.0</v>
      </c>
      <c r="Q190" s="283">
        <v>2.0</v>
      </c>
      <c r="R190" s="540"/>
      <c r="S190" s="466">
        <v>0.0</v>
      </c>
      <c r="T190" s="464">
        <v>0.0</v>
      </c>
      <c r="U190" s="464">
        <v>2.5</v>
      </c>
      <c r="V190" s="464">
        <v>2.5</v>
      </c>
      <c r="W190" s="464">
        <v>2.5</v>
      </c>
      <c r="X190" s="464">
        <v>2.5</v>
      </c>
      <c r="Y190" s="465">
        <v>2.5</v>
      </c>
      <c r="Z190" s="244"/>
      <c r="AA190" s="244"/>
      <c r="AB190" s="244"/>
      <c r="AC190" s="244"/>
      <c r="AD190" s="244"/>
      <c r="AE190" s="244"/>
      <c r="AF190" s="244"/>
      <c r="AG190" s="244"/>
      <c r="AH190" s="244"/>
      <c r="AI190" s="244"/>
      <c r="AJ190" s="244"/>
      <c r="AK190" s="244"/>
      <c r="AL190" s="244"/>
      <c r="AM190" s="244"/>
      <c r="AN190" s="244"/>
      <c r="AO190" s="244"/>
      <c r="AP190" s="244"/>
      <c r="AQ190" s="244"/>
      <c r="AR190" s="244"/>
      <c r="AS190" s="244"/>
      <c r="AT190" s="244"/>
      <c r="AU190" s="244"/>
      <c r="AV190" s="244"/>
      <c r="AW190" s="244"/>
      <c r="AX190" s="244"/>
      <c r="AY190" s="244"/>
      <c r="AZ190" s="244"/>
      <c r="BA190" s="244"/>
      <c r="BB190" s="244"/>
      <c r="BC190" s="244"/>
      <c r="BD190" s="244"/>
      <c r="BE190" s="244"/>
      <c r="BF190" s="244"/>
      <c r="BG190" s="244"/>
      <c r="BH190" s="244"/>
      <c r="BI190" s="244"/>
      <c r="BJ190" s="244"/>
      <c r="BK190" s="244"/>
      <c r="BL190" s="244"/>
      <c r="BM190" s="244"/>
      <c r="BN190" s="244"/>
      <c r="BO190" s="244"/>
      <c r="BP190" s="244"/>
      <c r="BQ190" s="244"/>
      <c r="BR190" s="244"/>
      <c r="BS190" s="244"/>
      <c r="BT190" s="244"/>
      <c r="BU190" s="244"/>
      <c r="BV190" s="244"/>
      <c r="BW190" s="244"/>
      <c r="BX190" s="244"/>
      <c r="BY190" s="244"/>
      <c r="BZ190" s="244"/>
      <c r="CA190" s="244"/>
      <c r="CB190" s="244"/>
      <c r="CC190" s="244"/>
      <c r="CD190" s="244"/>
      <c r="CE190" s="244"/>
      <c r="CF190" s="244"/>
      <c r="CG190" s="244"/>
      <c r="CH190" s="244"/>
      <c r="CI190" s="244"/>
      <c r="CJ190" s="244"/>
      <c r="CK190" s="244"/>
      <c r="CL190" s="244"/>
      <c r="CM190" s="244"/>
      <c r="CN190" s="244"/>
      <c r="CO190" s="244"/>
      <c r="CP190" s="244"/>
      <c r="CQ190" s="244"/>
      <c r="CR190" s="244"/>
      <c r="CS190" s="244"/>
      <c r="CT190" s="244"/>
      <c r="CU190" s="244"/>
      <c r="CV190" s="244"/>
      <c r="CW190" s="244"/>
      <c r="CX190" s="244"/>
      <c r="CY190" s="244"/>
      <c r="CZ190" s="244"/>
      <c r="DA190" s="244"/>
      <c r="DB190" s="244"/>
      <c r="DC190" s="244"/>
      <c r="DD190" s="244"/>
      <c r="DE190" s="244"/>
      <c r="DF190" s="244"/>
      <c r="DG190" s="244"/>
      <c r="DH190" s="244"/>
      <c r="DI190" s="244"/>
      <c r="DJ190" s="244"/>
      <c r="DK190" s="244"/>
      <c r="DL190" s="244"/>
      <c r="DM190" s="244"/>
      <c r="DN190" s="244"/>
      <c r="DO190" s="244"/>
      <c r="DP190" s="244"/>
      <c r="DQ190" s="244"/>
      <c r="DR190" s="244"/>
      <c r="DS190" s="244"/>
      <c r="DT190" s="244"/>
      <c r="DU190" s="244"/>
      <c r="DV190" s="244"/>
      <c r="DW190" s="244"/>
      <c r="DX190" s="244"/>
      <c r="DY190" s="244"/>
      <c r="DZ190" s="244"/>
      <c r="EA190" s="244"/>
      <c r="EB190" s="244"/>
      <c r="EC190" s="244"/>
      <c r="ED190" s="244"/>
      <c r="EE190" s="244"/>
      <c r="EF190" s="244"/>
      <c r="EG190" s="244"/>
      <c r="EH190" s="244"/>
      <c r="EI190" s="244"/>
      <c r="EJ190" s="244"/>
      <c r="EK190" s="244"/>
      <c r="EL190" s="244"/>
      <c r="EM190" s="244"/>
      <c r="EN190" s="244"/>
    </row>
    <row r="191" ht="19.5" customHeight="1">
      <c r="A191" s="14"/>
      <c r="B191" s="495"/>
      <c r="C191" s="496"/>
      <c r="D191" s="496"/>
      <c r="E191" s="557" t="s">
        <v>220</v>
      </c>
      <c r="F191" s="558"/>
      <c r="G191" s="559"/>
      <c r="H191" s="499" t="s">
        <v>7</v>
      </c>
      <c r="I191" s="488" t="s">
        <v>5</v>
      </c>
      <c r="J191" s="317">
        <f t="shared" si="124"/>
        <v>9</v>
      </c>
      <c r="K191" s="317">
        <v>3.0</v>
      </c>
      <c r="L191" s="317">
        <v>3.0</v>
      </c>
      <c r="M191" s="317">
        <v>3.0</v>
      </c>
      <c r="N191" s="317">
        <v>0.0</v>
      </c>
      <c r="O191" s="317">
        <v>0.0</v>
      </c>
      <c r="P191" s="317">
        <v>0.0</v>
      </c>
      <c r="Q191" s="318">
        <v>0.0</v>
      </c>
      <c r="R191" s="540"/>
      <c r="S191" s="502">
        <v>4.0</v>
      </c>
      <c r="T191" s="488">
        <v>4.0</v>
      </c>
      <c r="U191" s="488">
        <v>4.0</v>
      </c>
      <c r="V191" s="488">
        <v>0.0</v>
      </c>
      <c r="W191" s="488">
        <v>0.0</v>
      </c>
      <c r="X191" s="488">
        <v>0.0</v>
      </c>
      <c r="Y191" s="527">
        <v>0.0</v>
      </c>
      <c r="Z191" s="244"/>
      <c r="AA191" s="244"/>
      <c r="AB191" s="244"/>
      <c r="AC191" s="244"/>
      <c r="AD191" s="244"/>
      <c r="AE191" s="244"/>
      <c r="AF191" s="244"/>
      <c r="AG191" s="244"/>
      <c r="AH191" s="244"/>
      <c r="AI191" s="244"/>
      <c r="AJ191" s="244"/>
      <c r="AK191" s="244"/>
      <c r="AL191" s="244"/>
      <c r="AM191" s="244"/>
      <c r="AN191" s="244"/>
      <c r="AO191" s="244"/>
      <c r="AP191" s="244"/>
      <c r="AQ191" s="244"/>
      <c r="AR191" s="244"/>
      <c r="AS191" s="244"/>
      <c r="AT191" s="244"/>
      <c r="AU191" s="244"/>
      <c r="AV191" s="244"/>
      <c r="AW191" s="244"/>
      <c r="AX191" s="244"/>
      <c r="AY191" s="244"/>
      <c r="AZ191" s="244"/>
      <c r="BA191" s="244"/>
      <c r="BB191" s="244"/>
      <c r="BC191" s="244"/>
      <c r="BD191" s="244"/>
      <c r="BE191" s="244"/>
      <c r="BF191" s="244"/>
      <c r="BG191" s="244"/>
      <c r="BH191" s="244"/>
      <c r="BI191" s="244"/>
      <c r="BJ191" s="244"/>
      <c r="BK191" s="244"/>
      <c r="BL191" s="244"/>
      <c r="BM191" s="244"/>
      <c r="BN191" s="244"/>
      <c r="BO191" s="244"/>
      <c r="BP191" s="244"/>
      <c r="BQ191" s="244"/>
      <c r="BR191" s="244"/>
      <c r="BS191" s="244"/>
      <c r="BT191" s="244"/>
      <c r="BU191" s="244"/>
      <c r="BV191" s="244"/>
      <c r="BW191" s="244"/>
      <c r="BX191" s="244"/>
      <c r="BY191" s="244"/>
      <c r="BZ191" s="244"/>
      <c r="CA191" s="244"/>
      <c r="CB191" s="244"/>
      <c r="CC191" s="244"/>
      <c r="CD191" s="244"/>
      <c r="CE191" s="244"/>
      <c r="CF191" s="244"/>
      <c r="CG191" s="244"/>
      <c r="CH191" s="244"/>
      <c r="CI191" s="244"/>
      <c r="CJ191" s="244"/>
      <c r="CK191" s="244"/>
      <c r="CL191" s="244"/>
      <c r="CM191" s="244"/>
      <c r="CN191" s="244"/>
      <c r="CO191" s="244"/>
      <c r="CP191" s="244"/>
      <c r="CQ191" s="244"/>
      <c r="CR191" s="244"/>
      <c r="CS191" s="244"/>
      <c r="CT191" s="244"/>
      <c r="CU191" s="244"/>
      <c r="CV191" s="244"/>
      <c r="CW191" s="244"/>
      <c r="CX191" s="244"/>
      <c r="CY191" s="244"/>
      <c r="CZ191" s="244"/>
      <c r="DA191" s="244"/>
      <c r="DG191" s="244"/>
      <c r="DH191" s="244"/>
      <c r="DI191" s="244"/>
      <c r="DJ191" s="244"/>
      <c r="DK191" s="244"/>
      <c r="DL191" s="244"/>
      <c r="DM191" s="244"/>
      <c r="DN191" s="244"/>
      <c r="DO191" s="244"/>
      <c r="DP191" s="244"/>
      <c r="DQ191" s="244"/>
      <c r="DR191" s="244"/>
      <c r="DS191" s="244"/>
      <c r="DT191" s="244"/>
      <c r="DU191" s="244"/>
      <c r="DV191" s="244"/>
      <c r="DW191" s="244"/>
      <c r="DX191" s="244"/>
      <c r="DY191" s="244"/>
      <c r="DZ191" s="244"/>
      <c r="EA191" s="244"/>
      <c r="EB191" s="244"/>
      <c r="EC191" s="244"/>
      <c r="ED191" s="244"/>
      <c r="EE191" s="244"/>
      <c r="EF191" s="244"/>
      <c r="EG191" s="244"/>
      <c r="EH191" s="244"/>
      <c r="EI191" s="244"/>
      <c r="EJ191" s="244"/>
      <c r="EK191" s="244"/>
      <c r="EL191" s="244"/>
      <c r="EM191" s="244"/>
      <c r="EN191" s="244"/>
    </row>
    <row r="192" ht="19.5" customHeight="1">
      <c r="A192" s="14"/>
      <c r="B192" s="562"/>
      <c r="C192" s="562"/>
      <c r="D192" s="563"/>
      <c r="E192" s="528"/>
      <c r="F192" s="528"/>
      <c r="G192" s="529"/>
      <c r="H192" s="530"/>
      <c r="I192" s="566" t="s">
        <v>140</v>
      </c>
      <c r="J192" s="567">
        <f>SUM(J182:J191)</f>
        <v>135</v>
      </c>
      <c r="K192" s="568">
        <f> J192 - (J192 / 7)</f>
        <v>115.7142857</v>
      </c>
      <c r="L192" s="568">
        <f> K192 - (J192 / 7)</f>
        <v>96.42857143</v>
      </c>
      <c r="M192" s="568">
        <f> L192 - (J192 / 7)</f>
        <v>77.14285714</v>
      </c>
      <c r="N192" s="568">
        <f> M192 - (J192 / 7)</f>
        <v>57.85714286</v>
      </c>
      <c r="O192" s="568">
        <f> N192 - (J192 / 7)</f>
        <v>38.57142857</v>
      </c>
      <c r="P192" s="568">
        <f> O192 - (J192 / 7)</f>
        <v>19.28571429</v>
      </c>
      <c r="Q192" s="568">
        <f> P192 - (J192 / 7)</f>
        <v>0</v>
      </c>
      <c r="R192" s="529"/>
      <c r="S192" s="437"/>
      <c r="T192" s="436"/>
      <c r="U192" s="436"/>
      <c r="V192" s="436"/>
      <c r="W192" s="436"/>
      <c r="X192" s="436"/>
      <c r="Y192" s="569">
        <f>SUM(S182:Y191)</f>
        <v>151.5</v>
      </c>
      <c r="Z192" s="244"/>
      <c r="AA192" s="244"/>
      <c r="AB192" s="244"/>
      <c r="AC192" s="244"/>
      <c r="AD192" s="244"/>
      <c r="AE192" s="244"/>
      <c r="AF192" s="244"/>
      <c r="AG192" s="244"/>
      <c r="AH192" s="244"/>
      <c r="AI192" s="244"/>
      <c r="AJ192" s="244"/>
      <c r="AK192" s="244"/>
      <c r="AL192" s="244"/>
      <c r="AM192" s="244"/>
      <c r="AN192" s="244"/>
      <c r="AO192" s="244"/>
      <c r="AP192" s="244"/>
      <c r="AQ192" s="244"/>
      <c r="AR192" s="244"/>
      <c r="AS192" s="244"/>
      <c r="AT192" s="244"/>
      <c r="AU192" s="244"/>
      <c r="AV192" s="244"/>
      <c r="AW192" s="244"/>
      <c r="AX192" s="244"/>
      <c r="AY192" s="244"/>
      <c r="AZ192" s="244"/>
      <c r="BA192" s="244"/>
      <c r="BB192" s="244"/>
      <c r="BC192" s="244"/>
      <c r="BD192" s="244"/>
      <c r="BE192" s="244"/>
      <c r="BF192" s="244"/>
      <c r="BG192" s="244"/>
      <c r="BH192" s="244"/>
      <c r="BI192" s="244"/>
      <c r="BJ192" s="244"/>
      <c r="BK192" s="244"/>
      <c r="BL192" s="244"/>
      <c r="BM192" s="244"/>
      <c r="BN192" s="244"/>
      <c r="BO192" s="244"/>
      <c r="BP192" s="244"/>
      <c r="BQ192" s="244"/>
      <c r="BR192" s="244"/>
      <c r="BS192" s="244"/>
      <c r="BT192" s="244"/>
      <c r="BU192" s="244"/>
      <c r="BV192" s="244"/>
      <c r="BW192" s="244"/>
      <c r="BX192" s="244"/>
      <c r="BY192" s="244"/>
      <c r="BZ192" s="244"/>
      <c r="CA192" s="244"/>
      <c r="CB192" s="244"/>
      <c r="CC192" s="244"/>
      <c r="CD192" s="244"/>
      <c r="CE192" s="244"/>
      <c r="CF192" s="244"/>
      <c r="CG192" s="244"/>
      <c r="CH192" s="244"/>
      <c r="CI192" s="244"/>
      <c r="CJ192" s="244"/>
      <c r="CK192" s="244"/>
      <c r="CL192" s="244"/>
      <c r="CM192" s="244"/>
      <c r="CN192" s="244"/>
      <c r="CO192" s="244"/>
      <c r="CP192" s="244"/>
      <c r="CQ192" s="244"/>
      <c r="CR192" s="244"/>
      <c r="CS192" s="244"/>
      <c r="CT192" s="244"/>
      <c r="CU192" s="244"/>
      <c r="CV192" s="244"/>
      <c r="CW192" s="244"/>
      <c r="CX192" s="244"/>
      <c r="CY192" s="244"/>
      <c r="CZ192" s="244"/>
      <c r="DA192" s="244"/>
      <c r="DG192" s="244"/>
      <c r="DH192" s="244"/>
      <c r="DI192" s="244"/>
      <c r="DJ192" s="244"/>
      <c r="DK192" s="244"/>
      <c r="DL192" s="244"/>
      <c r="DM192" s="244"/>
      <c r="DN192" s="244"/>
      <c r="DO192" s="244"/>
      <c r="DP192" s="244"/>
      <c r="DQ192" s="244"/>
      <c r="DR192" s="244"/>
      <c r="DS192" s="244"/>
      <c r="DT192" s="244"/>
      <c r="DU192" s="244"/>
      <c r="DV192" s="244"/>
      <c r="DW192" s="244"/>
      <c r="DX192" s="244"/>
      <c r="DY192" s="244"/>
      <c r="DZ192" s="244"/>
      <c r="EA192" s="244"/>
      <c r="EB192" s="244"/>
      <c r="EC192" s="244"/>
      <c r="ED192" s="244"/>
      <c r="EE192" s="244"/>
      <c r="EF192" s="244"/>
      <c r="EG192" s="244"/>
      <c r="EH192" s="244"/>
      <c r="EI192" s="244"/>
      <c r="EJ192" s="244"/>
      <c r="EK192" s="244"/>
      <c r="EL192" s="244"/>
      <c r="EM192" s="244"/>
      <c r="EN192" s="244"/>
    </row>
    <row r="193" ht="19.5" customHeight="1">
      <c r="A193" s="14"/>
      <c r="B193" s="14"/>
      <c r="C193" s="14"/>
      <c r="D193" s="14"/>
      <c r="E193" s="14"/>
      <c r="F193" s="98"/>
      <c r="G193" s="98"/>
      <c r="H193" s="14"/>
      <c r="I193" s="509" t="s">
        <v>148</v>
      </c>
      <c r="J193" s="510">
        <f>SUM(J182:J191)</f>
        <v>135</v>
      </c>
      <c r="K193" s="508">
        <f t="shared" ref="K193:Q193" si="130"> J193 - SUM(K182:K191)</f>
        <v>123</v>
      </c>
      <c r="L193" s="508">
        <f t="shared" si="130"/>
        <v>107</v>
      </c>
      <c r="M193" s="508">
        <f t="shared" si="130"/>
        <v>88</v>
      </c>
      <c r="N193" s="508">
        <f t="shared" si="130"/>
        <v>66</v>
      </c>
      <c r="O193" s="508">
        <f t="shared" si="130"/>
        <v>40</v>
      </c>
      <c r="P193" s="508">
        <f t="shared" si="130"/>
        <v>14</v>
      </c>
      <c r="Q193" s="508">
        <f t="shared" si="130"/>
        <v>0</v>
      </c>
      <c r="R193" s="14"/>
      <c r="S193" s="14"/>
      <c r="T193" s="14"/>
      <c r="U193" s="244"/>
      <c r="V193" s="244"/>
      <c r="W193" s="244"/>
      <c r="X193" s="244"/>
      <c r="Y193" s="244"/>
      <c r="Z193" s="244"/>
      <c r="AA193" s="244"/>
      <c r="AB193" s="244"/>
      <c r="AC193" s="244"/>
      <c r="AD193" s="244"/>
      <c r="AE193" s="244"/>
      <c r="AF193" s="244"/>
      <c r="AG193" s="244"/>
      <c r="AH193" s="244"/>
      <c r="AI193" s="244"/>
      <c r="AJ193" s="244"/>
      <c r="AK193" s="244"/>
      <c r="AL193" s="244"/>
      <c r="AM193" s="244"/>
      <c r="AN193" s="244"/>
      <c r="AO193" s="244"/>
      <c r="AP193" s="244"/>
      <c r="AQ193" s="244"/>
      <c r="AR193" s="244"/>
      <c r="AS193" s="244"/>
      <c r="AT193" s="244"/>
      <c r="AU193" s="244"/>
      <c r="AV193" s="244"/>
      <c r="AW193" s="244"/>
      <c r="AX193" s="244"/>
      <c r="AY193" s="244"/>
      <c r="AZ193" s="244"/>
      <c r="BA193" s="244"/>
      <c r="BB193" s="244"/>
      <c r="BC193" s="244"/>
      <c r="BD193" s="244"/>
      <c r="BE193" s="244"/>
      <c r="BF193" s="244"/>
      <c r="BG193" s="244"/>
      <c r="BH193" s="244"/>
      <c r="BI193" s="244"/>
      <c r="BJ193" s="244"/>
      <c r="BK193" s="244"/>
      <c r="BL193" s="244"/>
      <c r="BM193" s="244"/>
      <c r="BN193" s="244"/>
      <c r="BO193" s="244"/>
      <c r="BP193" s="244"/>
      <c r="BQ193" s="244"/>
      <c r="BR193" s="244"/>
      <c r="BS193" s="244"/>
      <c r="BT193" s="244"/>
      <c r="BU193" s="244"/>
      <c r="BV193" s="244"/>
      <c r="BW193" s="244"/>
      <c r="BX193" s="244"/>
      <c r="BY193" s="244"/>
      <c r="BZ193" s="244"/>
      <c r="CA193" s="244"/>
      <c r="CB193" s="244"/>
      <c r="CC193" s="244"/>
      <c r="CD193" s="244"/>
      <c r="CE193" s="244"/>
      <c r="CF193" s="244"/>
      <c r="CG193" s="244"/>
      <c r="CH193" s="244"/>
      <c r="CI193" s="244"/>
      <c r="CJ193" s="244"/>
      <c r="CK193" s="244"/>
      <c r="CL193" s="244"/>
      <c r="CM193" s="244"/>
      <c r="CN193" s="244"/>
      <c r="CO193" s="244"/>
      <c r="CP193" s="244"/>
      <c r="CQ193" s="244"/>
      <c r="CR193" s="244"/>
      <c r="CS193" s="244"/>
      <c r="CT193" s="244"/>
      <c r="CU193" s="244"/>
      <c r="CV193" s="244"/>
      <c r="CW193" s="244"/>
      <c r="CX193" s="244"/>
      <c r="CZ193" s="244"/>
      <c r="DA193" s="244"/>
      <c r="DG193" s="244"/>
      <c r="DH193" s="244"/>
      <c r="DI193" s="244"/>
      <c r="DJ193" s="244"/>
      <c r="DK193" s="244"/>
      <c r="DL193" s="244"/>
      <c r="DM193" s="244"/>
      <c r="DN193" s="244"/>
      <c r="DO193" s="244"/>
      <c r="DP193" s="244"/>
      <c r="DQ193" s="244"/>
      <c r="DR193" s="244"/>
      <c r="DS193" s="244"/>
      <c r="DT193" s="244"/>
      <c r="DU193" s="244"/>
      <c r="DV193" s="244"/>
      <c r="DW193" s="244"/>
      <c r="DX193" s="244"/>
      <c r="DY193" s="244"/>
      <c r="DZ193" s="244"/>
      <c r="EA193" s="244"/>
      <c r="EB193" s="244"/>
      <c r="EC193" s="244"/>
      <c r="ED193" s="244"/>
      <c r="EE193" s="244"/>
      <c r="EF193" s="244"/>
      <c r="EG193" s="244"/>
      <c r="EH193" s="244"/>
      <c r="EI193" s="244"/>
      <c r="EJ193" s="244"/>
      <c r="EK193" s="244"/>
      <c r="EL193" s="244"/>
      <c r="EM193" s="244"/>
      <c r="EN193" s="244"/>
    </row>
    <row r="194" ht="19.5" customHeight="1">
      <c r="A194" s="14"/>
      <c r="B194" s="14"/>
      <c r="C194" s="14"/>
      <c r="D194" s="14"/>
      <c r="E194" s="14"/>
      <c r="F194" s="98"/>
      <c r="G194" s="98"/>
      <c r="H194" s="14"/>
      <c r="I194" s="99"/>
      <c r="J194" s="99"/>
      <c r="K194" s="99"/>
      <c r="L194" s="99"/>
      <c r="M194" s="99"/>
      <c r="N194" s="99"/>
      <c r="O194" s="99"/>
      <c r="P194" s="99"/>
      <c r="Q194" s="14"/>
      <c r="R194" s="14"/>
      <c r="S194" s="14"/>
      <c r="T194" s="14"/>
      <c r="U194" s="244"/>
      <c r="V194" s="244"/>
      <c r="W194" s="244"/>
      <c r="X194" s="244"/>
      <c r="Y194" s="244"/>
      <c r="Z194" s="244"/>
      <c r="AA194" s="244"/>
      <c r="AB194" s="244"/>
      <c r="AC194" s="244"/>
      <c r="AD194" s="244"/>
      <c r="AE194" s="244"/>
      <c r="AF194" s="244"/>
      <c r="AG194" s="244"/>
      <c r="AH194" s="244"/>
      <c r="AI194" s="244"/>
      <c r="AX194" s="244"/>
      <c r="AY194" s="244"/>
      <c r="AZ194" s="244"/>
      <c r="BA194" s="244"/>
      <c r="BB194" s="244"/>
      <c r="BC194" s="244"/>
      <c r="BD194" s="244"/>
      <c r="BE194" s="244"/>
      <c r="BF194" s="244"/>
      <c r="BG194" s="244"/>
      <c r="BH194" s="244"/>
      <c r="BI194" s="244"/>
      <c r="BJ194" s="244"/>
      <c r="BK194" s="244"/>
      <c r="BL194" s="244"/>
      <c r="BM194" s="244"/>
      <c r="BN194" s="244"/>
      <c r="BO194" s="244"/>
      <c r="BP194" s="244"/>
      <c r="BQ194" s="244"/>
      <c r="BR194" s="244"/>
      <c r="BS194" s="244"/>
      <c r="BT194" s="244"/>
      <c r="BU194" s="244"/>
      <c r="BV194" s="244"/>
      <c r="BW194" s="244"/>
      <c r="BX194" s="244"/>
      <c r="BY194" s="244"/>
      <c r="BZ194" s="244"/>
      <c r="CA194" s="244"/>
      <c r="CB194" s="244"/>
      <c r="CC194" s="244"/>
      <c r="CD194" s="244"/>
      <c r="CE194" s="244"/>
      <c r="CF194" s="244"/>
      <c r="CG194" s="244"/>
      <c r="CH194" s="244"/>
      <c r="CI194" s="244"/>
      <c r="CJ194" s="244"/>
      <c r="CK194" s="244"/>
      <c r="CL194" s="244"/>
      <c r="CM194" s="244"/>
      <c r="CN194" s="244"/>
      <c r="CO194" s="244"/>
      <c r="DI194" s="244"/>
      <c r="DJ194" s="244"/>
      <c r="DK194" s="244"/>
      <c r="DL194" s="244"/>
      <c r="DM194" s="244"/>
      <c r="DN194" s="244"/>
      <c r="DO194" s="244"/>
      <c r="DP194" s="244"/>
      <c r="DQ194" s="244"/>
      <c r="DR194" s="244"/>
      <c r="DS194" s="244"/>
      <c r="DT194" s="244"/>
      <c r="DU194" s="244"/>
      <c r="DV194" s="244"/>
      <c r="DW194" s="244"/>
      <c r="DX194" s="244"/>
      <c r="DY194" s="244"/>
      <c r="DZ194" s="244"/>
      <c r="EA194" s="244"/>
      <c r="EB194" s="244"/>
      <c r="EC194" s="244"/>
      <c r="ED194" s="244"/>
      <c r="EE194" s="244"/>
      <c r="EF194" s="244"/>
      <c r="EG194" s="244"/>
      <c r="EH194" s="244"/>
      <c r="EI194" s="244"/>
      <c r="EJ194" s="244"/>
      <c r="EK194" s="244"/>
      <c r="EL194" s="244"/>
      <c r="EM194" s="244"/>
      <c r="EN194" s="244"/>
    </row>
    <row r="195" ht="19.5" customHeight="1">
      <c r="A195" s="14"/>
      <c r="E195" s="528"/>
      <c r="F195" s="528"/>
      <c r="G195" s="529"/>
      <c r="H195" s="529"/>
      <c r="I195" s="529"/>
      <c r="J195" s="530"/>
      <c r="K195" s="531" t="s">
        <v>136</v>
      </c>
      <c r="L195" s="247"/>
      <c r="M195" s="247"/>
      <c r="N195" s="247"/>
      <c r="O195" s="247"/>
      <c r="P195" s="247"/>
      <c r="Q195" s="247"/>
      <c r="R195" s="247"/>
      <c r="S195" s="247"/>
      <c r="T195" s="247"/>
      <c r="U195" s="247"/>
      <c r="V195" s="247"/>
      <c r="W195" s="247"/>
      <c r="X195" s="247"/>
      <c r="Y195" s="5"/>
      <c r="AA195" s="533" t="s">
        <v>137</v>
      </c>
      <c r="AB195" s="247"/>
      <c r="AC195" s="247"/>
      <c r="AD195" s="247"/>
      <c r="AE195" s="247"/>
      <c r="AF195" s="247"/>
      <c r="AG195" s="247"/>
      <c r="AH195" s="247"/>
      <c r="AI195" s="247"/>
      <c r="AJ195" s="247"/>
      <c r="AK195" s="247"/>
      <c r="AL195" s="247"/>
      <c r="AM195" s="247"/>
      <c r="AN195" s="247"/>
      <c r="AO195" s="5"/>
      <c r="AU195" s="534"/>
      <c r="AV195" s="531" t="s">
        <v>138</v>
      </c>
      <c r="AW195" s="247"/>
      <c r="AX195" s="247"/>
      <c r="AY195" s="247"/>
      <c r="AZ195" s="247"/>
      <c r="BA195" s="247"/>
      <c r="BB195" s="247"/>
      <c r="BC195" s="247"/>
      <c r="BD195" s="585"/>
      <c r="BE195" s="585"/>
      <c r="BF195" s="585"/>
      <c r="BG195" s="585"/>
      <c r="BH195" s="585"/>
      <c r="BI195" s="585"/>
      <c r="BJ195" s="585"/>
      <c r="BK195" s="586"/>
      <c r="BL195" s="592"/>
      <c r="BM195" s="592"/>
      <c r="BN195" s="437"/>
      <c r="BO195" s="441"/>
      <c r="BP195" s="441"/>
      <c r="BQ195" s="441"/>
      <c r="BR195" s="441"/>
      <c r="BS195" s="441"/>
      <c r="BT195" s="441"/>
      <c r="BU195" s="441"/>
      <c r="BV195" s="441"/>
      <c r="BW195" s="536"/>
      <c r="BX195" s="592"/>
      <c r="BY195" s="592"/>
      <c r="BZ195" s="592"/>
      <c r="CA195" s="592"/>
      <c r="CB195" s="592"/>
      <c r="CC195" s="592"/>
      <c r="CD195" s="592"/>
      <c r="CE195" s="592"/>
      <c r="CF195" s="437"/>
      <c r="CG195" s="441"/>
      <c r="CH195" s="441"/>
      <c r="CI195" s="441"/>
      <c r="CJ195" s="441"/>
      <c r="CK195" s="441"/>
      <c r="CL195" s="441"/>
      <c r="CM195" s="441"/>
      <c r="CN195" s="441"/>
      <c r="CO195" s="441"/>
      <c r="CP195" s="592"/>
      <c r="CQ195" s="592"/>
      <c r="CR195" s="592"/>
      <c r="CS195" s="592"/>
      <c r="CT195" s="592"/>
      <c r="CU195" s="592"/>
      <c r="CV195" s="592"/>
      <c r="CW195" s="592"/>
      <c r="CX195" s="528"/>
      <c r="CY195" s="536"/>
      <c r="CZ195" s="536"/>
      <c r="DA195" s="536"/>
      <c r="DB195" s="536"/>
      <c r="DC195" s="536"/>
      <c r="DD195" s="536"/>
      <c r="DE195" s="536"/>
      <c r="DF195" s="536"/>
      <c r="DG195" s="536"/>
      <c r="DH195" s="3"/>
      <c r="DI195" s="3"/>
      <c r="DJ195" s="3"/>
      <c r="DK195" s="3"/>
      <c r="DL195" s="3"/>
      <c r="DM195" s="3"/>
      <c r="DN195" s="3"/>
      <c r="DO195" s="3"/>
      <c r="DP195" s="592"/>
      <c r="DQ195" s="592"/>
      <c r="DR195" s="592"/>
      <c r="DS195" s="592"/>
      <c r="DT195" s="592"/>
      <c r="ED195" s="244"/>
      <c r="EE195" s="244"/>
      <c r="EF195" s="244"/>
      <c r="EG195" s="244"/>
      <c r="EH195" s="244"/>
      <c r="EI195" s="244"/>
      <c r="EJ195" s="244"/>
      <c r="EK195" s="244"/>
      <c r="EL195" s="244"/>
      <c r="EM195" s="244"/>
      <c r="EN195" s="244"/>
    </row>
    <row r="196" ht="19.5" customHeight="1">
      <c r="A196" s="14"/>
      <c r="B196" s="395"/>
      <c r="C196" s="395"/>
      <c r="D196" s="536"/>
      <c r="E196" s="536"/>
      <c r="F196" s="536"/>
      <c r="G196" s="537"/>
      <c r="H196" s="537"/>
      <c r="I196" s="593" t="s">
        <v>221</v>
      </c>
      <c r="J196" s="401"/>
      <c r="K196" s="539" t="s">
        <v>83</v>
      </c>
      <c r="L196" s="539" t="s">
        <v>84</v>
      </c>
      <c r="M196" s="539" t="s">
        <v>78</v>
      </c>
      <c r="N196" s="539" t="s">
        <v>79</v>
      </c>
      <c r="O196" s="539" t="s">
        <v>80</v>
      </c>
      <c r="P196" s="539" t="s">
        <v>81</v>
      </c>
      <c r="Q196" s="539" t="s">
        <v>82</v>
      </c>
      <c r="R196" s="594"/>
      <c r="S196" s="539" t="s">
        <v>83</v>
      </c>
      <c r="T196" s="539" t="s">
        <v>84</v>
      </c>
      <c r="U196" s="539" t="s">
        <v>78</v>
      </c>
      <c r="V196" s="539" t="s">
        <v>79</v>
      </c>
      <c r="W196" s="539" t="s">
        <v>80</v>
      </c>
      <c r="X196" s="539" t="s">
        <v>81</v>
      </c>
      <c r="Y196" s="539" t="s">
        <v>82</v>
      </c>
      <c r="Z196" s="594"/>
      <c r="AA196" s="541" t="s">
        <v>83</v>
      </c>
      <c r="AB196" s="444" t="s">
        <v>84</v>
      </c>
      <c r="AC196" s="444" t="s">
        <v>78</v>
      </c>
      <c r="AD196" s="444" t="s">
        <v>79</v>
      </c>
      <c r="AE196" s="444" t="s">
        <v>80</v>
      </c>
      <c r="AF196" s="444" t="s">
        <v>81</v>
      </c>
      <c r="AG196" s="444" t="s">
        <v>82</v>
      </c>
      <c r="AH196" s="594"/>
      <c r="AI196" s="541" t="s">
        <v>83</v>
      </c>
      <c r="AJ196" s="444" t="s">
        <v>84</v>
      </c>
      <c r="AK196" s="444" t="s">
        <v>78</v>
      </c>
      <c r="AL196" s="444" t="s">
        <v>79</v>
      </c>
      <c r="AM196" s="444" t="s">
        <v>80</v>
      </c>
      <c r="AN196" s="444" t="s">
        <v>81</v>
      </c>
      <c r="AO196" s="444" t="s">
        <v>82</v>
      </c>
      <c r="AU196" s="534"/>
      <c r="AV196" s="444" t="s">
        <v>83</v>
      </c>
      <c r="AW196" s="444" t="s">
        <v>84</v>
      </c>
      <c r="AX196" s="444" t="s">
        <v>78</v>
      </c>
      <c r="AY196" s="444" t="s">
        <v>79</v>
      </c>
      <c r="AZ196" s="444" t="s">
        <v>80</v>
      </c>
      <c r="BA196" s="444" t="s">
        <v>81</v>
      </c>
      <c r="BB196" s="444" t="s">
        <v>82</v>
      </c>
      <c r="BC196" s="594"/>
      <c r="BD196" s="444" t="s">
        <v>83</v>
      </c>
      <c r="BE196" s="444" t="s">
        <v>84</v>
      </c>
      <c r="BF196" s="444" t="s">
        <v>78</v>
      </c>
      <c r="BG196" s="444" t="s">
        <v>79</v>
      </c>
      <c r="BH196" s="444" t="s">
        <v>80</v>
      </c>
      <c r="BI196" s="444" t="s">
        <v>81</v>
      </c>
      <c r="BJ196" s="444" t="s">
        <v>82</v>
      </c>
      <c r="BK196" s="542" t="s">
        <v>139</v>
      </c>
      <c r="BL196" s="592"/>
      <c r="BM196" s="592"/>
      <c r="BN196" s="534"/>
      <c r="BO196" s="543" t="s">
        <v>8</v>
      </c>
      <c r="BP196" s="595" t="s">
        <v>91</v>
      </c>
      <c r="BQ196" s="596">
        <f t="shared" ref="BQ196:BW196" si="131">K197</f>
        <v>44911</v>
      </c>
      <c r="BR196" s="596">
        <f t="shared" si="131"/>
        <v>44912</v>
      </c>
      <c r="BS196" s="596">
        <f t="shared" si="131"/>
        <v>44913</v>
      </c>
      <c r="BT196" s="596">
        <f t="shared" si="131"/>
        <v>44914</v>
      </c>
      <c r="BU196" s="596">
        <f t="shared" si="131"/>
        <v>44915</v>
      </c>
      <c r="BV196" s="596">
        <f t="shared" si="131"/>
        <v>44916</v>
      </c>
      <c r="BW196" s="596">
        <f t="shared" si="131"/>
        <v>44917</v>
      </c>
      <c r="BY196" s="596">
        <f t="shared" ref="BY196:CE196" si="132">S197</f>
        <v>44918</v>
      </c>
      <c r="BZ196" s="596">
        <f t="shared" si="132"/>
        <v>44919</v>
      </c>
      <c r="CA196" s="596">
        <f t="shared" si="132"/>
        <v>44920</v>
      </c>
      <c r="CB196" s="596">
        <f t="shared" si="132"/>
        <v>44921</v>
      </c>
      <c r="CC196" s="596">
        <f t="shared" si="132"/>
        <v>44922</v>
      </c>
      <c r="CD196" s="596">
        <f t="shared" si="132"/>
        <v>44923</v>
      </c>
      <c r="CE196" s="596">
        <f t="shared" si="132"/>
        <v>44924</v>
      </c>
      <c r="CF196" s="534"/>
      <c r="CG196" s="543" t="s">
        <v>5</v>
      </c>
      <c r="CH196" s="595" t="s">
        <v>91</v>
      </c>
      <c r="CI196" s="596">
        <f t="shared" ref="CI196:CO196" si="133">K197</f>
        <v>44911</v>
      </c>
      <c r="CJ196" s="596">
        <f t="shared" si="133"/>
        <v>44912</v>
      </c>
      <c r="CK196" s="596">
        <f t="shared" si="133"/>
        <v>44913</v>
      </c>
      <c r="CL196" s="596">
        <f t="shared" si="133"/>
        <v>44914</v>
      </c>
      <c r="CM196" s="596">
        <f t="shared" si="133"/>
        <v>44915</v>
      </c>
      <c r="CN196" s="596">
        <f t="shared" si="133"/>
        <v>44916</v>
      </c>
      <c r="CO196" s="596">
        <f t="shared" si="133"/>
        <v>44917</v>
      </c>
      <c r="CQ196" s="596">
        <f t="shared" ref="CQ196:CW196" si="134">S197</f>
        <v>44918</v>
      </c>
      <c r="CR196" s="596">
        <f t="shared" si="134"/>
        <v>44919</v>
      </c>
      <c r="CS196" s="596">
        <f t="shared" si="134"/>
        <v>44920</v>
      </c>
      <c r="CT196" s="596">
        <f t="shared" si="134"/>
        <v>44921</v>
      </c>
      <c r="CU196" s="596">
        <f t="shared" si="134"/>
        <v>44922</v>
      </c>
      <c r="CV196" s="596">
        <f t="shared" si="134"/>
        <v>44923</v>
      </c>
      <c r="CW196" s="596">
        <f t="shared" si="134"/>
        <v>44924</v>
      </c>
      <c r="CX196" s="534"/>
      <c r="CY196" s="543" t="s">
        <v>12</v>
      </c>
      <c r="CZ196" s="595" t="s">
        <v>91</v>
      </c>
      <c r="DA196" s="596">
        <f t="shared" ref="DA196:DG196" si="135">K197</f>
        <v>44911</v>
      </c>
      <c r="DB196" s="596">
        <f t="shared" si="135"/>
        <v>44912</v>
      </c>
      <c r="DC196" s="596">
        <f t="shared" si="135"/>
        <v>44913</v>
      </c>
      <c r="DD196" s="596">
        <f t="shared" si="135"/>
        <v>44914</v>
      </c>
      <c r="DE196" s="596">
        <f t="shared" si="135"/>
        <v>44915</v>
      </c>
      <c r="DF196" s="596">
        <f t="shared" si="135"/>
        <v>44916</v>
      </c>
      <c r="DG196" s="596">
        <f t="shared" si="135"/>
        <v>44917</v>
      </c>
      <c r="DH196" s="244"/>
      <c r="DI196" s="596">
        <f t="shared" ref="DI196:DO196" si="136">S197</f>
        <v>44918</v>
      </c>
      <c r="DJ196" s="596">
        <f t="shared" si="136"/>
        <v>44919</v>
      </c>
      <c r="DK196" s="596">
        <f t="shared" si="136"/>
        <v>44920</v>
      </c>
      <c r="DL196" s="596">
        <f t="shared" si="136"/>
        <v>44921</v>
      </c>
      <c r="DM196" s="596">
        <f t="shared" si="136"/>
        <v>44922</v>
      </c>
      <c r="DN196" s="596">
        <f t="shared" si="136"/>
        <v>44923</v>
      </c>
      <c r="DO196" s="596">
        <f t="shared" si="136"/>
        <v>44924</v>
      </c>
      <c r="DP196" s="244"/>
      <c r="ED196" s="244"/>
      <c r="EE196" s="244"/>
      <c r="EF196" s="244"/>
      <c r="EG196" s="244"/>
      <c r="EH196" s="244"/>
      <c r="EI196" s="244"/>
      <c r="EJ196" s="244"/>
      <c r="EK196" s="244"/>
      <c r="EL196" s="244"/>
      <c r="EM196" s="244"/>
      <c r="EN196" s="244"/>
    </row>
    <row r="197" ht="19.5" customHeight="1">
      <c r="A197" s="14"/>
      <c r="B197" s="597" t="s">
        <v>85</v>
      </c>
      <c r="C197" s="598" t="s">
        <v>86</v>
      </c>
      <c r="D197" s="598" t="s">
        <v>87</v>
      </c>
      <c r="E197" s="598" t="s">
        <v>88</v>
      </c>
      <c r="F197" s="598" t="s">
        <v>17</v>
      </c>
      <c r="G197" s="599" t="s">
        <v>89</v>
      </c>
      <c r="H197" s="599" t="s">
        <v>90</v>
      </c>
      <c r="I197" s="600" t="s">
        <v>20</v>
      </c>
      <c r="J197" s="600" t="s">
        <v>91</v>
      </c>
      <c r="K197" s="601">
        <v>44911.0</v>
      </c>
      <c r="L197" s="601">
        <v>44912.0</v>
      </c>
      <c r="M197" s="601">
        <v>44913.0</v>
      </c>
      <c r="N197" s="601">
        <v>44914.0</v>
      </c>
      <c r="O197" s="601">
        <v>44915.0</v>
      </c>
      <c r="P197" s="601">
        <v>44916.0</v>
      </c>
      <c r="Q197" s="601">
        <v>44917.0</v>
      </c>
      <c r="R197" s="594"/>
      <c r="S197" s="601">
        <v>44918.0</v>
      </c>
      <c r="T197" s="601">
        <v>44919.0</v>
      </c>
      <c r="U197" s="601">
        <v>44920.0</v>
      </c>
      <c r="V197" s="601">
        <v>44921.0</v>
      </c>
      <c r="W197" s="601">
        <v>44922.0</v>
      </c>
      <c r="X197" s="601">
        <v>44923.0</v>
      </c>
      <c r="Y197" s="601">
        <v>44924.0</v>
      </c>
      <c r="Z197" s="594"/>
      <c r="AA197" s="602">
        <f t="shared" ref="AA197:AG197" si="137">K197</f>
        <v>44911</v>
      </c>
      <c r="AB197" s="596">
        <f t="shared" si="137"/>
        <v>44912</v>
      </c>
      <c r="AC197" s="596">
        <f t="shared" si="137"/>
        <v>44913</v>
      </c>
      <c r="AD197" s="596">
        <f t="shared" si="137"/>
        <v>44914</v>
      </c>
      <c r="AE197" s="596">
        <f t="shared" si="137"/>
        <v>44915</v>
      </c>
      <c r="AF197" s="596">
        <f t="shared" si="137"/>
        <v>44916</v>
      </c>
      <c r="AG197" s="596">
        <f t="shared" si="137"/>
        <v>44917</v>
      </c>
      <c r="AH197" s="594"/>
      <c r="AI197" s="602">
        <f t="shared" ref="AI197:AO197" si="138">S197</f>
        <v>44918</v>
      </c>
      <c r="AJ197" s="596">
        <f t="shared" si="138"/>
        <v>44919</v>
      </c>
      <c r="AK197" s="596">
        <f t="shared" si="138"/>
        <v>44920</v>
      </c>
      <c r="AL197" s="596">
        <f t="shared" si="138"/>
        <v>44921</v>
      </c>
      <c r="AM197" s="596">
        <f t="shared" si="138"/>
        <v>44922</v>
      </c>
      <c r="AN197" s="596">
        <f t="shared" si="138"/>
        <v>44923</v>
      </c>
      <c r="AO197" s="596">
        <f t="shared" si="138"/>
        <v>44924</v>
      </c>
      <c r="AU197" s="550"/>
      <c r="AV197" s="596">
        <f t="shared" ref="AV197:BB197" si="139">K197</f>
        <v>44911</v>
      </c>
      <c r="AW197" s="596">
        <f t="shared" si="139"/>
        <v>44912</v>
      </c>
      <c r="AX197" s="596">
        <f t="shared" si="139"/>
        <v>44913</v>
      </c>
      <c r="AY197" s="596">
        <f t="shared" si="139"/>
        <v>44914</v>
      </c>
      <c r="AZ197" s="596">
        <f t="shared" si="139"/>
        <v>44915</v>
      </c>
      <c r="BA197" s="596">
        <f t="shared" si="139"/>
        <v>44916</v>
      </c>
      <c r="BB197" s="596">
        <f t="shared" si="139"/>
        <v>44917</v>
      </c>
      <c r="BC197" s="594"/>
      <c r="BD197" s="596">
        <f t="shared" ref="BD197:BJ197" si="140">S197</f>
        <v>44918</v>
      </c>
      <c r="BE197" s="596">
        <f t="shared" si="140"/>
        <v>44919</v>
      </c>
      <c r="BF197" s="596">
        <f t="shared" si="140"/>
        <v>44920</v>
      </c>
      <c r="BG197" s="596">
        <f t="shared" si="140"/>
        <v>44921</v>
      </c>
      <c r="BH197" s="596">
        <f t="shared" si="140"/>
        <v>44922</v>
      </c>
      <c r="BI197" s="596">
        <f t="shared" si="140"/>
        <v>44923</v>
      </c>
      <c r="BJ197" s="596">
        <f t="shared" si="140"/>
        <v>44924</v>
      </c>
      <c r="BK197" s="591"/>
      <c r="BL197" s="592"/>
      <c r="BM197" s="592"/>
      <c r="BN197" s="534"/>
      <c r="BO197" s="543" t="s">
        <v>140</v>
      </c>
      <c r="BP197" s="407">
        <f>SUM(J200, J205)</f>
        <v>30</v>
      </c>
      <c r="BQ197" s="408">
        <f>BP197 - (BP197/14)</f>
        <v>27.85714286</v>
      </c>
      <c r="BR197" s="408">
        <f>BQ197 - (BP197/14)</f>
        <v>25.71428571</v>
      </c>
      <c r="BS197" s="408">
        <f>BR197 - (BP197/14)</f>
        <v>23.57142857</v>
      </c>
      <c r="BT197" s="408">
        <f>BS197 - (BP197/14)</f>
        <v>21.42857143</v>
      </c>
      <c r="BU197" s="408">
        <f>BT197 - (BP197/14)</f>
        <v>19.28571429</v>
      </c>
      <c r="BV197" s="408">
        <f>BU197 - (BP197/14)</f>
        <v>17.14285714</v>
      </c>
      <c r="BW197" s="408">
        <f>BV197 - (BP197/14)</f>
        <v>15</v>
      </c>
      <c r="BX197" s="408"/>
      <c r="BY197" s="408">
        <f>BW197 - (BP197/14)</f>
        <v>12.85714286</v>
      </c>
      <c r="BZ197" s="408">
        <f>BY197 - (BP197/14)</f>
        <v>10.71428571</v>
      </c>
      <c r="CA197" s="408">
        <f>BZ197 - (BP197/14)</f>
        <v>8.571428571</v>
      </c>
      <c r="CB197" s="408">
        <f>CA197 - (BP197/14)</f>
        <v>6.428571429</v>
      </c>
      <c r="CC197" s="408">
        <f>CB197 - (BP197/14)</f>
        <v>4.285714286</v>
      </c>
      <c r="CD197" s="408">
        <f>CC197 - (BP197/14)</f>
        <v>2.142857143</v>
      </c>
      <c r="CE197" s="408">
        <f>CD197 - (BP197/14)</f>
        <v>0</v>
      </c>
      <c r="CF197" s="534"/>
      <c r="CG197" s="543" t="s">
        <v>140</v>
      </c>
      <c r="CH197" s="407">
        <f>SUM(J204)</f>
        <v>30</v>
      </c>
      <c r="CI197" s="408">
        <f>CH197 - (CH197/14)</f>
        <v>27.85714286</v>
      </c>
      <c r="CJ197" s="408">
        <f>CI197 - (CH197/14)</f>
        <v>25.71428571</v>
      </c>
      <c r="CK197" s="408">
        <f>CJ197 - (CH197/14)</f>
        <v>23.57142857</v>
      </c>
      <c r="CL197" s="408">
        <f>CK197 - (CH197/14)</f>
        <v>21.42857143</v>
      </c>
      <c r="CM197" s="408">
        <f>CL197 - (CH197/14)</f>
        <v>19.28571429</v>
      </c>
      <c r="CN197" s="408">
        <f>CM197 - (CH197/14)</f>
        <v>17.14285714</v>
      </c>
      <c r="CO197" s="408">
        <f>CN197 - (CH197/14)</f>
        <v>15</v>
      </c>
      <c r="CP197" s="408"/>
      <c r="CQ197" s="408">
        <f>CO197 - (CH197/14)</f>
        <v>12.85714286</v>
      </c>
      <c r="CR197" s="408">
        <f>CQ197 - (CH197/14)</f>
        <v>10.71428571</v>
      </c>
      <c r="CS197" s="408">
        <f>CR197 - (CH197/14)</f>
        <v>8.571428571</v>
      </c>
      <c r="CT197" s="408">
        <f>CS197 - (CH197/14)</f>
        <v>6.428571429</v>
      </c>
      <c r="CU197" s="408">
        <f>CT197 - (CH197/14)</f>
        <v>4.285714286</v>
      </c>
      <c r="CV197" s="408">
        <f>CU197 - (CH197/14)</f>
        <v>2.142857143</v>
      </c>
      <c r="CW197" s="408">
        <f>CV197 - (CH197/14)</f>
        <v>0</v>
      </c>
      <c r="CX197" s="534"/>
      <c r="CY197" s="543" t="s">
        <v>140</v>
      </c>
      <c r="CZ197" s="407">
        <f>SUM(J198, J202, J206, J207)</f>
        <v>30</v>
      </c>
      <c r="DA197" s="408">
        <f>CZ197 - (CZ197/14)</f>
        <v>27.85714286</v>
      </c>
      <c r="DB197" s="408">
        <f>DA197 - (CZ197/14)</f>
        <v>25.71428571</v>
      </c>
      <c r="DC197" s="408">
        <f>DB197 - (CZ197/14)</f>
        <v>23.57142857</v>
      </c>
      <c r="DD197" s="408">
        <f>DC197 - (CZ197/14)</f>
        <v>21.42857143</v>
      </c>
      <c r="DE197" s="408">
        <f>DD197 - (CZ197/14)</f>
        <v>19.28571429</v>
      </c>
      <c r="DF197" s="408">
        <f>DE197 - (CZ197/14)</f>
        <v>17.14285714</v>
      </c>
      <c r="DG197" s="408">
        <f>DF197 - (CZ197/14)</f>
        <v>15</v>
      </c>
      <c r="DH197" s="408"/>
      <c r="DI197" s="408">
        <f>DG197 - (CZ197/14)</f>
        <v>12.85714286</v>
      </c>
      <c r="DJ197" s="408">
        <f>DI197 - (CZ197/14)</f>
        <v>10.71428571</v>
      </c>
      <c r="DK197" s="408">
        <f>DJ197 - (CZ197/14)</f>
        <v>8.571428571</v>
      </c>
      <c r="DL197" s="408">
        <f>DK197 - (CZ197/14)</f>
        <v>6.428571429</v>
      </c>
      <c r="DM197" s="408">
        <f>DL197 - (CZ197/14)</f>
        <v>4.285714286</v>
      </c>
      <c r="DN197" s="408">
        <f>DM197 - (CZ197/14)</f>
        <v>2.142857143</v>
      </c>
      <c r="DO197" s="408">
        <f>DN197 - (CZ197/14)</f>
        <v>0</v>
      </c>
      <c r="DP197" s="244"/>
      <c r="DQ197" s="592"/>
      <c r="DR197" s="592"/>
      <c r="DS197" s="592"/>
      <c r="DT197" s="592"/>
      <c r="ED197" s="244"/>
      <c r="EE197" s="244"/>
      <c r="EF197" s="244"/>
      <c r="EG197" s="244"/>
      <c r="EH197" s="244"/>
      <c r="EI197" s="244"/>
      <c r="EJ197" s="244"/>
      <c r="EK197" s="244"/>
      <c r="EL197" s="244"/>
      <c r="EM197" s="244"/>
      <c r="EN197" s="244"/>
    </row>
    <row r="198" ht="19.5" customHeight="1">
      <c r="A198" s="14"/>
      <c r="B198" s="458">
        <v>5.1</v>
      </c>
      <c r="C198" s="459" t="s">
        <v>222</v>
      </c>
      <c r="D198" s="460">
        <v>44546.0</v>
      </c>
      <c r="E198" s="551" t="s">
        <v>223</v>
      </c>
      <c r="F198" s="552"/>
      <c r="G198" s="553"/>
      <c r="H198" s="463" t="s">
        <v>12</v>
      </c>
      <c r="I198" s="464" t="s">
        <v>5</v>
      </c>
      <c r="J198" s="282">
        <v>21.0</v>
      </c>
      <c r="K198" s="282">
        <v>0.0</v>
      </c>
      <c r="L198" s="282">
        <v>0.0</v>
      </c>
      <c r="M198" s="282">
        <v>2.0</v>
      </c>
      <c r="N198" s="282">
        <v>2.0</v>
      </c>
      <c r="O198" s="282">
        <v>2.0</v>
      </c>
      <c r="P198" s="282">
        <v>2.0</v>
      </c>
      <c r="Q198" s="283">
        <v>2.0</v>
      </c>
      <c r="R198" s="594"/>
      <c r="S198" s="282">
        <v>2.0</v>
      </c>
      <c r="T198" s="282">
        <v>0.0</v>
      </c>
      <c r="U198" s="282">
        <v>3.0</v>
      </c>
      <c r="V198" s="282">
        <v>3.0</v>
      </c>
      <c r="W198" s="282">
        <v>0.0</v>
      </c>
      <c r="X198" s="282">
        <v>0.0</v>
      </c>
      <c r="Y198" s="283">
        <v>3.0</v>
      </c>
      <c r="Z198" s="594"/>
      <c r="AA198" s="466">
        <v>0.0</v>
      </c>
      <c r="AB198" s="464">
        <v>0.0</v>
      </c>
      <c r="AC198" s="464">
        <v>3.0</v>
      </c>
      <c r="AD198" s="464">
        <v>3.0</v>
      </c>
      <c r="AE198" s="464">
        <v>2.0</v>
      </c>
      <c r="AF198" s="464">
        <v>2.0</v>
      </c>
      <c r="AG198" s="465">
        <v>2.0</v>
      </c>
      <c r="AH198" s="594"/>
      <c r="AI198" s="466">
        <v>2.0</v>
      </c>
      <c r="AJ198" s="464">
        <v>0.0</v>
      </c>
      <c r="AK198" s="464">
        <v>3.0</v>
      </c>
      <c r="AL198" s="464">
        <v>3.0</v>
      </c>
      <c r="AM198" s="464">
        <v>0.0</v>
      </c>
      <c r="AN198" s="464">
        <v>0.0</v>
      </c>
      <c r="AO198" s="465">
        <v>3.0</v>
      </c>
      <c r="AU198" s="554" t="s">
        <v>5</v>
      </c>
      <c r="AV198" s="482">
        <f t="shared" ref="AV198:BB198" si="141">SUM(AA204)</f>
        <v>3</v>
      </c>
      <c r="AW198" s="482">
        <f t="shared" si="141"/>
        <v>0</v>
      </c>
      <c r="AX198" s="482">
        <f t="shared" si="141"/>
        <v>0</v>
      </c>
      <c r="AY198" s="482">
        <f t="shared" si="141"/>
        <v>0</v>
      </c>
      <c r="AZ198" s="482">
        <f t="shared" si="141"/>
        <v>3</v>
      </c>
      <c r="BA198" s="482">
        <f t="shared" si="141"/>
        <v>3</v>
      </c>
      <c r="BB198" s="482">
        <f t="shared" si="141"/>
        <v>3</v>
      </c>
      <c r="BC198" s="594"/>
      <c r="BD198" s="482">
        <f t="shared" ref="BD198:BJ198" si="142">SUM(AI204)</f>
        <v>4</v>
      </c>
      <c r="BE198" s="482">
        <f t="shared" si="142"/>
        <v>4</v>
      </c>
      <c r="BF198" s="482">
        <f t="shared" si="142"/>
        <v>0</v>
      </c>
      <c r="BG198" s="482">
        <f t="shared" si="142"/>
        <v>0</v>
      </c>
      <c r="BH198" s="482">
        <f t="shared" si="142"/>
        <v>4</v>
      </c>
      <c r="BI198" s="482">
        <f t="shared" si="142"/>
        <v>3</v>
      </c>
      <c r="BJ198" s="482">
        <f t="shared" si="142"/>
        <v>3</v>
      </c>
      <c r="BK198" s="483">
        <f t="shared" ref="BK198:BK202" si="151">SUM(AV198:BJ198)</f>
        <v>30</v>
      </c>
      <c r="BL198" s="592"/>
      <c r="BM198" s="592"/>
      <c r="BN198" s="534"/>
      <c r="BO198" s="543" t="s">
        <v>144</v>
      </c>
      <c r="BP198" s="475">
        <f>SUM(J200, J205)</f>
        <v>30</v>
      </c>
      <c r="BQ198" s="476">
        <f t="shared" ref="BQ198:BW198" si="143"> BP198 - SUM(K200, K205)</f>
        <v>29</v>
      </c>
      <c r="BR198" s="476">
        <f t="shared" si="143"/>
        <v>28</v>
      </c>
      <c r="BS198" s="476">
        <f t="shared" si="143"/>
        <v>27</v>
      </c>
      <c r="BT198" s="476">
        <f t="shared" si="143"/>
        <v>26</v>
      </c>
      <c r="BU198" s="476">
        <f t="shared" si="143"/>
        <v>26</v>
      </c>
      <c r="BV198" s="476">
        <f t="shared" si="143"/>
        <v>24</v>
      </c>
      <c r="BW198" s="476">
        <f t="shared" si="143"/>
        <v>22</v>
      </c>
      <c r="BX198" s="476"/>
      <c r="BY198" s="476">
        <f> BW198 - SUM(S200, S205)</f>
        <v>20</v>
      </c>
      <c r="BZ198" s="476">
        <f t="shared" ref="BZ198:CE198" si="144"> BY198 - SUM(T200, T205)</f>
        <v>18</v>
      </c>
      <c r="CA198" s="476">
        <f t="shared" si="144"/>
        <v>14</v>
      </c>
      <c r="CB198" s="476">
        <f t="shared" si="144"/>
        <v>14</v>
      </c>
      <c r="CC198" s="476">
        <f t="shared" si="144"/>
        <v>12</v>
      </c>
      <c r="CD198" s="476">
        <f t="shared" si="144"/>
        <v>10</v>
      </c>
      <c r="CE198" s="476">
        <f t="shared" si="144"/>
        <v>0</v>
      </c>
      <c r="CF198" s="534"/>
      <c r="CG198" s="543" t="s">
        <v>144</v>
      </c>
      <c r="CH198" s="407">
        <f>SUM(J204)</f>
        <v>30</v>
      </c>
      <c r="CI198" s="476">
        <f t="shared" ref="CI198:CO198" si="145">CH198 - SUM(K204)</f>
        <v>27</v>
      </c>
      <c r="CJ198" s="476">
        <f t="shared" si="145"/>
        <v>27</v>
      </c>
      <c r="CK198" s="476">
        <f t="shared" si="145"/>
        <v>27</v>
      </c>
      <c r="CL198" s="476">
        <f t="shared" si="145"/>
        <v>27</v>
      </c>
      <c r="CM198" s="476">
        <f t="shared" si="145"/>
        <v>24</v>
      </c>
      <c r="CN198" s="476">
        <f t="shared" si="145"/>
        <v>21</v>
      </c>
      <c r="CO198" s="476">
        <f t="shared" si="145"/>
        <v>18</v>
      </c>
      <c r="CP198" s="476"/>
      <c r="CQ198" s="476">
        <f>CO198 - SUM(S204)</f>
        <v>14</v>
      </c>
      <c r="CR198" s="476">
        <f t="shared" ref="CR198:CW198" si="146">CQ198 - SUM(T204)</f>
        <v>10</v>
      </c>
      <c r="CS198" s="476">
        <f t="shared" si="146"/>
        <v>10</v>
      </c>
      <c r="CT198" s="476">
        <f t="shared" si="146"/>
        <v>10</v>
      </c>
      <c r="CU198" s="476">
        <f t="shared" si="146"/>
        <v>6</v>
      </c>
      <c r="CV198" s="476">
        <f t="shared" si="146"/>
        <v>3</v>
      </c>
      <c r="CW198" s="476">
        <f t="shared" si="146"/>
        <v>0</v>
      </c>
      <c r="CX198" s="534"/>
      <c r="CY198" s="543" t="s">
        <v>144</v>
      </c>
      <c r="CZ198" s="407">
        <f>SUM(J198, J202, J206, J207)</f>
        <v>30</v>
      </c>
      <c r="DA198" s="476">
        <f t="shared" ref="DA198:DG198" si="147">CZ198 - SUM(K198,K202,K206,K207)</f>
        <v>30</v>
      </c>
      <c r="DB198" s="476">
        <f t="shared" si="147"/>
        <v>30</v>
      </c>
      <c r="DC198" s="476">
        <f t="shared" si="147"/>
        <v>28</v>
      </c>
      <c r="DD198" s="476">
        <f t="shared" si="147"/>
        <v>22</v>
      </c>
      <c r="DE198" s="476">
        <f t="shared" si="147"/>
        <v>20</v>
      </c>
      <c r="DF198" s="476">
        <f t="shared" si="147"/>
        <v>18</v>
      </c>
      <c r="DG198" s="476">
        <f t="shared" si="147"/>
        <v>16</v>
      </c>
      <c r="DH198" s="476"/>
      <c r="DI198" s="476">
        <f>DG198 - SUM(S198,S202,S206,S207)</f>
        <v>14</v>
      </c>
      <c r="DJ198" s="476">
        <f t="shared" ref="DJ198:DO198" si="148">DI198 - SUM(T198,T202,T206,T207)</f>
        <v>14</v>
      </c>
      <c r="DK198" s="476">
        <f t="shared" si="148"/>
        <v>9</v>
      </c>
      <c r="DL198" s="476">
        <f t="shared" si="148"/>
        <v>5</v>
      </c>
      <c r="DM198" s="476">
        <f t="shared" si="148"/>
        <v>5</v>
      </c>
      <c r="DN198" s="476">
        <f t="shared" si="148"/>
        <v>5</v>
      </c>
      <c r="DO198" s="476">
        <f t="shared" si="148"/>
        <v>2</v>
      </c>
      <c r="DP198" s="244"/>
      <c r="DQ198" s="592"/>
      <c r="DR198" s="592"/>
      <c r="DS198" s="592"/>
      <c r="DT198" s="592"/>
      <c r="ED198" s="244"/>
      <c r="EE198" s="244"/>
      <c r="EF198" s="244"/>
      <c r="EG198" s="244"/>
      <c r="EH198" s="244"/>
      <c r="EI198" s="244"/>
      <c r="EJ198" s="244"/>
      <c r="EK198" s="244"/>
      <c r="EL198" s="244"/>
      <c r="EM198" s="244"/>
      <c r="EN198" s="244"/>
    </row>
    <row r="199" ht="19.5" customHeight="1">
      <c r="A199" s="14"/>
      <c r="B199" s="478"/>
      <c r="C199" s="479"/>
      <c r="D199" s="479"/>
      <c r="E199" s="551" t="s">
        <v>224</v>
      </c>
      <c r="F199" s="552"/>
      <c r="G199" s="553"/>
      <c r="H199" s="481" t="s">
        <v>10</v>
      </c>
      <c r="I199" s="464" t="s">
        <v>5</v>
      </c>
      <c r="J199" s="282">
        <v>25.0</v>
      </c>
      <c r="K199" s="282">
        <v>2.0</v>
      </c>
      <c r="L199" s="282">
        <v>0.0</v>
      </c>
      <c r="M199" s="282">
        <v>2.0</v>
      </c>
      <c r="N199" s="282">
        <v>2.0</v>
      </c>
      <c r="O199" s="282">
        <v>2.0</v>
      </c>
      <c r="P199" s="282">
        <v>2.0</v>
      </c>
      <c r="Q199" s="283">
        <v>2.0</v>
      </c>
      <c r="R199" s="594"/>
      <c r="S199" s="282">
        <v>2.0</v>
      </c>
      <c r="T199" s="282">
        <v>0.0</v>
      </c>
      <c r="U199" s="282">
        <v>3.0</v>
      </c>
      <c r="V199" s="282">
        <v>2.0</v>
      </c>
      <c r="W199" s="282">
        <v>2.0</v>
      </c>
      <c r="X199" s="282">
        <v>2.0</v>
      </c>
      <c r="Y199" s="283">
        <v>2.0</v>
      </c>
      <c r="Z199" s="594"/>
      <c r="AA199" s="466">
        <v>3.0</v>
      </c>
      <c r="AB199" s="464">
        <v>0.0</v>
      </c>
      <c r="AC199" s="464">
        <v>2.0</v>
      </c>
      <c r="AD199" s="464">
        <v>2.0</v>
      </c>
      <c r="AE199" s="464">
        <v>2.0</v>
      </c>
      <c r="AF199" s="464">
        <v>2.0</v>
      </c>
      <c r="AG199" s="465">
        <v>2.0</v>
      </c>
      <c r="AH199" s="594"/>
      <c r="AI199" s="466">
        <v>2.0</v>
      </c>
      <c r="AJ199" s="464">
        <v>0.0</v>
      </c>
      <c r="AK199" s="464">
        <v>3.0</v>
      </c>
      <c r="AL199" s="464">
        <v>2.0</v>
      </c>
      <c r="AM199" s="464">
        <v>2.0</v>
      </c>
      <c r="AN199" s="464">
        <v>2.0</v>
      </c>
      <c r="AO199" s="465">
        <v>2.0</v>
      </c>
      <c r="AU199" s="554" t="s">
        <v>8</v>
      </c>
      <c r="AV199" s="467">
        <f t="shared" ref="AV199:BB199" si="149">SUM(AA200, AA205)</f>
        <v>1</v>
      </c>
      <c r="AW199" s="467">
        <f t="shared" si="149"/>
        <v>2</v>
      </c>
      <c r="AX199" s="467">
        <f t="shared" si="149"/>
        <v>2</v>
      </c>
      <c r="AY199" s="467">
        <f t="shared" si="149"/>
        <v>1</v>
      </c>
      <c r="AZ199" s="467">
        <f t="shared" si="149"/>
        <v>0</v>
      </c>
      <c r="BA199" s="467">
        <f t="shared" si="149"/>
        <v>2</v>
      </c>
      <c r="BB199" s="467">
        <f t="shared" si="149"/>
        <v>2</v>
      </c>
      <c r="BC199" s="594"/>
      <c r="BD199" s="467">
        <f t="shared" ref="BD199:BJ199" si="150">SUM(AI200, AI205)</f>
        <v>2</v>
      </c>
      <c r="BE199" s="467">
        <f t="shared" si="150"/>
        <v>2</v>
      </c>
      <c r="BF199" s="467">
        <f t="shared" si="150"/>
        <v>4</v>
      </c>
      <c r="BG199" s="467">
        <f t="shared" si="150"/>
        <v>0</v>
      </c>
      <c r="BH199" s="467">
        <f t="shared" si="150"/>
        <v>2</v>
      </c>
      <c r="BI199" s="467">
        <f t="shared" si="150"/>
        <v>2</v>
      </c>
      <c r="BJ199" s="467">
        <f t="shared" si="150"/>
        <v>10</v>
      </c>
      <c r="BK199" s="483">
        <f t="shared" si="151"/>
        <v>32</v>
      </c>
      <c r="BL199" s="592"/>
      <c r="BM199" s="592"/>
      <c r="BN199" s="437"/>
      <c r="BO199" s="441"/>
      <c r="BP199" s="441"/>
      <c r="BQ199" s="441"/>
      <c r="BR199" s="441"/>
      <c r="BS199" s="441"/>
      <c r="BT199" s="441"/>
      <c r="BU199" s="441"/>
      <c r="BV199" s="441"/>
      <c r="BW199" s="441"/>
      <c r="BX199" s="592"/>
      <c r="BY199" s="592"/>
      <c r="BZ199" s="592"/>
      <c r="CA199" s="592"/>
      <c r="CB199" s="592"/>
      <c r="CC199" s="592"/>
      <c r="CD199" s="592"/>
      <c r="CE199" s="592"/>
      <c r="CF199" s="437"/>
      <c r="CG199" s="441"/>
      <c r="CH199" s="441"/>
      <c r="CI199" s="441"/>
      <c r="CJ199" s="441"/>
      <c r="CK199" s="441"/>
      <c r="CL199" s="441"/>
      <c r="CM199" s="441"/>
      <c r="CN199" s="441"/>
      <c r="CO199" s="441"/>
      <c r="CP199" s="592"/>
      <c r="CQ199" s="441"/>
      <c r="CR199" s="441"/>
      <c r="CS199" s="441"/>
      <c r="CT199" s="441"/>
      <c r="CU199" s="441"/>
      <c r="CV199" s="441"/>
      <c r="CW199" s="441"/>
      <c r="CX199" s="437"/>
      <c r="CY199" s="437"/>
      <c r="CZ199" s="437"/>
      <c r="DA199" s="437"/>
      <c r="DB199" s="437"/>
      <c r="DC199" s="437"/>
      <c r="DD199" s="437"/>
      <c r="DE199" s="437"/>
      <c r="DF199" s="437"/>
      <c r="DG199" s="437"/>
      <c r="DH199" s="244"/>
      <c r="DI199" s="244"/>
      <c r="DJ199" s="244"/>
      <c r="DK199" s="244"/>
      <c r="DL199" s="244"/>
      <c r="DM199" s="244"/>
      <c r="DN199" s="244"/>
      <c r="DO199" s="244"/>
      <c r="DP199" s="244"/>
      <c r="DQ199" s="592"/>
      <c r="DR199" s="592"/>
      <c r="DS199" s="592"/>
      <c r="DT199" s="592"/>
      <c r="ED199" s="244"/>
      <c r="EE199" s="244"/>
      <c r="EF199" s="244"/>
      <c r="EG199" s="244"/>
      <c r="EH199" s="244"/>
      <c r="EI199" s="244"/>
      <c r="EJ199" s="244"/>
      <c r="EK199" s="244"/>
      <c r="EL199" s="244"/>
      <c r="EM199" s="244"/>
      <c r="EN199" s="244"/>
    </row>
    <row r="200" ht="19.5" customHeight="1">
      <c r="A200" s="14"/>
      <c r="B200" s="478"/>
      <c r="C200" s="479"/>
      <c r="D200" s="479"/>
      <c r="E200" s="551" t="s">
        <v>225</v>
      </c>
      <c r="F200" s="552"/>
      <c r="G200" s="553"/>
      <c r="H200" s="481" t="s">
        <v>8</v>
      </c>
      <c r="I200" s="464" t="s">
        <v>5</v>
      </c>
      <c r="J200" s="282">
        <v>25.0</v>
      </c>
      <c r="K200" s="282">
        <v>1.0</v>
      </c>
      <c r="L200" s="282">
        <v>1.0</v>
      </c>
      <c r="M200" s="282">
        <v>1.0</v>
      </c>
      <c r="N200" s="282">
        <v>1.0</v>
      </c>
      <c r="O200" s="282">
        <v>0.0</v>
      </c>
      <c r="P200" s="282">
        <v>2.0</v>
      </c>
      <c r="Q200" s="283">
        <v>2.0</v>
      </c>
      <c r="R200" s="594"/>
      <c r="S200" s="282">
        <v>2.0</v>
      </c>
      <c r="T200" s="282">
        <v>2.0</v>
      </c>
      <c r="U200" s="282">
        <v>4.0</v>
      </c>
      <c r="V200" s="282">
        <v>0.0</v>
      </c>
      <c r="W200" s="282">
        <v>2.0</v>
      </c>
      <c r="X200" s="282">
        <v>2.0</v>
      </c>
      <c r="Y200" s="283">
        <v>5.0</v>
      </c>
      <c r="Z200" s="594"/>
      <c r="AA200" s="466">
        <v>1.0</v>
      </c>
      <c r="AB200" s="464">
        <v>2.0</v>
      </c>
      <c r="AC200" s="464">
        <v>2.0</v>
      </c>
      <c r="AD200" s="464">
        <v>1.0</v>
      </c>
      <c r="AE200" s="464">
        <v>0.0</v>
      </c>
      <c r="AF200" s="464">
        <v>2.0</v>
      </c>
      <c r="AG200" s="465">
        <v>2.0</v>
      </c>
      <c r="AH200" s="594"/>
      <c r="AI200" s="466">
        <v>2.0</v>
      </c>
      <c r="AJ200" s="464">
        <v>2.0</v>
      </c>
      <c r="AK200" s="464">
        <v>4.0</v>
      </c>
      <c r="AL200" s="464">
        <v>0.0</v>
      </c>
      <c r="AM200" s="464">
        <v>2.0</v>
      </c>
      <c r="AN200" s="464">
        <v>2.0</v>
      </c>
      <c r="AO200" s="465">
        <v>5.0</v>
      </c>
      <c r="AU200" s="554" t="s">
        <v>10</v>
      </c>
      <c r="AV200" s="482">
        <f t="shared" ref="AV200:BB200" si="152">SUM(AA199, AA201)</f>
        <v>3</v>
      </c>
      <c r="AW200" s="482">
        <f t="shared" si="152"/>
        <v>0</v>
      </c>
      <c r="AX200" s="482">
        <f t="shared" si="152"/>
        <v>2</v>
      </c>
      <c r="AY200" s="482">
        <f t="shared" si="152"/>
        <v>2</v>
      </c>
      <c r="AZ200" s="482">
        <f t="shared" si="152"/>
        <v>2</v>
      </c>
      <c r="BA200" s="482">
        <f t="shared" si="152"/>
        <v>2</v>
      </c>
      <c r="BB200" s="482">
        <f t="shared" si="152"/>
        <v>2</v>
      </c>
      <c r="BC200" s="594"/>
      <c r="BD200" s="482">
        <f t="shared" ref="BD200:BJ200" si="153">SUM(AI199, AI201)</f>
        <v>2</v>
      </c>
      <c r="BE200" s="482">
        <f t="shared" si="153"/>
        <v>0</v>
      </c>
      <c r="BF200" s="482">
        <f t="shared" si="153"/>
        <v>6</v>
      </c>
      <c r="BG200" s="482">
        <f t="shared" si="153"/>
        <v>4</v>
      </c>
      <c r="BH200" s="482">
        <f t="shared" si="153"/>
        <v>2</v>
      </c>
      <c r="BI200" s="482">
        <f t="shared" si="153"/>
        <v>2</v>
      </c>
      <c r="BJ200" s="482">
        <f t="shared" si="153"/>
        <v>2</v>
      </c>
      <c r="BK200" s="483">
        <f t="shared" si="151"/>
        <v>31</v>
      </c>
      <c r="BN200" s="534"/>
      <c r="BO200" s="543" t="s">
        <v>7</v>
      </c>
      <c r="BP200" s="603" t="s">
        <v>91</v>
      </c>
      <c r="BQ200" s="604">
        <f t="shared" ref="BQ200:BW200" si="154">K197</f>
        <v>44911</v>
      </c>
      <c r="BR200" s="604">
        <f t="shared" si="154"/>
        <v>44912</v>
      </c>
      <c r="BS200" s="604">
        <f t="shared" si="154"/>
        <v>44913</v>
      </c>
      <c r="BT200" s="604">
        <f t="shared" si="154"/>
        <v>44914</v>
      </c>
      <c r="BU200" s="604">
        <f t="shared" si="154"/>
        <v>44915</v>
      </c>
      <c r="BV200" s="604">
        <f t="shared" si="154"/>
        <v>44916</v>
      </c>
      <c r="BW200" s="604">
        <f t="shared" si="154"/>
        <v>44917</v>
      </c>
      <c r="BY200" s="604">
        <f t="shared" ref="BY200:CE200" si="155">S197</f>
        <v>44918</v>
      </c>
      <c r="BZ200" s="604">
        <f t="shared" si="155"/>
        <v>44919</v>
      </c>
      <c r="CA200" s="604">
        <f t="shared" si="155"/>
        <v>44920</v>
      </c>
      <c r="CB200" s="604">
        <f t="shared" si="155"/>
        <v>44921</v>
      </c>
      <c r="CC200" s="604">
        <f t="shared" si="155"/>
        <v>44922</v>
      </c>
      <c r="CD200" s="604">
        <f t="shared" si="155"/>
        <v>44923</v>
      </c>
      <c r="CE200" s="604">
        <f t="shared" si="155"/>
        <v>44924</v>
      </c>
      <c r="CF200" s="534"/>
      <c r="CG200" s="543" t="s">
        <v>10</v>
      </c>
      <c r="CH200" s="595" t="s">
        <v>91</v>
      </c>
      <c r="CI200" s="596">
        <f t="shared" ref="CI200:CO200" si="156">K197</f>
        <v>44911</v>
      </c>
      <c r="CJ200" s="596">
        <f t="shared" si="156"/>
        <v>44912</v>
      </c>
      <c r="CK200" s="596">
        <f t="shared" si="156"/>
        <v>44913</v>
      </c>
      <c r="CL200" s="596">
        <f t="shared" si="156"/>
        <v>44914</v>
      </c>
      <c r="CM200" s="596">
        <f t="shared" si="156"/>
        <v>44915</v>
      </c>
      <c r="CN200" s="596">
        <f t="shared" si="156"/>
        <v>44916</v>
      </c>
      <c r="CO200" s="596">
        <f t="shared" si="156"/>
        <v>44917</v>
      </c>
      <c r="CQ200" s="596">
        <f t="shared" ref="CQ200:CW200" si="157">S197</f>
        <v>44918</v>
      </c>
      <c r="CR200" s="596">
        <f t="shared" si="157"/>
        <v>44919</v>
      </c>
      <c r="CS200" s="596">
        <f t="shared" si="157"/>
        <v>44920</v>
      </c>
      <c r="CT200" s="596">
        <f t="shared" si="157"/>
        <v>44921</v>
      </c>
      <c r="CU200" s="596">
        <f t="shared" si="157"/>
        <v>44922</v>
      </c>
      <c r="CV200" s="596">
        <f t="shared" si="157"/>
        <v>44923</v>
      </c>
      <c r="CW200" s="596">
        <f t="shared" si="157"/>
        <v>44924</v>
      </c>
      <c r="CX200" s="437"/>
      <c r="CY200" s="437"/>
      <c r="CZ200" s="437"/>
      <c r="DA200" s="437"/>
      <c r="DB200" s="437"/>
      <c r="DC200" s="437"/>
      <c r="DD200" s="437"/>
      <c r="DE200" s="437"/>
      <c r="DF200" s="437"/>
      <c r="DG200" s="437"/>
      <c r="DH200" s="244"/>
      <c r="DI200" s="244"/>
      <c r="DJ200" s="244"/>
      <c r="DK200" s="244"/>
      <c r="DL200" s="244"/>
      <c r="DM200" s="244"/>
      <c r="DN200" s="244"/>
      <c r="DO200" s="244"/>
      <c r="DP200" s="244"/>
      <c r="ED200" s="244"/>
      <c r="EE200" s="244"/>
      <c r="EF200" s="244"/>
      <c r="EG200" s="244"/>
      <c r="EH200" s="244"/>
      <c r="EI200" s="244"/>
      <c r="EJ200" s="244"/>
      <c r="EK200" s="244"/>
      <c r="EL200" s="244"/>
      <c r="EM200" s="244"/>
      <c r="EN200" s="244"/>
    </row>
    <row r="201" ht="19.5" customHeight="1">
      <c r="A201" s="14"/>
      <c r="B201" s="478"/>
      <c r="C201" s="479"/>
      <c r="D201" s="479"/>
      <c r="E201" s="551" t="s">
        <v>60</v>
      </c>
      <c r="F201" s="552"/>
      <c r="G201" s="553"/>
      <c r="H201" s="481" t="s">
        <v>10</v>
      </c>
      <c r="I201" s="464" t="s">
        <v>5</v>
      </c>
      <c r="J201" s="282">
        <v>5.0</v>
      </c>
      <c r="K201" s="282">
        <v>0.0</v>
      </c>
      <c r="L201" s="282">
        <v>0.0</v>
      </c>
      <c r="M201" s="282">
        <v>0.0</v>
      </c>
      <c r="N201" s="282">
        <v>0.0</v>
      </c>
      <c r="O201" s="282">
        <v>0.0</v>
      </c>
      <c r="P201" s="282">
        <v>0.0</v>
      </c>
      <c r="Q201" s="283">
        <v>0.0</v>
      </c>
      <c r="R201" s="594"/>
      <c r="S201" s="282">
        <v>0.0</v>
      </c>
      <c r="T201" s="282">
        <v>0.0</v>
      </c>
      <c r="U201" s="282">
        <v>2.0</v>
      </c>
      <c r="V201" s="282">
        <v>1.0</v>
      </c>
      <c r="W201" s="282">
        <v>0.0</v>
      </c>
      <c r="X201" s="282">
        <v>0.0</v>
      </c>
      <c r="Y201" s="283">
        <v>0.0</v>
      </c>
      <c r="Z201" s="594"/>
      <c r="AA201" s="466">
        <v>0.0</v>
      </c>
      <c r="AB201" s="464">
        <v>0.0</v>
      </c>
      <c r="AC201" s="464">
        <v>0.0</v>
      </c>
      <c r="AD201" s="464">
        <v>0.0</v>
      </c>
      <c r="AE201" s="464">
        <v>0.0</v>
      </c>
      <c r="AF201" s="464">
        <v>0.0</v>
      </c>
      <c r="AG201" s="465">
        <v>0.0</v>
      </c>
      <c r="AH201" s="594"/>
      <c r="AI201" s="466">
        <v>0.0</v>
      </c>
      <c r="AJ201" s="464">
        <v>0.0</v>
      </c>
      <c r="AK201" s="464">
        <v>3.0</v>
      </c>
      <c r="AL201" s="464">
        <v>2.0</v>
      </c>
      <c r="AM201" s="464">
        <v>0.0</v>
      </c>
      <c r="AN201" s="464">
        <v>0.0</v>
      </c>
      <c r="AO201" s="465">
        <v>0.0</v>
      </c>
      <c r="AU201" s="554" t="s">
        <v>12</v>
      </c>
      <c r="AV201" s="467">
        <f t="shared" ref="AV201:BB201" si="158">SUM(AA198, AA202, AA206, AA207)</f>
        <v>0</v>
      </c>
      <c r="AW201" s="467">
        <f t="shared" si="158"/>
        <v>0</v>
      </c>
      <c r="AX201" s="467">
        <f t="shared" si="158"/>
        <v>3</v>
      </c>
      <c r="AY201" s="467">
        <f t="shared" si="158"/>
        <v>7</v>
      </c>
      <c r="AZ201" s="467">
        <f t="shared" si="158"/>
        <v>2</v>
      </c>
      <c r="BA201" s="467">
        <f t="shared" si="158"/>
        <v>2</v>
      </c>
      <c r="BB201" s="467">
        <f t="shared" si="158"/>
        <v>2</v>
      </c>
      <c r="BC201" s="594"/>
      <c r="BD201" s="467">
        <f t="shared" ref="BD201:BJ201" si="159">SUM(AI198, AI202, AI206, AI207)</f>
        <v>2</v>
      </c>
      <c r="BE201" s="467">
        <f t="shared" si="159"/>
        <v>0</v>
      </c>
      <c r="BF201" s="467">
        <f t="shared" si="159"/>
        <v>6</v>
      </c>
      <c r="BG201" s="467">
        <f t="shared" si="159"/>
        <v>5</v>
      </c>
      <c r="BH201" s="467">
        <f t="shared" si="159"/>
        <v>0</v>
      </c>
      <c r="BI201" s="467">
        <f t="shared" si="159"/>
        <v>0</v>
      </c>
      <c r="BJ201" s="467">
        <f t="shared" si="159"/>
        <v>3</v>
      </c>
      <c r="BK201" s="483">
        <f t="shared" si="151"/>
        <v>32</v>
      </c>
      <c r="BN201" s="534"/>
      <c r="BO201" s="543" t="s">
        <v>140</v>
      </c>
      <c r="BP201" s="407">
        <f>SUM(J203)</f>
        <v>30</v>
      </c>
      <c r="BQ201" s="408">
        <f>BP201 - (BP201/14)</f>
        <v>27.85714286</v>
      </c>
      <c r="BR201" s="408">
        <f>BQ201 - (BP201/14)</f>
        <v>25.71428571</v>
      </c>
      <c r="BS201" s="408">
        <f>BR201 - (BP201/14)</f>
        <v>23.57142857</v>
      </c>
      <c r="BT201" s="408">
        <f>BS201 - (BP201/14)</f>
        <v>21.42857143</v>
      </c>
      <c r="BU201" s="408">
        <f>BT201 - (BP201/14)</f>
        <v>19.28571429</v>
      </c>
      <c r="BV201" s="408">
        <f>BU201 - (BP201/14)</f>
        <v>17.14285714</v>
      </c>
      <c r="BW201" s="408">
        <f>BV201 - (BP201/14)</f>
        <v>15</v>
      </c>
      <c r="BX201" s="408"/>
      <c r="BY201" s="408">
        <f>BW201 - (BP201/14)</f>
        <v>12.85714286</v>
      </c>
      <c r="BZ201" s="408">
        <f>BY201 - (BP201/14)</f>
        <v>10.71428571</v>
      </c>
      <c r="CA201" s="408">
        <f>BZ201 - (BP201/14)</f>
        <v>8.571428571</v>
      </c>
      <c r="CB201" s="408">
        <f>CA201 - (BP201/14)</f>
        <v>6.428571429</v>
      </c>
      <c r="CC201" s="408">
        <f>CB201 - (BP201/14)</f>
        <v>4.285714286</v>
      </c>
      <c r="CD201" s="408">
        <f>CC201 - (BP201/14)</f>
        <v>2.142857143</v>
      </c>
      <c r="CE201" s="408">
        <f>CD201 - (BP201/14)</f>
        <v>0</v>
      </c>
      <c r="CF201" s="534"/>
      <c r="CG201" s="543" t="s">
        <v>140</v>
      </c>
      <c r="CH201" s="407">
        <f>SUM(J199, J201)</f>
        <v>30</v>
      </c>
      <c r="CI201" s="408">
        <f>CH201 - (CH201/14)</f>
        <v>27.85714286</v>
      </c>
      <c r="CJ201" s="408">
        <f>CI201 - (CH201/14)</f>
        <v>25.71428571</v>
      </c>
      <c r="CK201" s="408">
        <f>CJ201 - (CH201/14)</f>
        <v>23.57142857</v>
      </c>
      <c r="CL201" s="408">
        <f>CK201 - (CH201/14)</f>
        <v>21.42857143</v>
      </c>
      <c r="CM201" s="408">
        <f>CL201 - (CH201/14)</f>
        <v>19.28571429</v>
      </c>
      <c r="CN201" s="408">
        <f>CM201 - (CH201/14)</f>
        <v>17.14285714</v>
      </c>
      <c r="CO201" s="408">
        <f>CN201 - (CH201/14)</f>
        <v>15</v>
      </c>
      <c r="CP201" s="408"/>
      <c r="CQ201" s="408">
        <f>CO201 - (CH201/14)</f>
        <v>12.85714286</v>
      </c>
      <c r="CR201" s="408">
        <f>CQ201 - (CH201/14)</f>
        <v>10.71428571</v>
      </c>
      <c r="CS201" s="408">
        <f>CR201 - (CH201/14)</f>
        <v>8.571428571</v>
      </c>
      <c r="CT201" s="408">
        <f>CS201 - (CH201/14)</f>
        <v>6.428571429</v>
      </c>
      <c r="CU201" s="408">
        <f>CT201 - (CH201/14)</f>
        <v>4.285714286</v>
      </c>
      <c r="CV201" s="408">
        <f>CU201 - (CH201/14)</f>
        <v>2.142857143</v>
      </c>
      <c r="CW201" s="408">
        <f>CV201 - (CH201/14)</f>
        <v>0</v>
      </c>
      <c r="DP201" s="244"/>
      <c r="DR201" s="437"/>
      <c r="DS201" s="437"/>
      <c r="DT201" s="437"/>
      <c r="DU201" s="244"/>
      <c r="DV201" s="244"/>
      <c r="DW201" s="244"/>
      <c r="DX201" s="244"/>
      <c r="DY201" s="244"/>
      <c r="DZ201" s="244"/>
      <c r="EA201" s="244"/>
      <c r="EB201" s="244"/>
      <c r="EC201" s="244"/>
      <c r="ED201" s="244"/>
      <c r="EE201" s="244"/>
      <c r="EF201" s="244"/>
      <c r="EG201" s="244"/>
      <c r="EH201" s="244"/>
      <c r="EI201" s="244"/>
      <c r="EJ201" s="244"/>
      <c r="EK201" s="244"/>
      <c r="EL201" s="244"/>
      <c r="EM201" s="244"/>
      <c r="EN201" s="244"/>
    </row>
    <row r="202" ht="19.5" customHeight="1">
      <c r="A202" s="14"/>
      <c r="B202" s="478"/>
      <c r="C202" s="479"/>
      <c r="D202" s="479"/>
      <c r="E202" s="551" t="s">
        <v>60</v>
      </c>
      <c r="F202" s="552"/>
      <c r="G202" s="553"/>
      <c r="H202" s="481" t="s">
        <v>12</v>
      </c>
      <c r="I202" s="464" t="s">
        <v>5</v>
      </c>
      <c r="J202" s="282">
        <v>5.0</v>
      </c>
      <c r="K202" s="282">
        <v>0.0</v>
      </c>
      <c r="L202" s="282">
        <v>0.0</v>
      </c>
      <c r="M202" s="282">
        <v>0.0</v>
      </c>
      <c r="N202" s="282">
        <v>0.0</v>
      </c>
      <c r="O202" s="282">
        <v>0.0</v>
      </c>
      <c r="P202" s="282">
        <v>0.0</v>
      </c>
      <c r="Q202" s="283">
        <v>0.0</v>
      </c>
      <c r="R202" s="594"/>
      <c r="S202" s="282">
        <v>0.0</v>
      </c>
      <c r="T202" s="282">
        <v>0.0</v>
      </c>
      <c r="U202" s="282">
        <v>2.0</v>
      </c>
      <c r="V202" s="282">
        <v>1.0</v>
      </c>
      <c r="W202" s="282">
        <v>0.0</v>
      </c>
      <c r="X202" s="282">
        <v>0.0</v>
      </c>
      <c r="Y202" s="283">
        <v>0.0</v>
      </c>
      <c r="Z202" s="594"/>
      <c r="AA202" s="466">
        <v>0.0</v>
      </c>
      <c r="AB202" s="464">
        <v>0.0</v>
      </c>
      <c r="AC202" s="464">
        <v>0.0</v>
      </c>
      <c r="AD202" s="464">
        <v>0.0</v>
      </c>
      <c r="AE202" s="464">
        <v>0.0</v>
      </c>
      <c r="AF202" s="464">
        <v>0.0</v>
      </c>
      <c r="AG202" s="465">
        <v>0.0</v>
      </c>
      <c r="AH202" s="594"/>
      <c r="AI202" s="466">
        <v>0.0</v>
      </c>
      <c r="AJ202" s="464">
        <v>0.0</v>
      </c>
      <c r="AK202" s="464">
        <v>3.0</v>
      </c>
      <c r="AL202" s="464">
        <v>2.0</v>
      </c>
      <c r="AM202" s="464">
        <v>0.0</v>
      </c>
      <c r="AN202" s="464">
        <v>0.0</v>
      </c>
      <c r="AO202" s="465">
        <v>0.0</v>
      </c>
      <c r="AU202" s="554" t="s">
        <v>7</v>
      </c>
      <c r="AV202" s="555">
        <f t="shared" ref="AV202:BB202" si="160">SUM(AA203)</f>
        <v>5</v>
      </c>
      <c r="AW202" s="555">
        <f t="shared" si="160"/>
        <v>5</v>
      </c>
      <c r="AX202" s="555">
        <f t="shared" si="160"/>
        <v>0</v>
      </c>
      <c r="AY202" s="555">
        <f t="shared" si="160"/>
        <v>0</v>
      </c>
      <c r="AZ202" s="555">
        <f t="shared" si="160"/>
        <v>0</v>
      </c>
      <c r="BA202" s="555">
        <f t="shared" si="160"/>
        <v>5</v>
      </c>
      <c r="BB202" s="555">
        <f t="shared" si="160"/>
        <v>0</v>
      </c>
      <c r="BC202" s="594"/>
      <c r="BD202" s="555">
        <f t="shared" ref="BD202:BJ202" si="161">SUM(AI203)</f>
        <v>0</v>
      </c>
      <c r="BE202" s="555">
        <f t="shared" si="161"/>
        <v>5</v>
      </c>
      <c r="BF202" s="555">
        <f t="shared" si="161"/>
        <v>5</v>
      </c>
      <c r="BG202" s="555">
        <f t="shared" si="161"/>
        <v>0</v>
      </c>
      <c r="BH202" s="555">
        <f t="shared" si="161"/>
        <v>5</v>
      </c>
      <c r="BI202" s="555">
        <f t="shared" si="161"/>
        <v>0</v>
      </c>
      <c r="BJ202" s="555">
        <f t="shared" si="161"/>
        <v>0</v>
      </c>
      <c r="BK202" s="483">
        <f t="shared" si="151"/>
        <v>30</v>
      </c>
      <c r="BN202" s="534"/>
      <c r="BO202" s="543" t="s">
        <v>144</v>
      </c>
      <c r="BP202" s="475">
        <f>SUM(J203)</f>
        <v>30</v>
      </c>
      <c r="BQ202" s="476">
        <f t="shared" ref="BQ202:BW202" si="162">BP202 -SUM(K203)</f>
        <v>25</v>
      </c>
      <c r="BR202" s="476">
        <f t="shared" si="162"/>
        <v>20</v>
      </c>
      <c r="BS202" s="476">
        <f t="shared" si="162"/>
        <v>20</v>
      </c>
      <c r="BT202" s="476">
        <f t="shared" si="162"/>
        <v>20</v>
      </c>
      <c r="BU202" s="476">
        <f t="shared" si="162"/>
        <v>20</v>
      </c>
      <c r="BV202" s="476">
        <f t="shared" si="162"/>
        <v>15</v>
      </c>
      <c r="BW202" s="476">
        <f t="shared" si="162"/>
        <v>15</v>
      </c>
      <c r="BX202" s="476"/>
      <c r="BY202" s="476">
        <f>BW202 -SUM(S203)</f>
        <v>15</v>
      </c>
      <c r="BZ202" s="476">
        <f t="shared" ref="BZ202:CE202" si="163">BY202 -SUM(T203)</f>
        <v>10</v>
      </c>
      <c r="CA202" s="476">
        <f t="shared" si="163"/>
        <v>5</v>
      </c>
      <c r="CB202" s="476">
        <f t="shared" si="163"/>
        <v>5</v>
      </c>
      <c r="CC202" s="476">
        <f t="shared" si="163"/>
        <v>0</v>
      </c>
      <c r="CD202" s="476">
        <f t="shared" si="163"/>
        <v>0</v>
      </c>
      <c r="CE202" s="476">
        <f t="shared" si="163"/>
        <v>0</v>
      </c>
      <c r="CF202" s="534"/>
      <c r="CG202" s="543" t="s">
        <v>144</v>
      </c>
      <c r="CH202" s="407">
        <f>SUM(J199,J201)</f>
        <v>30</v>
      </c>
      <c r="CI202" s="476">
        <f t="shared" ref="CI202:CO202" si="164">CH202 - SUM(K199,K201)</f>
        <v>28</v>
      </c>
      <c r="CJ202" s="476">
        <f t="shared" si="164"/>
        <v>28</v>
      </c>
      <c r="CK202" s="476">
        <f t="shared" si="164"/>
        <v>26</v>
      </c>
      <c r="CL202" s="476">
        <f t="shared" si="164"/>
        <v>24</v>
      </c>
      <c r="CM202" s="476">
        <f t="shared" si="164"/>
        <v>22</v>
      </c>
      <c r="CN202" s="476">
        <f t="shared" si="164"/>
        <v>20</v>
      </c>
      <c r="CO202" s="476">
        <f t="shared" si="164"/>
        <v>18</v>
      </c>
      <c r="CP202" s="476"/>
      <c r="CQ202" s="476">
        <f>CO202 - SUM(S199,S201)</f>
        <v>16</v>
      </c>
      <c r="CR202" s="476">
        <f t="shared" ref="CR202:CW202" si="165">CQ202 - SUM(T199,T201)</f>
        <v>16</v>
      </c>
      <c r="CS202" s="476">
        <f t="shared" si="165"/>
        <v>11</v>
      </c>
      <c r="CT202" s="476">
        <f t="shared" si="165"/>
        <v>8</v>
      </c>
      <c r="CU202" s="476">
        <f t="shared" si="165"/>
        <v>6</v>
      </c>
      <c r="CV202" s="476">
        <f t="shared" si="165"/>
        <v>4</v>
      </c>
      <c r="CW202" s="476">
        <f t="shared" si="165"/>
        <v>2</v>
      </c>
      <c r="DI202" s="244"/>
      <c r="DJ202" s="244"/>
      <c r="DK202" s="437"/>
      <c r="DL202" s="437"/>
      <c r="DM202" s="437"/>
      <c r="DN202" s="437"/>
      <c r="DO202" s="437"/>
      <c r="DP202" s="437"/>
      <c r="DQ202" s="437"/>
      <c r="DR202" s="437"/>
      <c r="DS202" s="437"/>
      <c r="DT202" s="437"/>
      <c r="DU202" s="244"/>
      <c r="DV202" s="244"/>
      <c r="DW202" s="244"/>
      <c r="DX202" s="244"/>
      <c r="DY202" s="244"/>
      <c r="DZ202" s="244"/>
      <c r="EA202" s="244"/>
      <c r="EB202" s="244"/>
      <c r="EC202" s="244"/>
      <c r="ED202" s="244"/>
      <c r="EE202" s="244"/>
      <c r="EF202" s="244"/>
      <c r="EG202" s="244"/>
      <c r="EH202" s="244"/>
      <c r="EI202" s="244"/>
      <c r="EJ202" s="244"/>
      <c r="EK202" s="244"/>
      <c r="EL202" s="244"/>
      <c r="EM202" s="244"/>
      <c r="EN202" s="244"/>
    </row>
    <row r="203" ht="19.5" customHeight="1">
      <c r="A203" s="14"/>
      <c r="B203" s="478"/>
      <c r="C203" s="479"/>
      <c r="D203" s="479"/>
      <c r="E203" s="551" t="s">
        <v>225</v>
      </c>
      <c r="F203" s="552"/>
      <c r="G203" s="553"/>
      <c r="H203" s="463" t="s">
        <v>7</v>
      </c>
      <c r="I203" s="464" t="s">
        <v>5</v>
      </c>
      <c r="J203" s="282">
        <v>30.0</v>
      </c>
      <c r="K203" s="282">
        <v>5.0</v>
      </c>
      <c r="L203" s="282">
        <v>5.0</v>
      </c>
      <c r="M203" s="282">
        <v>0.0</v>
      </c>
      <c r="N203" s="282">
        <v>0.0</v>
      </c>
      <c r="O203" s="282">
        <v>0.0</v>
      </c>
      <c r="P203" s="282">
        <v>5.0</v>
      </c>
      <c r="Q203" s="283">
        <v>0.0</v>
      </c>
      <c r="R203" s="594"/>
      <c r="S203" s="282">
        <v>0.0</v>
      </c>
      <c r="T203" s="282">
        <v>5.0</v>
      </c>
      <c r="U203" s="282">
        <v>5.0</v>
      </c>
      <c r="V203" s="282">
        <v>0.0</v>
      </c>
      <c r="W203" s="282">
        <v>5.0</v>
      </c>
      <c r="X203" s="282">
        <v>0.0</v>
      </c>
      <c r="Y203" s="283">
        <v>0.0</v>
      </c>
      <c r="Z203" s="594"/>
      <c r="AA203" s="466">
        <v>5.0</v>
      </c>
      <c r="AB203" s="464">
        <v>5.0</v>
      </c>
      <c r="AC203" s="464">
        <v>0.0</v>
      </c>
      <c r="AD203" s="464">
        <v>0.0</v>
      </c>
      <c r="AE203" s="464">
        <v>0.0</v>
      </c>
      <c r="AF203" s="464">
        <v>5.0</v>
      </c>
      <c r="AG203" s="465">
        <v>0.0</v>
      </c>
      <c r="AH203" s="594"/>
      <c r="AI203" s="466">
        <v>0.0</v>
      </c>
      <c r="AJ203" s="464">
        <v>5.0</v>
      </c>
      <c r="AK203" s="464">
        <v>5.0</v>
      </c>
      <c r="AL203" s="464">
        <v>0.0</v>
      </c>
      <c r="AM203" s="464">
        <v>5.0</v>
      </c>
      <c r="AN203" s="464">
        <v>0.0</v>
      </c>
      <c r="AO203" s="465">
        <v>0.0</v>
      </c>
      <c r="AU203" s="437"/>
      <c r="AV203" s="437"/>
      <c r="AW203" s="437"/>
      <c r="AX203" s="437"/>
      <c r="AY203" s="437"/>
      <c r="AZ203" s="437"/>
      <c r="BA203" s="437"/>
      <c r="BB203" s="437"/>
      <c r="BK203" s="569">
        <f>SUM(BK198:BK202)</f>
        <v>155</v>
      </c>
      <c r="BN203" s="437"/>
      <c r="BO203" s="437"/>
      <c r="BP203" s="437"/>
      <c r="BQ203" s="437"/>
      <c r="BR203" s="437"/>
      <c r="BS203" s="437"/>
      <c r="BT203" s="437"/>
      <c r="BU203" s="437"/>
      <c r="BV203" s="437"/>
      <c r="BW203" s="437"/>
      <c r="BX203" s="437"/>
      <c r="BY203" s="437"/>
      <c r="BZ203" s="437"/>
      <c r="CA203" s="437"/>
      <c r="CB203" s="437"/>
      <c r="CC203" s="437"/>
      <c r="CD203" s="437"/>
      <c r="CE203" s="437"/>
      <c r="CF203" s="437"/>
      <c r="CG203" s="437"/>
      <c r="CH203" s="437"/>
      <c r="CI203" s="437"/>
      <c r="CJ203" s="437"/>
      <c r="CK203" s="437"/>
      <c r="CL203" s="244"/>
      <c r="CM203" s="244"/>
      <c r="CN203" s="244"/>
      <c r="CO203" s="244"/>
      <c r="DI203" s="244"/>
      <c r="DJ203" s="244"/>
      <c r="DK203" s="244"/>
      <c r="DL203" s="244"/>
      <c r="DM203" s="244"/>
      <c r="DN203" s="244"/>
      <c r="DO203" s="244"/>
      <c r="DP203" s="244"/>
      <c r="DQ203" s="244"/>
      <c r="DR203" s="244"/>
      <c r="DS203" s="244"/>
      <c r="DT203" s="244"/>
      <c r="DU203" s="244"/>
      <c r="DV203" s="244"/>
      <c r="DW203" s="244"/>
      <c r="DX203" s="244"/>
      <c r="DY203" s="244"/>
      <c r="DZ203" s="244"/>
      <c r="EA203" s="244"/>
      <c r="EB203" s="244"/>
      <c r="EC203" s="244"/>
      <c r="ED203" s="244"/>
      <c r="EE203" s="244"/>
      <c r="EF203" s="244"/>
      <c r="EG203" s="244"/>
      <c r="EH203" s="244"/>
      <c r="EI203" s="244"/>
      <c r="EJ203" s="244"/>
      <c r="EK203" s="244"/>
      <c r="EL203" s="244"/>
      <c r="EM203" s="244"/>
      <c r="EN203" s="244"/>
    </row>
    <row r="204" ht="19.5" customHeight="1">
      <c r="A204" s="14"/>
      <c r="B204" s="478"/>
      <c r="C204" s="479"/>
      <c r="D204" s="479"/>
      <c r="E204" s="551" t="s">
        <v>226</v>
      </c>
      <c r="F204" s="552"/>
      <c r="G204" s="553"/>
      <c r="H204" s="463" t="s">
        <v>5</v>
      </c>
      <c r="I204" s="464" t="s">
        <v>5</v>
      </c>
      <c r="J204" s="282">
        <v>30.0</v>
      </c>
      <c r="K204" s="282">
        <v>3.0</v>
      </c>
      <c r="L204" s="282">
        <v>0.0</v>
      </c>
      <c r="M204" s="282">
        <v>0.0</v>
      </c>
      <c r="N204" s="282">
        <v>0.0</v>
      </c>
      <c r="O204" s="282">
        <v>3.0</v>
      </c>
      <c r="P204" s="282">
        <v>3.0</v>
      </c>
      <c r="Q204" s="283">
        <v>3.0</v>
      </c>
      <c r="R204" s="594"/>
      <c r="S204" s="282">
        <v>4.0</v>
      </c>
      <c r="T204" s="282">
        <v>4.0</v>
      </c>
      <c r="U204" s="282">
        <v>0.0</v>
      </c>
      <c r="V204" s="282">
        <v>0.0</v>
      </c>
      <c r="W204" s="282">
        <v>4.0</v>
      </c>
      <c r="X204" s="282">
        <v>3.0</v>
      </c>
      <c r="Y204" s="283">
        <v>3.0</v>
      </c>
      <c r="Z204" s="594"/>
      <c r="AA204" s="466">
        <v>3.0</v>
      </c>
      <c r="AB204" s="464">
        <v>0.0</v>
      </c>
      <c r="AC204" s="464">
        <v>0.0</v>
      </c>
      <c r="AD204" s="464">
        <v>0.0</v>
      </c>
      <c r="AE204" s="464">
        <v>3.0</v>
      </c>
      <c r="AF204" s="464">
        <v>3.0</v>
      </c>
      <c r="AG204" s="465">
        <v>3.0</v>
      </c>
      <c r="AH204" s="594"/>
      <c r="AI204" s="466">
        <v>4.0</v>
      </c>
      <c r="AJ204" s="464">
        <v>4.0</v>
      </c>
      <c r="AK204" s="464">
        <v>0.0</v>
      </c>
      <c r="AL204" s="464">
        <v>0.0</v>
      </c>
      <c r="AM204" s="464">
        <v>4.0</v>
      </c>
      <c r="AN204" s="464">
        <v>3.0</v>
      </c>
      <c r="AO204" s="465">
        <v>3.0</v>
      </c>
      <c r="BB204" s="437"/>
      <c r="BC204" s="437"/>
      <c r="BD204" s="437"/>
      <c r="BE204" s="437"/>
      <c r="BF204" s="437"/>
      <c r="BG204" s="437"/>
      <c r="BH204" s="437"/>
      <c r="BI204" s="437"/>
      <c r="BJ204" s="437"/>
      <c r="BK204" s="437"/>
      <c r="BN204" s="437"/>
      <c r="BO204" s="437"/>
      <c r="BP204" s="437"/>
      <c r="BQ204" s="437"/>
      <c r="BR204" s="437"/>
      <c r="BS204" s="437"/>
      <c r="BT204" s="437"/>
      <c r="BU204" s="437"/>
      <c r="BV204" s="437"/>
      <c r="BW204" s="437"/>
      <c r="BX204" s="437"/>
      <c r="BY204" s="437"/>
      <c r="BZ204" s="437"/>
      <c r="CA204" s="437"/>
      <c r="CB204" s="437"/>
      <c r="CC204" s="437"/>
      <c r="CD204" s="437"/>
      <c r="CE204" s="437"/>
      <c r="CF204" s="437"/>
      <c r="CG204" s="437"/>
      <c r="CH204" s="437"/>
      <c r="CI204" s="437"/>
      <c r="CJ204" s="437"/>
      <c r="CK204" s="437"/>
      <c r="CL204" s="244"/>
      <c r="CM204" s="244"/>
      <c r="CN204" s="244"/>
      <c r="CO204" s="244"/>
      <c r="DI204" s="244"/>
      <c r="DJ204" s="244"/>
      <c r="DK204" s="244"/>
      <c r="DL204" s="244"/>
      <c r="DM204" s="244"/>
      <c r="DN204" s="244"/>
      <c r="DO204" s="244"/>
      <c r="DP204" s="244"/>
      <c r="DQ204" s="244"/>
      <c r="DR204" s="244"/>
      <c r="DS204" s="244"/>
      <c r="DT204" s="244"/>
      <c r="DU204" s="244"/>
      <c r="DV204" s="244"/>
      <c r="DW204" s="244"/>
      <c r="DX204" s="244"/>
      <c r="DY204" s="244"/>
      <c r="DZ204" s="244"/>
      <c r="EA204" s="244"/>
      <c r="EB204" s="244"/>
      <c r="EC204" s="244"/>
      <c r="ED204" s="244"/>
      <c r="EE204" s="244"/>
      <c r="EF204" s="244"/>
      <c r="EG204" s="244"/>
      <c r="EH204" s="244"/>
      <c r="EI204" s="244"/>
      <c r="EJ204" s="244"/>
      <c r="EK204" s="244"/>
      <c r="EL204" s="244"/>
      <c r="EM204" s="244"/>
      <c r="EN204" s="244"/>
    </row>
    <row r="205" ht="19.5" customHeight="1">
      <c r="A205" s="14"/>
      <c r="B205" s="478"/>
      <c r="C205" s="479"/>
      <c r="D205" s="479"/>
      <c r="E205" s="551" t="s">
        <v>227</v>
      </c>
      <c r="F205" s="552"/>
      <c r="G205" s="553"/>
      <c r="H205" s="463" t="s">
        <v>8</v>
      </c>
      <c r="I205" s="464" t="s">
        <v>5</v>
      </c>
      <c r="J205" s="282">
        <v>5.0</v>
      </c>
      <c r="K205" s="282">
        <v>0.0</v>
      </c>
      <c r="L205" s="282">
        <v>0.0</v>
      </c>
      <c r="M205" s="282">
        <v>0.0</v>
      </c>
      <c r="N205" s="282">
        <v>0.0</v>
      </c>
      <c r="O205" s="282">
        <v>0.0</v>
      </c>
      <c r="P205" s="282">
        <v>0.0</v>
      </c>
      <c r="Q205" s="283">
        <v>0.0</v>
      </c>
      <c r="R205" s="594"/>
      <c r="S205" s="282">
        <v>0.0</v>
      </c>
      <c r="T205" s="282">
        <v>0.0</v>
      </c>
      <c r="U205" s="282">
        <v>0.0</v>
      </c>
      <c r="V205" s="282">
        <v>0.0</v>
      </c>
      <c r="W205" s="282">
        <v>0.0</v>
      </c>
      <c r="X205" s="282">
        <v>0.0</v>
      </c>
      <c r="Y205" s="283">
        <v>5.0</v>
      </c>
      <c r="Z205" s="594"/>
      <c r="AA205" s="466">
        <v>0.0</v>
      </c>
      <c r="AB205" s="464">
        <v>0.0</v>
      </c>
      <c r="AC205" s="464">
        <v>0.0</v>
      </c>
      <c r="AD205" s="464">
        <v>0.0</v>
      </c>
      <c r="AE205" s="464">
        <v>0.0</v>
      </c>
      <c r="AF205" s="464">
        <v>0.0</v>
      </c>
      <c r="AG205" s="465">
        <v>0.0</v>
      </c>
      <c r="AH205" s="594"/>
      <c r="AI205" s="466">
        <v>0.0</v>
      </c>
      <c r="AJ205" s="464">
        <v>0.0</v>
      </c>
      <c r="AK205" s="464">
        <v>0.0</v>
      </c>
      <c r="AL205" s="464">
        <v>0.0</v>
      </c>
      <c r="AM205" s="464">
        <v>0.0</v>
      </c>
      <c r="AN205" s="464">
        <v>0.0</v>
      </c>
      <c r="AO205" s="465">
        <v>5.0</v>
      </c>
      <c r="BB205" s="436"/>
      <c r="BD205" s="436"/>
      <c r="BE205" s="436"/>
      <c r="BF205" s="436"/>
      <c r="BG205" s="436"/>
      <c r="BH205" s="436"/>
      <c r="BI205" s="436"/>
      <c r="BJ205" s="436"/>
      <c r="BK205" s="436"/>
      <c r="BN205" s="436"/>
      <c r="BO205" s="436"/>
      <c r="BP205" s="436"/>
      <c r="BQ205" s="436"/>
      <c r="BR205" s="436"/>
      <c r="BS205" s="436"/>
      <c r="BT205" s="436"/>
      <c r="BU205" s="436"/>
      <c r="BV205" s="436"/>
      <c r="BW205" s="436"/>
      <c r="BX205" s="436"/>
      <c r="BY205" s="436"/>
      <c r="BZ205" s="436"/>
      <c r="CA205" s="436"/>
      <c r="CB205" s="436"/>
      <c r="CC205" s="436"/>
      <c r="CD205" s="436"/>
      <c r="CE205" s="436"/>
      <c r="CF205" s="436"/>
      <c r="CG205" s="436"/>
      <c r="CH205" s="436"/>
      <c r="CI205" s="436"/>
      <c r="CJ205" s="436"/>
      <c r="CK205" s="436"/>
      <c r="CL205" s="244"/>
      <c r="CM205" s="244"/>
      <c r="CN205" s="244"/>
      <c r="CO205" s="244"/>
      <c r="CP205" s="244"/>
      <c r="CQ205" s="244"/>
      <c r="CR205" s="244"/>
      <c r="CS205" s="244"/>
      <c r="CT205" s="244"/>
      <c r="CU205" s="244"/>
      <c r="CV205" s="244"/>
      <c r="CW205" s="244"/>
      <c r="CX205" s="244"/>
      <c r="CZ205" s="244"/>
      <c r="DA205" s="244"/>
      <c r="DG205" s="244"/>
      <c r="DH205" s="244"/>
      <c r="DI205" s="244"/>
      <c r="DJ205" s="244"/>
      <c r="DK205" s="244"/>
      <c r="DL205" s="244"/>
      <c r="DM205" s="244"/>
      <c r="DN205" s="244"/>
      <c r="DO205" s="244"/>
      <c r="DP205" s="244"/>
      <c r="DQ205" s="244"/>
      <c r="DR205" s="244"/>
      <c r="DS205" s="244"/>
      <c r="DT205" s="244"/>
      <c r="DU205" s="244"/>
      <c r="DV205" s="244"/>
      <c r="DW205" s="244"/>
      <c r="DX205" s="244"/>
      <c r="DY205" s="244"/>
      <c r="DZ205" s="244"/>
      <c r="EA205" s="244"/>
      <c r="EB205" s="244"/>
      <c r="EC205" s="244"/>
      <c r="ED205" s="244"/>
      <c r="EE205" s="244"/>
      <c r="EF205" s="244"/>
      <c r="EG205" s="244"/>
      <c r="EH205" s="244"/>
      <c r="EI205" s="244"/>
      <c r="EJ205" s="244"/>
      <c r="EK205" s="244"/>
      <c r="EL205" s="244"/>
      <c r="EM205" s="244"/>
      <c r="EN205" s="244"/>
    </row>
    <row r="206" ht="19.5" customHeight="1">
      <c r="A206" s="14"/>
      <c r="B206" s="478"/>
      <c r="C206" s="479"/>
      <c r="D206" s="479"/>
      <c r="E206" s="551" t="s">
        <v>228</v>
      </c>
      <c r="F206" s="552"/>
      <c r="G206" s="553"/>
      <c r="H206" s="463" t="s">
        <v>12</v>
      </c>
      <c r="I206" s="464" t="s">
        <v>5</v>
      </c>
      <c r="J206" s="282">
        <v>2.0</v>
      </c>
      <c r="K206" s="282">
        <v>0.0</v>
      </c>
      <c r="L206" s="282">
        <v>0.0</v>
      </c>
      <c r="M206" s="282">
        <v>0.0</v>
      </c>
      <c r="N206" s="282">
        <v>2.0</v>
      </c>
      <c r="O206" s="282">
        <v>0.0</v>
      </c>
      <c r="P206" s="282">
        <v>0.0</v>
      </c>
      <c r="Q206" s="283">
        <v>0.0</v>
      </c>
      <c r="R206" s="594"/>
      <c r="S206" s="282">
        <v>0.0</v>
      </c>
      <c r="T206" s="282">
        <v>0.0</v>
      </c>
      <c r="U206" s="282">
        <v>0.0</v>
      </c>
      <c r="V206" s="282">
        <v>0.0</v>
      </c>
      <c r="W206" s="282">
        <v>0.0</v>
      </c>
      <c r="X206" s="282">
        <v>0.0</v>
      </c>
      <c r="Y206" s="283">
        <v>0.0</v>
      </c>
      <c r="Z206" s="594"/>
      <c r="AA206" s="466">
        <v>0.0</v>
      </c>
      <c r="AB206" s="464">
        <v>0.0</v>
      </c>
      <c r="AC206" s="464">
        <v>0.0</v>
      </c>
      <c r="AD206" s="464">
        <v>2.0</v>
      </c>
      <c r="AE206" s="464">
        <v>0.0</v>
      </c>
      <c r="AF206" s="464">
        <v>0.0</v>
      </c>
      <c r="AG206" s="465">
        <v>0.0</v>
      </c>
      <c r="AH206" s="594"/>
      <c r="AI206" s="466">
        <v>0.0</v>
      </c>
      <c r="AJ206" s="464">
        <v>0.0</v>
      </c>
      <c r="AK206" s="464">
        <v>0.0</v>
      </c>
      <c r="AL206" s="464">
        <v>0.0</v>
      </c>
      <c r="AM206" s="464">
        <v>0.0</v>
      </c>
      <c r="AN206" s="464">
        <v>0.0</v>
      </c>
      <c r="AO206" s="465">
        <v>0.0</v>
      </c>
      <c r="AP206" s="244"/>
      <c r="AQ206" s="244"/>
      <c r="AR206" s="244"/>
      <c r="AS206" s="244"/>
      <c r="BN206" s="244"/>
      <c r="BO206" s="244"/>
      <c r="BP206" s="244"/>
      <c r="BQ206" s="244"/>
      <c r="BR206" s="244"/>
      <c r="BS206" s="244"/>
      <c r="BT206" s="244"/>
      <c r="BU206" s="244"/>
      <c r="BV206" s="244"/>
      <c r="BW206" s="244"/>
      <c r="BX206" s="244"/>
      <c r="BY206" s="244"/>
      <c r="BZ206" s="244"/>
      <c r="CA206" s="244"/>
      <c r="CB206" s="244"/>
      <c r="CC206" s="244"/>
      <c r="CD206" s="244"/>
      <c r="CE206" s="244"/>
      <c r="CF206" s="244"/>
      <c r="CG206" s="244"/>
      <c r="CH206" s="244"/>
      <c r="CI206" s="244"/>
      <c r="CJ206" s="244"/>
      <c r="CK206" s="244"/>
      <c r="CL206" s="244"/>
      <c r="CM206" s="244"/>
      <c r="CN206" s="244"/>
      <c r="CO206" s="244"/>
      <c r="CP206" s="244"/>
      <c r="CQ206" s="244"/>
      <c r="CR206" s="244"/>
      <c r="CS206" s="244"/>
      <c r="CT206" s="244"/>
      <c r="CU206" s="244"/>
      <c r="CV206" s="244"/>
      <c r="CW206" s="244"/>
      <c r="CX206" s="244"/>
      <c r="CY206" s="244"/>
      <c r="CZ206" s="244"/>
      <c r="DA206" s="244"/>
      <c r="DG206" s="244"/>
      <c r="DH206" s="244"/>
      <c r="DI206" s="244"/>
      <c r="DJ206" s="244"/>
      <c r="DK206" s="244"/>
      <c r="DL206" s="244"/>
      <c r="DM206" s="244"/>
      <c r="DN206" s="244"/>
      <c r="DO206" s="244"/>
      <c r="DP206" s="244"/>
      <c r="DQ206" s="244"/>
      <c r="DR206" s="244"/>
      <c r="DS206" s="244"/>
      <c r="DT206" s="244"/>
      <c r="DU206" s="244"/>
      <c r="DV206" s="244"/>
      <c r="DW206" s="244"/>
      <c r="DX206" s="244"/>
      <c r="DY206" s="244"/>
      <c r="DZ206" s="244"/>
      <c r="EA206" s="244"/>
      <c r="EB206" s="244"/>
      <c r="EC206" s="244"/>
      <c r="ED206" s="244"/>
      <c r="EE206" s="244"/>
      <c r="EF206" s="244"/>
      <c r="EG206" s="244"/>
      <c r="EH206" s="244"/>
      <c r="EI206" s="244"/>
      <c r="EJ206" s="244"/>
      <c r="EK206" s="244"/>
      <c r="EL206" s="244"/>
      <c r="EM206" s="244"/>
      <c r="EN206" s="244"/>
    </row>
    <row r="207" ht="19.5" customHeight="1">
      <c r="A207" s="14"/>
      <c r="B207" s="495"/>
      <c r="C207" s="496"/>
      <c r="D207" s="496"/>
      <c r="E207" s="557" t="s">
        <v>229</v>
      </c>
      <c r="F207" s="558"/>
      <c r="G207" s="559"/>
      <c r="H207" s="499" t="s">
        <v>12</v>
      </c>
      <c r="I207" s="488" t="s">
        <v>5</v>
      </c>
      <c r="J207" s="317">
        <v>2.0</v>
      </c>
      <c r="K207" s="317">
        <v>0.0</v>
      </c>
      <c r="L207" s="317">
        <v>0.0</v>
      </c>
      <c r="M207" s="317">
        <v>0.0</v>
      </c>
      <c r="N207" s="317">
        <v>2.0</v>
      </c>
      <c r="O207" s="317">
        <v>0.0</v>
      </c>
      <c r="P207" s="317">
        <v>0.0</v>
      </c>
      <c r="Q207" s="318">
        <v>0.0</v>
      </c>
      <c r="R207" s="594"/>
      <c r="S207" s="317">
        <v>0.0</v>
      </c>
      <c r="T207" s="317">
        <v>0.0</v>
      </c>
      <c r="U207" s="317">
        <v>0.0</v>
      </c>
      <c r="V207" s="317">
        <v>0.0</v>
      </c>
      <c r="W207" s="317">
        <v>0.0</v>
      </c>
      <c r="X207" s="317">
        <v>0.0</v>
      </c>
      <c r="Y207" s="318">
        <v>0.0</v>
      </c>
      <c r="Z207" s="594"/>
      <c r="AA207" s="502">
        <v>0.0</v>
      </c>
      <c r="AB207" s="488">
        <v>0.0</v>
      </c>
      <c r="AC207" s="488">
        <v>0.0</v>
      </c>
      <c r="AD207" s="488">
        <v>2.0</v>
      </c>
      <c r="AE207" s="488">
        <v>0.0</v>
      </c>
      <c r="AF207" s="488">
        <v>0.0</v>
      </c>
      <c r="AG207" s="527">
        <v>0.0</v>
      </c>
      <c r="AH207" s="594"/>
      <c r="AI207" s="502">
        <v>0.0</v>
      </c>
      <c r="AJ207" s="488">
        <v>0.0</v>
      </c>
      <c r="AK207" s="488">
        <v>0.0</v>
      </c>
      <c r="AL207" s="488">
        <v>0.0</v>
      </c>
      <c r="AM207" s="488">
        <v>0.0</v>
      </c>
      <c r="AN207" s="488">
        <v>0.0</v>
      </c>
      <c r="AO207" s="527">
        <v>0.0</v>
      </c>
      <c r="AP207" s="244"/>
      <c r="AQ207" s="244"/>
      <c r="AR207" s="244"/>
      <c r="AS207" s="244"/>
      <c r="BN207" s="244"/>
      <c r="BO207" s="244"/>
      <c r="BP207" s="244"/>
      <c r="BQ207" s="244"/>
      <c r="BR207" s="244"/>
      <c r="BS207" s="244"/>
      <c r="BT207" s="244"/>
      <c r="BU207" s="244"/>
      <c r="BV207" s="244"/>
      <c r="BW207" s="244"/>
      <c r="BX207" s="244"/>
      <c r="BY207" s="244"/>
      <c r="BZ207" s="244"/>
      <c r="CA207" s="244"/>
      <c r="CB207" s="244"/>
      <c r="CC207" s="244"/>
      <c r="CD207" s="244"/>
      <c r="CE207" s="244"/>
      <c r="CF207" s="244"/>
      <c r="CG207" s="244"/>
      <c r="CH207" s="244"/>
      <c r="CI207" s="244"/>
      <c r="CJ207" s="244"/>
      <c r="CK207" s="244"/>
      <c r="CL207" s="244"/>
      <c r="CM207" s="244"/>
      <c r="CN207" s="244"/>
      <c r="CO207" s="244"/>
      <c r="CP207" s="244"/>
      <c r="CQ207" s="244"/>
      <c r="CR207" s="244"/>
      <c r="CS207" s="244"/>
      <c r="CT207" s="244"/>
      <c r="CU207" s="244"/>
      <c r="CV207" s="244"/>
      <c r="CW207" s="244"/>
      <c r="CX207" s="244"/>
      <c r="CY207" s="244"/>
      <c r="CZ207" s="244"/>
      <c r="DA207" s="244"/>
      <c r="DG207" s="244"/>
      <c r="DH207" s="244"/>
      <c r="DI207" s="244"/>
      <c r="DJ207" s="244"/>
      <c r="DK207" s="244"/>
      <c r="DL207" s="244"/>
      <c r="DM207" s="244"/>
      <c r="DN207" s="244"/>
      <c r="DO207" s="244"/>
      <c r="DP207" s="244"/>
      <c r="DQ207" s="244"/>
      <c r="DR207" s="244"/>
      <c r="DS207" s="244"/>
      <c r="DT207" s="244"/>
      <c r="DU207" s="244"/>
      <c r="DV207" s="244"/>
      <c r="DW207" s="244"/>
      <c r="DX207" s="244"/>
      <c r="DY207" s="244"/>
      <c r="DZ207" s="244"/>
      <c r="EA207" s="244"/>
      <c r="EB207" s="244"/>
      <c r="EC207" s="244"/>
      <c r="ED207" s="244"/>
      <c r="EE207" s="244"/>
      <c r="EF207" s="244"/>
      <c r="EG207" s="244"/>
      <c r="EH207" s="244"/>
      <c r="EI207" s="244"/>
      <c r="EJ207" s="244"/>
      <c r="EK207" s="244"/>
      <c r="EL207" s="244"/>
      <c r="EM207" s="244"/>
      <c r="EN207" s="244"/>
    </row>
    <row r="208" ht="19.5" customHeight="1">
      <c r="A208" s="14"/>
      <c r="B208" s="562"/>
      <c r="C208" s="562"/>
      <c r="D208" s="563"/>
      <c r="E208" s="528"/>
      <c r="F208" s="528"/>
      <c r="G208" s="529"/>
      <c r="H208" s="530"/>
      <c r="I208" s="566" t="s">
        <v>140</v>
      </c>
      <c r="J208" s="567">
        <f>SUM(J198:J207)</f>
        <v>150</v>
      </c>
      <c r="K208" s="568">
        <f> J208 - (J208 / 14)</f>
        <v>139.2857143</v>
      </c>
      <c r="L208" s="568">
        <f> K208 - (J208 / 14)</f>
        <v>128.5714286</v>
      </c>
      <c r="M208" s="568">
        <f> L208 - (J208 / 14)</f>
        <v>117.8571429</v>
      </c>
      <c r="N208" s="568">
        <f> M208 - (J208 / 14)</f>
        <v>107.1428571</v>
      </c>
      <c r="O208" s="568">
        <f> N208 - (J208 / 14)</f>
        <v>96.42857143</v>
      </c>
      <c r="P208" s="568">
        <f> O208 - (J208 / 14)</f>
        <v>85.71428571</v>
      </c>
      <c r="Q208" s="568">
        <f> P208 - (J208 / 14)</f>
        <v>75</v>
      </c>
      <c r="R208" s="594"/>
      <c r="S208" s="568">
        <f> Q208 - (J208 / 14)</f>
        <v>64.28571429</v>
      </c>
      <c r="T208" s="568">
        <f> S208 - (J208 / 14)</f>
        <v>53.57142857</v>
      </c>
      <c r="U208" s="568">
        <f> T208 - (J208 / 14)</f>
        <v>42.85714286</v>
      </c>
      <c r="V208" s="568">
        <f> U208 - (J208 / 14)</f>
        <v>32.14285714</v>
      </c>
      <c r="W208" s="568">
        <f> V208 - (J208 / 14)</f>
        <v>21.42857143</v>
      </c>
      <c r="X208" s="568">
        <f> W208 - (J208 / 14)</f>
        <v>10.71428571</v>
      </c>
      <c r="Y208" s="568">
        <f> X208 - (J208 / 14)</f>
        <v>0</v>
      </c>
      <c r="AA208" s="392"/>
      <c r="AB208" s="437"/>
      <c r="AC208" s="436"/>
      <c r="AD208" s="436"/>
      <c r="AE208" s="436"/>
      <c r="AF208" s="436"/>
      <c r="AG208" s="436"/>
      <c r="AI208" s="569"/>
      <c r="AJ208" s="244"/>
      <c r="AK208" s="244"/>
      <c r="AL208" s="244"/>
      <c r="AM208" s="244"/>
      <c r="AN208" s="244"/>
      <c r="AO208" s="605">
        <f>SUM(AA198:AO207)</f>
        <v>155</v>
      </c>
      <c r="AP208" s="244"/>
      <c r="AQ208" s="244"/>
      <c r="AR208" s="244"/>
      <c r="AS208" s="244"/>
      <c r="AT208" s="244"/>
      <c r="AU208" s="244"/>
      <c r="AV208" s="244"/>
      <c r="AW208" s="244"/>
      <c r="AX208" s="244"/>
      <c r="AY208" s="244"/>
      <c r="AZ208" s="244"/>
      <c r="BA208" s="244"/>
      <c r="BB208" s="244"/>
      <c r="BC208" s="244"/>
      <c r="BD208" s="244"/>
      <c r="BE208" s="244"/>
      <c r="BF208" s="244"/>
      <c r="BG208" s="244"/>
      <c r="BH208" s="244"/>
      <c r="BI208" s="244"/>
      <c r="BJ208" s="244"/>
      <c r="BK208" s="244"/>
      <c r="BL208" s="244"/>
      <c r="BM208" s="244"/>
      <c r="BN208" s="244"/>
      <c r="BO208" s="244"/>
      <c r="BP208" s="244"/>
      <c r="BQ208" s="244"/>
      <c r="BR208" s="244"/>
      <c r="BS208" s="244"/>
      <c r="BT208" s="244"/>
      <c r="BU208" s="244"/>
      <c r="BV208" s="244"/>
      <c r="BW208" s="244"/>
      <c r="BX208" s="244"/>
      <c r="BY208" s="244"/>
      <c r="BZ208" s="244"/>
      <c r="CA208" s="244"/>
      <c r="CB208" s="244"/>
      <c r="CC208" s="244"/>
      <c r="CD208" s="244"/>
      <c r="CE208" s="244"/>
      <c r="CF208" s="244"/>
      <c r="CG208" s="244"/>
      <c r="CH208" s="244"/>
      <c r="CI208" s="244"/>
      <c r="CJ208" s="244"/>
      <c r="CK208" s="244"/>
      <c r="CL208" s="244"/>
      <c r="CM208" s="244"/>
      <c r="CN208" s="244"/>
      <c r="CO208" s="244"/>
      <c r="CP208" s="244"/>
      <c r="CQ208" s="244"/>
      <c r="CR208" s="244"/>
      <c r="CS208" s="244"/>
      <c r="CT208" s="244"/>
      <c r="CU208" s="244"/>
      <c r="CV208" s="244"/>
      <c r="CW208" s="244"/>
      <c r="CX208" s="244"/>
      <c r="CY208" s="244"/>
      <c r="CZ208" s="244"/>
      <c r="DA208" s="244"/>
      <c r="DG208" s="244"/>
      <c r="DH208" s="244"/>
      <c r="DI208" s="244"/>
      <c r="DJ208" s="244"/>
      <c r="DK208" s="244"/>
      <c r="DL208" s="244"/>
      <c r="DM208" s="244"/>
      <c r="DN208" s="244"/>
      <c r="DO208" s="244"/>
      <c r="DP208" s="244"/>
      <c r="DQ208" s="244"/>
      <c r="DR208" s="244"/>
      <c r="DS208" s="244"/>
      <c r="DT208" s="244"/>
      <c r="DU208" s="244"/>
      <c r="DV208" s="244"/>
      <c r="DW208" s="244"/>
      <c r="DX208" s="244"/>
      <c r="DY208" s="244"/>
      <c r="DZ208" s="244"/>
      <c r="EA208" s="244"/>
      <c r="EB208" s="244"/>
      <c r="EC208" s="244"/>
      <c r="ED208" s="244"/>
      <c r="EE208" s="244"/>
      <c r="EF208" s="244"/>
      <c r="EG208" s="244"/>
      <c r="EH208" s="244"/>
      <c r="EI208" s="244"/>
      <c r="EJ208" s="244"/>
      <c r="EK208" s="244"/>
      <c r="EL208" s="244"/>
      <c r="EM208" s="244"/>
      <c r="EN208" s="244"/>
    </row>
    <row r="209" ht="19.5" customHeight="1">
      <c r="A209" s="14"/>
      <c r="B209" s="14"/>
      <c r="C209" s="14"/>
      <c r="D209" s="14"/>
      <c r="E209" s="14"/>
      <c r="F209" s="98"/>
      <c r="G209" s="98"/>
      <c r="H209" s="14"/>
      <c r="I209" s="509" t="s">
        <v>148</v>
      </c>
      <c r="J209" s="510">
        <f>SUM(J198:J207)</f>
        <v>150</v>
      </c>
      <c r="K209" s="508">
        <f t="shared" ref="K209:Q209" si="166"> J209 - SUM(K198:K207)</f>
        <v>139</v>
      </c>
      <c r="L209" s="508">
        <f t="shared" si="166"/>
        <v>133</v>
      </c>
      <c r="M209" s="508">
        <f t="shared" si="166"/>
        <v>128</v>
      </c>
      <c r="N209" s="508">
        <f t="shared" si="166"/>
        <v>119</v>
      </c>
      <c r="O209" s="508">
        <f t="shared" si="166"/>
        <v>112</v>
      </c>
      <c r="P209" s="508">
        <f t="shared" si="166"/>
        <v>98</v>
      </c>
      <c r="Q209" s="508">
        <f t="shared" si="166"/>
        <v>89</v>
      </c>
      <c r="R209" s="253"/>
      <c r="S209" s="508">
        <f> Q209 - SUM(S198:S207)</f>
        <v>79</v>
      </c>
      <c r="T209" s="508">
        <f t="shared" ref="T209:Y209" si="167"> S209 - SUM(T198:T207)</f>
        <v>68</v>
      </c>
      <c r="U209" s="508">
        <f t="shared" si="167"/>
        <v>49</v>
      </c>
      <c r="V209" s="508">
        <f t="shared" si="167"/>
        <v>42</v>
      </c>
      <c r="W209" s="508">
        <f t="shared" si="167"/>
        <v>29</v>
      </c>
      <c r="X209" s="508">
        <f t="shared" si="167"/>
        <v>22</v>
      </c>
      <c r="Y209" s="508">
        <f t="shared" si="167"/>
        <v>4</v>
      </c>
      <c r="Z209" s="244"/>
      <c r="AA209" s="244"/>
      <c r="AB209" s="244"/>
      <c r="AC209" s="244"/>
      <c r="AD209" s="244"/>
      <c r="AE209" s="244"/>
      <c r="AF209" s="244"/>
      <c r="AG209" s="244"/>
      <c r="AH209" s="244"/>
      <c r="AI209" s="244"/>
      <c r="AJ209" s="244"/>
      <c r="AK209" s="244"/>
      <c r="AL209" s="244"/>
      <c r="AM209" s="244"/>
      <c r="AN209" s="244"/>
      <c r="AO209" s="244"/>
      <c r="AP209" s="244"/>
      <c r="AQ209" s="244"/>
      <c r="AR209" s="244"/>
      <c r="AS209" s="244"/>
      <c r="AT209" s="244"/>
      <c r="AU209" s="244"/>
      <c r="AV209" s="244"/>
      <c r="AW209" s="244"/>
      <c r="AX209" s="244"/>
      <c r="AY209" s="244"/>
      <c r="AZ209" s="244"/>
      <c r="BA209" s="244"/>
      <c r="BB209" s="244"/>
      <c r="BC209" s="244"/>
      <c r="BD209" s="244"/>
      <c r="BE209" s="244"/>
      <c r="BF209" s="244"/>
      <c r="BG209" s="244"/>
      <c r="BH209" s="244"/>
      <c r="BI209" s="244"/>
      <c r="BJ209" s="244"/>
      <c r="BK209" s="244"/>
      <c r="BL209" s="244"/>
      <c r="BM209" s="244"/>
      <c r="BN209" s="244"/>
      <c r="BO209" s="244"/>
      <c r="BP209" s="244"/>
      <c r="BQ209" s="244"/>
      <c r="BR209" s="244"/>
      <c r="BS209" s="244"/>
      <c r="BT209" s="244"/>
      <c r="BU209" s="244"/>
      <c r="BV209" s="244"/>
      <c r="BW209" s="244"/>
      <c r="BX209" s="244"/>
      <c r="BY209" s="244"/>
      <c r="BZ209" s="244"/>
      <c r="CA209" s="244"/>
      <c r="CB209" s="244"/>
      <c r="CC209" s="244"/>
      <c r="CD209" s="244"/>
      <c r="CE209" s="244"/>
      <c r="CF209" s="244"/>
      <c r="CG209" s="244"/>
      <c r="CH209" s="244"/>
      <c r="CI209" s="244"/>
      <c r="CJ209" s="244"/>
      <c r="CK209" s="244"/>
      <c r="CL209" s="244"/>
      <c r="CM209" s="244"/>
      <c r="CN209" s="244"/>
      <c r="CO209" s="244"/>
      <c r="CP209" s="244"/>
      <c r="CQ209" s="244"/>
      <c r="CR209" s="244"/>
      <c r="CS209" s="244"/>
      <c r="CT209" s="244"/>
      <c r="CU209" s="244"/>
      <c r="CV209" s="244"/>
      <c r="CW209" s="244"/>
      <c r="CX209" s="244"/>
      <c r="CY209" s="244"/>
      <c r="CZ209" s="244"/>
      <c r="DA209" s="244"/>
      <c r="DB209" s="244"/>
      <c r="DC209" s="244"/>
      <c r="DD209" s="244"/>
      <c r="DE209" s="244"/>
      <c r="DF209" s="244"/>
      <c r="DG209" s="244"/>
      <c r="DH209" s="244"/>
      <c r="DI209" s="244"/>
      <c r="DJ209" s="244"/>
      <c r="DK209" s="244"/>
      <c r="DL209" s="244"/>
      <c r="DM209" s="244"/>
      <c r="DN209" s="244"/>
      <c r="DO209" s="244"/>
      <c r="DP209" s="244"/>
      <c r="DQ209" s="244"/>
      <c r="DR209" s="244"/>
      <c r="DS209" s="244"/>
      <c r="DT209" s="244"/>
      <c r="DU209" s="244"/>
      <c r="DV209" s="244"/>
      <c r="DW209" s="244"/>
      <c r="DX209" s="244"/>
      <c r="DY209" s="244"/>
      <c r="DZ209" s="244"/>
      <c r="EA209" s="244"/>
      <c r="EB209" s="244"/>
      <c r="EC209" s="244"/>
      <c r="ED209" s="244"/>
      <c r="EE209" s="244"/>
      <c r="EF209" s="244"/>
      <c r="EG209" s="244"/>
      <c r="EH209" s="244"/>
      <c r="EI209" s="244"/>
      <c r="EJ209" s="244"/>
      <c r="EK209" s="244"/>
      <c r="EL209" s="244"/>
      <c r="EM209" s="244"/>
      <c r="EN209" s="244"/>
    </row>
    <row r="210" ht="19.5" customHeight="1">
      <c r="A210" s="14"/>
      <c r="B210" s="14"/>
      <c r="C210" s="14"/>
      <c r="D210" s="14"/>
      <c r="E210" s="14"/>
      <c r="F210" s="98"/>
      <c r="G210" s="98"/>
      <c r="H210" s="14"/>
      <c r="I210" s="99"/>
      <c r="J210" s="99"/>
      <c r="K210" s="99"/>
      <c r="L210" s="99"/>
      <c r="M210" s="99"/>
      <c r="N210" s="99"/>
      <c r="O210" s="99"/>
      <c r="P210" s="99"/>
      <c r="Q210" s="14"/>
      <c r="R210" s="14"/>
      <c r="S210" s="14"/>
      <c r="T210" s="14"/>
      <c r="U210" s="244"/>
      <c r="V210" s="244"/>
      <c r="W210" s="244"/>
      <c r="X210" s="244"/>
      <c r="Y210" s="244"/>
      <c r="Z210" s="244"/>
      <c r="AA210" s="244"/>
      <c r="AB210" s="244"/>
      <c r="AC210" s="244"/>
      <c r="AD210" s="244"/>
      <c r="AE210" s="244"/>
      <c r="AF210" s="244"/>
      <c r="AG210" s="244"/>
      <c r="AH210" s="244"/>
      <c r="AI210" s="244"/>
      <c r="AJ210" s="244"/>
      <c r="AK210" s="244"/>
      <c r="AL210" s="244"/>
      <c r="AM210" s="244"/>
      <c r="AN210" s="244"/>
      <c r="AO210" s="244"/>
      <c r="AP210" s="244"/>
      <c r="AQ210" s="244"/>
      <c r="AR210" s="244"/>
      <c r="AS210" s="244"/>
      <c r="AT210" s="244"/>
      <c r="AU210" s="244"/>
      <c r="AV210" s="244"/>
      <c r="AW210" s="244"/>
      <c r="AX210" s="244"/>
      <c r="AY210" s="244"/>
      <c r="AZ210" s="244"/>
      <c r="BA210" s="244"/>
      <c r="BB210" s="244"/>
      <c r="BC210" s="244"/>
      <c r="BD210" s="244"/>
      <c r="BE210" s="244"/>
      <c r="BF210" s="244"/>
      <c r="BG210" s="244"/>
      <c r="BH210" s="244"/>
      <c r="BI210" s="244"/>
      <c r="BJ210" s="244"/>
      <c r="BK210" s="244"/>
      <c r="BL210" s="244"/>
      <c r="BM210" s="244"/>
      <c r="BN210" s="244"/>
      <c r="BO210" s="244"/>
      <c r="BP210" s="244"/>
      <c r="BQ210" s="244"/>
      <c r="BR210" s="244"/>
      <c r="BS210" s="244"/>
      <c r="BT210" s="244"/>
      <c r="BU210" s="244"/>
      <c r="BV210" s="244"/>
      <c r="BW210" s="244"/>
      <c r="BX210" s="244"/>
      <c r="BY210" s="244"/>
      <c r="BZ210" s="244"/>
      <c r="CA210" s="244"/>
      <c r="CB210" s="244"/>
      <c r="CC210" s="244"/>
      <c r="CD210" s="244"/>
      <c r="CE210" s="244"/>
      <c r="CF210" s="244"/>
      <c r="CG210" s="244"/>
      <c r="CH210" s="244"/>
      <c r="CI210" s="244"/>
      <c r="CJ210" s="244"/>
      <c r="CK210" s="244"/>
      <c r="CL210" s="244"/>
      <c r="CM210" s="244"/>
      <c r="CN210" s="244"/>
      <c r="CO210" s="244"/>
      <c r="CP210" s="244"/>
      <c r="CQ210" s="244"/>
      <c r="CR210" s="244"/>
      <c r="CS210" s="244"/>
      <c r="CT210" s="244"/>
      <c r="CU210" s="244"/>
      <c r="CV210" s="244"/>
      <c r="CW210" s="244"/>
      <c r="CX210" s="244"/>
      <c r="CY210" s="244"/>
      <c r="CZ210" s="244"/>
      <c r="DA210" s="244"/>
      <c r="DB210" s="244"/>
      <c r="DC210" s="244"/>
      <c r="DD210" s="244"/>
      <c r="DE210" s="244"/>
      <c r="DF210" s="244"/>
      <c r="DG210" s="244"/>
      <c r="DH210" s="244"/>
      <c r="DI210" s="244"/>
      <c r="DJ210" s="244"/>
      <c r="DK210" s="244"/>
      <c r="DL210" s="244"/>
      <c r="DM210" s="244"/>
      <c r="DN210" s="244"/>
      <c r="DO210" s="244"/>
      <c r="DP210" s="244"/>
      <c r="DQ210" s="244"/>
      <c r="DR210" s="244"/>
      <c r="DS210" s="244"/>
      <c r="DT210" s="244"/>
      <c r="DU210" s="244"/>
      <c r="DV210" s="244"/>
      <c r="DW210" s="244"/>
      <c r="DX210" s="244"/>
      <c r="DY210" s="244"/>
      <c r="DZ210" s="244"/>
      <c r="EA210" s="244"/>
      <c r="EB210" s="244"/>
      <c r="EC210" s="244"/>
      <c r="ED210" s="244"/>
      <c r="EE210" s="244"/>
      <c r="EF210" s="244"/>
      <c r="EG210" s="244"/>
      <c r="EH210" s="244"/>
      <c r="EI210" s="244"/>
      <c r="EJ210" s="244"/>
      <c r="EK210" s="244"/>
      <c r="EL210" s="244"/>
      <c r="EM210" s="244"/>
      <c r="EN210" s="244"/>
    </row>
    <row r="211" ht="19.5" customHeight="1">
      <c r="A211" s="14"/>
      <c r="E211" s="528"/>
      <c r="F211" s="528"/>
      <c r="G211" s="529"/>
      <c r="H211" s="529"/>
      <c r="I211" s="529"/>
      <c r="J211" s="530"/>
      <c r="K211" s="531" t="s">
        <v>136</v>
      </c>
      <c r="L211" s="247"/>
      <c r="M211" s="247"/>
      <c r="N211" s="247"/>
      <c r="O211" s="247"/>
      <c r="P211" s="247"/>
      <c r="Q211" s="247"/>
      <c r="R211" s="247"/>
      <c r="S211" s="247"/>
      <c r="T211" s="247"/>
      <c r="U211" s="247"/>
      <c r="V211" s="247"/>
      <c r="W211" s="247"/>
      <c r="X211" s="247"/>
      <c r="Y211" s="5"/>
      <c r="AA211" s="533" t="s">
        <v>137</v>
      </c>
      <c r="AB211" s="247"/>
      <c r="AC211" s="247"/>
      <c r="AD211" s="247"/>
      <c r="AE211" s="247"/>
      <c r="AF211" s="247"/>
      <c r="AG211" s="247"/>
      <c r="AH211" s="247"/>
      <c r="AI211" s="247"/>
      <c r="AJ211" s="247"/>
      <c r="AK211" s="247"/>
      <c r="AL211" s="247"/>
      <c r="AM211" s="247"/>
      <c r="AN211" s="247"/>
      <c r="AO211" s="5"/>
      <c r="AP211" s="437"/>
      <c r="AQ211" s="437"/>
      <c r="AR211" s="437"/>
      <c r="AS211" s="437"/>
      <c r="AT211" s="437"/>
      <c r="AU211" s="534"/>
      <c r="AV211" s="531" t="s">
        <v>138</v>
      </c>
      <c r="AW211" s="247"/>
      <c r="AX211" s="247"/>
      <c r="AY211" s="247"/>
      <c r="AZ211" s="247"/>
      <c r="BA211" s="247"/>
      <c r="BB211" s="247"/>
      <c r="BC211" s="247"/>
      <c r="BD211" s="247"/>
      <c r="BE211" s="247"/>
      <c r="BF211" s="247"/>
      <c r="BG211" s="247"/>
      <c r="BH211" s="247"/>
      <c r="BI211" s="247"/>
      <c r="BJ211" s="247"/>
      <c r="BK211" s="5"/>
      <c r="BL211" s="592"/>
      <c r="BM211" s="592"/>
      <c r="BN211" s="437"/>
      <c r="BO211" s="441"/>
      <c r="BP211" s="441"/>
      <c r="BQ211" s="441"/>
      <c r="BR211" s="441"/>
      <c r="BS211" s="441"/>
      <c r="BT211" s="441"/>
      <c r="BU211" s="441"/>
      <c r="BV211" s="441"/>
      <c r="BW211" s="536"/>
      <c r="BX211" s="592"/>
      <c r="BY211" s="592"/>
      <c r="BZ211" s="592"/>
      <c r="CA211" s="592"/>
      <c r="CB211" s="592"/>
      <c r="CC211" s="592"/>
      <c r="CD211" s="592"/>
      <c r="CE211" s="592"/>
      <c r="CF211" s="437"/>
      <c r="CG211" s="441"/>
      <c r="CH211" s="441"/>
      <c r="CI211" s="441"/>
      <c r="CJ211" s="441"/>
      <c r="CK211" s="441"/>
      <c r="CL211" s="441"/>
      <c r="CM211" s="441"/>
      <c r="CN211" s="441"/>
      <c r="CO211" s="441"/>
      <c r="CP211" s="592"/>
      <c r="CQ211" s="592"/>
      <c r="CR211" s="592"/>
      <c r="CS211" s="592"/>
      <c r="CT211" s="592"/>
      <c r="CU211" s="592"/>
      <c r="CV211" s="592"/>
      <c r="CW211" s="592"/>
      <c r="CX211" s="528"/>
      <c r="CY211" s="536"/>
      <c r="CZ211" s="536"/>
      <c r="DA211" s="536"/>
      <c r="DB211" s="536"/>
      <c r="DC211" s="536"/>
      <c r="DD211" s="536"/>
      <c r="DE211" s="536"/>
      <c r="DF211" s="536"/>
      <c r="DG211" s="536"/>
      <c r="DH211" s="3"/>
      <c r="DI211" s="3"/>
      <c r="DJ211" s="3"/>
      <c r="DK211" s="3"/>
      <c r="DL211" s="3"/>
      <c r="DM211" s="3"/>
      <c r="DN211" s="3"/>
      <c r="DO211" s="3"/>
      <c r="DP211" s="244"/>
      <c r="DQ211" s="244"/>
      <c r="DR211" s="244"/>
      <c r="DS211" s="244"/>
      <c r="DT211" s="244"/>
      <c r="DU211" s="244"/>
      <c r="DV211" s="244"/>
      <c r="DW211" s="244"/>
      <c r="DX211" s="244"/>
      <c r="DY211" s="244"/>
      <c r="DZ211" s="244"/>
      <c r="EA211" s="244"/>
      <c r="EB211" s="244"/>
      <c r="EC211" s="244"/>
      <c r="ED211" s="244"/>
      <c r="EE211" s="244"/>
      <c r="EF211" s="244"/>
      <c r="EG211" s="244"/>
      <c r="EH211" s="244"/>
      <c r="EI211" s="244"/>
      <c r="EJ211" s="244"/>
      <c r="EK211" s="244"/>
      <c r="EL211" s="244"/>
      <c r="EM211" s="244"/>
      <c r="EN211" s="244"/>
    </row>
    <row r="212" ht="19.5" customHeight="1">
      <c r="A212" s="14"/>
      <c r="B212" s="395"/>
      <c r="C212" s="395"/>
      <c r="D212" s="536"/>
      <c r="E212" s="536"/>
      <c r="F212" s="536"/>
      <c r="G212" s="537"/>
      <c r="H212" s="537"/>
      <c r="I212" s="593" t="s">
        <v>230</v>
      </c>
      <c r="J212" s="401"/>
      <c r="K212" s="539" t="s">
        <v>83</v>
      </c>
      <c r="L212" s="539" t="s">
        <v>84</v>
      </c>
      <c r="M212" s="539" t="s">
        <v>78</v>
      </c>
      <c r="N212" s="539" t="s">
        <v>79</v>
      </c>
      <c r="O212" s="539" t="s">
        <v>80</v>
      </c>
      <c r="P212" s="539" t="s">
        <v>81</v>
      </c>
      <c r="Q212" s="539" t="s">
        <v>82</v>
      </c>
      <c r="R212" s="594"/>
      <c r="S212" s="539" t="s">
        <v>83</v>
      </c>
      <c r="T212" s="539" t="s">
        <v>84</v>
      </c>
      <c r="U212" s="539" t="s">
        <v>78</v>
      </c>
      <c r="V212" s="539" t="s">
        <v>79</v>
      </c>
      <c r="W212" s="539" t="s">
        <v>80</v>
      </c>
      <c r="X212" s="539" t="s">
        <v>81</v>
      </c>
      <c r="Y212" s="539" t="s">
        <v>82</v>
      </c>
      <c r="Z212" s="594"/>
      <c r="AA212" s="541" t="s">
        <v>83</v>
      </c>
      <c r="AB212" s="444" t="s">
        <v>84</v>
      </c>
      <c r="AC212" s="444" t="s">
        <v>78</v>
      </c>
      <c r="AD212" s="444" t="s">
        <v>79</v>
      </c>
      <c r="AE212" s="444" t="s">
        <v>80</v>
      </c>
      <c r="AF212" s="444" t="s">
        <v>81</v>
      </c>
      <c r="AG212" s="444" t="s">
        <v>82</v>
      </c>
      <c r="AH212" s="594"/>
      <c r="AI212" s="541" t="s">
        <v>83</v>
      </c>
      <c r="AJ212" s="444" t="s">
        <v>84</v>
      </c>
      <c r="AK212" s="444" t="s">
        <v>78</v>
      </c>
      <c r="AL212" s="444" t="s">
        <v>79</v>
      </c>
      <c r="AM212" s="444" t="s">
        <v>80</v>
      </c>
      <c r="AN212" s="444" t="s">
        <v>81</v>
      </c>
      <c r="AO212" s="444" t="s">
        <v>82</v>
      </c>
      <c r="AP212" s="606"/>
      <c r="AQ212" s="606"/>
      <c r="AR212" s="606"/>
      <c r="AS212" s="606"/>
      <c r="AT212" s="528"/>
      <c r="AU212" s="534"/>
      <c r="AV212" s="444" t="s">
        <v>83</v>
      </c>
      <c r="AW212" s="444" t="s">
        <v>84</v>
      </c>
      <c r="AX212" s="444" t="s">
        <v>78</v>
      </c>
      <c r="AY212" s="444" t="s">
        <v>79</v>
      </c>
      <c r="AZ212" s="444" t="s">
        <v>80</v>
      </c>
      <c r="BA212" s="444" t="s">
        <v>81</v>
      </c>
      <c r="BB212" s="444" t="s">
        <v>82</v>
      </c>
      <c r="BC212" s="594"/>
      <c r="BD212" s="444" t="s">
        <v>83</v>
      </c>
      <c r="BE212" s="444" t="s">
        <v>84</v>
      </c>
      <c r="BF212" s="444" t="s">
        <v>78</v>
      </c>
      <c r="BG212" s="444" t="s">
        <v>79</v>
      </c>
      <c r="BH212" s="444" t="s">
        <v>80</v>
      </c>
      <c r="BI212" s="444" t="s">
        <v>81</v>
      </c>
      <c r="BJ212" s="444" t="s">
        <v>82</v>
      </c>
      <c r="BK212" s="542" t="s">
        <v>139</v>
      </c>
      <c r="BL212" s="592"/>
      <c r="BM212" s="592"/>
      <c r="BN212" s="534"/>
      <c r="BO212" s="543" t="s">
        <v>8</v>
      </c>
      <c r="BP212" s="595" t="s">
        <v>91</v>
      </c>
      <c r="BQ212" s="596">
        <f t="shared" ref="BQ212:BW212" si="168">K213</f>
        <v>44925</v>
      </c>
      <c r="BR212" s="596">
        <f t="shared" si="168"/>
        <v>44926</v>
      </c>
      <c r="BS212" s="596">
        <f t="shared" si="168"/>
        <v>44562</v>
      </c>
      <c r="BT212" s="596">
        <f t="shared" si="168"/>
        <v>44563</v>
      </c>
      <c r="BU212" s="596">
        <f t="shared" si="168"/>
        <v>44564</v>
      </c>
      <c r="BV212" s="596">
        <f t="shared" si="168"/>
        <v>44565</v>
      </c>
      <c r="BW212" s="596">
        <f t="shared" si="168"/>
        <v>44566</v>
      </c>
      <c r="BY212" s="596">
        <f t="shared" ref="BY212:CE212" si="169">S213</f>
        <v>44567</v>
      </c>
      <c r="BZ212" s="596">
        <f t="shared" si="169"/>
        <v>44568</v>
      </c>
      <c r="CA212" s="596">
        <f t="shared" si="169"/>
        <v>44569</v>
      </c>
      <c r="CB212" s="596">
        <f t="shared" si="169"/>
        <v>44570</v>
      </c>
      <c r="CC212" s="596">
        <f t="shared" si="169"/>
        <v>44571</v>
      </c>
      <c r="CD212" s="596">
        <f t="shared" si="169"/>
        <v>44572</v>
      </c>
      <c r="CE212" s="596">
        <f t="shared" si="169"/>
        <v>44573</v>
      </c>
      <c r="CF212" s="534"/>
      <c r="CG212" s="543" t="s">
        <v>5</v>
      </c>
      <c r="CH212" s="595" t="s">
        <v>91</v>
      </c>
      <c r="CI212" s="596">
        <f t="shared" ref="CI212:CO212" si="170">K213</f>
        <v>44925</v>
      </c>
      <c r="CJ212" s="596">
        <f t="shared" si="170"/>
        <v>44926</v>
      </c>
      <c r="CK212" s="596">
        <f t="shared" si="170"/>
        <v>44562</v>
      </c>
      <c r="CL212" s="596">
        <f t="shared" si="170"/>
        <v>44563</v>
      </c>
      <c r="CM212" s="596">
        <f t="shared" si="170"/>
        <v>44564</v>
      </c>
      <c r="CN212" s="596">
        <f t="shared" si="170"/>
        <v>44565</v>
      </c>
      <c r="CO212" s="596">
        <f t="shared" si="170"/>
        <v>44566</v>
      </c>
      <c r="CQ212" s="596">
        <f t="shared" ref="CQ212:CW212" si="171">S213</f>
        <v>44567</v>
      </c>
      <c r="CR212" s="596">
        <f t="shared" si="171"/>
        <v>44568</v>
      </c>
      <c r="CS212" s="596">
        <f t="shared" si="171"/>
        <v>44569</v>
      </c>
      <c r="CT212" s="596">
        <f t="shared" si="171"/>
        <v>44570</v>
      </c>
      <c r="CU212" s="596">
        <f t="shared" si="171"/>
        <v>44571</v>
      </c>
      <c r="CV212" s="596">
        <f t="shared" si="171"/>
        <v>44572</v>
      </c>
      <c r="CW212" s="596">
        <f t="shared" si="171"/>
        <v>44573</v>
      </c>
      <c r="CX212" s="534"/>
      <c r="CY212" s="543" t="s">
        <v>12</v>
      </c>
      <c r="CZ212" s="595" t="s">
        <v>91</v>
      </c>
      <c r="DA212" s="596">
        <f t="shared" ref="DA212:DG212" si="172">K213</f>
        <v>44925</v>
      </c>
      <c r="DB212" s="596">
        <f t="shared" si="172"/>
        <v>44926</v>
      </c>
      <c r="DC212" s="596">
        <f t="shared" si="172"/>
        <v>44562</v>
      </c>
      <c r="DD212" s="596">
        <f t="shared" si="172"/>
        <v>44563</v>
      </c>
      <c r="DE212" s="596">
        <f t="shared" si="172"/>
        <v>44564</v>
      </c>
      <c r="DF212" s="596">
        <f t="shared" si="172"/>
        <v>44565</v>
      </c>
      <c r="DG212" s="596">
        <f t="shared" si="172"/>
        <v>44566</v>
      </c>
      <c r="DH212" s="244"/>
      <c r="DI212" s="596">
        <f t="shared" ref="DI212:DO212" si="173">S213</f>
        <v>44567</v>
      </c>
      <c r="DJ212" s="596">
        <f t="shared" si="173"/>
        <v>44568</v>
      </c>
      <c r="DK212" s="596">
        <f t="shared" si="173"/>
        <v>44569</v>
      </c>
      <c r="DL212" s="596">
        <f t="shared" si="173"/>
        <v>44570</v>
      </c>
      <c r="DM212" s="596">
        <f t="shared" si="173"/>
        <v>44571</v>
      </c>
      <c r="DN212" s="596">
        <f t="shared" si="173"/>
        <v>44572</v>
      </c>
      <c r="DO212" s="596">
        <f t="shared" si="173"/>
        <v>44573</v>
      </c>
      <c r="DP212" s="244"/>
      <c r="DQ212" s="244"/>
      <c r="DR212" s="244"/>
      <c r="DS212" s="244"/>
      <c r="DT212" s="244"/>
      <c r="DU212" s="244"/>
      <c r="DV212" s="244"/>
      <c r="DW212" s="244"/>
      <c r="DX212" s="244"/>
      <c r="DY212" s="244"/>
      <c r="DZ212" s="244"/>
      <c r="EA212" s="244"/>
      <c r="EB212" s="244"/>
      <c r="EC212" s="244"/>
      <c r="ED212" s="244"/>
      <c r="EE212" s="244"/>
      <c r="EF212" s="244"/>
      <c r="EG212" s="244"/>
      <c r="EH212" s="244"/>
      <c r="EI212" s="244"/>
      <c r="EJ212" s="244"/>
      <c r="EK212" s="244"/>
      <c r="EL212" s="244"/>
      <c r="EM212" s="244"/>
      <c r="EN212" s="244"/>
    </row>
    <row r="213" ht="19.5" customHeight="1">
      <c r="A213" s="14"/>
      <c r="B213" s="597" t="s">
        <v>85</v>
      </c>
      <c r="C213" s="598" t="s">
        <v>86</v>
      </c>
      <c r="D213" s="598" t="s">
        <v>87</v>
      </c>
      <c r="E213" s="598" t="s">
        <v>88</v>
      </c>
      <c r="F213" s="598" t="s">
        <v>17</v>
      </c>
      <c r="G213" s="599" t="s">
        <v>89</v>
      </c>
      <c r="H213" s="599" t="s">
        <v>90</v>
      </c>
      <c r="I213" s="600" t="s">
        <v>20</v>
      </c>
      <c r="J213" s="600" t="s">
        <v>91</v>
      </c>
      <c r="K213" s="601">
        <v>44925.0</v>
      </c>
      <c r="L213" s="601">
        <v>44926.0</v>
      </c>
      <c r="M213" s="601">
        <v>44562.0</v>
      </c>
      <c r="N213" s="601">
        <v>44563.0</v>
      </c>
      <c r="O213" s="601">
        <v>44564.0</v>
      </c>
      <c r="P213" s="601">
        <v>44565.0</v>
      </c>
      <c r="Q213" s="601">
        <v>44566.0</v>
      </c>
      <c r="R213" s="594"/>
      <c r="S213" s="601">
        <v>44567.0</v>
      </c>
      <c r="T213" s="601">
        <v>44568.0</v>
      </c>
      <c r="U213" s="601">
        <v>44569.0</v>
      </c>
      <c r="V213" s="601">
        <v>44570.0</v>
      </c>
      <c r="W213" s="601">
        <v>44571.0</v>
      </c>
      <c r="X213" s="601">
        <v>44572.0</v>
      </c>
      <c r="Y213" s="601">
        <v>44573.0</v>
      </c>
      <c r="Z213" s="594"/>
      <c r="AA213" s="602">
        <f t="shared" ref="AA213:AG213" si="174">K213</f>
        <v>44925</v>
      </c>
      <c r="AB213" s="596">
        <f t="shared" si="174"/>
        <v>44926</v>
      </c>
      <c r="AC213" s="596">
        <f t="shared" si="174"/>
        <v>44562</v>
      </c>
      <c r="AD213" s="596">
        <f t="shared" si="174"/>
        <v>44563</v>
      </c>
      <c r="AE213" s="596">
        <f t="shared" si="174"/>
        <v>44564</v>
      </c>
      <c r="AF213" s="596">
        <f t="shared" si="174"/>
        <v>44565</v>
      </c>
      <c r="AG213" s="596">
        <f t="shared" si="174"/>
        <v>44566</v>
      </c>
      <c r="AH213" s="594"/>
      <c r="AI213" s="602">
        <f t="shared" ref="AI213:AO213" si="175">S213</f>
        <v>44567</v>
      </c>
      <c r="AJ213" s="596">
        <f t="shared" si="175"/>
        <v>44568</v>
      </c>
      <c r="AK213" s="596">
        <f t="shared" si="175"/>
        <v>44569</v>
      </c>
      <c r="AL213" s="596">
        <f t="shared" si="175"/>
        <v>44570</v>
      </c>
      <c r="AM213" s="596">
        <f t="shared" si="175"/>
        <v>44571</v>
      </c>
      <c r="AN213" s="596">
        <f t="shared" si="175"/>
        <v>44572</v>
      </c>
      <c r="AO213" s="596">
        <f t="shared" si="175"/>
        <v>44573</v>
      </c>
      <c r="AP213" s="583"/>
      <c r="AQ213" s="583"/>
      <c r="AR213" s="583"/>
      <c r="AS213" s="583"/>
      <c r="AT213" s="528"/>
      <c r="AU213" s="550"/>
      <c r="AV213" s="596">
        <f t="shared" ref="AV213:BB213" si="176">K213</f>
        <v>44925</v>
      </c>
      <c r="AW213" s="596">
        <f t="shared" si="176"/>
        <v>44926</v>
      </c>
      <c r="AX213" s="596">
        <f t="shared" si="176"/>
        <v>44562</v>
      </c>
      <c r="AY213" s="596">
        <f t="shared" si="176"/>
        <v>44563</v>
      </c>
      <c r="AZ213" s="596">
        <f t="shared" si="176"/>
        <v>44564</v>
      </c>
      <c r="BA213" s="596">
        <f t="shared" si="176"/>
        <v>44565</v>
      </c>
      <c r="BB213" s="596">
        <f t="shared" si="176"/>
        <v>44566</v>
      </c>
      <c r="BC213" s="594"/>
      <c r="BD213" s="596">
        <f t="shared" ref="BD213:BJ213" si="177">S213</f>
        <v>44567</v>
      </c>
      <c r="BE213" s="596">
        <f t="shared" si="177"/>
        <v>44568</v>
      </c>
      <c r="BF213" s="596">
        <f t="shared" si="177"/>
        <v>44569</v>
      </c>
      <c r="BG213" s="596">
        <f t="shared" si="177"/>
        <v>44570</v>
      </c>
      <c r="BH213" s="596">
        <f t="shared" si="177"/>
        <v>44571</v>
      </c>
      <c r="BI213" s="596">
        <f t="shared" si="177"/>
        <v>44572</v>
      </c>
      <c r="BJ213" s="596">
        <f t="shared" si="177"/>
        <v>44573</v>
      </c>
      <c r="BK213" s="401"/>
      <c r="BL213" s="592"/>
      <c r="BM213" s="592"/>
      <c r="BN213" s="534"/>
      <c r="BO213" s="543" t="s">
        <v>140</v>
      </c>
      <c r="BP213" s="407">
        <f>SUM(J215, J221)</f>
        <v>10</v>
      </c>
      <c r="BQ213" s="408">
        <f>BP213 - (BP213/14)</f>
        <v>9.285714286</v>
      </c>
      <c r="BR213" s="408">
        <f>BQ213 - (BP213/14)</f>
        <v>8.571428571</v>
      </c>
      <c r="BS213" s="408">
        <f>BR213 - (BP213/14)</f>
        <v>7.857142857</v>
      </c>
      <c r="BT213" s="408">
        <f>BS213 - (BP213/14)</f>
        <v>7.142857143</v>
      </c>
      <c r="BU213" s="408">
        <f>BT213 - (BP213/14)</f>
        <v>6.428571429</v>
      </c>
      <c r="BV213" s="408">
        <f>BU213 - (BP213/14)</f>
        <v>5.714285714</v>
      </c>
      <c r="BW213" s="408">
        <f>BV213 - (BP213/14)</f>
        <v>5</v>
      </c>
      <c r="BX213" s="408"/>
      <c r="BY213" s="408">
        <f>BW213 - (BP213/14)</f>
        <v>4.285714286</v>
      </c>
      <c r="BZ213" s="408">
        <f>BY213 - (BP213/14)</f>
        <v>3.571428571</v>
      </c>
      <c r="CA213" s="408">
        <f>BZ213 - (BP213/14)</f>
        <v>2.857142857</v>
      </c>
      <c r="CB213" s="408">
        <f>CA213 - (BP213/14)</f>
        <v>2.142857143</v>
      </c>
      <c r="CC213" s="408">
        <f>CB213 - (BP213/14)</f>
        <v>1.428571429</v>
      </c>
      <c r="CD213" s="408">
        <f>CC213 - (BP213/14)</f>
        <v>0.7142857143</v>
      </c>
      <c r="CE213" s="408">
        <f>CD213 - (BP213/14)</f>
        <v>0</v>
      </c>
      <c r="CF213" s="534"/>
      <c r="CG213" s="543" t="s">
        <v>140</v>
      </c>
      <c r="CH213" s="407">
        <f>SUM(J220, J223)</f>
        <v>18</v>
      </c>
      <c r="CI213" s="408">
        <f>CH213 - (CH213/14)</f>
        <v>16.71428571</v>
      </c>
      <c r="CJ213" s="408">
        <f>CI213 - (CH213/14)</f>
        <v>15.42857143</v>
      </c>
      <c r="CK213" s="408">
        <f>CJ213 - (CH213/14)</f>
        <v>14.14285714</v>
      </c>
      <c r="CL213" s="408">
        <f>CK213 - (CH213/14)</f>
        <v>12.85714286</v>
      </c>
      <c r="CM213" s="408">
        <f>CL213 - (CH213/14)</f>
        <v>11.57142857</v>
      </c>
      <c r="CN213" s="408">
        <f>CM213 - (CH213/14)</f>
        <v>10.28571429</v>
      </c>
      <c r="CO213" s="408">
        <f>CN213 - (CH213/14)</f>
        <v>9</v>
      </c>
      <c r="CP213" s="408"/>
      <c r="CQ213" s="408">
        <f>CO213 - (CH213/14)</f>
        <v>7.714285714</v>
      </c>
      <c r="CR213" s="408">
        <f>CQ213 - (CH213/14)</f>
        <v>6.428571429</v>
      </c>
      <c r="CS213" s="408">
        <f>CR213 - (CH213/14)</f>
        <v>5.142857143</v>
      </c>
      <c r="CT213" s="408">
        <f>CS213 - (CH213/14)</f>
        <v>3.857142857</v>
      </c>
      <c r="CU213" s="408">
        <f>CT213 - (CH213/14)</f>
        <v>2.571428571</v>
      </c>
      <c r="CV213" s="408">
        <f>CU213 - (CH213/14)</f>
        <v>1.285714286</v>
      </c>
      <c r="CW213" s="408">
        <f>CV213 - (CH213/14)</f>
        <v>0</v>
      </c>
      <c r="CX213" s="534"/>
      <c r="CY213" s="543" t="s">
        <v>140</v>
      </c>
      <c r="CZ213" s="407">
        <f>SUM(J218, J222)</f>
        <v>13</v>
      </c>
      <c r="DA213" s="408">
        <f>CZ213 - (CZ213/14)</f>
        <v>12.07142857</v>
      </c>
      <c r="DB213" s="408">
        <f>DA213 - (CZ213/14)</f>
        <v>11.14285714</v>
      </c>
      <c r="DC213" s="408">
        <f>DB213 - (CZ213/14)</f>
        <v>10.21428571</v>
      </c>
      <c r="DD213" s="408">
        <f>DC213 - (CZ213/14)</f>
        <v>9.285714286</v>
      </c>
      <c r="DE213" s="408">
        <f>DD213 - (CZ213/14)</f>
        <v>8.357142857</v>
      </c>
      <c r="DF213" s="408">
        <f>DE213 - (CZ213/14)</f>
        <v>7.428571429</v>
      </c>
      <c r="DG213" s="408">
        <f>DF213 - (CZ213/14)</f>
        <v>6.5</v>
      </c>
      <c r="DH213" s="408"/>
      <c r="DI213" s="408">
        <f>DG213 - (CZ213/14)</f>
        <v>5.571428571</v>
      </c>
      <c r="DJ213" s="408">
        <f>DI213 - (CZ213/14)</f>
        <v>4.642857143</v>
      </c>
      <c r="DK213" s="408">
        <f>DJ213 - (CZ213/14)</f>
        <v>3.714285714</v>
      </c>
      <c r="DL213" s="408">
        <f>DK213 - (CZ213/14)</f>
        <v>2.785714286</v>
      </c>
      <c r="DM213" s="408">
        <f>DL213 - (CZ213/14)</f>
        <v>1.857142857</v>
      </c>
      <c r="DN213" s="408">
        <f>DM213 - (CZ213/14)</f>
        <v>0.9285714286</v>
      </c>
      <c r="DO213" s="408">
        <f>DN213 - (CZ213/14)</f>
        <v>0</v>
      </c>
      <c r="DP213" s="244"/>
      <c r="DQ213" s="244"/>
      <c r="DR213" s="244"/>
      <c r="DS213" s="244"/>
      <c r="DT213" s="244"/>
      <c r="DU213" s="244"/>
      <c r="DV213" s="244"/>
      <c r="DW213" s="244"/>
      <c r="DX213" s="244"/>
      <c r="DY213" s="244"/>
      <c r="DZ213" s="244"/>
      <c r="EA213" s="244"/>
      <c r="EB213" s="244"/>
      <c r="EC213" s="244"/>
      <c r="ED213" s="244"/>
      <c r="EE213" s="244"/>
      <c r="EF213" s="244"/>
      <c r="EG213" s="244"/>
      <c r="EH213" s="244"/>
      <c r="EI213" s="244"/>
      <c r="EJ213" s="244"/>
      <c r="EK213" s="244"/>
      <c r="EL213" s="244"/>
      <c r="EM213" s="244"/>
      <c r="EN213" s="244"/>
    </row>
    <row r="214" ht="19.5" customHeight="1">
      <c r="A214" s="14"/>
      <c r="B214" s="458">
        <v>5.2</v>
      </c>
      <c r="C214" s="459" t="s">
        <v>231</v>
      </c>
      <c r="D214" s="460">
        <v>44560.0</v>
      </c>
      <c r="E214" s="551" t="s">
        <v>232</v>
      </c>
      <c r="F214" s="552"/>
      <c r="G214" s="553"/>
      <c r="H214" s="463" t="s">
        <v>10</v>
      </c>
      <c r="I214" s="464" t="s">
        <v>5</v>
      </c>
      <c r="J214" s="282">
        <v>15.0</v>
      </c>
      <c r="K214" s="282">
        <v>0.0</v>
      </c>
      <c r="L214" s="282">
        <v>0.0</v>
      </c>
      <c r="M214" s="282">
        <v>5.0</v>
      </c>
      <c r="N214" s="282">
        <v>5.0</v>
      </c>
      <c r="O214" s="282">
        <v>2.0</v>
      </c>
      <c r="P214" s="282">
        <v>0.0</v>
      </c>
      <c r="Q214" s="283">
        <v>0.0</v>
      </c>
      <c r="R214" s="594"/>
      <c r="S214" s="282">
        <v>0.0</v>
      </c>
      <c r="T214" s="282">
        <v>0.0</v>
      </c>
      <c r="U214" s="282">
        <v>0.0</v>
      </c>
      <c r="V214" s="282">
        <v>0.0</v>
      </c>
      <c r="W214" s="282">
        <v>0.0</v>
      </c>
      <c r="X214" s="282">
        <v>0.0</v>
      </c>
      <c r="Y214" s="283">
        <v>0.0</v>
      </c>
      <c r="Z214" s="594"/>
      <c r="AA214" s="466">
        <v>0.0</v>
      </c>
      <c r="AB214" s="464">
        <v>0.0</v>
      </c>
      <c r="AC214" s="464">
        <v>6.0</v>
      </c>
      <c r="AD214" s="464">
        <v>6.0</v>
      </c>
      <c r="AE214" s="464">
        <v>3.0</v>
      </c>
      <c r="AF214" s="464">
        <v>3.0</v>
      </c>
      <c r="AG214" s="465">
        <v>2.0</v>
      </c>
      <c r="AH214" s="594"/>
      <c r="AI214" s="466">
        <v>2.0</v>
      </c>
      <c r="AJ214" s="464">
        <v>0.0</v>
      </c>
      <c r="AK214" s="464">
        <v>4.0</v>
      </c>
      <c r="AL214" s="464">
        <v>1.0</v>
      </c>
      <c r="AM214" s="464">
        <v>0.0</v>
      </c>
      <c r="AN214" s="464">
        <v>0.0</v>
      </c>
      <c r="AO214" s="465">
        <v>0.0</v>
      </c>
      <c r="AP214" s="583"/>
      <c r="AQ214" s="583"/>
      <c r="AR214" s="583"/>
      <c r="AS214" s="583"/>
      <c r="AT214" s="528"/>
      <c r="AU214" s="554" t="s">
        <v>5</v>
      </c>
      <c r="AV214" s="482">
        <f t="shared" ref="AV214:BB214" si="178">SUM(AA220, AA223)</f>
        <v>2</v>
      </c>
      <c r="AW214" s="482">
        <f t="shared" si="178"/>
        <v>2</v>
      </c>
      <c r="AX214" s="482">
        <f t="shared" si="178"/>
        <v>0</v>
      </c>
      <c r="AY214" s="482">
        <f t="shared" si="178"/>
        <v>0</v>
      </c>
      <c r="AZ214" s="482">
        <f t="shared" si="178"/>
        <v>2</v>
      </c>
      <c r="BA214" s="482">
        <f t="shared" si="178"/>
        <v>3</v>
      </c>
      <c r="BB214" s="482">
        <f t="shared" si="178"/>
        <v>2</v>
      </c>
      <c r="BC214" s="594"/>
      <c r="BD214" s="482">
        <f t="shared" ref="BD214:BJ214" si="179">SUM(AI220, AI223)</f>
        <v>2</v>
      </c>
      <c r="BE214" s="482">
        <f t="shared" si="179"/>
        <v>2</v>
      </c>
      <c r="BF214" s="482">
        <f t="shared" si="179"/>
        <v>0</v>
      </c>
      <c r="BG214" s="482">
        <f t="shared" si="179"/>
        <v>1</v>
      </c>
      <c r="BH214" s="482">
        <f t="shared" si="179"/>
        <v>3</v>
      </c>
      <c r="BI214" s="482">
        <f t="shared" si="179"/>
        <v>3</v>
      </c>
      <c r="BJ214" s="482">
        <f t="shared" si="179"/>
        <v>1</v>
      </c>
      <c r="BK214" s="483">
        <f t="shared" ref="BK214:BK218" si="187">SUM(AV214:BJ214)</f>
        <v>23</v>
      </c>
      <c r="BL214" s="592"/>
      <c r="BM214" s="592"/>
      <c r="BN214" s="534"/>
      <c r="BO214" s="543" t="s">
        <v>144</v>
      </c>
      <c r="BP214" s="475">
        <f>SUM(J221,J215)</f>
        <v>10</v>
      </c>
      <c r="BQ214" s="476">
        <f t="shared" ref="BQ214:BW214" si="180"> BP214 - SUM(K221)</f>
        <v>8</v>
      </c>
      <c r="BR214" s="476">
        <f t="shared" si="180"/>
        <v>6</v>
      </c>
      <c r="BS214" s="476">
        <f t="shared" si="180"/>
        <v>6</v>
      </c>
      <c r="BT214" s="476">
        <f t="shared" si="180"/>
        <v>6</v>
      </c>
      <c r="BU214" s="476">
        <f t="shared" si="180"/>
        <v>5</v>
      </c>
      <c r="BV214" s="476">
        <f t="shared" si="180"/>
        <v>5</v>
      </c>
      <c r="BW214" s="476">
        <f t="shared" si="180"/>
        <v>5</v>
      </c>
      <c r="BX214" s="476"/>
      <c r="BY214" s="476">
        <f> BW214 - SUM(S221)</f>
        <v>5</v>
      </c>
      <c r="BZ214" s="476">
        <f t="shared" ref="BZ214:CE214" si="181"> BY214 - SUM(T221)</f>
        <v>5</v>
      </c>
      <c r="CA214" s="476">
        <f t="shared" si="181"/>
        <v>5</v>
      </c>
      <c r="CB214" s="476">
        <f t="shared" si="181"/>
        <v>4</v>
      </c>
      <c r="CC214" s="476">
        <f t="shared" si="181"/>
        <v>3</v>
      </c>
      <c r="CD214" s="476">
        <f t="shared" si="181"/>
        <v>2</v>
      </c>
      <c r="CE214" s="476">
        <f t="shared" si="181"/>
        <v>2</v>
      </c>
      <c r="CF214" s="534"/>
      <c r="CG214" s="543" t="s">
        <v>144</v>
      </c>
      <c r="CH214" s="407">
        <f>SUM(J220, J223)</f>
        <v>18</v>
      </c>
      <c r="CI214" s="476">
        <f t="shared" ref="CI214:CO214" si="182">CH214 - SUM(K220, K223)</f>
        <v>16</v>
      </c>
      <c r="CJ214" s="476">
        <f t="shared" si="182"/>
        <v>14</v>
      </c>
      <c r="CK214" s="476">
        <f t="shared" si="182"/>
        <v>14</v>
      </c>
      <c r="CL214" s="476">
        <f t="shared" si="182"/>
        <v>14</v>
      </c>
      <c r="CM214" s="476">
        <f t="shared" si="182"/>
        <v>12</v>
      </c>
      <c r="CN214" s="476">
        <f t="shared" si="182"/>
        <v>10</v>
      </c>
      <c r="CO214" s="476">
        <f t="shared" si="182"/>
        <v>10</v>
      </c>
      <c r="CP214" s="476"/>
      <c r="CQ214" s="476">
        <f>CO214 - SUM(S220, S223)</f>
        <v>10</v>
      </c>
      <c r="CR214" s="476">
        <f t="shared" ref="CR214:CW214" si="183">CQ214 - SUM(T220, T223)</f>
        <v>10</v>
      </c>
      <c r="CS214" s="476">
        <f t="shared" si="183"/>
        <v>10</v>
      </c>
      <c r="CT214" s="476">
        <f t="shared" si="183"/>
        <v>9</v>
      </c>
      <c r="CU214" s="476">
        <f t="shared" si="183"/>
        <v>8</v>
      </c>
      <c r="CV214" s="476">
        <f t="shared" si="183"/>
        <v>7</v>
      </c>
      <c r="CW214" s="476">
        <f t="shared" si="183"/>
        <v>5</v>
      </c>
      <c r="CX214" s="534"/>
      <c r="CY214" s="543" t="s">
        <v>144</v>
      </c>
      <c r="CZ214" s="407">
        <f>SUM(J218, J222)</f>
        <v>13</v>
      </c>
      <c r="DA214" s="476">
        <f t="shared" ref="DA214:DG214" si="184">CZ214 - SUM(K218, K222)</f>
        <v>13</v>
      </c>
      <c r="DB214" s="476">
        <f t="shared" si="184"/>
        <v>13</v>
      </c>
      <c r="DC214" s="476">
        <f t="shared" si="184"/>
        <v>12</v>
      </c>
      <c r="DD214" s="476">
        <f t="shared" si="184"/>
        <v>10</v>
      </c>
      <c r="DE214" s="476">
        <f t="shared" si="184"/>
        <v>9</v>
      </c>
      <c r="DF214" s="476">
        <f t="shared" si="184"/>
        <v>8</v>
      </c>
      <c r="DG214" s="476">
        <f t="shared" si="184"/>
        <v>7</v>
      </c>
      <c r="DH214" s="476"/>
      <c r="DI214" s="476">
        <f>DG214 - SUM(S218, S222)</f>
        <v>6</v>
      </c>
      <c r="DJ214" s="476">
        <f t="shared" ref="DJ214:DO214" si="185">DI214 - SUM(T218, T222)</f>
        <v>5</v>
      </c>
      <c r="DK214" s="476">
        <f t="shared" si="185"/>
        <v>4</v>
      </c>
      <c r="DL214" s="476">
        <f t="shared" si="185"/>
        <v>3</v>
      </c>
      <c r="DM214" s="476">
        <f t="shared" si="185"/>
        <v>2</v>
      </c>
      <c r="DN214" s="476">
        <f t="shared" si="185"/>
        <v>2</v>
      </c>
      <c r="DO214" s="476">
        <f t="shared" si="185"/>
        <v>2</v>
      </c>
      <c r="DP214" s="244"/>
      <c r="DQ214" s="244"/>
      <c r="DR214" s="244"/>
      <c r="DS214" s="244"/>
      <c r="DT214" s="244"/>
      <c r="DU214" s="244"/>
      <c r="DV214" s="244"/>
      <c r="DW214" s="244"/>
      <c r="DX214" s="244"/>
      <c r="DY214" s="244"/>
      <c r="DZ214" s="244"/>
      <c r="EA214" s="244"/>
      <c r="EB214" s="244"/>
      <c r="EC214" s="244"/>
      <c r="ED214" s="244"/>
      <c r="EE214" s="244"/>
      <c r="EF214" s="244"/>
      <c r="EG214" s="244"/>
      <c r="EH214" s="244"/>
      <c r="EI214" s="244"/>
      <c r="EJ214" s="244"/>
      <c r="EK214" s="244"/>
      <c r="EL214" s="244"/>
      <c r="EM214" s="244"/>
      <c r="EN214" s="244"/>
    </row>
    <row r="215" ht="19.5" customHeight="1">
      <c r="A215" s="14"/>
      <c r="B215" s="478"/>
      <c r="C215" s="479"/>
      <c r="D215" s="479"/>
      <c r="E215" s="551" t="s">
        <v>232</v>
      </c>
      <c r="F215" s="552"/>
      <c r="G215" s="553"/>
      <c r="H215" s="481" t="s">
        <v>8</v>
      </c>
      <c r="I215" s="464" t="s">
        <v>5</v>
      </c>
      <c r="J215" s="282">
        <v>2.0</v>
      </c>
      <c r="K215" s="282">
        <v>0.0</v>
      </c>
      <c r="L215" s="282">
        <v>0.0</v>
      </c>
      <c r="M215" s="282">
        <v>0.0</v>
      </c>
      <c r="N215" s="282">
        <v>0.0</v>
      </c>
      <c r="O215" s="282">
        <v>0.0</v>
      </c>
      <c r="P215" s="282">
        <v>0.0</v>
      </c>
      <c r="Q215" s="283">
        <v>0.0</v>
      </c>
      <c r="R215" s="594"/>
      <c r="S215" s="282">
        <v>0.0</v>
      </c>
      <c r="T215" s="282">
        <v>0.0</v>
      </c>
      <c r="U215" s="282">
        <v>0.0</v>
      </c>
      <c r="V215" s="282">
        <v>0.0</v>
      </c>
      <c r="W215" s="282">
        <v>0.0</v>
      </c>
      <c r="X215" s="282">
        <v>0.0</v>
      </c>
      <c r="Y215" s="283">
        <v>0.0</v>
      </c>
      <c r="Z215" s="594"/>
      <c r="AA215" s="466">
        <v>0.0</v>
      </c>
      <c r="AB215" s="464">
        <v>0.0</v>
      </c>
      <c r="AC215" s="464">
        <v>0.0</v>
      </c>
      <c r="AD215" s="464">
        <v>0.0</v>
      </c>
      <c r="AE215" s="464">
        <v>0.0</v>
      </c>
      <c r="AF215" s="464">
        <v>0.0</v>
      </c>
      <c r="AG215" s="465">
        <v>0.0</v>
      </c>
      <c r="AH215" s="594"/>
      <c r="AI215" s="466">
        <v>0.0</v>
      </c>
      <c r="AJ215" s="464">
        <v>0.0</v>
      </c>
      <c r="AK215" s="464">
        <v>0.0</v>
      </c>
      <c r="AL215" s="464">
        <v>0.0</v>
      </c>
      <c r="AM215" s="464">
        <v>0.0</v>
      </c>
      <c r="AN215" s="464">
        <v>2.0</v>
      </c>
      <c r="AO215" s="465">
        <v>0.0</v>
      </c>
      <c r="AP215" s="528"/>
      <c r="AQ215" s="528"/>
      <c r="AR215" s="528"/>
      <c r="AS215" s="528"/>
      <c r="AT215" s="528"/>
      <c r="AU215" s="554" t="s">
        <v>8</v>
      </c>
      <c r="AV215" s="467">
        <v>1.0</v>
      </c>
      <c r="AW215" s="467">
        <v>1.0</v>
      </c>
      <c r="AX215" s="467">
        <f t="shared" ref="AX215:BA215" si="186">SUM(AC215, AC221)</f>
        <v>0</v>
      </c>
      <c r="AY215" s="467">
        <f t="shared" si="186"/>
        <v>0</v>
      </c>
      <c r="AZ215" s="467">
        <f t="shared" si="186"/>
        <v>2</v>
      </c>
      <c r="BA215" s="467">
        <f t="shared" si="186"/>
        <v>0</v>
      </c>
      <c r="BB215" s="467">
        <v>1.0</v>
      </c>
      <c r="BC215" s="594"/>
      <c r="BD215" s="467">
        <v>1.0</v>
      </c>
      <c r="BE215" s="467">
        <v>1.0</v>
      </c>
      <c r="BF215" s="467">
        <v>1.0</v>
      </c>
      <c r="BG215" s="467">
        <v>1.0</v>
      </c>
      <c r="BH215" s="467">
        <f>SUM(AM215, AM221)</f>
        <v>1</v>
      </c>
      <c r="BI215" s="467">
        <v>1.0</v>
      </c>
      <c r="BJ215" s="467">
        <f>SUM(AO215, AO221)</f>
        <v>0</v>
      </c>
      <c r="BK215" s="483">
        <f t="shared" si="187"/>
        <v>11</v>
      </c>
      <c r="BL215" s="592"/>
      <c r="BM215" s="592"/>
      <c r="BN215" s="437"/>
      <c r="BO215" s="441"/>
      <c r="BP215" s="441"/>
      <c r="BQ215" s="441"/>
      <c r="BR215" s="441"/>
      <c r="BS215" s="441"/>
      <c r="BT215" s="441"/>
      <c r="BU215" s="441"/>
      <c r="BV215" s="441"/>
      <c r="BW215" s="441"/>
      <c r="BX215" s="592"/>
      <c r="BY215" s="592"/>
      <c r="BZ215" s="592"/>
      <c r="CA215" s="592"/>
      <c r="CB215" s="592"/>
      <c r="CC215" s="592"/>
      <c r="CD215" s="592"/>
      <c r="CE215" s="592"/>
      <c r="CF215" s="437"/>
      <c r="CG215" s="441"/>
      <c r="CH215" s="441"/>
      <c r="CI215" s="441"/>
      <c r="CJ215" s="441"/>
      <c r="CK215" s="441"/>
      <c r="CL215" s="441"/>
      <c r="CM215" s="441"/>
      <c r="CN215" s="441"/>
      <c r="CO215" s="441"/>
      <c r="CP215" s="592"/>
      <c r="CQ215" s="441"/>
      <c r="CR215" s="441"/>
      <c r="CS215" s="441"/>
      <c r="CT215" s="441"/>
      <c r="CU215" s="441"/>
      <c r="CV215" s="441"/>
      <c r="CW215" s="441"/>
      <c r="CX215" s="437"/>
      <c r="CY215" s="437"/>
      <c r="CZ215" s="437"/>
      <c r="DA215" s="437"/>
      <c r="DB215" s="437"/>
      <c r="DC215" s="437"/>
      <c r="DD215" s="437"/>
      <c r="DE215" s="437"/>
      <c r="DF215" s="437"/>
      <c r="DG215" s="437"/>
      <c r="DH215" s="244"/>
      <c r="DI215" s="244"/>
      <c r="DJ215" s="244"/>
      <c r="DK215" s="244"/>
      <c r="DL215" s="244"/>
      <c r="DM215" s="244"/>
      <c r="DN215" s="244"/>
      <c r="DO215" s="244"/>
      <c r="DP215" s="244"/>
      <c r="DQ215" s="244"/>
      <c r="DR215" s="244"/>
      <c r="DS215" s="244"/>
      <c r="DT215" s="244"/>
      <c r="DU215" s="244"/>
      <c r="DV215" s="244"/>
      <c r="DW215" s="244"/>
      <c r="DX215" s="244"/>
      <c r="DY215" s="244"/>
      <c r="DZ215" s="244"/>
      <c r="EA215" s="244"/>
      <c r="EB215" s="244"/>
      <c r="EC215" s="244"/>
      <c r="ED215" s="244"/>
      <c r="EE215" s="244"/>
      <c r="EF215" s="244"/>
      <c r="EG215" s="244"/>
      <c r="EH215" s="244"/>
      <c r="EI215" s="244"/>
      <c r="EJ215" s="244"/>
      <c r="EK215" s="244"/>
      <c r="EL215" s="244"/>
      <c r="EM215" s="244"/>
      <c r="EN215" s="244"/>
    </row>
    <row r="216" ht="19.5" customHeight="1">
      <c r="A216" s="14"/>
      <c r="B216" s="478"/>
      <c r="C216" s="479"/>
      <c r="D216" s="479"/>
      <c r="E216" s="551" t="s">
        <v>233</v>
      </c>
      <c r="F216" s="552"/>
      <c r="G216" s="553"/>
      <c r="H216" s="481" t="s">
        <v>10</v>
      </c>
      <c r="I216" s="464" t="s">
        <v>5</v>
      </c>
      <c r="J216" s="282">
        <v>6.0</v>
      </c>
      <c r="K216" s="282">
        <v>0.0</v>
      </c>
      <c r="L216" s="282">
        <v>0.0</v>
      </c>
      <c r="M216" s="282">
        <v>0.0</v>
      </c>
      <c r="N216" s="282">
        <v>0.0</v>
      </c>
      <c r="O216" s="282">
        <v>0.0</v>
      </c>
      <c r="P216" s="282">
        <v>0.0</v>
      </c>
      <c r="Q216" s="283">
        <v>0.0</v>
      </c>
      <c r="R216" s="594"/>
      <c r="S216" s="282">
        <v>0.0</v>
      </c>
      <c r="T216" s="282">
        <v>0.0</v>
      </c>
      <c r="U216" s="282">
        <v>0.0</v>
      </c>
      <c r="V216" s="282">
        <v>1.0</v>
      </c>
      <c r="W216" s="282">
        <v>1.0</v>
      </c>
      <c r="X216" s="282">
        <v>0.0</v>
      </c>
      <c r="Y216" s="283">
        <v>0.0</v>
      </c>
      <c r="Z216" s="594"/>
      <c r="AA216" s="466">
        <v>0.0</v>
      </c>
      <c r="AB216" s="464">
        <v>0.0</v>
      </c>
      <c r="AC216" s="464">
        <v>0.0</v>
      </c>
      <c r="AD216" s="464">
        <v>0.0</v>
      </c>
      <c r="AE216" s="464">
        <v>0.0</v>
      </c>
      <c r="AF216" s="464">
        <v>0.0</v>
      </c>
      <c r="AG216" s="465">
        <v>0.0</v>
      </c>
      <c r="AH216" s="594"/>
      <c r="AI216" s="466">
        <v>0.0</v>
      </c>
      <c r="AJ216" s="464">
        <v>0.0</v>
      </c>
      <c r="AK216" s="464">
        <v>0.0</v>
      </c>
      <c r="AL216" s="464">
        <v>0.0</v>
      </c>
      <c r="AM216" s="464">
        <v>0.0</v>
      </c>
      <c r="AN216" s="464">
        <v>0.0</v>
      </c>
      <c r="AO216" s="465">
        <v>6.0</v>
      </c>
      <c r="AP216" s="606"/>
      <c r="AQ216" s="606"/>
      <c r="AR216" s="606"/>
      <c r="AS216" s="606"/>
      <c r="AT216" s="528"/>
      <c r="AU216" s="554" t="s">
        <v>10</v>
      </c>
      <c r="AV216" s="482">
        <f t="shared" ref="AV216:AW216" si="188">SUM(AA214, AA216)</f>
        <v>0</v>
      </c>
      <c r="AW216" s="482">
        <f t="shared" si="188"/>
        <v>0</v>
      </c>
      <c r="AX216" s="482">
        <v>2.0</v>
      </c>
      <c r="AY216" s="482">
        <v>2.0</v>
      </c>
      <c r="AZ216" s="482">
        <f t="shared" ref="AZ216:BB216" si="189">SUM(AE214, AE216)</f>
        <v>3</v>
      </c>
      <c r="BA216" s="482">
        <f t="shared" si="189"/>
        <v>3</v>
      </c>
      <c r="BB216" s="482">
        <f t="shared" si="189"/>
        <v>2</v>
      </c>
      <c r="BC216" s="594"/>
      <c r="BD216" s="482">
        <f t="shared" ref="BD216:BE216" si="190">SUM(AI214, AI216)</f>
        <v>2</v>
      </c>
      <c r="BE216" s="482">
        <f t="shared" si="190"/>
        <v>0</v>
      </c>
      <c r="BF216" s="482">
        <v>2.0</v>
      </c>
      <c r="BG216" s="482">
        <f t="shared" ref="BG216:BI216" si="191">SUM(AL214, AL216)</f>
        <v>1</v>
      </c>
      <c r="BH216" s="482">
        <f t="shared" si="191"/>
        <v>0</v>
      </c>
      <c r="BI216" s="482">
        <f t="shared" si="191"/>
        <v>0</v>
      </c>
      <c r="BJ216" s="482">
        <v>4.0</v>
      </c>
      <c r="BK216" s="483">
        <f t="shared" si="187"/>
        <v>21</v>
      </c>
      <c r="BN216" s="534"/>
      <c r="BO216" s="543" t="s">
        <v>7</v>
      </c>
      <c r="BP216" s="603" t="s">
        <v>91</v>
      </c>
      <c r="BQ216" s="604">
        <f t="shared" ref="BQ216:BW216" si="192">K213</f>
        <v>44925</v>
      </c>
      <c r="BR216" s="604">
        <f t="shared" si="192"/>
        <v>44926</v>
      </c>
      <c r="BS216" s="604">
        <f t="shared" si="192"/>
        <v>44562</v>
      </c>
      <c r="BT216" s="604">
        <f t="shared" si="192"/>
        <v>44563</v>
      </c>
      <c r="BU216" s="604">
        <f t="shared" si="192"/>
        <v>44564</v>
      </c>
      <c r="BV216" s="604">
        <f t="shared" si="192"/>
        <v>44565</v>
      </c>
      <c r="BW216" s="604">
        <f t="shared" si="192"/>
        <v>44566</v>
      </c>
      <c r="BY216" s="604">
        <f t="shared" ref="BY216:CE216" si="193">S213</f>
        <v>44567</v>
      </c>
      <c r="BZ216" s="604">
        <f t="shared" si="193"/>
        <v>44568</v>
      </c>
      <c r="CA216" s="604">
        <f t="shared" si="193"/>
        <v>44569</v>
      </c>
      <c r="CB216" s="604">
        <f t="shared" si="193"/>
        <v>44570</v>
      </c>
      <c r="CC216" s="604">
        <f t="shared" si="193"/>
        <v>44571</v>
      </c>
      <c r="CD216" s="604">
        <f t="shared" si="193"/>
        <v>44572</v>
      </c>
      <c r="CE216" s="604">
        <f t="shared" si="193"/>
        <v>44573</v>
      </c>
      <c r="CF216" s="534"/>
      <c r="CG216" s="543" t="s">
        <v>10</v>
      </c>
      <c r="CH216" s="595" t="s">
        <v>91</v>
      </c>
      <c r="CI216" s="596">
        <f t="shared" ref="CI216:CO216" si="194">K213</f>
        <v>44925</v>
      </c>
      <c r="CJ216" s="596">
        <f t="shared" si="194"/>
        <v>44926</v>
      </c>
      <c r="CK216" s="596">
        <f t="shared" si="194"/>
        <v>44562</v>
      </c>
      <c r="CL216" s="596">
        <f t="shared" si="194"/>
        <v>44563</v>
      </c>
      <c r="CM216" s="596">
        <f t="shared" si="194"/>
        <v>44564</v>
      </c>
      <c r="CN216" s="596">
        <f t="shared" si="194"/>
        <v>44565</v>
      </c>
      <c r="CO216" s="596">
        <f t="shared" si="194"/>
        <v>44566</v>
      </c>
      <c r="CQ216" s="596">
        <f t="shared" ref="CQ216:CW216" si="195">S213</f>
        <v>44567</v>
      </c>
      <c r="CR216" s="596">
        <f t="shared" si="195"/>
        <v>44568</v>
      </c>
      <c r="CS216" s="596">
        <f t="shared" si="195"/>
        <v>44569</v>
      </c>
      <c r="CT216" s="596">
        <f t="shared" si="195"/>
        <v>44570</v>
      </c>
      <c r="CU216" s="596">
        <f t="shared" si="195"/>
        <v>44571</v>
      </c>
      <c r="CV216" s="596">
        <f t="shared" si="195"/>
        <v>44572</v>
      </c>
      <c r="CW216" s="596">
        <f t="shared" si="195"/>
        <v>44573</v>
      </c>
      <c r="CX216" s="437"/>
      <c r="CY216" s="437"/>
      <c r="CZ216" s="437"/>
      <c r="DA216" s="437"/>
      <c r="DB216" s="437"/>
      <c r="DC216" s="437"/>
      <c r="DD216" s="437"/>
      <c r="DE216" s="437"/>
      <c r="DF216" s="437"/>
      <c r="DG216" s="437"/>
      <c r="DH216" s="244"/>
      <c r="DI216" s="244"/>
      <c r="DJ216" s="244"/>
      <c r="DK216" s="244"/>
      <c r="DL216" s="244"/>
      <c r="DM216" s="244"/>
      <c r="DN216" s="244"/>
      <c r="DO216" s="244"/>
      <c r="DP216" s="244"/>
      <c r="DQ216" s="244"/>
      <c r="DR216" s="244"/>
      <c r="DS216" s="244"/>
      <c r="DT216" s="244"/>
      <c r="DU216" s="244"/>
      <c r="DV216" s="244"/>
      <c r="DW216" s="244"/>
      <c r="DX216" s="244"/>
      <c r="DY216" s="244"/>
      <c r="DZ216" s="244"/>
      <c r="EA216" s="244"/>
      <c r="EB216" s="244"/>
      <c r="EC216" s="244"/>
      <c r="ED216" s="244"/>
      <c r="EE216" s="244"/>
      <c r="EF216" s="244"/>
      <c r="EG216" s="244"/>
      <c r="EH216" s="244"/>
      <c r="EI216" s="244"/>
      <c r="EJ216" s="244"/>
      <c r="EK216" s="244"/>
      <c r="EL216" s="244"/>
      <c r="EM216" s="244"/>
      <c r="EN216" s="244"/>
    </row>
    <row r="217" ht="19.5" customHeight="1">
      <c r="A217" s="14"/>
      <c r="B217" s="478"/>
      <c r="C217" s="479"/>
      <c r="D217" s="479"/>
      <c r="E217" s="551" t="s">
        <v>234</v>
      </c>
      <c r="F217" s="552"/>
      <c r="G217" s="553"/>
      <c r="H217" s="481" t="s">
        <v>7</v>
      </c>
      <c r="I217" s="464" t="s">
        <v>5</v>
      </c>
      <c r="J217" s="282">
        <v>5.0</v>
      </c>
      <c r="K217" s="282">
        <v>0.0</v>
      </c>
      <c r="L217" s="282">
        <v>0.0</v>
      </c>
      <c r="M217" s="282">
        <v>0.0</v>
      </c>
      <c r="N217" s="282">
        <v>0.0</v>
      </c>
      <c r="O217" s="282">
        <v>0.0</v>
      </c>
      <c r="P217" s="282">
        <v>0.0</v>
      </c>
      <c r="Q217" s="283">
        <v>0.0</v>
      </c>
      <c r="R217" s="594"/>
      <c r="S217" s="282">
        <v>1.0</v>
      </c>
      <c r="T217" s="282">
        <v>1.0</v>
      </c>
      <c r="U217" s="282">
        <v>0.0</v>
      </c>
      <c r="V217" s="282">
        <v>0.0</v>
      </c>
      <c r="W217" s="282">
        <v>0.0</v>
      </c>
      <c r="X217" s="282">
        <v>0.0</v>
      </c>
      <c r="Y217" s="283">
        <v>0.0</v>
      </c>
      <c r="Z217" s="594"/>
      <c r="AA217" s="466">
        <v>0.0</v>
      </c>
      <c r="AB217" s="464">
        <v>0.0</v>
      </c>
      <c r="AC217" s="464">
        <v>0.0</v>
      </c>
      <c r="AD217" s="464">
        <v>0.0</v>
      </c>
      <c r="AE217" s="464">
        <v>0.0</v>
      </c>
      <c r="AF217" s="464">
        <v>0.0</v>
      </c>
      <c r="AG217" s="465">
        <v>0.0</v>
      </c>
      <c r="AH217" s="594"/>
      <c r="AI217" s="466">
        <v>0.0</v>
      </c>
      <c r="AJ217" s="464">
        <v>0.0</v>
      </c>
      <c r="AK217" s="464">
        <v>0.0</v>
      </c>
      <c r="AL217" s="464">
        <v>0.0</v>
      </c>
      <c r="AM217" s="464">
        <v>5.0</v>
      </c>
      <c r="AN217" s="464">
        <v>0.0</v>
      </c>
      <c r="AO217" s="465">
        <v>0.0</v>
      </c>
      <c r="AP217" s="583"/>
      <c r="AQ217" s="583"/>
      <c r="AR217" s="583"/>
      <c r="AS217" s="583"/>
      <c r="AT217" s="528"/>
      <c r="AU217" s="554" t="s">
        <v>12</v>
      </c>
      <c r="AV217" s="467">
        <f t="shared" ref="AV217:BB217" si="196">SUM(AA218, AA222)</f>
        <v>0</v>
      </c>
      <c r="AW217" s="467">
        <f t="shared" si="196"/>
        <v>0</v>
      </c>
      <c r="AX217" s="467">
        <f t="shared" si="196"/>
        <v>2</v>
      </c>
      <c r="AY217" s="467">
        <f t="shared" si="196"/>
        <v>2</v>
      </c>
      <c r="AZ217" s="467">
        <f t="shared" si="196"/>
        <v>2</v>
      </c>
      <c r="BA217" s="467">
        <f t="shared" si="196"/>
        <v>2</v>
      </c>
      <c r="BB217" s="467">
        <f t="shared" si="196"/>
        <v>2</v>
      </c>
      <c r="BC217" s="594"/>
      <c r="BD217" s="467">
        <f t="shared" ref="BD217:BJ217" si="197">SUM(AI218, AI222)</f>
        <v>2</v>
      </c>
      <c r="BE217" s="467">
        <f t="shared" si="197"/>
        <v>1</v>
      </c>
      <c r="BF217" s="467">
        <f t="shared" si="197"/>
        <v>1</v>
      </c>
      <c r="BG217" s="467">
        <f t="shared" si="197"/>
        <v>0</v>
      </c>
      <c r="BH217" s="467">
        <f t="shared" si="197"/>
        <v>5</v>
      </c>
      <c r="BI217" s="467">
        <f t="shared" si="197"/>
        <v>0</v>
      </c>
      <c r="BJ217" s="467">
        <f t="shared" si="197"/>
        <v>0</v>
      </c>
      <c r="BK217" s="483">
        <f t="shared" si="187"/>
        <v>19</v>
      </c>
      <c r="BN217" s="534"/>
      <c r="BO217" s="543" t="s">
        <v>140</v>
      </c>
      <c r="BP217" s="407">
        <f>SUM(J217, J219)</f>
        <v>20</v>
      </c>
      <c r="BQ217" s="408">
        <f>BP217 - (BP217/14)</f>
        <v>18.57142857</v>
      </c>
      <c r="BR217" s="408">
        <f>BQ217 - (BP217/14)</f>
        <v>17.14285714</v>
      </c>
      <c r="BS217" s="408">
        <f>BR217 - (BP217/14)</f>
        <v>15.71428571</v>
      </c>
      <c r="BT217" s="408">
        <f>BS217 - (BP217/14)</f>
        <v>14.28571429</v>
      </c>
      <c r="BU217" s="408">
        <f>BT217 - (BP217/14)</f>
        <v>12.85714286</v>
      </c>
      <c r="BV217" s="408">
        <f>BU217 - (BP217/14)</f>
        <v>11.42857143</v>
      </c>
      <c r="BW217" s="408">
        <f>BV217 - (BP217/14)</f>
        <v>10</v>
      </c>
      <c r="BX217" s="408"/>
      <c r="BY217" s="408">
        <f>BW217 - (BP217/14)</f>
        <v>8.571428571</v>
      </c>
      <c r="BZ217" s="408">
        <f>BY217 - (BP217/14)</f>
        <v>7.142857143</v>
      </c>
      <c r="CA217" s="408">
        <f>BZ217 - (BP217/14)</f>
        <v>5.714285714</v>
      </c>
      <c r="CB217" s="408">
        <f>CA217 - (BP217/14)</f>
        <v>4.285714286</v>
      </c>
      <c r="CC217" s="408">
        <f>CB217 - (BP217/14)</f>
        <v>2.857142857</v>
      </c>
      <c r="CD217" s="408">
        <f>CC217 - (BP217/14)</f>
        <v>1.428571429</v>
      </c>
      <c r="CE217" s="408">
        <f>CD217 - (BP217/14)</f>
        <v>0</v>
      </c>
      <c r="CF217" s="534"/>
      <c r="CG217" s="543" t="s">
        <v>140</v>
      </c>
      <c r="CH217" s="407">
        <f>SUM(J214,J216)</f>
        <v>21</v>
      </c>
      <c r="CI217" s="408">
        <f>CH217 - (CH217/14)</f>
        <v>19.5</v>
      </c>
      <c r="CJ217" s="408">
        <f>CI217 - (CH217/14)</f>
        <v>18</v>
      </c>
      <c r="CK217" s="408">
        <f>CJ217 - (CH217/14)</f>
        <v>16.5</v>
      </c>
      <c r="CL217" s="408">
        <f>CK217 - (CH217/14)</f>
        <v>15</v>
      </c>
      <c r="CM217" s="408">
        <f>CL217 - (CH217/14)</f>
        <v>13.5</v>
      </c>
      <c r="CN217" s="408">
        <f>CM217 - (CH217/14)</f>
        <v>12</v>
      </c>
      <c r="CO217" s="408">
        <f>CN217 - (CH217/14)</f>
        <v>10.5</v>
      </c>
      <c r="CP217" s="408"/>
      <c r="CQ217" s="408">
        <f>CO217 - (CH217/14)</f>
        <v>9</v>
      </c>
      <c r="CR217" s="408">
        <f>CQ217 - (CH217/14)</f>
        <v>7.5</v>
      </c>
      <c r="CS217" s="408">
        <f>CR217 - (CH217/14)</f>
        <v>6</v>
      </c>
      <c r="CT217" s="408">
        <f>CS217 - (CH217/14)</f>
        <v>4.5</v>
      </c>
      <c r="CU217" s="408">
        <f>CT217 - (CH217/14)</f>
        <v>3</v>
      </c>
      <c r="CV217" s="408">
        <f>CU217 - (CH217/14)</f>
        <v>1.5</v>
      </c>
      <c r="CW217" s="408">
        <f>CV217 - (CH217/14)</f>
        <v>0</v>
      </c>
      <c r="DP217" s="244"/>
      <c r="DQ217" s="244"/>
      <c r="DR217" s="244"/>
      <c r="DS217" s="244"/>
      <c r="DT217" s="244"/>
      <c r="DU217" s="244"/>
      <c r="DV217" s="244"/>
      <c r="DW217" s="244"/>
      <c r="DX217" s="244"/>
      <c r="DY217" s="244"/>
      <c r="DZ217" s="244"/>
      <c r="EA217" s="244"/>
      <c r="EB217" s="244"/>
      <c r="EC217" s="244"/>
      <c r="ED217" s="244"/>
      <c r="EE217" s="244"/>
      <c r="EF217" s="244"/>
      <c r="EG217" s="244"/>
      <c r="EH217" s="244"/>
      <c r="EI217" s="244"/>
      <c r="EJ217" s="244"/>
      <c r="EK217" s="244"/>
      <c r="EL217" s="244"/>
      <c r="EM217" s="244"/>
      <c r="EN217" s="244"/>
    </row>
    <row r="218" ht="19.5" customHeight="1">
      <c r="A218" s="14"/>
      <c r="B218" s="478"/>
      <c r="C218" s="479"/>
      <c r="D218" s="479"/>
      <c r="E218" s="551" t="s">
        <v>234</v>
      </c>
      <c r="F218" s="552"/>
      <c r="G218" s="553"/>
      <c r="H218" s="481" t="s">
        <v>12</v>
      </c>
      <c r="I218" s="464" t="s">
        <v>5</v>
      </c>
      <c r="J218" s="282">
        <v>5.0</v>
      </c>
      <c r="K218" s="282">
        <v>0.0</v>
      </c>
      <c r="L218" s="282">
        <v>0.0</v>
      </c>
      <c r="M218" s="282">
        <v>0.0</v>
      </c>
      <c r="N218" s="282">
        <v>0.0</v>
      </c>
      <c r="O218" s="282">
        <v>0.0</v>
      </c>
      <c r="P218" s="282">
        <v>0.0</v>
      </c>
      <c r="Q218" s="283">
        <v>0.0</v>
      </c>
      <c r="R218" s="594"/>
      <c r="S218" s="282">
        <v>0.0</v>
      </c>
      <c r="T218" s="282">
        <v>0.0</v>
      </c>
      <c r="U218" s="282">
        <v>0.0</v>
      </c>
      <c r="V218" s="282">
        <v>1.0</v>
      </c>
      <c r="W218" s="282">
        <v>1.0</v>
      </c>
      <c r="X218" s="282">
        <v>0.0</v>
      </c>
      <c r="Y218" s="283">
        <v>0.0</v>
      </c>
      <c r="Z218" s="594"/>
      <c r="AA218" s="466">
        <v>0.0</v>
      </c>
      <c r="AB218" s="464">
        <v>0.0</v>
      </c>
      <c r="AC218" s="464">
        <v>0.0</v>
      </c>
      <c r="AD218" s="464">
        <v>0.0</v>
      </c>
      <c r="AE218" s="464">
        <v>0.0</v>
      </c>
      <c r="AF218" s="464">
        <v>0.0</v>
      </c>
      <c r="AG218" s="465">
        <v>0.0</v>
      </c>
      <c r="AH218" s="594"/>
      <c r="AI218" s="466">
        <v>0.0</v>
      </c>
      <c r="AJ218" s="464">
        <v>0.0</v>
      </c>
      <c r="AK218" s="464">
        <v>0.0</v>
      </c>
      <c r="AL218" s="464">
        <v>0.0</v>
      </c>
      <c r="AM218" s="464">
        <v>5.0</v>
      </c>
      <c r="AN218" s="464">
        <v>0.0</v>
      </c>
      <c r="AO218" s="465">
        <v>0.0</v>
      </c>
      <c r="AP218" s="583"/>
      <c r="AQ218" s="583"/>
      <c r="AR218" s="583"/>
      <c r="AS218" s="583"/>
      <c r="AT218" s="528"/>
      <c r="AU218" s="554" t="s">
        <v>7</v>
      </c>
      <c r="AV218" s="555">
        <f t="shared" ref="AV218:BA218" si="198">SUM(AA217, AA219)</f>
        <v>0</v>
      </c>
      <c r="AW218" s="555">
        <f t="shared" si="198"/>
        <v>0</v>
      </c>
      <c r="AX218" s="555">
        <f t="shared" si="198"/>
        <v>0</v>
      </c>
      <c r="AY218" s="555">
        <f t="shared" si="198"/>
        <v>0</v>
      </c>
      <c r="AZ218" s="555">
        <f t="shared" si="198"/>
        <v>0</v>
      </c>
      <c r="BA218" s="555">
        <f t="shared" si="198"/>
        <v>0</v>
      </c>
      <c r="BB218" s="555">
        <v>2.0</v>
      </c>
      <c r="BC218" s="594"/>
      <c r="BD218" s="555">
        <v>2.0</v>
      </c>
      <c r="BE218" s="555">
        <v>2.0</v>
      </c>
      <c r="BF218" s="555">
        <v>2.0</v>
      </c>
      <c r="BG218" s="555">
        <v>2.0</v>
      </c>
      <c r="BH218" s="555">
        <v>4.0</v>
      </c>
      <c r="BI218" s="555">
        <v>2.0</v>
      </c>
      <c r="BJ218" s="555">
        <f>SUM(AO217, AO219)</f>
        <v>4</v>
      </c>
      <c r="BK218" s="483">
        <f t="shared" si="187"/>
        <v>20</v>
      </c>
      <c r="BN218" s="534"/>
      <c r="BO218" s="543" t="s">
        <v>144</v>
      </c>
      <c r="BP218" s="475">
        <f>SUM(J217, J219)</f>
        <v>20</v>
      </c>
      <c r="BQ218" s="476">
        <f t="shared" ref="BQ218:BW218" si="199">BP218 -SUM(K217,K219)</f>
        <v>20</v>
      </c>
      <c r="BR218" s="476">
        <f t="shared" si="199"/>
        <v>20</v>
      </c>
      <c r="BS218" s="476">
        <f t="shared" si="199"/>
        <v>20</v>
      </c>
      <c r="BT218" s="476">
        <f t="shared" si="199"/>
        <v>20</v>
      </c>
      <c r="BU218" s="476">
        <f t="shared" si="199"/>
        <v>20</v>
      </c>
      <c r="BV218" s="476">
        <f t="shared" si="199"/>
        <v>20</v>
      </c>
      <c r="BW218" s="476">
        <f t="shared" si="199"/>
        <v>17</v>
      </c>
      <c r="BX218" s="476"/>
      <c r="BY218" s="476">
        <f>BW218 -SUM(S217,S219)</f>
        <v>16</v>
      </c>
      <c r="BZ218" s="476">
        <f t="shared" ref="BZ218:CE218" si="200">BY218 -SUM(T217,T219)</f>
        <v>15</v>
      </c>
      <c r="CA218" s="476">
        <f t="shared" si="200"/>
        <v>15</v>
      </c>
      <c r="CB218" s="476">
        <f t="shared" si="200"/>
        <v>15</v>
      </c>
      <c r="CC218" s="476">
        <f t="shared" si="200"/>
        <v>15</v>
      </c>
      <c r="CD218" s="476">
        <f t="shared" si="200"/>
        <v>15</v>
      </c>
      <c r="CE218" s="476">
        <f t="shared" si="200"/>
        <v>15</v>
      </c>
      <c r="CF218" s="534"/>
      <c r="CG218" s="543" t="s">
        <v>144</v>
      </c>
      <c r="CH218" s="407">
        <f>SUM(J214, J216)</f>
        <v>21</v>
      </c>
      <c r="CI218" s="476">
        <f t="shared" ref="CI218:CO218" si="201">CH218 - SUM(K214,K216)</f>
        <v>21</v>
      </c>
      <c r="CJ218" s="476">
        <f t="shared" si="201"/>
        <v>21</v>
      </c>
      <c r="CK218" s="476">
        <f t="shared" si="201"/>
        <v>16</v>
      </c>
      <c r="CL218" s="476">
        <f t="shared" si="201"/>
        <v>11</v>
      </c>
      <c r="CM218" s="476">
        <f t="shared" si="201"/>
        <v>9</v>
      </c>
      <c r="CN218" s="476">
        <f t="shared" si="201"/>
        <v>9</v>
      </c>
      <c r="CO218" s="476">
        <f t="shared" si="201"/>
        <v>9</v>
      </c>
      <c r="CP218" s="476"/>
      <c r="CQ218" s="476">
        <f>CO218 - SUM(S214,S216)</f>
        <v>9</v>
      </c>
      <c r="CR218" s="476">
        <f t="shared" ref="CR218:CW218" si="202">CQ218 - SUM(T214,T216)</f>
        <v>9</v>
      </c>
      <c r="CS218" s="476">
        <f t="shared" si="202"/>
        <v>9</v>
      </c>
      <c r="CT218" s="476">
        <f t="shared" si="202"/>
        <v>8</v>
      </c>
      <c r="CU218" s="476">
        <f t="shared" si="202"/>
        <v>7</v>
      </c>
      <c r="CV218" s="476">
        <f t="shared" si="202"/>
        <v>7</v>
      </c>
      <c r="CW218" s="476">
        <f t="shared" si="202"/>
        <v>7</v>
      </c>
      <c r="DI218" s="244"/>
      <c r="DJ218" s="244"/>
      <c r="DK218" s="437"/>
      <c r="DL218" s="437"/>
      <c r="DM218" s="437"/>
      <c r="DN218" s="437"/>
      <c r="DO218" s="437"/>
      <c r="DP218" s="244"/>
      <c r="DQ218" s="244"/>
      <c r="DR218" s="244"/>
      <c r="DS218" s="244"/>
      <c r="DT218" s="244"/>
      <c r="DU218" s="244"/>
      <c r="DV218" s="244"/>
      <c r="DW218" s="244"/>
      <c r="DX218" s="244"/>
      <c r="DY218" s="244"/>
      <c r="DZ218" s="244"/>
      <c r="EA218" s="244"/>
      <c r="EB218" s="244"/>
      <c r="EC218" s="244"/>
      <c r="ED218" s="244"/>
      <c r="EE218" s="244"/>
      <c r="EF218" s="244"/>
      <c r="EG218" s="244"/>
      <c r="EH218" s="244"/>
      <c r="EI218" s="244"/>
      <c r="EJ218" s="244"/>
      <c r="EK218" s="244"/>
      <c r="EL218" s="244"/>
      <c r="EM218" s="244"/>
      <c r="EN218" s="244"/>
    </row>
    <row r="219" ht="19.5" customHeight="1">
      <c r="A219" s="14"/>
      <c r="B219" s="478"/>
      <c r="C219" s="479"/>
      <c r="D219" s="479"/>
      <c r="E219" s="551" t="s">
        <v>232</v>
      </c>
      <c r="F219" s="552"/>
      <c r="G219" s="553"/>
      <c r="H219" s="463" t="s">
        <v>7</v>
      </c>
      <c r="I219" s="464" t="s">
        <v>5</v>
      </c>
      <c r="J219" s="282">
        <v>15.0</v>
      </c>
      <c r="K219" s="282">
        <v>0.0</v>
      </c>
      <c r="L219" s="282">
        <v>0.0</v>
      </c>
      <c r="M219" s="282">
        <v>0.0</v>
      </c>
      <c r="N219" s="282">
        <v>0.0</v>
      </c>
      <c r="O219" s="282">
        <v>0.0</v>
      </c>
      <c r="P219" s="282">
        <v>0.0</v>
      </c>
      <c r="Q219" s="283">
        <v>3.0</v>
      </c>
      <c r="R219" s="594"/>
      <c r="S219" s="282">
        <v>0.0</v>
      </c>
      <c r="T219" s="282">
        <v>0.0</v>
      </c>
      <c r="U219" s="282">
        <v>0.0</v>
      </c>
      <c r="V219" s="282">
        <v>0.0</v>
      </c>
      <c r="W219" s="282">
        <v>0.0</v>
      </c>
      <c r="X219" s="282">
        <v>0.0</v>
      </c>
      <c r="Y219" s="283">
        <v>0.0</v>
      </c>
      <c r="Z219" s="594"/>
      <c r="AA219" s="466">
        <v>0.0</v>
      </c>
      <c r="AB219" s="464">
        <v>0.0</v>
      </c>
      <c r="AC219" s="464">
        <v>0.0</v>
      </c>
      <c r="AD219" s="464">
        <v>0.0</v>
      </c>
      <c r="AE219" s="464">
        <v>0.0</v>
      </c>
      <c r="AF219" s="464">
        <v>0.0</v>
      </c>
      <c r="AG219" s="465">
        <v>3.0</v>
      </c>
      <c r="AH219" s="594"/>
      <c r="AI219" s="466">
        <v>3.0</v>
      </c>
      <c r="AJ219" s="464">
        <v>3.0</v>
      </c>
      <c r="AK219" s="464">
        <v>3.0</v>
      </c>
      <c r="AL219" s="464">
        <v>3.0</v>
      </c>
      <c r="AM219" s="464">
        <v>3.0</v>
      </c>
      <c r="AN219" s="464">
        <v>3.0</v>
      </c>
      <c r="AO219" s="465">
        <v>4.0</v>
      </c>
      <c r="AP219" s="528"/>
      <c r="AQ219" s="528"/>
      <c r="AR219" s="528"/>
      <c r="AS219" s="528"/>
      <c r="AT219" s="528"/>
      <c r="AU219" s="437"/>
      <c r="AV219" s="437"/>
      <c r="AW219" s="437"/>
      <c r="AX219" s="437"/>
      <c r="AY219" s="437"/>
      <c r="AZ219" s="437"/>
      <c r="BA219" s="437"/>
      <c r="BB219" s="437"/>
      <c r="BK219" s="569">
        <f>SUM(BK214:BK218)</f>
        <v>94</v>
      </c>
      <c r="BN219" s="437"/>
      <c r="BO219" s="437"/>
      <c r="BP219" s="437"/>
      <c r="BQ219" s="437"/>
      <c r="BR219" s="437"/>
      <c r="BS219" s="437"/>
      <c r="BT219" s="437"/>
      <c r="BU219" s="437"/>
      <c r="BV219" s="437"/>
      <c r="BW219" s="437"/>
      <c r="BX219" s="437"/>
      <c r="BY219" s="437"/>
      <c r="BZ219" s="437"/>
      <c r="CA219" s="437"/>
      <c r="CB219" s="437"/>
      <c r="CC219" s="437"/>
      <c r="CD219" s="437"/>
      <c r="CE219" s="437"/>
      <c r="CF219" s="437"/>
      <c r="CG219" s="437"/>
      <c r="CH219" s="437"/>
      <c r="CI219" s="437"/>
      <c r="CJ219" s="437"/>
      <c r="CK219" s="437"/>
      <c r="CL219" s="244"/>
      <c r="CM219" s="244"/>
      <c r="CN219" s="244"/>
      <c r="CO219" s="244"/>
      <c r="DI219" s="244"/>
      <c r="DJ219" s="244"/>
      <c r="DK219" s="244"/>
      <c r="DL219" s="244"/>
      <c r="DM219" s="244"/>
      <c r="DN219" s="244"/>
      <c r="DO219" s="244"/>
      <c r="DP219" s="244"/>
      <c r="DQ219" s="244"/>
      <c r="DR219" s="244"/>
      <c r="DS219" s="244"/>
      <c r="DT219" s="244"/>
      <c r="DU219" s="244"/>
      <c r="DV219" s="244"/>
      <c r="DW219" s="244"/>
      <c r="DX219" s="244"/>
      <c r="DY219" s="244"/>
      <c r="DZ219" s="244"/>
      <c r="EA219" s="244"/>
      <c r="EB219" s="244"/>
      <c r="EC219" s="244"/>
      <c r="ED219" s="244"/>
      <c r="EE219" s="244"/>
      <c r="EF219" s="244"/>
      <c r="EG219" s="244"/>
      <c r="EH219" s="244"/>
      <c r="EI219" s="244"/>
      <c r="EJ219" s="244"/>
      <c r="EK219" s="244"/>
      <c r="EL219" s="244"/>
      <c r="EM219" s="244"/>
      <c r="EN219" s="244"/>
    </row>
    <row r="220" ht="19.5" customHeight="1">
      <c r="A220" s="14"/>
      <c r="B220" s="478"/>
      <c r="C220" s="479"/>
      <c r="D220" s="479"/>
      <c r="E220" s="551" t="s">
        <v>232</v>
      </c>
      <c r="F220" s="552"/>
      <c r="G220" s="553"/>
      <c r="H220" s="463" t="s">
        <v>5</v>
      </c>
      <c r="I220" s="464" t="s">
        <v>5</v>
      </c>
      <c r="J220" s="282">
        <v>10.0</v>
      </c>
      <c r="K220" s="282">
        <v>0.0</v>
      </c>
      <c r="L220" s="282">
        <v>0.0</v>
      </c>
      <c r="M220" s="282">
        <v>0.0</v>
      </c>
      <c r="N220" s="282">
        <v>0.0</v>
      </c>
      <c r="O220" s="282">
        <v>0.0</v>
      </c>
      <c r="P220" s="282">
        <v>0.0</v>
      </c>
      <c r="Q220" s="283">
        <v>0.0</v>
      </c>
      <c r="R220" s="594"/>
      <c r="S220" s="282">
        <v>0.0</v>
      </c>
      <c r="T220" s="282">
        <v>0.0</v>
      </c>
      <c r="U220" s="282">
        <v>0.0</v>
      </c>
      <c r="V220" s="282">
        <v>0.0</v>
      </c>
      <c r="W220" s="282">
        <v>0.0</v>
      </c>
      <c r="X220" s="282">
        <v>0.0</v>
      </c>
      <c r="Y220" s="283">
        <v>0.0</v>
      </c>
      <c r="Z220" s="594"/>
      <c r="AA220" s="466">
        <v>0.0</v>
      </c>
      <c r="AB220" s="464">
        <v>0.0</v>
      </c>
      <c r="AC220" s="464">
        <v>0.0</v>
      </c>
      <c r="AD220" s="464">
        <v>0.0</v>
      </c>
      <c r="AE220" s="464">
        <v>0.0</v>
      </c>
      <c r="AF220" s="464">
        <v>0.0</v>
      </c>
      <c r="AG220" s="465">
        <v>2.0</v>
      </c>
      <c r="AH220" s="594"/>
      <c r="AI220" s="466">
        <v>2.0</v>
      </c>
      <c r="AJ220" s="464">
        <v>2.0</v>
      </c>
      <c r="AK220" s="464">
        <v>0.0</v>
      </c>
      <c r="AL220" s="464">
        <v>0.0</v>
      </c>
      <c r="AM220" s="464">
        <v>2.0</v>
      </c>
      <c r="AN220" s="464">
        <v>2.0</v>
      </c>
      <c r="AO220" s="465">
        <v>0.0</v>
      </c>
      <c r="AP220" s="607"/>
      <c r="AQ220" s="607"/>
      <c r="AR220" s="607"/>
      <c r="AS220" s="607"/>
      <c r="AT220" s="607"/>
      <c r="AU220" s="607"/>
      <c r="AV220" s="607"/>
      <c r="AW220" s="607"/>
      <c r="AX220" s="607"/>
      <c r="AY220" s="607"/>
      <c r="AZ220" s="607"/>
      <c r="BA220" s="607"/>
      <c r="BB220" s="607"/>
      <c r="BC220" s="607"/>
      <c r="BD220" s="607"/>
      <c r="BE220" s="607"/>
      <c r="BF220" s="607"/>
      <c r="BG220" s="607"/>
      <c r="BH220" s="607"/>
      <c r="BI220" s="607"/>
      <c r="BJ220" s="607"/>
      <c r="BK220" s="607"/>
      <c r="BL220" s="607"/>
      <c r="BM220" s="607"/>
      <c r="BN220" s="607"/>
      <c r="BO220" s="607"/>
      <c r="BP220" s="607"/>
      <c r="BQ220" s="607"/>
      <c r="BR220" s="607"/>
      <c r="BS220" s="607"/>
      <c r="BT220" s="607"/>
      <c r="BU220" s="607"/>
      <c r="BV220" s="607"/>
      <c r="BW220" s="607"/>
      <c r="BX220" s="607"/>
      <c r="BY220" s="607"/>
      <c r="BZ220" s="607"/>
      <c r="CA220" s="607"/>
      <c r="CB220" s="607"/>
      <c r="CC220" s="607"/>
      <c r="CD220" s="607"/>
      <c r="CE220" s="607"/>
      <c r="CF220" s="607"/>
      <c r="CG220" s="607"/>
      <c r="CH220" s="607"/>
      <c r="CI220" s="607"/>
      <c r="CJ220" s="607"/>
      <c r="CK220" s="607"/>
      <c r="CL220" s="607"/>
      <c r="CM220" s="607"/>
      <c r="CN220" s="607"/>
      <c r="CO220" s="607"/>
      <c r="CP220" s="607"/>
      <c r="CQ220" s="607"/>
      <c r="CR220" s="607"/>
      <c r="CS220" s="607"/>
      <c r="CT220" s="607"/>
      <c r="CU220" s="607"/>
      <c r="CV220" s="607"/>
      <c r="CW220" s="607"/>
      <c r="CX220" s="607"/>
      <c r="CY220" s="607"/>
      <c r="CZ220" s="607"/>
      <c r="DA220" s="607"/>
      <c r="DB220" s="607"/>
      <c r="DC220" s="607"/>
      <c r="DD220" s="607"/>
      <c r="DE220" s="607"/>
      <c r="DF220" s="607"/>
      <c r="DG220" s="607"/>
      <c r="DH220" s="607"/>
      <c r="DI220" s="607"/>
      <c r="DJ220" s="607"/>
      <c r="DK220" s="607"/>
      <c r="DL220" s="607"/>
      <c r="DM220" s="607"/>
      <c r="DN220" s="607"/>
      <c r="DO220" s="607"/>
      <c r="DP220" s="607"/>
      <c r="DQ220" s="607"/>
      <c r="DR220" s="607"/>
      <c r="DS220" s="607"/>
      <c r="DT220" s="607"/>
      <c r="DU220" s="607"/>
      <c r="DV220" s="607"/>
      <c r="DW220" s="607"/>
      <c r="DX220" s="607"/>
      <c r="DY220" s="607"/>
      <c r="DZ220" s="607"/>
      <c r="EA220" s="607"/>
      <c r="EB220" s="607"/>
      <c r="EC220" s="607"/>
      <c r="ED220" s="607"/>
      <c r="EE220" s="607"/>
      <c r="EF220" s="607"/>
      <c r="EG220" s="607"/>
      <c r="EH220" s="607"/>
      <c r="EI220" s="607"/>
      <c r="EJ220" s="607"/>
      <c r="EK220" s="244"/>
      <c r="EL220" s="244"/>
      <c r="EM220" s="244"/>
      <c r="EN220" s="244"/>
    </row>
    <row r="221" ht="19.5" customHeight="1">
      <c r="A221" s="14"/>
      <c r="B221" s="478"/>
      <c r="C221" s="479"/>
      <c r="D221" s="479"/>
      <c r="E221" s="551" t="s">
        <v>233</v>
      </c>
      <c r="F221" s="552"/>
      <c r="G221" s="553"/>
      <c r="H221" s="463" t="s">
        <v>8</v>
      </c>
      <c r="I221" s="464" t="s">
        <v>5</v>
      </c>
      <c r="J221" s="282">
        <v>8.0</v>
      </c>
      <c r="K221" s="282">
        <v>2.0</v>
      </c>
      <c r="L221" s="282">
        <v>2.0</v>
      </c>
      <c r="M221" s="282">
        <v>0.0</v>
      </c>
      <c r="N221" s="282">
        <v>0.0</v>
      </c>
      <c r="O221" s="282">
        <v>1.0</v>
      </c>
      <c r="P221" s="282">
        <v>0.0</v>
      </c>
      <c r="Q221" s="283">
        <v>0.0</v>
      </c>
      <c r="R221" s="594"/>
      <c r="S221" s="282">
        <v>0.0</v>
      </c>
      <c r="T221" s="282">
        <v>0.0</v>
      </c>
      <c r="U221" s="282">
        <v>0.0</v>
      </c>
      <c r="V221" s="282">
        <v>1.0</v>
      </c>
      <c r="W221" s="282">
        <v>1.0</v>
      </c>
      <c r="X221" s="282">
        <v>1.0</v>
      </c>
      <c r="Y221" s="283">
        <v>0.0</v>
      </c>
      <c r="Z221" s="594"/>
      <c r="AA221" s="466">
        <v>3.0</v>
      </c>
      <c r="AB221" s="464">
        <v>3.0</v>
      </c>
      <c r="AC221" s="464">
        <v>0.0</v>
      </c>
      <c r="AD221" s="464">
        <v>0.0</v>
      </c>
      <c r="AE221" s="464">
        <v>2.0</v>
      </c>
      <c r="AF221" s="464">
        <v>0.0</v>
      </c>
      <c r="AG221" s="465">
        <v>0.0</v>
      </c>
      <c r="AH221" s="594"/>
      <c r="AI221" s="466">
        <v>0.0</v>
      </c>
      <c r="AJ221" s="464">
        <v>0.0</v>
      </c>
      <c r="AK221" s="464">
        <v>0.0</v>
      </c>
      <c r="AL221" s="464">
        <v>3.0</v>
      </c>
      <c r="AM221" s="464">
        <v>1.0</v>
      </c>
      <c r="AN221" s="464">
        <v>1.0</v>
      </c>
      <c r="AO221" s="465">
        <v>0.0</v>
      </c>
      <c r="AP221" s="607"/>
      <c r="AQ221" s="607"/>
      <c r="AR221" s="607"/>
      <c r="AS221" s="607"/>
      <c r="AT221" s="607"/>
      <c r="AU221" s="607"/>
      <c r="AV221" s="607"/>
      <c r="AW221" s="607"/>
      <c r="AX221" s="607"/>
      <c r="AY221" s="607"/>
      <c r="AZ221" s="607"/>
      <c r="BA221" s="607"/>
      <c r="BB221" s="607"/>
      <c r="BC221" s="607"/>
      <c r="BD221" s="607"/>
      <c r="BE221" s="607"/>
      <c r="BF221" s="607"/>
      <c r="BG221" s="607"/>
      <c r="BH221" s="607"/>
      <c r="BI221" s="607"/>
      <c r="BJ221" s="607"/>
      <c r="BK221" s="607"/>
      <c r="BL221" s="607"/>
      <c r="BM221" s="607"/>
      <c r="BN221" s="607"/>
      <c r="BO221" s="607"/>
      <c r="BP221" s="607"/>
      <c r="BQ221" s="607"/>
      <c r="BR221" s="607"/>
      <c r="BS221" s="607"/>
      <c r="BT221" s="607"/>
      <c r="BU221" s="607"/>
      <c r="BV221" s="607"/>
      <c r="BW221" s="607"/>
      <c r="BX221" s="607"/>
      <c r="BY221" s="607"/>
      <c r="BZ221" s="607"/>
      <c r="CA221" s="607"/>
      <c r="CB221" s="607"/>
      <c r="CC221" s="607"/>
      <c r="CD221" s="607"/>
      <c r="CE221" s="607"/>
      <c r="CF221" s="607"/>
      <c r="CG221" s="607"/>
      <c r="CH221" s="607"/>
      <c r="CI221" s="607"/>
      <c r="CJ221" s="607"/>
      <c r="CK221" s="607"/>
      <c r="CL221" s="607"/>
      <c r="CM221" s="607"/>
      <c r="CN221" s="607"/>
      <c r="CO221" s="607"/>
      <c r="CP221" s="607"/>
      <c r="CQ221" s="607"/>
      <c r="CR221" s="607"/>
      <c r="CS221" s="607"/>
      <c r="CT221" s="607"/>
      <c r="CU221" s="607"/>
      <c r="CV221" s="607"/>
      <c r="CW221" s="607"/>
      <c r="CX221" s="607"/>
      <c r="CY221" s="607"/>
      <c r="CZ221" s="607"/>
      <c r="DA221" s="607"/>
      <c r="DB221" s="607"/>
      <c r="DC221" s="607"/>
      <c r="DD221" s="607"/>
      <c r="DE221" s="607"/>
      <c r="DF221" s="607"/>
      <c r="DG221" s="607"/>
      <c r="DH221" s="607"/>
      <c r="DI221" s="607"/>
      <c r="DJ221" s="607"/>
      <c r="DK221" s="607"/>
      <c r="DL221" s="607"/>
      <c r="DM221" s="607"/>
      <c r="DN221" s="607"/>
      <c r="DO221" s="607"/>
      <c r="DP221" s="607"/>
      <c r="DQ221" s="607"/>
      <c r="DR221" s="607"/>
      <c r="DS221" s="607"/>
      <c r="DT221" s="607"/>
      <c r="DU221" s="607"/>
      <c r="DV221" s="607"/>
      <c r="DW221" s="607"/>
      <c r="DX221" s="607"/>
      <c r="DY221" s="607"/>
      <c r="DZ221" s="607"/>
      <c r="EA221" s="607"/>
      <c r="EB221" s="607"/>
      <c r="EC221" s="607"/>
      <c r="ED221" s="607"/>
      <c r="EE221" s="607"/>
      <c r="EF221" s="607"/>
      <c r="EG221" s="607"/>
      <c r="EH221" s="607"/>
      <c r="EI221" s="607"/>
      <c r="EJ221" s="607"/>
      <c r="EK221" s="244"/>
      <c r="EL221" s="244"/>
      <c r="EM221" s="244"/>
      <c r="EN221" s="244"/>
    </row>
    <row r="222" ht="19.5" customHeight="1">
      <c r="A222" s="14"/>
      <c r="B222" s="478"/>
      <c r="C222" s="479"/>
      <c r="D222" s="479"/>
      <c r="E222" s="551" t="s">
        <v>233</v>
      </c>
      <c r="F222" s="552"/>
      <c r="G222" s="553"/>
      <c r="H222" s="463" t="s">
        <v>12</v>
      </c>
      <c r="I222" s="464" t="s">
        <v>5</v>
      </c>
      <c r="J222" s="282">
        <v>8.0</v>
      </c>
      <c r="K222" s="282">
        <v>0.0</v>
      </c>
      <c r="L222" s="282">
        <v>0.0</v>
      </c>
      <c r="M222" s="282">
        <v>2.0</v>
      </c>
      <c r="N222" s="282">
        <v>2.0</v>
      </c>
      <c r="O222" s="282">
        <v>1.0</v>
      </c>
      <c r="P222" s="282">
        <v>1.0</v>
      </c>
      <c r="Q222" s="283">
        <v>1.0</v>
      </c>
      <c r="R222" s="594"/>
      <c r="S222" s="282">
        <v>1.0</v>
      </c>
      <c r="T222" s="282">
        <v>1.0</v>
      </c>
      <c r="U222" s="282">
        <v>1.0</v>
      </c>
      <c r="V222" s="282">
        <v>0.0</v>
      </c>
      <c r="W222" s="282">
        <v>0.0</v>
      </c>
      <c r="X222" s="282">
        <v>0.0</v>
      </c>
      <c r="Y222" s="283">
        <v>0.0</v>
      </c>
      <c r="Z222" s="594"/>
      <c r="AA222" s="466">
        <v>0.0</v>
      </c>
      <c r="AB222" s="464">
        <v>0.0</v>
      </c>
      <c r="AC222" s="464">
        <v>2.0</v>
      </c>
      <c r="AD222" s="464">
        <v>2.0</v>
      </c>
      <c r="AE222" s="464">
        <v>2.0</v>
      </c>
      <c r="AF222" s="464">
        <v>2.0</v>
      </c>
      <c r="AG222" s="465">
        <v>2.0</v>
      </c>
      <c r="AH222" s="594"/>
      <c r="AI222" s="466">
        <v>2.0</v>
      </c>
      <c r="AJ222" s="464">
        <v>1.0</v>
      </c>
      <c r="AK222" s="464">
        <v>1.0</v>
      </c>
      <c r="AL222" s="464">
        <v>0.0</v>
      </c>
      <c r="AM222" s="464">
        <v>0.0</v>
      </c>
      <c r="AN222" s="464">
        <v>0.0</v>
      </c>
      <c r="AO222" s="465">
        <v>0.0</v>
      </c>
      <c r="AP222" s="607"/>
      <c r="AQ222" s="607"/>
      <c r="AR222" s="607"/>
      <c r="AS222" s="607"/>
      <c r="AT222" s="607"/>
      <c r="AU222" s="607"/>
      <c r="AV222" s="607"/>
      <c r="AW222" s="607"/>
      <c r="AX222" s="607"/>
      <c r="AY222" s="607"/>
      <c r="AZ222" s="607"/>
      <c r="BA222" s="607"/>
      <c r="BB222" s="607"/>
      <c r="BC222" s="607"/>
      <c r="BD222" s="607"/>
      <c r="BE222" s="607"/>
      <c r="BF222" s="607"/>
      <c r="BG222" s="607"/>
      <c r="BH222" s="607"/>
      <c r="BI222" s="607"/>
      <c r="BJ222" s="607"/>
      <c r="BK222" s="607"/>
      <c r="BL222" s="607"/>
      <c r="BM222" s="607"/>
      <c r="BN222" s="607"/>
      <c r="BO222" s="607"/>
      <c r="BP222" s="607"/>
      <c r="BQ222" s="607"/>
      <c r="BR222" s="607"/>
      <c r="BS222" s="607"/>
      <c r="BT222" s="607"/>
      <c r="BU222" s="607"/>
      <c r="BV222" s="607"/>
      <c r="BW222" s="607"/>
      <c r="BX222" s="607"/>
      <c r="BY222" s="607"/>
      <c r="BZ222" s="607"/>
      <c r="CA222" s="607"/>
      <c r="CB222" s="607"/>
      <c r="CC222" s="607"/>
      <c r="CD222" s="607"/>
      <c r="CE222" s="607"/>
      <c r="CF222" s="607"/>
      <c r="CG222" s="607"/>
      <c r="CH222" s="607"/>
      <c r="CI222" s="607"/>
      <c r="CJ222" s="607"/>
      <c r="CK222" s="607"/>
      <c r="CL222" s="607"/>
      <c r="CM222" s="607"/>
      <c r="CN222" s="607"/>
      <c r="CO222" s="607"/>
      <c r="CP222" s="607"/>
      <c r="CQ222" s="607"/>
      <c r="CR222" s="607"/>
      <c r="CS222" s="607"/>
      <c r="CT222" s="607"/>
      <c r="CU222" s="607"/>
      <c r="CV222" s="607"/>
      <c r="CW222" s="607"/>
      <c r="CX222" s="607"/>
      <c r="CY222" s="607"/>
      <c r="CZ222" s="607"/>
      <c r="DA222" s="607"/>
      <c r="DB222" s="607"/>
      <c r="DC222" s="607"/>
      <c r="DD222" s="607"/>
      <c r="DE222" s="607"/>
      <c r="DF222" s="607"/>
      <c r="DG222" s="607"/>
      <c r="DH222" s="607"/>
      <c r="DI222" s="607"/>
      <c r="DJ222" s="607"/>
      <c r="DK222" s="607"/>
      <c r="DL222" s="607"/>
      <c r="DM222" s="607"/>
      <c r="DN222" s="607"/>
      <c r="DO222" s="607"/>
      <c r="DP222" s="607"/>
      <c r="DQ222" s="607"/>
      <c r="DR222" s="607"/>
      <c r="DS222" s="607"/>
      <c r="DT222" s="607"/>
      <c r="DU222" s="607"/>
      <c r="DV222" s="607"/>
      <c r="DW222" s="607"/>
      <c r="DX222" s="607"/>
      <c r="DY222" s="607"/>
      <c r="DZ222" s="607"/>
      <c r="EA222" s="607"/>
      <c r="EB222" s="607"/>
      <c r="EC222" s="607"/>
      <c r="ED222" s="607"/>
      <c r="EE222" s="607"/>
      <c r="EF222" s="607"/>
      <c r="EG222" s="607"/>
      <c r="EH222" s="607"/>
      <c r="EI222" s="607"/>
      <c r="EJ222" s="607"/>
      <c r="EK222" s="244"/>
      <c r="EL222" s="244"/>
      <c r="EM222" s="244"/>
      <c r="EN222" s="244"/>
    </row>
    <row r="223" ht="19.5" customHeight="1">
      <c r="A223" s="14"/>
      <c r="B223" s="495"/>
      <c r="C223" s="496"/>
      <c r="D223" s="496"/>
      <c r="E223" s="551" t="s">
        <v>233</v>
      </c>
      <c r="F223" s="558"/>
      <c r="G223" s="559"/>
      <c r="H223" s="499" t="s">
        <v>5</v>
      </c>
      <c r="I223" s="488" t="s">
        <v>5</v>
      </c>
      <c r="J223" s="317">
        <v>8.0</v>
      </c>
      <c r="K223" s="317">
        <v>2.0</v>
      </c>
      <c r="L223" s="317">
        <v>2.0</v>
      </c>
      <c r="M223" s="317">
        <v>0.0</v>
      </c>
      <c r="N223" s="317">
        <v>0.0</v>
      </c>
      <c r="O223" s="317">
        <v>2.0</v>
      </c>
      <c r="P223" s="317">
        <v>2.0</v>
      </c>
      <c r="Q223" s="318">
        <v>0.0</v>
      </c>
      <c r="R223" s="594"/>
      <c r="S223" s="317">
        <v>0.0</v>
      </c>
      <c r="T223" s="317">
        <v>0.0</v>
      </c>
      <c r="U223" s="317">
        <v>0.0</v>
      </c>
      <c r="V223" s="317">
        <v>1.0</v>
      </c>
      <c r="W223" s="317">
        <v>1.0</v>
      </c>
      <c r="X223" s="317">
        <v>1.0</v>
      </c>
      <c r="Y223" s="318">
        <v>2.0</v>
      </c>
      <c r="Z223" s="594"/>
      <c r="AA223" s="502">
        <v>2.0</v>
      </c>
      <c r="AB223" s="488">
        <v>2.0</v>
      </c>
      <c r="AC223" s="488">
        <v>0.0</v>
      </c>
      <c r="AD223" s="488">
        <v>0.0</v>
      </c>
      <c r="AE223" s="488">
        <v>2.0</v>
      </c>
      <c r="AF223" s="488">
        <v>3.0</v>
      </c>
      <c r="AG223" s="527">
        <v>0.0</v>
      </c>
      <c r="AH223" s="594"/>
      <c r="AI223" s="502">
        <v>0.0</v>
      </c>
      <c r="AJ223" s="488">
        <v>0.0</v>
      </c>
      <c r="AK223" s="488">
        <v>0.0</v>
      </c>
      <c r="AL223" s="488">
        <v>1.0</v>
      </c>
      <c r="AM223" s="488">
        <v>1.0</v>
      </c>
      <c r="AN223" s="488">
        <v>1.0</v>
      </c>
      <c r="AO223" s="527">
        <v>1.0</v>
      </c>
      <c r="AP223" s="608"/>
      <c r="AQ223" s="608"/>
      <c r="AR223" s="608"/>
      <c r="AS223" s="608"/>
      <c r="AT223" s="608"/>
      <c r="AU223" s="608"/>
      <c r="AV223" s="608"/>
      <c r="AW223" s="608"/>
      <c r="AX223" s="608"/>
      <c r="AY223" s="608"/>
      <c r="AZ223" s="608"/>
      <c r="BA223" s="608"/>
      <c r="BB223" s="608"/>
      <c r="BC223" s="608"/>
      <c r="BD223" s="608"/>
      <c r="BE223" s="608"/>
      <c r="BF223" s="608"/>
      <c r="BG223" s="608"/>
      <c r="BH223" s="608"/>
      <c r="BI223" s="608"/>
      <c r="BJ223" s="608"/>
      <c r="BK223" s="608"/>
      <c r="BL223" s="608"/>
      <c r="BM223" s="608"/>
      <c r="BN223" s="608"/>
      <c r="BO223" s="608"/>
      <c r="BP223" s="608"/>
      <c r="BQ223" s="608"/>
      <c r="BR223" s="608"/>
      <c r="BS223" s="608"/>
      <c r="BT223" s="608"/>
      <c r="BU223" s="608"/>
      <c r="BV223" s="608"/>
      <c r="BW223" s="608"/>
      <c r="BX223" s="608"/>
      <c r="BY223" s="608"/>
      <c r="BZ223" s="608"/>
      <c r="CA223" s="608"/>
      <c r="CB223" s="608"/>
      <c r="CC223" s="608"/>
      <c r="CD223" s="608"/>
      <c r="CE223" s="608"/>
      <c r="CF223" s="608"/>
      <c r="CG223" s="608"/>
      <c r="CH223" s="608"/>
      <c r="CI223" s="608"/>
      <c r="CJ223" s="608"/>
      <c r="CK223" s="608"/>
      <c r="CL223" s="608"/>
      <c r="CM223" s="608"/>
      <c r="CN223" s="608"/>
      <c r="CO223" s="608"/>
      <c r="CP223" s="608"/>
      <c r="CQ223" s="608"/>
      <c r="CR223" s="608"/>
      <c r="CS223" s="608"/>
      <c r="CT223" s="608"/>
      <c r="CU223" s="608"/>
      <c r="CV223" s="608"/>
      <c r="CW223" s="608"/>
      <c r="CX223" s="608"/>
      <c r="CY223" s="608"/>
      <c r="CZ223" s="608"/>
      <c r="DA223" s="608"/>
      <c r="DB223" s="608"/>
      <c r="DC223" s="608"/>
      <c r="DD223" s="608"/>
      <c r="DE223" s="608"/>
      <c r="DF223" s="608"/>
      <c r="DG223" s="608"/>
      <c r="DH223" s="608"/>
      <c r="DI223" s="608"/>
      <c r="DJ223" s="608"/>
      <c r="DK223" s="608"/>
      <c r="DL223" s="608"/>
      <c r="DM223" s="608"/>
      <c r="DN223" s="608"/>
      <c r="DO223" s="608"/>
      <c r="DP223" s="608"/>
      <c r="DQ223" s="608"/>
      <c r="DR223" s="608"/>
      <c r="DS223" s="608"/>
      <c r="DT223" s="608"/>
      <c r="DU223" s="608"/>
      <c r="DV223" s="608"/>
      <c r="DW223" s="608"/>
      <c r="DX223" s="608"/>
      <c r="DY223" s="608"/>
      <c r="DZ223" s="608"/>
      <c r="EA223" s="608"/>
      <c r="EB223" s="608"/>
      <c r="EC223" s="608"/>
      <c r="ED223" s="608"/>
      <c r="EE223" s="608"/>
      <c r="EF223" s="608"/>
      <c r="EG223" s="608"/>
      <c r="EH223" s="608"/>
      <c r="EI223" s="608"/>
      <c r="EJ223" s="608"/>
      <c r="EK223" s="244"/>
      <c r="EL223" s="244"/>
      <c r="EM223" s="244"/>
      <c r="EN223" s="244"/>
    </row>
    <row r="224" ht="19.5" customHeight="1">
      <c r="A224" s="14"/>
      <c r="B224" s="562"/>
      <c r="C224" s="562"/>
      <c r="D224" s="563"/>
      <c r="E224" s="528"/>
      <c r="F224" s="528"/>
      <c r="G224" s="529"/>
      <c r="H224" s="530"/>
      <c r="I224" s="566" t="s">
        <v>140</v>
      </c>
      <c r="J224" s="567">
        <f>SUM(J214:J223)</f>
        <v>82</v>
      </c>
      <c r="K224" s="568">
        <f> J224 - (J224 / 14)</f>
        <v>76.14285714</v>
      </c>
      <c r="L224" s="568">
        <f> K224 - (J224 / 14)</f>
        <v>70.28571429</v>
      </c>
      <c r="M224" s="568">
        <f> L224 - (J224 / 14)</f>
        <v>64.42857143</v>
      </c>
      <c r="N224" s="568">
        <f> M224 - (J224 / 14)</f>
        <v>58.57142857</v>
      </c>
      <c r="O224" s="568">
        <f> N224 - (J224 / 14)</f>
        <v>52.71428571</v>
      </c>
      <c r="P224" s="568">
        <f> O224 - (J224 / 14)</f>
        <v>46.85714286</v>
      </c>
      <c r="Q224" s="568">
        <f> P224 - (J224 / 14)</f>
        <v>41</v>
      </c>
      <c r="R224" s="594"/>
      <c r="S224" s="568">
        <f> Q224 - (J224 / 14)</f>
        <v>35.14285714</v>
      </c>
      <c r="T224" s="568">
        <f> S224 - (J224 / 14)</f>
        <v>29.28571429</v>
      </c>
      <c r="U224" s="568">
        <f> T224 - (J224 / 14)</f>
        <v>23.42857143</v>
      </c>
      <c r="V224" s="568">
        <f> U224 - (J224 / 14)</f>
        <v>17.57142857</v>
      </c>
      <c r="W224" s="568">
        <f> V224 - (J224 / 14)</f>
        <v>11.71428571</v>
      </c>
      <c r="X224" s="568">
        <f> W224 - (J224 / 14)</f>
        <v>5.857142857</v>
      </c>
      <c r="Y224" s="568">
        <f> X224 - (J224 / 14)</f>
        <v>0</v>
      </c>
      <c r="AA224" s="392"/>
      <c r="AB224" s="437"/>
      <c r="AC224" s="436"/>
      <c r="AD224" s="436"/>
      <c r="AE224" s="436"/>
      <c r="AF224" s="436"/>
      <c r="AG224" s="436"/>
      <c r="AJ224" s="244"/>
      <c r="AK224" s="244"/>
      <c r="AL224" s="244"/>
      <c r="AM224" s="244"/>
      <c r="AN224" s="244"/>
      <c r="AO224" s="569">
        <f>SUM(AA214:AO223)</f>
        <v>120</v>
      </c>
      <c r="AP224" s="244"/>
      <c r="AQ224" s="244"/>
      <c r="AR224" s="244"/>
      <c r="AS224" s="244"/>
      <c r="AT224" s="244"/>
      <c r="AU224" s="244"/>
      <c r="AV224" s="244"/>
      <c r="AW224" s="244"/>
      <c r="AX224" s="244"/>
      <c r="AY224" s="244"/>
      <c r="AZ224" s="244"/>
      <c r="BA224" s="244"/>
      <c r="BB224" s="244"/>
      <c r="BC224" s="244"/>
      <c r="BD224" s="244"/>
      <c r="BE224" s="244"/>
      <c r="BF224" s="244"/>
      <c r="BG224" s="244"/>
      <c r="BH224" s="244"/>
      <c r="BI224" s="244"/>
      <c r="BJ224" s="244"/>
      <c r="BK224" s="244"/>
      <c r="BL224" s="244"/>
      <c r="BM224" s="244"/>
      <c r="BN224" s="244"/>
      <c r="BO224" s="244"/>
      <c r="BP224" s="244"/>
      <c r="BQ224" s="244"/>
      <c r="BR224" s="244"/>
      <c r="BS224" s="244"/>
      <c r="BT224" s="244"/>
      <c r="BU224" s="244"/>
      <c r="BV224" s="244"/>
      <c r="BW224" s="244"/>
      <c r="BX224" s="244"/>
      <c r="BY224" s="244"/>
      <c r="BZ224" s="244"/>
      <c r="CA224" s="244"/>
      <c r="CB224" s="244"/>
      <c r="CC224" s="244"/>
      <c r="CD224" s="244"/>
      <c r="CE224" s="244"/>
      <c r="CF224" s="244"/>
      <c r="CG224" s="244"/>
      <c r="CH224" s="244"/>
      <c r="CI224" s="244"/>
      <c r="CJ224" s="244"/>
      <c r="CK224" s="244"/>
      <c r="CL224" s="244"/>
      <c r="CM224" s="244"/>
      <c r="CN224" s="244"/>
      <c r="CO224" s="244"/>
      <c r="CP224" s="244"/>
      <c r="CQ224" s="244"/>
      <c r="CR224" s="244"/>
      <c r="CS224" s="244"/>
      <c r="CT224" s="244"/>
      <c r="CU224" s="244"/>
      <c r="CV224" s="244"/>
      <c r="CW224" s="244"/>
      <c r="CX224" s="244"/>
      <c r="CY224" s="244"/>
      <c r="CZ224" s="244"/>
      <c r="DA224" s="244"/>
      <c r="DB224" s="244"/>
      <c r="DC224" s="244"/>
      <c r="DD224" s="244"/>
      <c r="DE224" s="244"/>
      <c r="DF224" s="244"/>
      <c r="DG224" s="244"/>
      <c r="DH224" s="244"/>
      <c r="DI224" s="244"/>
      <c r="DJ224" s="244"/>
      <c r="DK224" s="244"/>
      <c r="DL224" s="244"/>
      <c r="DM224" s="244"/>
      <c r="DN224" s="244"/>
      <c r="DO224" s="244"/>
      <c r="DP224" s="244"/>
      <c r="DQ224" s="244"/>
      <c r="DR224" s="244"/>
      <c r="DS224" s="244"/>
      <c r="DT224" s="244"/>
      <c r="DU224" s="244"/>
      <c r="DV224" s="244"/>
      <c r="DW224" s="244"/>
      <c r="DX224" s="244"/>
      <c r="DY224" s="244"/>
      <c r="DZ224" s="244"/>
      <c r="EA224" s="244"/>
      <c r="EB224" s="244"/>
      <c r="EC224" s="244"/>
      <c r="ED224" s="244"/>
      <c r="EE224" s="244"/>
      <c r="EF224" s="244"/>
      <c r="EG224" s="244"/>
      <c r="EH224" s="244"/>
      <c r="EI224" s="244"/>
      <c r="EJ224" s="244"/>
      <c r="EK224" s="244"/>
      <c r="EL224" s="244"/>
      <c r="EM224" s="244"/>
      <c r="EN224" s="244"/>
    </row>
    <row r="225" ht="19.5" customHeight="1">
      <c r="A225" s="14"/>
      <c r="B225" s="14"/>
      <c r="C225" s="14"/>
      <c r="D225" s="14"/>
      <c r="E225" s="14"/>
      <c r="F225" s="98"/>
      <c r="G225" s="98"/>
      <c r="H225" s="14"/>
      <c r="I225" s="509" t="s">
        <v>148</v>
      </c>
      <c r="J225" s="510">
        <f>SUM(J214:J223)</f>
        <v>82</v>
      </c>
      <c r="K225" s="508">
        <f t="shared" ref="K225:Q225" si="203"> J225 - SUM(K214:K223)</f>
        <v>78</v>
      </c>
      <c r="L225" s="508">
        <f t="shared" si="203"/>
        <v>74</v>
      </c>
      <c r="M225" s="508">
        <f t="shared" si="203"/>
        <v>67</v>
      </c>
      <c r="N225" s="508">
        <f t="shared" si="203"/>
        <v>60</v>
      </c>
      <c r="O225" s="508">
        <f t="shared" si="203"/>
        <v>54</v>
      </c>
      <c r="P225" s="508">
        <f t="shared" si="203"/>
        <v>51</v>
      </c>
      <c r="Q225" s="508">
        <f t="shared" si="203"/>
        <v>47</v>
      </c>
      <c r="R225" s="253"/>
      <c r="S225" s="508">
        <f> Q225 - SUM(S214:S223)</f>
        <v>45</v>
      </c>
      <c r="T225" s="508">
        <f t="shared" ref="T225:Y225" si="204"> S225 - SUM(T214:T223)</f>
        <v>43</v>
      </c>
      <c r="U225" s="508">
        <f t="shared" si="204"/>
        <v>42</v>
      </c>
      <c r="V225" s="508">
        <f t="shared" si="204"/>
        <v>38</v>
      </c>
      <c r="W225" s="508">
        <f t="shared" si="204"/>
        <v>34</v>
      </c>
      <c r="X225" s="508">
        <f t="shared" si="204"/>
        <v>32</v>
      </c>
      <c r="Y225" s="508">
        <f t="shared" si="204"/>
        <v>30</v>
      </c>
      <c r="Z225" s="244"/>
      <c r="AA225" s="244"/>
      <c r="AB225" s="244"/>
      <c r="AC225" s="244"/>
      <c r="AD225" s="244"/>
      <c r="AE225" s="244"/>
      <c r="AF225" s="244"/>
      <c r="AG225" s="244"/>
      <c r="AH225" s="244"/>
      <c r="AI225" s="244"/>
      <c r="AJ225" s="244"/>
      <c r="AK225" s="244"/>
      <c r="AL225" s="244"/>
      <c r="AM225" s="244"/>
      <c r="AN225" s="244"/>
      <c r="AO225" s="244"/>
      <c r="AP225" s="244"/>
      <c r="AQ225" s="244"/>
      <c r="AR225" s="244"/>
      <c r="AS225" s="244"/>
      <c r="AT225" s="244"/>
      <c r="AU225" s="244"/>
      <c r="AV225" s="244"/>
      <c r="AW225" s="244"/>
      <c r="AX225" s="244"/>
      <c r="AY225" s="244"/>
      <c r="AZ225" s="244"/>
      <c r="BA225" s="244"/>
      <c r="BB225" s="244"/>
      <c r="BC225" s="244"/>
      <c r="BD225" s="244"/>
      <c r="BE225" s="244"/>
      <c r="BF225" s="244"/>
      <c r="BG225" s="244"/>
      <c r="BH225" s="244"/>
      <c r="BI225" s="244"/>
      <c r="BJ225" s="244"/>
      <c r="BK225" s="244"/>
      <c r="BL225" s="244"/>
      <c r="BM225" s="244"/>
      <c r="BN225" s="244"/>
      <c r="BO225" s="244"/>
      <c r="BP225" s="244"/>
      <c r="BQ225" s="244"/>
      <c r="BR225" s="244"/>
      <c r="BS225" s="244"/>
      <c r="BT225" s="244"/>
      <c r="BU225" s="244"/>
      <c r="BV225" s="244"/>
      <c r="BW225" s="244"/>
      <c r="BX225" s="244"/>
      <c r="BY225" s="244"/>
      <c r="BZ225" s="244"/>
      <c r="CA225" s="244"/>
      <c r="CB225" s="244"/>
      <c r="CC225" s="244"/>
      <c r="CD225" s="244"/>
      <c r="CE225" s="244"/>
      <c r="CF225" s="244"/>
      <c r="CG225" s="244"/>
      <c r="CH225" s="244"/>
      <c r="CI225" s="244"/>
      <c r="CJ225" s="244"/>
      <c r="CK225" s="244"/>
      <c r="CL225" s="244"/>
      <c r="CM225" s="244"/>
      <c r="CN225" s="244"/>
      <c r="CO225" s="244"/>
      <c r="CP225" s="244"/>
      <c r="CQ225" s="244"/>
      <c r="CR225" s="244"/>
      <c r="CS225" s="244"/>
      <c r="CT225" s="244"/>
      <c r="CU225" s="244"/>
      <c r="CV225" s="244"/>
      <c r="CW225" s="244"/>
      <c r="CX225" s="244"/>
      <c r="CY225" s="244"/>
      <c r="CZ225" s="244"/>
      <c r="DA225" s="244"/>
      <c r="DB225" s="244"/>
      <c r="DC225" s="244"/>
      <c r="DD225" s="244"/>
      <c r="DE225" s="244"/>
      <c r="DF225" s="244"/>
      <c r="DG225" s="244"/>
      <c r="DH225" s="244"/>
      <c r="DI225" s="244"/>
      <c r="DJ225" s="244"/>
      <c r="DK225" s="244"/>
      <c r="DL225" s="244"/>
      <c r="DM225" s="244"/>
      <c r="DN225" s="244"/>
      <c r="DO225" s="244"/>
      <c r="DP225" s="244"/>
      <c r="DQ225" s="244"/>
      <c r="DR225" s="244"/>
      <c r="DS225" s="244"/>
      <c r="DT225" s="244"/>
      <c r="DU225" s="244"/>
      <c r="DV225" s="244"/>
      <c r="DW225" s="244"/>
      <c r="DX225" s="244"/>
      <c r="DY225" s="244"/>
      <c r="DZ225" s="244"/>
      <c r="EA225" s="244"/>
      <c r="EB225" s="244"/>
      <c r="EC225" s="244"/>
      <c r="ED225" s="244"/>
      <c r="EE225" s="244"/>
      <c r="EF225" s="244"/>
      <c r="EG225" s="244"/>
      <c r="EH225" s="244"/>
      <c r="EI225" s="244"/>
      <c r="EJ225" s="244"/>
      <c r="EK225" s="244"/>
      <c r="EL225" s="244"/>
      <c r="EM225" s="244"/>
      <c r="EN225" s="244"/>
    </row>
    <row r="226" ht="19.5" customHeight="1">
      <c r="A226" s="14"/>
      <c r="B226" s="14"/>
      <c r="C226" s="14"/>
      <c r="D226" s="14"/>
      <c r="E226" s="14"/>
      <c r="F226" s="98"/>
      <c r="G226" s="98"/>
      <c r="H226" s="14"/>
      <c r="I226" s="99"/>
      <c r="J226" s="99"/>
      <c r="K226" s="99"/>
      <c r="L226" s="99"/>
      <c r="M226" s="99"/>
      <c r="N226" s="99"/>
      <c r="O226" s="99"/>
      <c r="P226" s="99"/>
      <c r="Q226" s="14"/>
      <c r="R226" s="14"/>
      <c r="S226" s="14"/>
      <c r="T226" s="14"/>
      <c r="U226" s="244"/>
      <c r="V226" s="244"/>
      <c r="W226" s="244"/>
      <c r="X226" s="244"/>
      <c r="Y226" s="244"/>
      <c r="Z226" s="244"/>
      <c r="AA226" s="244"/>
      <c r="AB226" s="244"/>
      <c r="AC226" s="244"/>
      <c r="AD226" s="244"/>
      <c r="AE226" s="244"/>
      <c r="AF226" s="244"/>
      <c r="AG226" s="244"/>
      <c r="AH226" s="244"/>
      <c r="AI226" s="244"/>
      <c r="AJ226" s="244"/>
      <c r="AK226" s="244"/>
      <c r="AL226" s="244"/>
      <c r="AM226" s="244"/>
      <c r="AN226" s="244"/>
      <c r="AO226" s="244"/>
      <c r="AP226" s="244"/>
      <c r="AQ226" s="244"/>
      <c r="AR226" s="244"/>
      <c r="AS226" s="244"/>
      <c r="AT226" s="244"/>
      <c r="AU226" s="244"/>
      <c r="AV226" s="244"/>
      <c r="AW226" s="244"/>
      <c r="AX226" s="244"/>
      <c r="AY226" s="244"/>
      <c r="AZ226" s="244"/>
      <c r="BA226" s="244"/>
      <c r="BB226" s="244"/>
      <c r="BC226" s="244"/>
      <c r="BD226" s="244"/>
      <c r="BE226" s="244"/>
      <c r="BF226" s="244"/>
      <c r="BG226" s="244"/>
      <c r="BH226" s="244"/>
      <c r="BI226" s="244"/>
      <c r="BJ226" s="244"/>
      <c r="BK226" s="244"/>
      <c r="BL226" s="244"/>
      <c r="BM226" s="244"/>
      <c r="BN226" s="244"/>
      <c r="BO226" s="244"/>
      <c r="BP226" s="244"/>
      <c r="BQ226" s="244"/>
      <c r="BR226" s="244"/>
      <c r="BS226" s="244"/>
      <c r="BT226" s="244"/>
      <c r="BU226" s="244"/>
      <c r="BV226" s="244"/>
      <c r="BW226" s="244"/>
      <c r="BX226" s="244"/>
      <c r="BY226" s="244"/>
      <c r="BZ226" s="244"/>
      <c r="CA226" s="244"/>
      <c r="CB226" s="244"/>
      <c r="CC226" s="244"/>
      <c r="CD226" s="244"/>
      <c r="CE226" s="244"/>
      <c r="CF226" s="244"/>
      <c r="CG226" s="244"/>
      <c r="CH226" s="244"/>
      <c r="CI226" s="244"/>
      <c r="CJ226" s="244"/>
      <c r="CK226" s="244"/>
      <c r="CL226" s="244"/>
      <c r="CM226" s="244"/>
      <c r="CN226" s="244"/>
      <c r="CO226" s="244"/>
      <c r="CP226" s="244"/>
      <c r="CQ226" s="244"/>
      <c r="CR226" s="244"/>
      <c r="CS226" s="244"/>
      <c r="CT226" s="244"/>
      <c r="CU226" s="244"/>
      <c r="CV226" s="244"/>
      <c r="CW226" s="244"/>
      <c r="CX226" s="244"/>
      <c r="CY226" s="244"/>
      <c r="CZ226" s="244"/>
      <c r="DA226" s="244"/>
      <c r="DB226" s="244"/>
      <c r="DC226" s="244"/>
      <c r="DD226" s="244"/>
      <c r="DE226" s="244"/>
      <c r="DF226" s="244"/>
      <c r="DG226" s="244"/>
      <c r="DH226" s="244"/>
      <c r="DI226" s="244"/>
      <c r="DJ226" s="244"/>
      <c r="DK226" s="244"/>
      <c r="DL226" s="244"/>
      <c r="DM226" s="244"/>
      <c r="DN226" s="244"/>
      <c r="DO226" s="244"/>
      <c r="DP226" s="244"/>
      <c r="DQ226" s="244"/>
      <c r="DR226" s="244"/>
      <c r="DS226" s="244"/>
      <c r="DT226" s="244"/>
      <c r="DU226" s="244"/>
      <c r="DV226" s="244"/>
      <c r="DW226" s="244"/>
      <c r="DX226" s="244"/>
      <c r="DY226" s="244"/>
      <c r="DZ226" s="244"/>
      <c r="EA226" s="244"/>
      <c r="EB226" s="244"/>
      <c r="EC226" s="244"/>
      <c r="ED226" s="244"/>
      <c r="EE226" s="244"/>
      <c r="EF226" s="244"/>
      <c r="EG226" s="244"/>
      <c r="EH226" s="244"/>
      <c r="EI226" s="244"/>
      <c r="EJ226" s="244"/>
      <c r="EK226" s="244"/>
      <c r="EL226" s="244"/>
      <c r="EM226" s="244"/>
      <c r="EN226" s="244"/>
    </row>
    <row r="227" ht="19.5" customHeight="1">
      <c r="A227" s="14"/>
      <c r="E227" s="528"/>
      <c r="F227" s="528"/>
      <c r="G227" s="529"/>
      <c r="H227" s="529"/>
      <c r="I227" s="529"/>
      <c r="J227" s="530"/>
      <c r="K227" s="531" t="s">
        <v>136</v>
      </c>
      <c r="L227" s="247"/>
      <c r="M227" s="247"/>
      <c r="N227" s="247"/>
      <c r="O227" s="247"/>
      <c r="P227" s="247"/>
      <c r="Q227" s="247"/>
      <c r="R227" s="247"/>
      <c r="S227" s="247"/>
      <c r="T227" s="247"/>
      <c r="U227" s="247"/>
      <c r="V227" s="247"/>
      <c r="W227" s="247"/>
      <c r="X227" s="247"/>
      <c r="Y227" s="5"/>
      <c r="AA227" s="533" t="s">
        <v>137</v>
      </c>
      <c r="AB227" s="247"/>
      <c r="AC227" s="247"/>
      <c r="AD227" s="247"/>
      <c r="AE227" s="247"/>
      <c r="AF227" s="247"/>
      <c r="AG227" s="247"/>
      <c r="AH227" s="247"/>
      <c r="AI227" s="247"/>
      <c r="AJ227" s="247"/>
      <c r="AK227" s="247"/>
      <c r="AL227" s="247"/>
      <c r="AM227" s="247"/>
      <c r="AN227" s="247"/>
      <c r="AO227" s="5"/>
      <c r="AP227" s="244"/>
      <c r="AQ227" s="244"/>
      <c r="AR227" s="244"/>
      <c r="AS227" s="244"/>
      <c r="AT227" s="244"/>
      <c r="AU227" s="534"/>
      <c r="AV227" s="531" t="s">
        <v>138</v>
      </c>
      <c r="AW227" s="247"/>
      <c r="AX227" s="247"/>
      <c r="AY227" s="247"/>
      <c r="AZ227" s="247"/>
      <c r="BA227" s="247"/>
      <c r="BB227" s="247"/>
      <c r="BC227" s="247"/>
      <c r="BD227" s="585"/>
      <c r="BE227" s="585"/>
      <c r="BF227" s="585"/>
      <c r="BG227" s="585"/>
      <c r="BH227" s="585"/>
      <c r="BI227" s="585"/>
      <c r="BJ227" s="585"/>
      <c r="BK227" s="586"/>
      <c r="BL227" s="592"/>
      <c r="BM227" s="592"/>
      <c r="BN227" s="437"/>
      <c r="BO227" s="441"/>
      <c r="BP227" s="441"/>
      <c r="BQ227" s="441"/>
      <c r="BR227" s="441"/>
      <c r="BS227" s="441"/>
      <c r="BT227" s="441"/>
      <c r="BU227" s="441"/>
      <c r="BV227" s="441"/>
      <c r="BW227" s="536"/>
      <c r="BX227" s="592"/>
      <c r="BY227" s="592"/>
      <c r="BZ227" s="592"/>
      <c r="CA227" s="592"/>
      <c r="CB227" s="592"/>
      <c r="CC227" s="592"/>
      <c r="CD227" s="592"/>
      <c r="CE227" s="592"/>
      <c r="CF227" s="437"/>
      <c r="CG227" s="441"/>
      <c r="CH227" s="441"/>
      <c r="CI227" s="441"/>
      <c r="CJ227" s="441"/>
      <c r="CK227" s="441"/>
      <c r="CL227" s="441"/>
      <c r="CM227" s="441"/>
      <c r="CN227" s="441"/>
      <c r="CO227" s="441"/>
      <c r="CP227" s="592"/>
      <c r="CQ227" s="592"/>
      <c r="CR227" s="592"/>
      <c r="CS227" s="592"/>
      <c r="CT227" s="592"/>
      <c r="CU227" s="592"/>
      <c r="CV227" s="592"/>
      <c r="CW227" s="592"/>
      <c r="CX227" s="528"/>
      <c r="CY227" s="536"/>
      <c r="CZ227" s="536"/>
      <c r="DA227" s="536"/>
      <c r="DB227" s="536"/>
      <c r="DC227" s="536"/>
      <c r="DD227" s="536"/>
      <c r="DE227" s="536"/>
      <c r="DF227" s="536"/>
      <c r="DG227" s="536"/>
      <c r="DH227" s="3"/>
      <c r="DI227" s="3"/>
      <c r="DJ227" s="3"/>
      <c r="DK227" s="3"/>
      <c r="DL227" s="3"/>
      <c r="DM227" s="3"/>
      <c r="DN227" s="3"/>
      <c r="DO227" s="3"/>
      <c r="DP227" s="244"/>
      <c r="DQ227" s="244"/>
      <c r="DR227" s="244"/>
      <c r="DS227" s="244"/>
      <c r="DT227" s="244"/>
      <c r="DU227" s="244"/>
      <c r="DV227" s="244"/>
      <c r="DW227" s="244"/>
      <c r="DX227" s="244"/>
      <c r="DY227" s="244"/>
      <c r="DZ227" s="244"/>
      <c r="EA227" s="244"/>
      <c r="EB227" s="244"/>
      <c r="EC227" s="244"/>
      <c r="ED227" s="244"/>
      <c r="EE227" s="244"/>
      <c r="EF227" s="244"/>
      <c r="EG227" s="244"/>
      <c r="EH227" s="244"/>
      <c r="EI227" s="244"/>
      <c r="EJ227" s="244"/>
      <c r="EK227" s="244"/>
      <c r="EL227" s="244"/>
      <c r="EM227" s="244"/>
      <c r="EN227" s="244"/>
    </row>
    <row r="228" ht="19.5" customHeight="1">
      <c r="A228" s="14"/>
      <c r="B228" s="395"/>
      <c r="C228" s="395"/>
      <c r="D228" s="536"/>
      <c r="E228" s="536"/>
      <c r="F228" s="536"/>
      <c r="G228" s="537"/>
      <c r="H228" s="537"/>
      <c r="I228" s="593" t="s">
        <v>235</v>
      </c>
      <c r="J228" s="401"/>
      <c r="K228" s="539" t="s">
        <v>83</v>
      </c>
      <c r="L228" s="539" t="s">
        <v>84</v>
      </c>
      <c r="M228" s="539" t="s">
        <v>78</v>
      </c>
      <c r="N228" s="539" t="s">
        <v>79</v>
      </c>
      <c r="O228" s="539" t="s">
        <v>80</v>
      </c>
      <c r="P228" s="539" t="s">
        <v>81</v>
      </c>
      <c r="Q228" s="539" t="s">
        <v>82</v>
      </c>
      <c r="R228" s="594"/>
      <c r="S228" s="539" t="s">
        <v>83</v>
      </c>
      <c r="T228" s="539" t="s">
        <v>84</v>
      </c>
      <c r="U228" s="539" t="s">
        <v>78</v>
      </c>
      <c r="V228" s="539" t="s">
        <v>79</v>
      </c>
      <c r="W228" s="539" t="s">
        <v>80</v>
      </c>
      <c r="X228" s="539" t="s">
        <v>81</v>
      </c>
      <c r="Y228" s="539" t="s">
        <v>82</v>
      </c>
      <c r="Z228" s="594"/>
      <c r="AA228" s="541" t="s">
        <v>83</v>
      </c>
      <c r="AB228" s="444" t="s">
        <v>84</v>
      </c>
      <c r="AC228" s="444" t="s">
        <v>78</v>
      </c>
      <c r="AD228" s="444" t="s">
        <v>79</v>
      </c>
      <c r="AE228" s="444" t="s">
        <v>80</v>
      </c>
      <c r="AF228" s="444" t="s">
        <v>81</v>
      </c>
      <c r="AG228" s="444" t="s">
        <v>82</v>
      </c>
      <c r="AH228" s="594"/>
      <c r="AI228" s="541" t="s">
        <v>83</v>
      </c>
      <c r="AJ228" s="444" t="s">
        <v>84</v>
      </c>
      <c r="AK228" s="444" t="s">
        <v>78</v>
      </c>
      <c r="AL228" s="444" t="s">
        <v>79</v>
      </c>
      <c r="AM228" s="444" t="s">
        <v>80</v>
      </c>
      <c r="AN228" s="444" t="s">
        <v>81</v>
      </c>
      <c r="AO228" s="444" t="s">
        <v>82</v>
      </c>
      <c r="AP228" s="244"/>
      <c r="AQ228" s="244"/>
      <c r="AR228" s="244"/>
      <c r="AS228" s="244"/>
      <c r="AT228" s="244"/>
      <c r="AU228" s="534"/>
      <c r="AV228" s="444" t="s">
        <v>83</v>
      </c>
      <c r="AW228" s="444" t="s">
        <v>84</v>
      </c>
      <c r="AX228" s="444" t="s">
        <v>78</v>
      </c>
      <c r="AY228" s="444" t="s">
        <v>79</v>
      </c>
      <c r="AZ228" s="444" t="s">
        <v>80</v>
      </c>
      <c r="BA228" s="444" t="s">
        <v>81</v>
      </c>
      <c r="BB228" s="444" t="s">
        <v>82</v>
      </c>
      <c r="BC228" s="594"/>
      <c r="BD228" s="444" t="s">
        <v>83</v>
      </c>
      <c r="BE228" s="444" t="s">
        <v>84</v>
      </c>
      <c r="BF228" s="444" t="s">
        <v>78</v>
      </c>
      <c r="BG228" s="444" t="s">
        <v>79</v>
      </c>
      <c r="BH228" s="444" t="s">
        <v>80</v>
      </c>
      <c r="BI228" s="444" t="s">
        <v>81</v>
      </c>
      <c r="BJ228" s="444" t="s">
        <v>82</v>
      </c>
      <c r="BK228" s="542" t="s">
        <v>139</v>
      </c>
      <c r="BL228" s="592"/>
      <c r="BM228" s="592"/>
      <c r="BN228" s="534"/>
      <c r="BO228" s="543" t="s">
        <v>8</v>
      </c>
      <c r="BP228" s="595" t="s">
        <v>91</v>
      </c>
      <c r="BQ228" s="596">
        <f t="shared" ref="BQ228:BW228" si="205">K229</f>
        <v>44581</v>
      </c>
      <c r="BR228" s="596">
        <f t="shared" si="205"/>
        <v>44582</v>
      </c>
      <c r="BS228" s="596">
        <f t="shared" si="205"/>
        <v>44583</v>
      </c>
      <c r="BT228" s="596">
        <f t="shared" si="205"/>
        <v>44584</v>
      </c>
      <c r="BU228" s="596">
        <f t="shared" si="205"/>
        <v>44585</v>
      </c>
      <c r="BV228" s="596">
        <f t="shared" si="205"/>
        <v>44586</v>
      </c>
      <c r="BW228" s="596">
        <f t="shared" si="205"/>
        <v>44587</v>
      </c>
      <c r="BY228" s="596">
        <f t="shared" ref="BY228:CE228" si="206">S229</f>
        <v>44588</v>
      </c>
      <c r="BZ228" s="596">
        <f t="shared" si="206"/>
        <v>44589</v>
      </c>
      <c r="CA228" s="596">
        <f t="shared" si="206"/>
        <v>44590</v>
      </c>
      <c r="CB228" s="596">
        <f t="shared" si="206"/>
        <v>44591</v>
      </c>
      <c r="CC228" s="596">
        <f t="shared" si="206"/>
        <v>44592</v>
      </c>
      <c r="CD228" s="596">
        <f t="shared" si="206"/>
        <v>44593</v>
      </c>
      <c r="CE228" s="596">
        <f t="shared" si="206"/>
        <v>44594</v>
      </c>
      <c r="CF228" s="534"/>
      <c r="CG228" s="543" t="s">
        <v>5</v>
      </c>
      <c r="CH228" s="595" t="s">
        <v>91</v>
      </c>
      <c r="CI228" s="596">
        <f t="shared" ref="CI228:CO228" si="207">K229</f>
        <v>44581</v>
      </c>
      <c r="CJ228" s="596">
        <f t="shared" si="207"/>
        <v>44582</v>
      </c>
      <c r="CK228" s="596">
        <f t="shared" si="207"/>
        <v>44583</v>
      </c>
      <c r="CL228" s="596">
        <f t="shared" si="207"/>
        <v>44584</v>
      </c>
      <c r="CM228" s="596">
        <f t="shared" si="207"/>
        <v>44585</v>
      </c>
      <c r="CN228" s="596">
        <f t="shared" si="207"/>
        <v>44586</v>
      </c>
      <c r="CO228" s="596">
        <f t="shared" si="207"/>
        <v>44587</v>
      </c>
      <c r="CQ228" s="596">
        <f t="shared" ref="CQ228:CW228" si="208">S229</f>
        <v>44588</v>
      </c>
      <c r="CR228" s="596">
        <f t="shared" si="208"/>
        <v>44589</v>
      </c>
      <c r="CS228" s="596">
        <f t="shared" si="208"/>
        <v>44590</v>
      </c>
      <c r="CT228" s="596">
        <f t="shared" si="208"/>
        <v>44591</v>
      </c>
      <c r="CU228" s="596">
        <f t="shared" si="208"/>
        <v>44592</v>
      </c>
      <c r="CV228" s="596">
        <f t="shared" si="208"/>
        <v>44593</v>
      </c>
      <c r="CW228" s="596">
        <f t="shared" si="208"/>
        <v>44594</v>
      </c>
      <c r="CX228" s="534"/>
      <c r="CY228" s="543" t="s">
        <v>12</v>
      </c>
      <c r="CZ228" s="595" t="s">
        <v>91</v>
      </c>
      <c r="DA228" s="596">
        <f t="shared" ref="DA228:DG228" si="209">K229</f>
        <v>44581</v>
      </c>
      <c r="DB228" s="596">
        <f t="shared" si="209"/>
        <v>44582</v>
      </c>
      <c r="DC228" s="596">
        <f t="shared" si="209"/>
        <v>44583</v>
      </c>
      <c r="DD228" s="596">
        <f t="shared" si="209"/>
        <v>44584</v>
      </c>
      <c r="DE228" s="596">
        <f t="shared" si="209"/>
        <v>44585</v>
      </c>
      <c r="DF228" s="596">
        <f t="shared" si="209"/>
        <v>44586</v>
      </c>
      <c r="DG228" s="596">
        <f t="shared" si="209"/>
        <v>44587</v>
      </c>
      <c r="DH228" s="244"/>
      <c r="DI228" s="596">
        <f t="shared" ref="DI228:DO228" si="210">S229</f>
        <v>44588</v>
      </c>
      <c r="DJ228" s="596">
        <f t="shared" si="210"/>
        <v>44589</v>
      </c>
      <c r="DK228" s="596">
        <f t="shared" si="210"/>
        <v>44590</v>
      </c>
      <c r="DL228" s="596">
        <f t="shared" si="210"/>
        <v>44591</v>
      </c>
      <c r="DM228" s="596">
        <f t="shared" si="210"/>
        <v>44592</v>
      </c>
      <c r="DN228" s="596">
        <f t="shared" si="210"/>
        <v>44593</v>
      </c>
      <c r="DO228" s="596">
        <f t="shared" si="210"/>
        <v>44594</v>
      </c>
      <c r="DP228" s="244"/>
      <c r="DQ228" s="244"/>
      <c r="DR228" s="244"/>
      <c r="DS228" s="244"/>
      <c r="DT228" s="244"/>
      <c r="DU228" s="244"/>
      <c r="DV228" s="244"/>
      <c r="DW228" s="244"/>
      <c r="DX228" s="244"/>
      <c r="DY228" s="244"/>
      <c r="DZ228" s="244"/>
      <c r="EA228" s="244"/>
      <c r="EB228" s="244"/>
      <c r="EC228" s="244"/>
      <c r="ED228" s="244"/>
      <c r="EE228" s="244"/>
      <c r="EF228" s="244"/>
      <c r="EG228" s="244"/>
      <c r="EH228" s="244"/>
      <c r="EI228" s="244"/>
      <c r="EJ228" s="244"/>
      <c r="EK228" s="244"/>
      <c r="EL228" s="244"/>
      <c r="EM228" s="244"/>
      <c r="EN228" s="244"/>
    </row>
    <row r="229" ht="19.5" customHeight="1">
      <c r="A229" s="14"/>
      <c r="B229" s="597" t="s">
        <v>85</v>
      </c>
      <c r="C229" s="598" t="s">
        <v>86</v>
      </c>
      <c r="D229" s="598" t="s">
        <v>87</v>
      </c>
      <c r="E229" s="598" t="s">
        <v>88</v>
      </c>
      <c r="F229" s="598" t="s">
        <v>17</v>
      </c>
      <c r="G229" s="599" t="s">
        <v>89</v>
      </c>
      <c r="H229" s="599" t="s">
        <v>90</v>
      </c>
      <c r="I229" s="600" t="s">
        <v>20</v>
      </c>
      <c r="J229" s="600" t="s">
        <v>91</v>
      </c>
      <c r="K229" s="601">
        <v>44581.0</v>
      </c>
      <c r="L229" s="601">
        <v>44582.0</v>
      </c>
      <c r="M229" s="601">
        <v>44583.0</v>
      </c>
      <c r="N229" s="601">
        <v>44584.0</v>
      </c>
      <c r="O229" s="601">
        <v>44585.0</v>
      </c>
      <c r="P229" s="601">
        <v>44586.0</v>
      </c>
      <c r="Q229" s="601">
        <v>44587.0</v>
      </c>
      <c r="R229" s="594"/>
      <c r="S229" s="601">
        <v>44588.0</v>
      </c>
      <c r="T229" s="601">
        <v>44589.0</v>
      </c>
      <c r="U229" s="601">
        <v>44590.0</v>
      </c>
      <c r="V229" s="601">
        <v>44591.0</v>
      </c>
      <c r="W229" s="609">
        <v>44592.0</v>
      </c>
      <c r="X229" s="601">
        <v>44593.0</v>
      </c>
      <c r="Y229" s="601">
        <v>44594.0</v>
      </c>
      <c r="Z229" s="594"/>
      <c r="AA229" s="602">
        <f t="shared" ref="AA229:AG229" si="211">K229</f>
        <v>44581</v>
      </c>
      <c r="AB229" s="596">
        <f t="shared" si="211"/>
        <v>44582</v>
      </c>
      <c r="AC229" s="596">
        <f t="shared" si="211"/>
        <v>44583</v>
      </c>
      <c r="AD229" s="596">
        <f t="shared" si="211"/>
        <v>44584</v>
      </c>
      <c r="AE229" s="596">
        <f t="shared" si="211"/>
        <v>44585</v>
      </c>
      <c r="AF229" s="596">
        <f t="shared" si="211"/>
        <v>44586</v>
      </c>
      <c r="AG229" s="596">
        <f t="shared" si="211"/>
        <v>44587</v>
      </c>
      <c r="AH229" s="594"/>
      <c r="AI229" s="602">
        <f t="shared" ref="AI229:AO229" si="212">S229</f>
        <v>44588</v>
      </c>
      <c r="AJ229" s="596">
        <f t="shared" si="212"/>
        <v>44589</v>
      </c>
      <c r="AK229" s="596">
        <f t="shared" si="212"/>
        <v>44590</v>
      </c>
      <c r="AL229" s="596">
        <f t="shared" si="212"/>
        <v>44591</v>
      </c>
      <c r="AM229" s="596">
        <f t="shared" si="212"/>
        <v>44592</v>
      </c>
      <c r="AN229" s="596">
        <f t="shared" si="212"/>
        <v>44593</v>
      </c>
      <c r="AO229" s="596">
        <f t="shared" si="212"/>
        <v>44594</v>
      </c>
      <c r="AP229" s="244"/>
      <c r="AQ229" s="244"/>
      <c r="AR229" s="244"/>
      <c r="AS229" s="244"/>
      <c r="AT229" s="244"/>
      <c r="AU229" s="550"/>
      <c r="AV229" s="596">
        <f t="shared" ref="AV229:BB229" si="213">K229</f>
        <v>44581</v>
      </c>
      <c r="AW229" s="596">
        <f t="shared" si="213"/>
        <v>44582</v>
      </c>
      <c r="AX229" s="596">
        <f t="shared" si="213"/>
        <v>44583</v>
      </c>
      <c r="AY229" s="596">
        <f t="shared" si="213"/>
        <v>44584</v>
      </c>
      <c r="AZ229" s="596">
        <f t="shared" si="213"/>
        <v>44585</v>
      </c>
      <c r="BA229" s="596">
        <f t="shared" si="213"/>
        <v>44586</v>
      </c>
      <c r="BB229" s="596">
        <f t="shared" si="213"/>
        <v>44587</v>
      </c>
      <c r="BC229" s="594"/>
      <c r="BD229" s="596">
        <f t="shared" ref="BD229:BJ229" si="214">S229</f>
        <v>44588</v>
      </c>
      <c r="BE229" s="596">
        <f t="shared" si="214"/>
        <v>44589</v>
      </c>
      <c r="BF229" s="596">
        <f t="shared" si="214"/>
        <v>44590</v>
      </c>
      <c r="BG229" s="596">
        <f t="shared" si="214"/>
        <v>44591</v>
      </c>
      <c r="BH229" s="596">
        <f t="shared" si="214"/>
        <v>44592</v>
      </c>
      <c r="BI229" s="596">
        <f t="shared" si="214"/>
        <v>44593</v>
      </c>
      <c r="BJ229" s="596">
        <f t="shared" si="214"/>
        <v>44594</v>
      </c>
      <c r="BK229" s="591"/>
      <c r="BL229" s="592"/>
      <c r="BM229" s="592"/>
      <c r="BN229" s="534"/>
      <c r="BO229" s="543" t="s">
        <v>140</v>
      </c>
      <c r="BP229" s="407">
        <f>SUM(J237, J239)</f>
        <v>20</v>
      </c>
      <c r="BQ229" s="408">
        <f>BP229 - (BP229/14)</f>
        <v>18.57142857</v>
      </c>
      <c r="BR229" s="408">
        <f>BQ229 - (BP229/14)</f>
        <v>17.14285714</v>
      </c>
      <c r="BS229" s="408">
        <f>BR229 - (BP229/14)</f>
        <v>15.71428571</v>
      </c>
      <c r="BT229" s="408">
        <f>BS229 - (BP229/14)</f>
        <v>14.28571429</v>
      </c>
      <c r="BU229" s="408">
        <f>BT229 - (BP229/14)</f>
        <v>12.85714286</v>
      </c>
      <c r="BV229" s="408">
        <f>BU229 - (BP229/14)</f>
        <v>11.42857143</v>
      </c>
      <c r="BW229" s="408">
        <f>BV229 - (BP229/14)</f>
        <v>10</v>
      </c>
      <c r="BX229" s="408"/>
      <c r="BY229" s="408">
        <f>BW229 - (BP229/14)</f>
        <v>8.571428571</v>
      </c>
      <c r="BZ229" s="408">
        <f>BY229 - (BP229/14)</f>
        <v>7.142857143</v>
      </c>
      <c r="CA229" s="408">
        <f>BZ229 - (BP229/14)</f>
        <v>5.714285714</v>
      </c>
      <c r="CB229" s="408">
        <f>CA229 - (BP229/14)</f>
        <v>4.285714286</v>
      </c>
      <c r="CC229" s="408">
        <f>CB229 - (BP229/14)</f>
        <v>2.857142857</v>
      </c>
      <c r="CD229" s="408">
        <f>CC229 - (BP229/14)</f>
        <v>1.428571429</v>
      </c>
      <c r="CE229" s="408">
        <f>CD229 - (BP229/14)</f>
        <v>0</v>
      </c>
      <c r="CF229" s="534"/>
      <c r="CG229" s="543" t="s">
        <v>140</v>
      </c>
      <c r="CH229" s="407">
        <f>SUM(J236, J231)</f>
        <v>16</v>
      </c>
      <c r="CI229" s="408">
        <f>CH229 - (CH229/14)</f>
        <v>14.85714286</v>
      </c>
      <c r="CJ229" s="408">
        <f>CI229 - (CH229/14)</f>
        <v>13.71428571</v>
      </c>
      <c r="CK229" s="408">
        <f>CJ229 - (CH229/14)</f>
        <v>12.57142857</v>
      </c>
      <c r="CL229" s="408">
        <f>CK229 - (CH229/14)</f>
        <v>11.42857143</v>
      </c>
      <c r="CM229" s="408">
        <f>CL229 - (CH229/14)</f>
        <v>10.28571429</v>
      </c>
      <c r="CN229" s="408">
        <f>CM229 - (CH229/14)</f>
        <v>9.142857143</v>
      </c>
      <c r="CO229" s="408">
        <f>CN229 - (CH229/14)</f>
        <v>8</v>
      </c>
      <c r="CP229" s="408"/>
      <c r="CQ229" s="408">
        <f>CO229 - (CH229/14)</f>
        <v>6.857142857</v>
      </c>
      <c r="CR229" s="408">
        <f>CQ229 - (CH229/14)</f>
        <v>5.714285714</v>
      </c>
      <c r="CS229" s="408">
        <f>CR229 - (CH229/14)</f>
        <v>4.571428571</v>
      </c>
      <c r="CT229" s="408">
        <f>CS229 - (CH229/14)</f>
        <v>3.428571429</v>
      </c>
      <c r="CU229" s="408">
        <f>CT229 - (CH229/14)</f>
        <v>2.285714286</v>
      </c>
      <c r="CV229" s="408">
        <f>CU229 - (CH229/14)</f>
        <v>1.142857143</v>
      </c>
      <c r="CW229" s="408">
        <f>CV229 - (CH229/14)</f>
        <v>0</v>
      </c>
      <c r="CX229" s="534"/>
      <c r="CY229" s="543" t="s">
        <v>140</v>
      </c>
      <c r="CZ229" s="407">
        <f>SUM(J234, J232)</f>
        <v>23</v>
      </c>
      <c r="DA229" s="408">
        <f>CZ229 - (CZ229/14)</f>
        <v>21.35714286</v>
      </c>
      <c r="DB229" s="408">
        <f>DA229 - (CZ229/14)</f>
        <v>19.71428571</v>
      </c>
      <c r="DC229" s="408">
        <f>DB229 - (CZ229/14)</f>
        <v>18.07142857</v>
      </c>
      <c r="DD229" s="408">
        <f>DC229 - (CZ229/14)</f>
        <v>16.42857143</v>
      </c>
      <c r="DE229" s="408">
        <f>DD229 - (CZ229/14)</f>
        <v>14.78571429</v>
      </c>
      <c r="DF229" s="408">
        <f>DE229 - (CZ229/14)</f>
        <v>13.14285714</v>
      </c>
      <c r="DG229" s="408">
        <f>DF229 - (CZ229/14)</f>
        <v>11.5</v>
      </c>
      <c r="DH229" s="408"/>
      <c r="DI229" s="408">
        <f>DG229 - (CZ229/14)</f>
        <v>9.857142857</v>
      </c>
      <c r="DJ229" s="408">
        <f>DI229 - (CZ229/14)</f>
        <v>8.214285714</v>
      </c>
      <c r="DK229" s="408">
        <f>DJ229 - (CZ229/14)</f>
        <v>6.571428571</v>
      </c>
      <c r="DL229" s="408">
        <f>DK229 - (CZ229/14)</f>
        <v>4.928571429</v>
      </c>
      <c r="DM229" s="408">
        <f>DL229 - (CZ229/14)</f>
        <v>3.285714286</v>
      </c>
      <c r="DN229" s="408">
        <f>DM229 - (CZ229/14)</f>
        <v>1.642857143</v>
      </c>
      <c r="DO229" s="408">
        <f>DN229 - (CZ229/14)</f>
        <v>0</v>
      </c>
      <c r="DP229" s="244"/>
      <c r="DQ229" s="244"/>
      <c r="DR229" s="244"/>
      <c r="DS229" s="244"/>
      <c r="DT229" s="244"/>
      <c r="DU229" s="244"/>
      <c r="DV229" s="244"/>
      <c r="DW229" s="244"/>
      <c r="DX229" s="244"/>
      <c r="DY229" s="244"/>
      <c r="DZ229" s="244"/>
      <c r="EA229" s="244"/>
      <c r="EB229" s="244"/>
      <c r="EC229" s="244"/>
      <c r="ED229" s="244"/>
      <c r="EE229" s="244"/>
      <c r="EF229" s="244"/>
      <c r="EG229" s="244"/>
      <c r="EH229" s="244"/>
      <c r="EI229" s="244"/>
      <c r="EJ229" s="244"/>
      <c r="EK229" s="244"/>
      <c r="EL229" s="244"/>
      <c r="EM229" s="244"/>
      <c r="EN229" s="244"/>
    </row>
    <row r="230" ht="19.5" customHeight="1">
      <c r="A230" s="14"/>
      <c r="B230" s="458">
        <v>5.3</v>
      </c>
      <c r="C230" s="459" t="s">
        <v>236</v>
      </c>
      <c r="D230" s="460">
        <v>44581.0</v>
      </c>
      <c r="E230" s="551" t="s">
        <v>227</v>
      </c>
      <c r="F230" s="552"/>
      <c r="G230" s="553"/>
      <c r="H230" s="463" t="s">
        <v>10</v>
      </c>
      <c r="I230" s="464" t="s">
        <v>5</v>
      </c>
      <c r="J230" s="282">
        <v>2.0</v>
      </c>
      <c r="K230" s="282">
        <v>0.0</v>
      </c>
      <c r="L230" s="282">
        <v>0.0</v>
      </c>
      <c r="M230" s="282">
        <v>0.0</v>
      </c>
      <c r="N230" s="282">
        <v>0.0</v>
      </c>
      <c r="O230" s="282">
        <v>0.0</v>
      </c>
      <c r="P230" s="282">
        <v>0.0</v>
      </c>
      <c r="Q230" s="283">
        <v>2.0</v>
      </c>
      <c r="R230" s="594"/>
      <c r="S230" s="282">
        <v>0.0</v>
      </c>
      <c r="T230" s="282">
        <v>0.0</v>
      </c>
      <c r="U230" s="282">
        <v>0.0</v>
      </c>
      <c r="V230" s="282">
        <v>0.0</v>
      </c>
      <c r="W230" s="282">
        <v>0.0</v>
      </c>
      <c r="X230" s="282">
        <v>0.0</v>
      </c>
      <c r="Y230" s="283">
        <v>0.0</v>
      </c>
      <c r="Z230" s="594"/>
      <c r="AA230" s="466">
        <v>0.0</v>
      </c>
      <c r="AB230" s="464">
        <v>0.0</v>
      </c>
      <c r="AC230" s="464">
        <v>0.0</v>
      </c>
      <c r="AD230" s="464">
        <v>0.0</v>
      </c>
      <c r="AE230" s="464">
        <v>0.0</v>
      </c>
      <c r="AF230" s="464">
        <v>0.0</v>
      </c>
      <c r="AG230" s="465">
        <v>2.5</v>
      </c>
      <c r="AH230" s="594"/>
      <c r="AI230" s="466">
        <v>0.0</v>
      </c>
      <c r="AJ230" s="464">
        <v>0.0</v>
      </c>
      <c r="AK230" s="464">
        <v>0.0</v>
      </c>
      <c r="AL230" s="464">
        <v>0.0</v>
      </c>
      <c r="AM230" s="464">
        <v>0.0</v>
      </c>
      <c r="AN230" s="464">
        <v>0.0</v>
      </c>
      <c r="AO230" s="465">
        <v>0.0</v>
      </c>
      <c r="AP230" s="244"/>
      <c r="AQ230" s="244"/>
      <c r="AR230" s="244"/>
      <c r="AS230" s="244"/>
      <c r="AT230" s="244"/>
      <c r="AU230" s="554" t="s">
        <v>5</v>
      </c>
      <c r="AV230" s="482">
        <f t="shared" ref="AV230:BB230" si="215">SUM(AA231, AA236)</f>
        <v>2</v>
      </c>
      <c r="AW230" s="482">
        <f t="shared" si="215"/>
        <v>2</v>
      </c>
      <c r="AX230" s="482">
        <f t="shared" si="215"/>
        <v>0</v>
      </c>
      <c r="AY230" s="482">
        <f t="shared" si="215"/>
        <v>0</v>
      </c>
      <c r="AZ230" s="482">
        <f t="shared" si="215"/>
        <v>2</v>
      </c>
      <c r="BA230" s="482">
        <f t="shared" si="215"/>
        <v>2</v>
      </c>
      <c r="BB230" s="482">
        <f t="shared" si="215"/>
        <v>0</v>
      </c>
      <c r="BC230" s="594"/>
      <c r="BD230" s="482">
        <f t="shared" ref="BD230:BJ230" si="216">SUM(AI231, AI236)</f>
        <v>2</v>
      </c>
      <c r="BE230" s="482">
        <f t="shared" si="216"/>
        <v>1</v>
      </c>
      <c r="BF230" s="482">
        <f t="shared" si="216"/>
        <v>0</v>
      </c>
      <c r="BG230" s="482">
        <f t="shared" si="216"/>
        <v>0</v>
      </c>
      <c r="BH230" s="482">
        <f t="shared" si="216"/>
        <v>0</v>
      </c>
      <c r="BI230" s="482">
        <f t="shared" si="216"/>
        <v>1</v>
      </c>
      <c r="BJ230" s="482">
        <f t="shared" si="216"/>
        <v>2</v>
      </c>
      <c r="BK230" s="483">
        <f t="shared" ref="BK230:BK234" si="225">SUM(AV230:BJ230)</f>
        <v>14</v>
      </c>
      <c r="BL230" s="592"/>
      <c r="BM230" s="592"/>
      <c r="BN230" s="534"/>
      <c r="BO230" s="543" t="s">
        <v>144</v>
      </c>
      <c r="BP230" s="475">
        <f>SUM(J237, J239)</f>
        <v>20</v>
      </c>
      <c r="BQ230" s="476">
        <f t="shared" ref="BQ230:BW230" si="217"> BP230 - SUM(K237, K239)</f>
        <v>19</v>
      </c>
      <c r="BR230" s="476">
        <f t="shared" si="217"/>
        <v>19</v>
      </c>
      <c r="BS230" s="476">
        <f t="shared" si="217"/>
        <v>19</v>
      </c>
      <c r="BT230" s="476">
        <f t="shared" si="217"/>
        <v>19</v>
      </c>
      <c r="BU230" s="476">
        <f t="shared" si="217"/>
        <v>18</v>
      </c>
      <c r="BV230" s="476">
        <f t="shared" si="217"/>
        <v>17</v>
      </c>
      <c r="BW230" s="476">
        <f t="shared" si="217"/>
        <v>15</v>
      </c>
      <c r="BX230" s="476"/>
      <c r="BY230" s="476">
        <f> BW230 - SUM(S237, S239)</f>
        <v>15</v>
      </c>
      <c r="BZ230" s="476">
        <f t="shared" ref="BZ230:CE230" si="218"> BY230 - SUM(T237, T239)</f>
        <v>14</v>
      </c>
      <c r="CA230" s="476">
        <f t="shared" si="218"/>
        <v>13</v>
      </c>
      <c r="CB230" s="476">
        <f t="shared" si="218"/>
        <v>13</v>
      </c>
      <c r="CC230" s="476">
        <f t="shared" si="218"/>
        <v>12</v>
      </c>
      <c r="CD230" s="476">
        <f t="shared" si="218"/>
        <v>12</v>
      </c>
      <c r="CE230" s="476">
        <f t="shared" si="218"/>
        <v>12</v>
      </c>
      <c r="CF230" s="534"/>
      <c r="CG230" s="543" t="s">
        <v>144</v>
      </c>
      <c r="CH230" s="407">
        <f>SUM(J236, J231)</f>
        <v>16</v>
      </c>
      <c r="CI230" s="476">
        <f t="shared" ref="CI230:CO230" si="219">CH230 - SUM(K236, K231)</f>
        <v>15</v>
      </c>
      <c r="CJ230" s="476">
        <f t="shared" si="219"/>
        <v>14</v>
      </c>
      <c r="CK230" s="476">
        <f t="shared" si="219"/>
        <v>14</v>
      </c>
      <c r="CL230" s="476">
        <f t="shared" si="219"/>
        <v>14</v>
      </c>
      <c r="CM230" s="476">
        <f t="shared" si="219"/>
        <v>13</v>
      </c>
      <c r="CN230" s="476">
        <f t="shared" si="219"/>
        <v>13</v>
      </c>
      <c r="CO230" s="476">
        <f t="shared" si="219"/>
        <v>13</v>
      </c>
      <c r="CP230" s="476"/>
      <c r="CQ230" s="476">
        <f>CO230 - SUM(S236, S231)</f>
        <v>13</v>
      </c>
      <c r="CR230" s="476">
        <f t="shared" ref="CR230:CW230" si="220">CQ230 - SUM(T236, T231)</f>
        <v>13</v>
      </c>
      <c r="CS230" s="476">
        <f t="shared" si="220"/>
        <v>13</v>
      </c>
      <c r="CT230" s="476">
        <f t="shared" si="220"/>
        <v>13</v>
      </c>
      <c r="CU230" s="476">
        <f t="shared" si="220"/>
        <v>13</v>
      </c>
      <c r="CV230" s="476">
        <f t="shared" si="220"/>
        <v>13</v>
      </c>
      <c r="CW230" s="476">
        <f t="shared" si="220"/>
        <v>11</v>
      </c>
      <c r="CX230" s="534"/>
      <c r="CY230" s="543" t="s">
        <v>144</v>
      </c>
      <c r="CZ230" s="407">
        <f>SUM(J234, J232)</f>
        <v>23</v>
      </c>
      <c r="DA230" s="476">
        <f t="shared" ref="DA230:DG230" si="221">CZ230 - SUM(K234, K232)</f>
        <v>22</v>
      </c>
      <c r="DB230" s="476">
        <f t="shared" si="221"/>
        <v>21</v>
      </c>
      <c r="DC230" s="476">
        <f t="shared" si="221"/>
        <v>21</v>
      </c>
      <c r="DD230" s="476">
        <f t="shared" si="221"/>
        <v>21</v>
      </c>
      <c r="DE230" s="476">
        <f t="shared" si="221"/>
        <v>19</v>
      </c>
      <c r="DF230" s="476">
        <f t="shared" si="221"/>
        <v>17</v>
      </c>
      <c r="DG230" s="476">
        <f t="shared" si="221"/>
        <v>15</v>
      </c>
      <c r="DH230" s="476"/>
      <c r="DI230" s="476">
        <f>DG230 - SUM(S234, S232)</f>
        <v>14</v>
      </c>
      <c r="DJ230" s="476">
        <f t="shared" ref="DJ230:DO230" si="222">DI230 - SUM(T234, T232)</f>
        <v>13</v>
      </c>
      <c r="DK230" s="476">
        <f t="shared" si="222"/>
        <v>13</v>
      </c>
      <c r="DL230" s="476">
        <f t="shared" si="222"/>
        <v>13</v>
      </c>
      <c r="DM230" s="476">
        <f t="shared" si="222"/>
        <v>10</v>
      </c>
      <c r="DN230" s="476">
        <f t="shared" si="222"/>
        <v>7</v>
      </c>
      <c r="DO230" s="476">
        <f t="shared" si="222"/>
        <v>6</v>
      </c>
      <c r="DP230" s="244"/>
      <c r="DQ230" s="244"/>
      <c r="DR230" s="244"/>
      <c r="DS230" s="244"/>
      <c r="DT230" s="244"/>
      <c r="DU230" s="244"/>
      <c r="DV230" s="244"/>
      <c r="DW230" s="244"/>
      <c r="DX230" s="244"/>
      <c r="DY230" s="244"/>
      <c r="DZ230" s="244"/>
      <c r="EA230" s="244"/>
      <c r="EB230" s="244"/>
      <c r="EC230" s="244"/>
      <c r="ED230" s="244"/>
      <c r="EE230" s="244"/>
      <c r="EF230" s="244"/>
      <c r="EG230" s="244"/>
      <c r="EH230" s="244"/>
      <c r="EI230" s="244"/>
      <c r="EJ230" s="244"/>
      <c r="EK230" s="244"/>
      <c r="EL230" s="244"/>
      <c r="EM230" s="244"/>
      <c r="EN230" s="244"/>
    </row>
    <row r="231" ht="19.5" customHeight="1">
      <c r="A231" s="14"/>
      <c r="B231" s="478"/>
      <c r="C231" s="479"/>
      <c r="D231" s="479"/>
      <c r="E231" s="551" t="s">
        <v>237</v>
      </c>
      <c r="F231" s="552"/>
      <c r="G231" s="553"/>
      <c r="H231" s="481" t="s">
        <v>5</v>
      </c>
      <c r="I231" s="464" t="s">
        <v>5</v>
      </c>
      <c r="J231" s="282">
        <v>2.0</v>
      </c>
      <c r="K231" s="282">
        <v>0.0</v>
      </c>
      <c r="L231" s="282">
        <v>0.0</v>
      </c>
      <c r="M231" s="282">
        <v>0.0</v>
      </c>
      <c r="N231" s="282">
        <v>0.0</v>
      </c>
      <c r="O231" s="282">
        <v>0.0</v>
      </c>
      <c r="P231" s="282">
        <v>0.0</v>
      </c>
      <c r="Q231" s="283">
        <v>0.0</v>
      </c>
      <c r="R231" s="594"/>
      <c r="S231" s="282">
        <v>0.0</v>
      </c>
      <c r="T231" s="282">
        <v>0.0</v>
      </c>
      <c r="U231" s="282">
        <v>0.0</v>
      </c>
      <c r="V231" s="282">
        <v>0.0</v>
      </c>
      <c r="W231" s="282">
        <v>0.0</v>
      </c>
      <c r="X231" s="282">
        <v>0.0</v>
      </c>
      <c r="Y231" s="283">
        <v>2.0</v>
      </c>
      <c r="Z231" s="594"/>
      <c r="AA231" s="466">
        <v>0.0</v>
      </c>
      <c r="AB231" s="464">
        <v>0.0</v>
      </c>
      <c r="AC231" s="464">
        <v>0.0</v>
      </c>
      <c r="AD231" s="464">
        <v>0.0</v>
      </c>
      <c r="AE231" s="464">
        <v>0.0</v>
      </c>
      <c r="AF231" s="464">
        <v>0.0</v>
      </c>
      <c r="AG231" s="465">
        <v>0.0</v>
      </c>
      <c r="AH231" s="594"/>
      <c r="AI231" s="466">
        <v>0.0</v>
      </c>
      <c r="AJ231" s="464">
        <v>0.0</v>
      </c>
      <c r="AK231" s="464">
        <v>0.0</v>
      </c>
      <c r="AL231" s="464">
        <v>0.0</v>
      </c>
      <c r="AM231" s="464">
        <v>0.0</v>
      </c>
      <c r="AN231" s="464">
        <v>0.0</v>
      </c>
      <c r="AO231" s="465">
        <v>2.0</v>
      </c>
      <c r="AP231" s="14"/>
      <c r="AQ231" s="14"/>
      <c r="AR231" s="14"/>
      <c r="AS231" s="14"/>
      <c r="AT231" s="14"/>
      <c r="AU231" s="554" t="s">
        <v>8</v>
      </c>
      <c r="AV231" s="467">
        <f t="shared" ref="AV231:BB231" si="223">SUM(AA237, AA239)</f>
        <v>3</v>
      </c>
      <c r="AW231" s="467">
        <f t="shared" si="223"/>
        <v>3</v>
      </c>
      <c r="AX231" s="467">
        <f t="shared" si="223"/>
        <v>0</v>
      </c>
      <c r="AY231" s="467">
        <f t="shared" si="223"/>
        <v>0</v>
      </c>
      <c r="AZ231" s="467">
        <f t="shared" si="223"/>
        <v>2</v>
      </c>
      <c r="BA231" s="467">
        <f t="shared" si="223"/>
        <v>1</v>
      </c>
      <c r="BB231" s="467">
        <f t="shared" si="223"/>
        <v>3.5</v>
      </c>
      <c r="BC231" s="594"/>
      <c r="BD231" s="467">
        <f t="shared" ref="BD231:BJ231" si="224">SUM(AI237, AI239)</f>
        <v>2</v>
      </c>
      <c r="BE231" s="467">
        <f t="shared" si="224"/>
        <v>2</v>
      </c>
      <c r="BF231" s="467">
        <f t="shared" si="224"/>
        <v>0</v>
      </c>
      <c r="BG231" s="467">
        <f t="shared" si="224"/>
        <v>0</v>
      </c>
      <c r="BH231" s="467">
        <f t="shared" si="224"/>
        <v>1</v>
      </c>
      <c r="BI231" s="467">
        <f t="shared" si="224"/>
        <v>1.5</v>
      </c>
      <c r="BJ231" s="467">
        <f t="shared" si="224"/>
        <v>1.5</v>
      </c>
      <c r="BK231" s="483">
        <f t="shared" si="225"/>
        <v>20.5</v>
      </c>
      <c r="BL231" s="592"/>
      <c r="BM231" s="592"/>
      <c r="BN231" s="437"/>
      <c r="BO231" s="441"/>
      <c r="BP231" s="441"/>
      <c r="BQ231" s="441"/>
      <c r="BR231" s="441"/>
      <c r="BS231" s="441"/>
      <c r="BT231" s="441"/>
      <c r="BU231" s="441"/>
      <c r="BV231" s="441"/>
      <c r="BW231" s="441"/>
      <c r="BX231" s="592"/>
      <c r="BY231" s="592"/>
      <c r="BZ231" s="592"/>
      <c r="CA231" s="592"/>
      <c r="CB231" s="592"/>
      <c r="CC231" s="592"/>
      <c r="CD231" s="592"/>
      <c r="CE231" s="592"/>
      <c r="CF231" s="437"/>
      <c r="CG231" s="441"/>
      <c r="CH231" s="441"/>
      <c r="CI231" s="441"/>
      <c r="CJ231" s="441"/>
      <c r="CK231" s="441"/>
      <c r="CL231" s="441"/>
      <c r="CM231" s="441"/>
      <c r="CN231" s="441"/>
      <c r="CO231" s="441"/>
      <c r="CP231" s="592"/>
      <c r="CQ231" s="441"/>
      <c r="CR231" s="441"/>
      <c r="CS231" s="441"/>
      <c r="CT231" s="441"/>
      <c r="CU231" s="441"/>
      <c r="CV231" s="441"/>
      <c r="CW231" s="441"/>
      <c r="CX231" s="437"/>
      <c r="CY231" s="437"/>
      <c r="CZ231" s="437"/>
      <c r="DA231" s="437"/>
      <c r="DB231" s="437"/>
      <c r="DC231" s="437"/>
      <c r="DD231" s="437"/>
      <c r="DE231" s="437"/>
      <c r="DF231" s="437"/>
      <c r="DG231" s="437"/>
      <c r="DH231" s="244"/>
      <c r="DI231" s="244"/>
      <c r="DJ231" s="244"/>
      <c r="DK231" s="244"/>
      <c r="DL231" s="244"/>
      <c r="DM231" s="244"/>
      <c r="DN231" s="244"/>
      <c r="DO231" s="24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row>
    <row r="232" ht="19.5" customHeight="1">
      <c r="A232" s="14"/>
      <c r="B232" s="478"/>
      <c r="C232" s="479"/>
      <c r="D232" s="479"/>
      <c r="E232" s="551" t="s">
        <v>238</v>
      </c>
      <c r="F232" s="552"/>
      <c r="G232" s="553"/>
      <c r="H232" s="481" t="s">
        <v>12</v>
      </c>
      <c r="I232" s="464" t="s">
        <v>5</v>
      </c>
      <c r="J232" s="282">
        <v>16.0</v>
      </c>
      <c r="K232" s="282">
        <v>1.0</v>
      </c>
      <c r="L232" s="282">
        <v>1.0</v>
      </c>
      <c r="M232" s="282">
        <v>0.0</v>
      </c>
      <c r="N232" s="282">
        <v>0.0</v>
      </c>
      <c r="O232" s="282">
        <v>2.0</v>
      </c>
      <c r="P232" s="282">
        <v>2.0</v>
      </c>
      <c r="Q232" s="283">
        <v>2.0</v>
      </c>
      <c r="R232" s="594"/>
      <c r="S232" s="282">
        <v>1.0</v>
      </c>
      <c r="T232" s="282">
        <v>1.0</v>
      </c>
      <c r="U232" s="282">
        <v>0.0</v>
      </c>
      <c r="V232" s="282">
        <v>0.0</v>
      </c>
      <c r="W232" s="282">
        <v>1.0</v>
      </c>
      <c r="X232" s="282">
        <v>1.0</v>
      </c>
      <c r="Y232" s="283">
        <v>0.0</v>
      </c>
      <c r="Z232" s="594"/>
      <c r="AA232" s="466">
        <v>1.0</v>
      </c>
      <c r="AB232" s="464">
        <v>1.0</v>
      </c>
      <c r="AC232" s="464">
        <v>0.0</v>
      </c>
      <c r="AD232" s="464">
        <v>0.0</v>
      </c>
      <c r="AE232" s="464">
        <v>2.0</v>
      </c>
      <c r="AF232" s="464">
        <v>2.0</v>
      </c>
      <c r="AG232" s="465">
        <v>1.0</v>
      </c>
      <c r="AH232" s="594"/>
      <c r="AI232" s="466">
        <v>1.0</v>
      </c>
      <c r="AJ232" s="464">
        <v>1.0</v>
      </c>
      <c r="AK232" s="464">
        <v>0.0</v>
      </c>
      <c r="AL232" s="464">
        <v>0.0</v>
      </c>
      <c r="AM232" s="464">
        <v>2.0</v>
      </c>
      <c r="AN232" s="464">
        <v>2.0</v>
      </c>
      <c r="AO232" s="465">
        <v>1.0</v>
      </c>
      <c r="AP232" s="14"/>
      <c r="AQ232" s="14"/>
      <c r="AR232" s="14"/>
      <c r="AS232" s="14"/>
      <c r="AT232" s="14"/>
      <c r="AU232" s="554" t="s">
        <v>10</v>
      </c>
      <c r="AV232" s="482">
        <f t="shared" ref="AV232:BB232" si="226">SUM(AA230, AA238)</f>
        <v>3</v>
      </c>
      <c r="AW232" s="482">
        <f t="shared" si="226"/>
        <v>0</v>
      </c>
      <c r="AX232" s="482">
        <f t="shared" si="226"/>
        <v>2.5</v>
      </c>
      <c r="AY232" s="482">
        <f t="shared" si="226"/>
        <v>2.5</v>
      </c>
      <c r="AZ232" s="482">
        <f t="shared" si="226"/>
        <v>2</v>
      </c>
      <c r="BA232" s="482">
        <f t="shared" si="226"/>
        <v>2</v>
      </c>
      <c r="BB232" s="482">
        <f t="shared" si="226"/>
        <v>4.5</v>
      </c>
      <c r="BC232" s="594"/>
      <c r="BD232" s="482">
        <f t="shared" ref="BD232:BJ232" si="227">SUM(AI230, AI238)</f>
        <v>2</v>
      </c>
      <c r="BE232" s="482">
        <f t="shared" si="227"/>
        <v>0</v>
      </c>
      <c r="BF232" s="482">
        <f t="shared" si="227"/>
        <v>2</v>
      </c>
      <c r="BG232" s="482">
        <f t="shared" si="227"/>
        <v>0</v>
      </c>
      <c r="BH232" s="482">
        <f t="shared" si="227"/>
        <v>2</v>
      </c>
      <c r="BI232" s="482">
        <f t="shared" si="227"/>
        <v>2</v>
      </c>
      <c r="BJ232" s="482">
        <f t="shared" si="227"/>
        <v>0</v>
      </c>
      <c r="BK232" s="483">
        <f t="shared" si="225"/>
        <v>24.5</v>
      </c>
      <c r="BN232" s="534"/>
      <c r="BO232" s="543" t="s">
        <v>7</v>
      </c>
      <c r="BP232" s="603" t="s">
        <v>91</v>
      </c>
      <c r="BQ232" s="604">
        <f t="shared" ref="BQ232:BW232" si="228">K229</f>
        <v>44581</v>
      </c>
      <c r="BR232" s="604">
        <f t="shared" si="228"/>
        <v>44582</v>
      </c>
      <c r="BS232" s="604">
        <f t="shared" si="228"/>
        <v>44583</v>
      </c>
      <c r="BT232" s="604">
        <f t="shared" si="228"/>
        <v>44584</v>
      </c>
      <c r="BU232" s="604">
        <f t="shared" si="228"/>
        <v>44585</v>
      </c>
      <c r="BV232" s="604">
        <f t="shared" si="228"/>
        <v>44586</v>
      </c>
      <c r="BW232" s="604">
        <f t="shared" si="228"/>
        <v>44587</v>
      </c>
      <c r="BY232" s="604">
        <f t="shared" ref="BY232:CE232" si="229">S229</f>
        <v>44588</v>
      </c>
      <c r="BZ232" s="604">
        <f t="shared" si="229"/>
        <v>44589</v>
      </c>
      <c r="CA232" s="604">
        <f t="shared" si="229"/>
        <v>44590</v>
      </c>
      <c r="CB232" s="604">
        <f t="shared" si="229"/>
        <v>44591</v>
      </c>
      <c r="CC232" s="604">
        <f t="shared" si="229"/>
        <v>44592</v>
      </c>
      <c r="CD232" s="604">
        <f t="shared" si="229"/>
        <v>44593</v>
      </c>
      <c r="CE232" s="604">
        <f t="shared" si="229"/>
        <v>44594</v>
      </c>
      <c r="CF232" s="534"/>
      <c r="CG232" s="543" t="s">
        <v>10</v>
      </c>
      <c r="CH232" s="595" t="s">
        <v>91</v>
      </c>
      <c r="CI232" s="596">
        <f t="shared" ref="CI232:CO232" si="230">K229</f>
        <v>44581</v>
      </c>
      <c r="CJ232" s="596">
        <f t="shared" si="230"/>
        <v>44582</v>
      </c>
      <c r="CK232" s="596">
        <f t="shared" si="230"/>
        <v>44583</v>
      </c>
      <c r="CL232" s="596">
        <f t="shared" si="230"/>
        <v>44584</v>
      </c>
      <c r="CM232" s="596">
        <f t="shared" si="230"/>
        <v>44585</v>
      </c>
      <c r="CN232" s="596">
        <f t="shared" si="230"/>
        <v>44586</v>
      </c>
      <c r="CO232" s="596">
        <f t="shared" si="230"/>
        <v>44587</v>
      </c>
      <c r="CQ232" s="596">
        <f t="shared" ref="CQ232:CW232" si="231">S229</f>
        <v>44588</v>
      </c>
      <c r="CR232" s="596">
        <f t="shared" si="231"/>
        <v>44589</v>
      </c>
      <c r="CS232" s="596">
        <f t="shared" si="231"/>
        <v>44590</v>
      </c>
      <c r="CT232" s="596">
        <f t="shared" si="231"/>
        <v>44591</v>
      </c>
      <c r="CU232" s="596">
        <f t="shared" si="231"/>
        <v>44592</v>
      </c>
      <c r="CV232" s="596">
        <f t="shared" si="231"/>
        <v>44593</v>
      </c>
      <c r="CW232" s="596">
        <f t="shared" si="231"/>
        <v>44594</v>
      </c>
      <c r="CX232" s="437"/>
      <c r="CY232" s="437"/>
      <c r="CZ232" s="437"/>
      <c r="DA232" s="437"/>
      <c r="DB232" s="437"/>
      <c r="DC232" s="437"/>
      <c r="DD232" s="437"/>
      <c r="DE232" s="437"/>
      <c r="DF232" s="437"/>
      <c r="DG232" s="437"/>
      <c r="DH232" s="244"/>
      <c r="DI232" s="244"/>
      <c r="DJ232" s="244"/>
      <c r="DK232" s="244"/>
      <c r="DL232" s="244"/>
      <c r="DM232" s="244"/>
      <c r="DN232" s="244"/>
      <c r="DO232" s="24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row>
    <row r="233" ht="19.5" customHeight="1">
      <c r="A233" s="14"/>
      <c r="B233" s="478"/>
      <c r="C233" s="479"/>
      <c r="D233" s="479"/>
      <c r="E233" s="551" t="s">
        <v>239</v>
      </c>
      <c r="F233" s="552"/>
      <c r="G233" s="553"/>
      <c r="H233" s="481" t="s">
        <v>7</v>
      </c>
      <c r="I233" s="464" t="s">
        <v>5</v>
      </c>
      <c r="J233" s="282">
        <v>5.0</v>
      </c>
      <c r="K233" s="282">
        <v>0.0</v>
      </c>
      <c r="L233" s="282">
        <v>0.0</v>
      </c>
      <c r="M233" s="282">
        <v>0.0</v>
      </c>
      <c r="N233" s="282">
        <v>0.0</v>
      </c>
      <c r="O233" s="282">
        <v>0.0</v>
      </c>
      <c r="P233" s="282">
        <v>0.0</v>
      </c>
      <c r="Q233" s="283">
        <v>0.0</v>
      </c>
      <c r="R233" s="594"/>
      <c r="S233" s="282">
        <v>0.0</v>
      </c>
      <c r="T233" s="282">
        <v>0.0</v>
      </c>
      <c r="U233" s="282">
        <v>0.0</v>
      </c>
      <c r="V233" s="282">
        <v>0.0</v>
      </c>
      <c r="W233" s="282">
        <v>0.0</v>
      </c>
      <c r="X233" s="282">
        <v>0.0</v>
      </c>
      <c r="Y233" s="283">
        <v>0.0</v>
      </c>
      <c r="Z233" s="594"/>
      <c r="AA233" s="466">
        <v>0.0</v>
      </c>
      <c r="AB233" s="466">
        <v>0.0</v>
      </c>
      <c r="AC233" s="466">
        <v>0.0</v>
      </c>
      <c r="AD233" s="466">
        <v>0.0</v>
      </c>
      <c r="AE233" s="466">
        <v>0.0</v>
      </c>
      <c r="AF233" s="466">
        <v>0.0</v>
      </c>
      <c r="AG233" s="466">
        <v>0.0</v>
      </c>
      <c r="AH233" s="594"/>
      <c r="AI233" s="466">
        <v>0.0</v>
      </c>
      <c r="AJ233" s="466">
        <v>0.0</v>
      </c>
      <c r="AK233" s="466">
        <v>0.0</v>
      </c>
      <c r="AL233" s="466">
        <v>0.0</v>
      </c>
      <c r="AM233" s="464">
        <v>2.0</v>
      </c>
      <c r="AN233" s="464">
        <v>1.0</v>
      </c>
      <c r="AO233" s="465">
        <v>1.0</v>
      </c>
      <c r="AP233" s="14"/>
      <c r="AQ233" s="14"/>
      <c r="AR233" s="14"/>
      <c r="AS233" s="14"/>
      <c r="AT233" s="14"/>
      <c r="AU233" s="554" t="s">
        <v>12</v>
      </c>
      <c r="AV233" s="467">
        <f t="shared" ref="AV233:BB233" si="232">SUM(AA232, AA234)</f>
        <v>1</v>
      </c>
      <c r="AW233" s="467">
        <f t="shared" si="232"/>
        <v>1</v>
      </c>
      <c r="AX233" s="467">
        <f t="shared" si="232"/>
        <v>0</v>
      </c>
      <c r="AY233" s="467">
        <f t="shared" si="232"/>
        <v>0</v>
      </c>
      <c r="AZ233" s="467">
        <f t="shared" si="232"/>
        <v>2</v>
      </c>
      <c r="BA233" s="467">
        <f t="shared" si="232"/>
        <v>2</v>
      </c>
      <c r="BB233" s="467">
        <f t="shared" si="232"/>
        <v>1</v>
      </c>
      <c r="BC233" s="594"/>
      <c r="BD233" s="467">
        <f t="shared" ref="BD233:BJ233" si="233">SUM(AI232, AI234)</f>
        <v>1</v>
      </c>
      <c r="BE233" s="467">
        <f t="shared" si="233"/>
        <v>1</v>
      </c>
      <c r="BF233" s="467">
        <f t="shared" si="233"/>
        <v>0</v>
      </c>
      <c r="BG233" s="467">
        <f t="shared" si="233"/>
        <v>0</v>
      </c>
      <c r="BH233" s="467">
        <f t="shared" si="233"/>
        <v>3</v>
      </c>
      <c r="BI233" s="467">
        <f t="shared" si="233"/>
        <v>3</v>
      </c>
      <c r="BJ233" s="467">
        <f t="shared" si="233"/>
        <v>2</v>
      </c>
      <c r="BK233" s="483">
        <f t="shared" si="225"/>
        <v>17</v>
      </c>
      <c r="BN233" s="534"/>
      <c r="BO233" s="543" t="s">
        <v>140</v>
      </c>
      <c r="BP233" s="407">
        <f>SUM(J235, J233)</f>
        <v>21</v>
      </c>
      <c r="BQ233" s="408">
        <f>BP233 - (BP233/14)</f>
        <v>19.5</v>
      </c>
      <c r="BR233" s="408">
        <f>BQ233 - (BP233/14)</f>
        <v>18</v>
      </c>
      <c r="BS233" s="408">
        <f>BR233 - (BP233/14)</f>
        <v>16.5</v>
      </c>
      <c r="BT233" s="408">
        <f>BS233 - (BP233/14)</f>
        <v>15</v>
      </c>
      <c r="BU233" s="408">
        <f>BT233 - (BP233/14)</f>
        <v>13.5</v>
      </c>
      <c r="BV233" s="408">
        <f>BU233 - (BP233/14)</f>
        <v>12</v>
      </c>
      <c r="BW233" s="408">
        <f>BV233 - (BP233/14)</f>
        <v>10.5</v>
      </c>
      <c r="BX233" s="408"/>
      <c r="BY233" s="408">
        <f>BW233 - (BP233/14)</f>
        <v>9</v>
      </c>
      <c r="BZ233" s="408">
        <f>BY233 - (BP233/14)</f>
        <v>7.5</v>
      </c>
      <c r="CA233" s="408">
        <f>BZ233 - (BP233/14)</f>
        <v>6</v>
      </c>
      <c r="CB233" s="408">
        <f>CA233 - (BP233/14)</f>
        <v>4.5</v>
      </c>
      <c r="CC233" s="408">
        <f>CB233 - (BP233/14)</f>
        <v>3</v>
      </c>
      <c r="CD233" s="408">
        <f>CC233 - (BP233/14)</f>
        <v>1.5</v>
      </c>
      <c r="CE233" s="408">
        <f>CD233 - (BP233/14)</f>
        <v>0</v>
      </c>
      <c r="CF233" s="534"/>
      <c r="CG233" s="543" t="s">
        <v>140</v>
      </c>
      <c r="CH233" s="407">
        <f>SUM(J230, J238)</f>
        <v>20</v>
      </c>
      <c r="CI233" s="408">
        <f>CH233 - (CH233/14)</f>
        <v>18.57142857</v>
      </c>
      <c r="CJ233" s="408">
        <f>CI233 - (CH233/14)</f>
        <v>17.14285714</v>
      </c>
      <c r="CK233" s="408">
        <f>CJ233 - (CH233/14)</f>
        <v>15.71428571</v>
      </c>
      <c r="CL233" s="408">
        <f>CK233 - (CH233/14)</f>
        <v>14.28571429</v>
      </c>
      <c r="CM233" s="408">
        <f>CL233 - (CH233/14)</f>
        <v>12.85714286</v>
      </c>
      <c r="CN233" s="408">
        <f>CM233 - (CH233/14)</f>
        <v>11.42857143</v>
      </c>
      <c r="CO233" s="408">
        <f>CN233 - (CH233/14)</f>
        <v>10</v>
      </c>
      <c r="CP233" s="408"/>
      <c r="CQ233" s="408">
        <f>CO233 - (CH233/14)</f>
        <v>8.571428571</v>
      </c>
      <c r="CR233" s="408">
        <f>CQ233 - (CH233/14)</f>
        <v>7.142857143</v>
      </c>
      <c r="CS233" s="408">
        <f>CR233 - (CH233/14)</f>
        <v>5.714285714</v>
      </c>
      <c r="CT233" s="408">
        <f>CS233 - (CH233/14)</f>
        <v>4.285714286</v>
      </c>
      <c r="CU233" s="408">
        <f>CT233 - (CH233/14)</f>
        <v>2.857142857</v>
      </c>
      <c r="CV233" s="408">
        <f>CU233 - (CH233/14)</f>
        <v>1.428571429</v>
      </c>
      <c r="CW233" s="408">
        <f>CV233 - (CH233/14)</f>
        <v>0</v>
      </c>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row>
    <row r="234" ht="19.5" customHeight="1">
      <c r="A234" s="14"/>
      <c r="B234" s="478"/>
      <c r="C234" s="479"/>
      <c r="D234" s="479"/>
      <c r="E234" s="551" t="s">
        <v>239</v>
      </c>
      <c r="F234" s="552"/>
      <c r="G234" s="553"/>
      <c r="H234" s="481" t="s">
        <v>12</v>
      </c>
      <c r="I234" s="464" t="s">
        <v>5</v>
      </c>
      <c r="J234" s="282">
        <v>7.0</v>
      </c>
      <c r="K234" s="282">
        <v>0.0</v>
      </c>
      <c r="L234" s="282">
        <v>0.0</v>
      </c>
      <c r="M234" s="282">
        <v>0.0</v>
      </c>
      <c r="N234" s="282">
        <v>0.0</v>
      </c>
      <c r="O234" s="282">
        <v>0.0</v>
      </c>
      <c r="P234" s="282">
        <v>0.0</v>
      </c>
      <c r="Q234" s="283">
        <v>0.0</v>
      </c>
      <c r="R234" s="594"/>
      <c r="S234" s="282">
        <v>0.0</v>
      </c>
      <c r="T234" s="282">
        <v>0.0</v>
      </c>
      <c r="U234" s="282">
        <v>0.0</v>
      </c>
      <c r="V234" s="282">
        <v>0.0</v>
      </c>
      <c r="W234" s="282">
        <v>2.0</v>
      </c>
      <c r="X234" s="282">
        <v>2.0</v>
      </c>
      <c r="Y234" s="283">
        <v>1.0</v>
      </c>
      <c r="Z234" s="594"/>
      <c r="AA234" s="466">
        <v>0.0</v>
      </c>
      <c r="AB234" s="466">
        <v>0.0</v>
      </c>
      <c r="AC234" s="466">
        <v>0.0</v>
      </c>
      <c r="AD234" s="466">
        <v>0.0</v>
      </c>
      <c r="AE234" s="466">
        <v>0.0</v>
      </c>
      <c r="AF234" s="466">
        <v>0.0</v>
      </c>
      <c r="AG234" s="466">
        <v>0.0</v>
      </c>
      <c r="AH234" s="594"/>
      <c r="AI234" s="466">
        <v>0.0</v>
      </c>
      <c r="AJ234" s="466">
        <v>0.0</v>
      </c>
      <c r="AK234" s="466">
        <v>0.0</v>
      </c>
      <c r="AL234" s="466">
        <v>0.0</v>
      </c>
      <c r="AM234" s="464">
        <v>1.0</v>
      </c>
      <c r="AN234" s="464">
        <v>1.0</v>
      </c>
      <c r="AO234" s="465">
        <v>1.0</v>
      </c>
      <c r="AP234" s="14"/>
      <c r="AQ234" s="14"/>
      <c r="AR234" s="14"/>
      <c r="AS234" s="14"/>
      <c r="AT234" s="14"/>
      <c r="AU234" s="554" t="s">
        <v>7</v>
      </c>
      <c r="AV234" s="555">
        <f t="shared" ref="AV234:BB234" si="234">SUM(AA233, AA235)</f>
        <v>2</v>
      </c>
      <c r="AW234" s="555">
        <f t="shared" si="234"/>
        <v>1</v>
      </c>
      <c r="AX234" s="555">
        <f t="shared" si="234"/>
        <v>1</v>
      </c>
      <c r="AY234" s="555">
        <f t="shared" si="234"/>
        <v>0</v>
      </c>
      <c r="AZ234" s="555">
        <f t="shared" si="234"/>
        <v>2</v>
      </c>
      <c r="BA234" s="555">
        <f t="shared" si="234"/>
        <v>1</v>
      </c>
      <c r="BB234" s="555">
        <f t="shared" si="234"/>
        <v>1</v>
      </c>
      <c r="BC234" s="594"/>
      <c r="BD234" s="555">
        <f t="shared" ref="BD234:BJ234" si="235">SUM(AI233, AI235)</f>
        <v>1</v>
      </c>
      <c r="BE234" s="555">
        <f t="shared" si="235"/>
        <v>1</v>
      </c>
      <c r="BF234" s="555">
        <f t="shared" si="235"/>
        <v>1</v>
      </c>
      <c r="BG234" s="555">
        <f t="shared" si="235"/>
        <v>1</v>
      </c>
      <c r="BH234" s="555">
        <f t="shared" si="235"/>
        <v>3</v>
      </c>
      <c r="BI234" s="555">
        <f t="shared" si="235"/>
        <v>1.5</v>
      </c>
      <c r="BJ234" s="555">
        <f t="shared" si="235"/>
        <v>1.5</v>
      </c>
      <c r="BK234" s="483">
        <f t="shared" si="225"/>
        <v>18</v>
      </c>
      <c r="BN234" s="534"/>
      <c r="BO234" s="543" t="s">
        <v>144</v>
      </c>
      <c r="BP234" s="475">
        <f>SUM(J235, J233)</f>
        <v>21</v>
      </c>
      <c r="BQ234" s="476">
        <f t="shared" ref="BQ234:BW234" si="236">BP234 -SUM(K235, K233)</f>
        <v>20</v>
      </c>
      <c r="BR234" s="476">
        <f t="shared" si="236"/>
        <v>19</v>
      </c>
      <c r="BS234" s="476">
        <f t="shared" si="236"/>
        <v>17</v>
      </c>
      <c r="BT234" s="476">
        <f t="shared" si="236"/>
        <v>17</v>
      </c>
      <c r="BU234" s="476">
        <f t="shared" si="236"/>
        <v>15</v>
      </c>
      <c r="BV234" s="476">
        <f t="shared" si="236"/>
        <v>14</v>
      </c>
      <c r="BW234" s="476">
        <f t="shared" si="236"/>
        <v>13</v>
      </c>
      <c r="BX234" s="476"/>
      <c r="BY234" s="476">
        <f>BW234 -SUM(S235, S233)</f>
        <v>11</v>
      </c>
      <c r="BZ234" s="476">
        <f t="shared" ref="BZ234:CE234" si="237">BY234 -SUM(T235, T233)</f>
        <v>10</v>
      </c>
      <c r="CA234" s="476">
        <f t="shared" si="237"/>
        <v>9</v>
      </c>
      <c r="CB234" s="476">
        <f t="shared" si="237"/>
        <v>8</v>
      </c>
      <c r="CC234" s="476">
        <f t="shared" si="237"/>
        <v>8</v>
      </c>
      <c r="CD234" s="476">
        <f t="shared" si="237"/>
        <v>8</v>
      </c>
      <c r="CE234" s="476">
        <f t="shared" si="237"/>
        <v>8</v>
      </c>
      <c r="CF234" s="534"/>
      <c r="CG234" s="543" t="s">
        <v>144</v>
      </c>
      <c r="CH234" s="407">
        <f>SUM(J230, J238)</f>
        <v>20</v>
      </c>
      <c r="CI234" s="476">
        <f t="shared" ref="CI234:CO234" si="238">CH234 - SUM(K230,K238)</f>
        <v>18</v>
      </c>
      <c r="CJ234" s="476">
        <f t="shared" si="238"/>
        <v>18</v>
      </c>
      <c r="CK234" s="476">
        <f t="shared" si="238"/>
        <v>16</v>
      </c>
      <c r="CL234" s="476">
        <f t="shared" si="238"/>
        <v>14</v>
      </c>
      <c r="CM234" s="476">
        <f t="shared" si="238"/>
        <v>12</v>
      </c>
      <c r="CN234" s="476">
        <f t="shared" si="238"/>
        <v>10</v>
      </c>
      <c r="CO234" s="476">
        <f t="shared" si="238"/>
        <v>8</v>
      </c>
      <c r="CP234" s="476"/>
      <c r="CQ234" s="476">
        <f>CO234 - SUM(S230,S238)</f>
        <v>6</v>
      </c>
      <c r="CR234" s="476">
        <f t="shared" ref="CR234:CW234" si="239">CQ234 - SUM(T230,T238)</f>
        <v>6</v>
      </c>
      <c r="CS234" s="476">
        <f t="shared" si="239"/>
        <v>4</v>
      </c>
      <c r="CT234" s="476">
        <f t="shared" si="239"/>
        <v>4</v>
      </c>
      <c r="CU234" s="476">
        <f t="shared" si="239"/>
        <v>2</v>
      </c>
      <c r="CV234" s="476">
        <f t="shared" si="239"/>
        <v>0</v>
      </c>
      <c r="CW234" s="476">
        <f t="shared" si="239"/>
        <v>0</v>
      </c>
      <c r="DI234" s="244"/>
      <c r="DJ234" s="244"/>
      <c r="DK234" s="437"/>
      <c r="DL234" s="437"/>
      <c r="DM234" s="437"/>
      <c r="DN234" s="437"/>
      <c r="DO234" s="437"/>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row>
    <row r="235" ht="19.5" customHeight="1">
      <c r="A235" s="14"/>
      <c r="B235" s="478"/>
      <c r="C235" s="479"/>
      <c r="D235" s="479"/>
      <c r="E235" s="551" t="s">
        <v>238</v>
      </c>
      <c r="F235" s="552"/>
      <c r="G235" s="553"/>
      <c r="H235" s="463" t="s">
        <v>7</v>
      </c>
      <c r="I235" s="464" t="s">
        <v>5</v>
      </c>
      <c r="J235" s="282">
        <v>16.0</v>
      </c>
      <c r="K235" s="282">
        <v>1.0</v>
      </c>
      <c r="L235" s="282">
        <v>1.0</v>
      </c>
      <c r="M235" s="282">
        <v>2.0</v>
      </c>
      <c r="N235" s="282">
        <v>0.0</v>
      </c>
      <c r="O235" s="282">
        <v>2.0</v>
      </c>
      <c r="P235" s="282">
        <v>1.0</v>
      </c>
      <c r="Q235" s="283">
        <v>1.0</v>
      </c>
      <c r="R235" s="594"/>
      <c r="S235" s="282">
        <v>2.0</v>
      </c>
      <c r="T235" s="282">
        <v>1.0</v>
      </c>
      <c r="U235" s="282">
        <v>1.0</v>
      </c>
      <c r="V235" s="282">
        <v>1.0</v>
      </c>
      <c r="W235" s="282">
        <v>0.0</v>
      </c>
      <c r="X235" s="282">
        <v>0.0</v>
      </c>
      <c r="Y235" s="283">
        <v>0.0</v>
      </c>
      <c r="Z235" s="594"/>
      <c r="AA235" s="466">
        <v>2.0</v>
      </c>
      <c r="AB235" s="464">
        <v>1.0</v>
      </c>
      <c r="AC235" s="464">
        <v>1.0</v>
      </c>
      <c r="AD235" s="464">
        <v>0.0</v>
      </c>
      <c r="AE235" s="464">
        <v>2.0</v>
      </c>
      <c r="AF235" s="464">
        <v>1.0</v>
      </c>
      <c r="AG235" s="465">
        <v>1.0</v>
      </c>
      <c r="AH235" s="594"/>
      <c r="AI235" s="466">
        <v>1.0</v>
      </c>
      <c r="AJ235" s="464">
        <v>1.0</v>
      </c>
      <c r="AK235" s="464">
        <v>1.0</v>
      </c>
      <c r="AL235" s="464">
        <v>1.0</v>
      </c>
      <c r="AM235" s="464">
        <v>1.0</v>
      </c>
      <c r="AN235" s="464">
        <v>0.5</v>
      </c>
      <c r="AO235" s="465">
        <v>0.5</v>
      </c>
      <c r="AP235" s="14"/>
      <c r="AQ235" s="14"/>
      <c r="AR235" s="14"/>
      <c r="AS235" s="14"/>
      <c r="AT235" s="14"/>
      <c r="AU235" s="437"/>
      <c r="AV235" s="437"/>
      <c r="AW235" s="437"/>
      <c r="AX235" s="437"/>
      <c r="AY235" s="437"/>
      <c r="AZ235" s="437"/>
      <c r="BA235" s="437"/>
      <c r="BB235" s="437"/>
      <c r="BK235" s="569">
        <f>SUM(BK230:BK234)</f>
        <v>94</v>
      </c>
      <c r="BN235" s="437"/>
      <c r="BO235" s="437"/>
      <c r="BP235" s="437"/>
      <c r="BQ235" s="437"/>
      <c r="BR235" s="437"/>
      <c r="BS235" s="437"/>
      <c r="BT235" s="437"/>
      <c r="BU235" s="437"/>
      <c r="BV235" s="437"/>
      <c r="BW235" s="437"/>
      <c r="BX235" s="437"/>
      <c r="BY235" s="437"/>
      <c r="BZ235" s="437"/>
      <c r="CA235" s="437"/>
      <c r="CB235" s="437"/>
      <c r="CC235" s="437"/>
      <c r="CD235" s="437"/>
      <c r="CE235" s="437"/>
      <c r="CF235" s="437"/>
      <c r="CG235" s="437"/>
      <c r="CH235" s="437"/>
      <c r="CI235" s="437"/>
      <c r="CJ235" s="437"/>
      <c r="CK235" s="437"/>
      <c r="CL235" s="244"/>
      <c r="CM235" s="244"/>
      <c r="CN235" s="244"/>
      <c r="CO235" s="244"/>
      <c r="DI235" s="244"/>
      <c r="DJ235" s="244"/>
      <c r="DK235" s="244"/>
      <c r="DL235" s="244"/>
      <c r="DM235" s="244"/>
      <c r="DN235" s="244"/>
      <c r="DO235" s="24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row>
    <row r="236" ht="19.5" customHeight="1">
      <c r="A236" s="14"/>
      <c r="B236" s="478"/>
      <c r="C236" s="479"/>
      <c r="D236" s="479"/>
      <c r="E236" s="551" t="s">
        <v>240</v>
      </c>
      <c r="F236" s="552"/>
      <c r="G236" s="553"/>
      <c r="H236" s="463" t="s">
        <v>5</v>
      </c>
      <c r="I236" s="464" t="s">
        <v>5</v>
      </c>
      <c r="J236" s="282">
        <v>14.0</v>
      </c>
      <c r="K236" s="282">
        <v>1.0</v>
      </c>
      <c r="L236" s="282">
        <v>1.0</v>
      </c>
      <c r="M236" s="282">
        <v>0.0</v>
      </c>
      <c r="N236" s="282">
        <v>0.0</v>
      </c>
      <c r="O236" s="282">
        <v>1.0</v>
      </c>
      <c r="P236" s="282">
        <v>0.0</v>
      </c>
      <c r="Q236" s="283">
        <v>0.0</v>
      </c>
      <c r="R236" s="594"/>
      <c r="S236" s="282">
        <v>0.0</v>
      </c>
      <c r="T236" s="282">
        <v>0.0</v>
      </c>
      <c r="U236" s="282">
        <v>0.0</v>
      </c>
      <c r="V236" s="282">
        <v>0.0</v>
      </c>
      <c r="W236" s="282">
        <v>0.0</v>
      </c>
      <c r="X236" s="282">
        <v>0.0</v>
      </c>
      <c r="Y236" s="283">
        <v>0.0</v>
      </c>
      <c r="Z236" s="594"/>
      <c r="AA236" s="466">
        <v>2.0</v>
      </c>
      <c r="AB236" s="464">
        <v>2.0</v>
      </c>
      <c r="AC236" s="464">
        <v>0.0</v>
      </c>
      <c r="AD236" s="464">
        <v>0.0</v>
      </c>
      <c r="AE236" s="464">
        <v>2.0</v>
      </c>
      <c r="AF236" s="464">
        <v>2.0</v>
      </c>
      <c r="AG236" s="465">
        <v>0.0</v>
      </c>
      <c r="AH236" s="594"/>
      <c r="AI236" s="466">
        <v>2.0</v>
      </c>
      <c r="AJ236" s="464">
        <v>1.0</v>
      </c>
      <c r="AK236" s="464">
        <v>0.0</v>
      </c>
      <c r="AL236" s="464">
        <v>0.0</v>
      </c>
      <c r="AM236" s="464">
        <v>0.0</v>
      </c>
      <c r="AN236" s="464">
        <v>1.0</v>
      </c>
      <c r="AO236" s="465">
        <v>0.0</v>
      </c>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row>
    <row r="237" ht="19.5" customHeight="1">
      <c r="A237" s="14"/>
      <c r="B237" s="478"/>
      <c r="C237" s="479"/>
      <c r="D237" s="479"/>
      <c r="E237" s="551" t="s">
        <v>227</v>
      </c>
      <c r="F237" s="552"/>
      <c r="G237" s="553"/>
      <c r="H237" s="463" t="s">
        <v>8</v>
      </c>
      <c r="I237" s="464" t="s">
        <v>5</v>
      </c>
      <c r="J237" s="282">
        <v>2.0</v>
      </c>
      <c r="K237" s="282">
        <v>0.0</v>
      </c>
      <c r="L237" s="282">
        <v>0.0</v>
      </c>
      <c r="M237" s="282">
        <v>0.0</v>
      </c>
      <c r="N237" s="282">
        <v>0.0</v>
      </c>
      <c r="O237" s="282">
        <v>0.0</v>
      </c>
      <c r="P237" s="282">
        <v>0.0</v>
      </c>
      <c r="Q237" s="283">
        <v>2.0</v>
      </c>
      <c r="R237" s="594"/>
      <c r="S237" s="282">
        <v>0.0</v>
      </c>
      <c r="T237" s="282">
        <v>0.0</v>
      </c>
      <c r="U237" s="282">
        <v>0.0</v>
      </c>
      <c r="V237" s="282">
        <v>0.0</v>
      </c>
      <c r="W237" s="282">
        <v>0.0</v>
      </c>
      <c r="X237" s="282">
        <v>0.0</v>
      </c>
      <c r="Y237" s="283">
        <v>0.0</v>
      </c>
      <c r="Z237" s="594"/>
      <c r="AA237" s="466">
        <v>0.0</v>
      </c>
      <c r="AB237" s="464">
        <v>0.0</v>
      </c>
      <c r="AC237" s="464">
        <v>0.0</v>
      </c>
      <c r="AD237" s="464">
        <v>0.0</v>
      </c>
      <c r="AE237" s="464">
        <v>0.0</v>
      </c>
      <c r="AF237" s="464">
        <v>0.0</v>
      </c>
      <c r="AG237" s="465">
        <v>2.5</v>
      </c>
      <c r="AH237" s="594"/>
      <c r="AI237" s="466">
        <v>0.0</v>
      </c>
      <c r="AJ237" s="464">
        <v>0.0</v>
      </c>
      <c r="AK237" s="464">
        <v>0.0</v>
      </c>
      <c r="AL237" s="464">
        <v>0.0</v>
      </c>
      <c r="AM237" s="464">
        <v>0.0</v>
      </c>
      <c r="AN237" s="464">
        <v>0.0</v>
      </c>
      <c r="AO237" s="465">
        <v>0.0</v>
      </c>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row>
    <row r="238" ht="19.5" customHeight="1">
      <c r="A238" s="14"/>
      <c r="B238" s="478"/>
      <c r="C238" s="479"/>
      <c r="D238" s="479"/>
      <c r="E238" s="551" t="s">
        <v>238</v>
      </c>
      <c r="F238" s="552"/>
      <c r="G238" s="553"/>
      <c r="H238" s="463" t="s">
        <v>10</v>
      </c>
      <c r="I238" s="464" t="s">
        <v>5</v>
      </c>
      <c r="J238" s="282">
        <v>18.0</v>
      </c>
      <c r="K238" s="282">
        <v>2.0</v>
      </c>
      <c r="L238" s="282">
        <v>0.0</v>
      </c>
      <c r="M238" s="282">
        <v>2.0</v>
      </c>
      <c r="N238" s="282">
        <v>2.0</v>
      </c>
      <c r="O238" s="282">
        <v>2.0</v>
      </c>
      <c r="P238" s="282">
        <v>2.0</v>
      </c>
      <c r="Q238" s="283">
        <v>0.0</v>
      </c>
      <c r="R238" s="594"/>
      <c r="S238" s="282">
        <v>2.0</v>
      </c>
      <c r="T238" s="282">
        <v>0.0</v>
      </c>
      <c r="U238" s="282">
        <v>2.0</v>
      </c>
      <c r="V238" s="282">
        <v>0.0</v>
      </c>
      <c r="W238" s="282">
        <v>2.0</v>
      </c>
      <c r="X238" s="282">
        <v>2.0</v>
      </c>
      <c r="Y238" s="283">
        <v>0.0</v>
      </c>
      <c r="Z238" s="594"/>
      <c r="AA238" s="466">
        <v>3.0</v>
      </c>
      <c r="AB238" s="464">
        <v>0.0</v>
      </c>
      <c r="AC238" s="464">
        <v>2.5</v>
      </c>
      <c r="AD238" s="464">
        <v>2.5</v>
      </c>
      <c r="AE238" s="464">
        <v>2.0</v>
      </c>
      <c r="AF238" s="464">
        <v>2.0</v>
      </c>
      <c r="AG238" s="465">
        <v>2.0</v>
      </c>
      <c r="AH238" s="594"/>
      <c r="AI238" s="466">
        <v>2.0</v>
      </c>
      <c r="AJ238" s="464">
        <v>0.0</v>
      </c>
      <c r="AK238" s="464">
        <v>2.0</v>
      </c>
      <c r="AL238" s="464">
        <v>0.0</v>
      </c>
      <c r="AM238" s="464">
        <v>2.0</v>
      </c>
      <c r="AN238" s="464">
        <v>2.0</v>
      </c>
      <c r="AO238" s="465">
        <v>0.0</v>
      </c>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row>
    <row r="239" ht="19.5" customHeight="1">
      <c r="A239" s="14"/>
      <c r="B239" s="495"/>
      <c r="C239" s="496"/>
      <c r="D239" s="496"/>
      <c r="E239" s="557" t="s">
        <v>240</v>
      </c>
      <c r="F239" s="558"/>
      <c r="G239" s="559"/>
      <c r="H239" s="499" t="s">
        <v>8</v>
      </c>
      <c r="I239" s="488" t="s">
        <v>5</v>
      </c>
      <c r="J239" s="317">
        <v>18.0</v>
      </c>
      <c r="K239" s="317">
        <v>1.0</v>
      </c>
      <c r="L239" s="317">
        <v>0.0</v>
      </c>
      <c r="M239" s="317">
        <v>0.0</v>
      </c>
      <c r="N239" s="317">
        <v>0.0</v>
      </c>
      <c r="O239" s="317">
        <v>1.0</v>
      </c>
      <c r="P239" s="317">
        <v>1.0</v>
      </c>
      <c r="Q239" s="318">
        <v>0.0</v>
      </c>
      <c r="R239" s="594"/>
      <c r="S239" s="317">
        <v>0.0</v>
      </c>
      <c r="T239" s="317">
        <v>1.0</v>
      </c>
      <c r="U239" s="317">
        <v>1.0</v>
      </c>
      <c r="V239" s="317">
        <v>0.0</v>
      </c>
      <c r="W239" s="317">
        <v>1.0</v>
      </c>
      <c r="X239" s="317">
        <v>0.0</v>
      </c>
      <c r="Y239" s="318">
        <v>0.0</v>
      </c>
      <c r="Z239" s="594"/>
      <c r="AA239" s="502">
        <v>3.0</v>
      </c>
      <c r="AB239" s="488">
        <v>3.0</v>
      </c>
      <c r="AC239" s="488">
        <v>0.0</v>
      </c>
      <c r="AD239" s="488">
        <v>0.0</v>
      </c>
      <c r="AE239" s="488">
        <v>2.0</v>
      </c>
      <c r="AF239" s="488">
        <v>1.0</v>
      </c>
      <c r="AG239" s="527">
        <v>1.0</v>
      </c>
      <c r="AH239" s="594"/>
      <c r="AI239" s="502">
        <v>2.0</v>
      </c>
      <c r="AJ239" s="488">
        <v>2.0</v>
      </c>
      <c r="AK239" s="488">
        <v>0.0</v>
      </c>
      <c r="AL239" s="488">
        <v>0.0</v>
      </c>
      <c r="AM239" s="488">
        <v>1.0</v>
      </c>
      <c r="AN239" s="488">
        <v>1.5</v>
      </c>
      <c r="AO239" s="527">
        <v>1.5</v>
      </c>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row>
    <row r="240" ht="19.5" customHeight="1">
      <c r="A240" s="14"/>
      <c r="B240" s="562"/>
      <c r="C240" s="562"/>
      <c r="D240" s="563"/>
      <c r="E240" s="528"/>
      <c r="F240" s="528"/>
      <c r="G240" s="529"/>
      <c r="H240" s="530"/>
      <c r="I240" s="566" t="s">
        <v>140</v>
      </c>
      <c r="J240" s="567">
        <f>SUM(J230:J239)</f>
        <v>100</v>
      </c>
      <c r="K240" s="568">
        <f> J240 - (J240 / 14)</f>
        <v>92.85714286</v>
      </c>
      <c r="L240" s="568">
        <f> K240 - (J240 / 14)</f>
        <v>85.71428571</v>
      </c>
      <c r="M240" s="568">
        <f> L240 - (J240 / 14)</f>
        <v>78.57142857</v>
      </c>
      <c r="N240" s="568">
        <f> M240 - (J240 / 14)</f>
        <v>71.42857143</v>
      </c>
      <c r="O240" s="568">
        <f> N240 - (J240 / 14)</f>
        <v>64.28571429</v>
      </c>
      <c r="P240" s="568">
        <f> O240 - (J240 / 14)</f>
        <v>57.14285714</v>
      </c>
      <c r="Q240" s="568">
        <f> P240 - (J240 / 14)</f>
        <v>50</v>
      </c>
      <c r="R240" s="594"/>
      <c r="S240" s="568">
        <f> Q240 - (J240 / 14)</f>
        <v>42.85714286</v>
      </c>
      <c r="T240" s="568">
        <f> S240 - (J240 / 14)</f>
        <v>35.71428571</v>
      </c>
      <c r="U240" s="568">
        <f> T240 - (J240 / 14)</f>
        <v>28.57142857</v>
      </c>
      <c r="V240" s="568">
        <f> U240 - (J240 / 14)</f>
        <v>21.42857143</v>
      </c>
      <c r="W240" s="568">
        <f> V240 - (J240 / 14)</f>
        <v>14.28571429</v>
      </c>
      <c r="X240" s="568">
        <f> W240 - (J240 / 14)</f>
        <v>7.142857143</v>
      </c>
      <c r="Y240" s="568">
        <f> X240 - (J240 / 14)</f>
        <v>0</v>
      </c>
      <c r="AA240" s="392"/>
      <c r="AB240" s="437"/>
      <c r="AC240" s="436"/>
      <c r="AD240" s="436"/>
      <c r="AE240" s="436"/>
      <c r="AF240" s="436"/>
      <c r="AG240" s="436"/>
      <c r="AJ240" s="244"/>
      <c r="AK240" s="244"/>
      <c r="AL240" s="244"/>
      <c r="AM240" s="244"/>
      <c r="AN240" s="244"/>
      <c r="AO240" s="569">
        <f>SUM(AA230:AO239)</f>
        <v>94</v>
      </c>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row>
    <row r="241" ht="19.5" customHeight="1">
      <c r="A241" s="14"/>
      <c r="B241" s="14"/>
      <c r="C241" s="14"/>
      <c r="D241" s="14"/>
      <c r="E241" s="14"/>
      <c r="F241" s="98"/>
      <c r="G241" s="98"/>
      <c r="H241" s="14"/>
      <c r="I241" s="509" t="s">
        <v>148</v>
      </c>
      <c r="J241" s="510">
        <f>SUM(J230:J239)</f>
        <v>100</v>
      </c>
      <c r="K241" s="508">
        <f t="shared" ref="K241:Q241" si="240"> J241 - SUM(K230:K239)</f>
        <v>94</v>
      </c>
      <c r="L241" s="508">
        <f t="shared" si="240"/>
        <v>91</v>
      </c>
      <c r="M241" s="508">
        <f t="shared" si="240"/>
        <v>87</v>
      </c>
      <c r="N241" s="508">
        <f t="shared" si="240"/>
        <v>85</v>
      </c>
      <c r="O241" s="508">
        <f t="shared" si="240"/>
        <v>77</v>
      </c>
      <c r="P241" s="508">
        <f t="shared" si="240"/>
        <v>71</v>
      </c>
      <c r="Q241" s="508">
        <f t="shared" si="240"/>
        <v>64</v>
      </c>
      <c r="R241" s="253"/>
      <c r="S241" s="508">
        <f> Q241 - SUM(S230:S239)</f>
        <v>59</v>
      </c>
      <c r="T241" s="508">
        <f t="shared" ref="T241:Y241" si="241"> S241 - SUM(T230:T239)</f>
        <v>56</v>
      </c>
      <c r="U241" s="508">
        <f t="shared" si="241"/>
        <v>52</v>
      </c>
      <c r="V241" s="508">
        <f t="shared" si="241"/>
        <v>51</v>
      </c>
      <c r="W241" s="508">
        <f t="shared" si="241"/>
        <v>45</v>
      </c>
      <c r="X241" s="508">
        <f t="shared" si="241"/>
        <v>40</v>
      </c>
      <c r="Y241" s="508">
        <f t="shared" si="241"/>
        <v>37</v>
      </c>
      <c r="Z241" s="244"/>
      <c r="AA241" s="244"/>
      <c r="AB241" s="244"/>
      <c r="AC241" s="244"/>
      <c r="AD241" s="244"/>
      <c r="AE241" s="244"/>
      <c r="AF241" s="244"/>
      <c r="AG241" s="244"/>
      <c r="AH241" s="244"/>
      <c r="AI241" s="244"/>
      <c r="AJ241" s="244"/>
      <c r="AK241" s="244"/>
      <c r="AL241" s="244"/>
      <c r="AM241" s="244"/>
      <c r="AN241" s="244"/>
      <c r="AO241" s="24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row>
    <row r="242" ht="19.5" customHeight="1">
      <c r="A242" s="14"/>
      <c r="B242" s="14"/>
      <c r="C242" s="14"/>
      <c r="D242" s="14"/>
      <c r="E242" s="14"/>
      <c r="F242" s="98"/>
      <c r="G242" s="98"/>
      <c r="H242" s="14"/>
      <c r="I242" s="99"/>
      <c r="J242" s="99"/>
      <c r="K242" s="99"/>
      <c r="L242" s="99"/>
      <c r="M242" s="99"/>
      <c r="N242" s="99"/>
      <c r="O242" s="99"/>
      <c r="P242" s="99"/>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row>
    <row r="243" ht="19.5" customHeight="1">
      <c r="A243" s="14"/>
      <c r="E243" s="528"/>
      <c r="F243" s="528"/>
      <c r="G243" s="529"/>
      <c r="H243" s="529"/>
      <c r="I243" s="529"/>
      <c r="J243" s="530"/>
      <c r="K243" s="531" t="s">
        <v>136</v>
      </c>
      <c r="L243" s="247"/>
      <c r="M243" s="247"/>
      <c r="N243" s="247"/>
      <c r="O243" s="247"/>
      <c r="P243" s="247"/>
      <c r="Q243" s="247"/>
      <c r="R243" s="247"/>
      <c r="S243" s="247"/>
      <c r="T243" s="247"/>
      <c r="U243" s="247"/>
      <c r="V243" s="247"/>
      <c r="W243" s="247"/>
      <c r="X243" s="247"/>
      <c r="Y243" s="5"/>
      <c r="AA243" s="533" t="s">
        <v>137</v>
      </c>
      <c r="AB243" s="247"/>
      <c r="AC243" s="247"/>
      <c r="AD243" s="247"/>
      <c r="AE243" s="247"/>
      <c r="AF243" s="247"/>
      <c r="AG243" s="247"/>
      <c r="AH243" s="247"/>
      <c r="AI243" s="247"/>
      <c r="AJ243" s="247"/>
      <c r="AK243" s="247"/>
      <c r="AL243" s="247"/>
      <c r="AM243" s="247"/>
      <c r="AN243" s="247"/>
      <c r="AO243" s="5"/>
      <c r="AP243" s="14"/>
      <c r="AQ243" s="14"/>
      <c r="AR243" s="14"/>
      <c r="AS243" s="14"/>
      <c r="AT243" s="14"/>
      <c r="AU243" s="534"/>
      <c r="AV243" s="531" t="s">
        <v>138</v>
      </c>
      <c r="AW243" s="247"/>
      <c r="AX243" s="247"/>
      <c r="AY243" s="247"/>
      <c r="AZ243" s="247"/>
      <c r="BA243" s="247"/>
      <c r="BB243" s="247"/>
      <c r="BC243" s="247"/>
      <c r="BD243" s="585"/>
      <c r="BE243" s="585"/>
      <c r="BF243" s="585"/>
      <c r="BG243" s="585"/>
      <c r="BH243" s="585"/>
      <c r="BI243" s="585"/>
      <c r="BJ243" s="585"/>
      <c r="BK243" s="586"/>
      <c r="BL243" s="592"/>
      <c r="BM243" s="592"/>
      <c r="BN243" s="437"/>
      <c r="BO243" s="441"/>
      <c r="BP243" s="441"/>
      <c r="BQ243" s="441"/>
      <c r="BR243" s="441"/>
      <c r="BS243" s="441"/>
      <c r="BT243" s="441"/>
      <c r="BU243" s="441"/>
      <c r="BV243" s="441"/>
      <c r="BW243" s="536"/>
      <c r="BX243" s="592"/>
      <c r="BY243" s="592"/>
      <c r="BZ243" s="592"/>
      <c r="CA243" s="592"/>
      <c r="CB243" s="592"/>
      <c r="CC243" s="592"/>
      <c r="CD243" s="592"/>
      <c r="CE243" s="592"/>
      <c r="CF243" s="437"/>
      <c r="CG243" s="441"/>
      <c r="CH243" s="441"/>
      <c r="CI243" s="441"/>
      <c r="CJ243" s="441"/>
      <c r="CK243" s="441"/>
      <c r="CL243" s="441"/>
      <c r="CM243" s="441"/>
      <c r="CN243" s="441"/>
      <c r="CO243" s="441"/>
      <c r="CP243" s="592"/>
      <c r="CQ243" s="592"/>
      <c r="CR243" s="592"/>
      <c r="CS243" s="592"/>
      <c r="CT243" s="592"/>
      <c r="CU243" s="592"/>
      <c r="CV243" s="592"/>
      <c r="CW243" s="592"/>
      <c r="CX243" s="528"/>
      <c r="CY243" s="536"/>
      <c r="CZ243" s="536"/>
      <c r="DA243" s="536"/>
      <c r="DB243" s="536"/>
      <c r="DC243" s="536"/>
      <c r="DD243" s="536"/>
      <c r="DE243" s="536"/>
      <c r="DF243" s="536"/>
      <c r="DG243" s="536"/>
      <c r="DH243" s="3"/>
      <c r="DI243" s="3"/>
      <c r="DJ243" s="3"/>
      <c r="DK243" s="3"/>
      <c r="DL243" s="3"/>
      <c r="DM243" s="3"/>
      <c r="DN243" s="3"/>
      <c r="DO243" s="3"/>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row>
    <row r="244" ht="19.5" customHeight="1">
      <c r="A244" s="14"/>
      <c r="B244" s="395"/>
      <c r="C244" s="395"/>
      <c r="D244" s="536"/>
      <c r="E244" s="536"/>
      <c r="F244" s="536"/>
      <c r="G244" s="537"/>
      <c r="H244" s="537"/>
      <c r="I244" s="610" t="s">
        <v>241</v>
      </c>
      <c r="J244" s="401"/>
      <c r="K244" s="539" t="s">
        <v>83</v>
      </c>
      <c r="L244" s="539" t="s">
        <v>84</v>
      </c>
      <c r="M244" s="539" t="s">
        <v>78</v>
      </c>
      <c r="N244" s="539" t="s">
        <v>79</v>
      </c>
      <c r="O244" s="539" t="s">
        <v>80</v>
      </c>
      <c r="P244" s="539" t="s">
        <v>81</v>
      </c>
      <c r="Q244" s="539" t="s">
        <v>82</v>
      </c>
      <c r="R244" s="594"/>
      <c r="S244" s="539" t="s">
        <v>83</v>
      </c>
      <c r="T244" s="539" t="s">
        <v>84</v>
      </c>
      <c r="U244" s="539" t="s">
        <v>78</v>
      </c>
      <c r="V244" s="539" t="s">
        <v>79</v>
      </c>
      <c r="W244" s="539" t="s">
        <v>80</v>
      </c>
      <c r="X244" s="539" t="s">
        <v>81</v>
      </c>
      <c r="Y244" s="539" t="s">
        <v>82</v>
      </c>
      <c r="Z244" s="594"/>
      <c r="AA244" s="541" t="s">
        <v>83</v>
      </c>
      <c r="AB244" s="444" t="s">
        <v>84</v>
      </c>
      <c r="AC244" s="444" t="s">
        <v>78</v>
      </c>
      <c r="AD244" s="444" t="s">
        <v>79</v>
      </c>
      <c r="AE244" s="444" t="s">
        <v>80</v>
      </c>
      <c r="AF244" s="444" t="s">
        <v>81</v>
      </c>
      <c r="AG244" s="444" t="s">
        <v>82</v>
      </c>
      <c r="AH244" s="594"/>
      <c r="AI244" s="541" t="s">
        <v>83</v>
      </c>
      <c r="AJ244" s="444" t="s">
        <v>84</v>
      </c>
      <c r="AK244" s="444" t="s">
        <v>78</v>
      </c>
      <c r="AL244" s="444" t="s">
        <v>79</v>
      </c>
      <c r="AM244" s="444" t="s">
        <v>80</v>
      </c>
      <c r="AN244" s="444" t="s">
        <v>81</v>
      </c>
      <c r="AO244" s="444" t="s">
        <v>82</v>
      </c>
      <c r="AP244" s="14"/>
      <c r="AQ244" s="14"/>
      <c r="AR244" s="14"/>
      <c r="AS244" s="14"/>
      <c r="AT244" s="14"/>
      <c r="AU244" s="534"/>
      <c r="AV244" s="444" t="s">
        <v>83</v>
      </c>
      <c r="AW244" s="444" t="s">
        <v>84</v>
      </c>
      <c r="AX244" s="444" t="s">
        <v>78</v>
      </c>
      <c r="AY244" s="444" t="s">
        <v>79</v>
      </c>
      <c r="AZ244" s="444" t="s">
        <v>80</v>
      </c>
      <c r="BA244" s="444" t="s">
        <v>81</v>
      </c>
      <c r="BB244" s="444" t="s">
        <v>82</v>
      </c>
      <c r="BC244" s="594"/>
      <c r="BD244" s="444" t="s">
        <v>83</v>
      </c>
      <c r="BE244" s="444" t="s">
        <v>84</v>
      </c>
      <c r="BF244" s="444" t="s">
        <v>78</v>
      </c>
      <c r="BG244" s="444" t="s">
        <v>79</v>
      </c>
      <c r="BH244" s="444" t="s">
        <v>80</v>
      </c>
      <c r="BI244" s="444" t="s">
        <v>81</v>
      </c>
      <c r="BJ244" s="444" t="s">
        <v>82</v>
      </c>
      <c r="BK244" s="542" t="s">
        <v>139</v>
      </c>
      <c r="BL244" s="592"/>
      <c r="BM244" s="592"/>
      <c r="BN244" s="534"/>
      <c r="BO244" s="543" t="s">
        <v>8</v>
      </c>
      <c r="BP244" s="595" t="s">
        <v>91</v>
      </c>
      <c r="BQ244" s="596">
        <f t="shared" ref="BQ244:BW244" si="242">K245</f>
        <v>44595</v>
      </c>
      <c r="BR244" s="596">
        <f t="shared" si="242"/>
        <v>44596</v>
      </c>
      <c r="BS244" s="596">
        <f t="shared" si="242"/>
        <v>44597</v>
      </c>
      <c r="BT244" s="596">
        <f t="shared" si="242"/>
        <v>44598</v>
      </c>
      <c r="BU244" s="596">
        <f t="shared" si="242"/>
        <v>44599</v>
      </c>
      <c r="BV244" s="596">
        <f t="shared" si="242"/>
        <v>44600</v>
      </c>
      <c r="BW244" s="596">
        <f t="shared" si="242"/>
        <v>44601</v>
      </c>
      <c r="BY244" s="596">
        <f t="shared" ref="BY244:CE244" si="243">S245</f>
        <v>44602</v>
      </c>
      <c r="BZ244" s="596">
        <f t="shared" si="243"/>
        <v>44603</v>
      </c>
      <c r="CA244" s="596">
        <f t="shared" si="243"/>
        <v>44604</v>
      </c>
      <c r="CB244" s="596">
        <f t="shared" si="243"/>
        <v>44605</v>
      </c>
      <c r="CC244" s="596">
        <f t="shared" si="243"/>
        <v>44606</v>
      </c>
      <c r="CD244" s="596">
        <f t="shared" si="243"/>
        <v>44607</v>
      </c>
      <c r="CE244" s="596">
        <f t="shared" si="243"/>
        <v>44608</v>
      </c>
      <c r="CF244" s="534"/>
      <c r="CG244" s="543" t="s">
        <v>5</v>
      </c>
      <c r="CH244" s="595" t="s">
        <v>91</v>
      </c>
      <c r="CI244" s="596">
        <f t="shared" ref="CI244:CO244" si="244">K245</f>
        <v>44595</v>
      </c>
      <c r="CJ244" s="596">
        <f t="shared" si="244"/>
        <v>44596</v>
      </c>
      <c r="CK244" s="596">
        <f t="shared" si="244"/>
        <v>44597</v>
      </c>
      <c r="CL244" s="596">
        <f t="shared" si="244"/>
        <v>44598</v>
      </c>
      <c r="CM244" s="596">
        <f t="shared" si="244"/>
        <v>44599</v>
      </c>
      <c r="CN244" s="596">
        <f t="shared" si="244"/>
        <v>44600</v>
      </c>
      <c r="CO244" s="596">
        <f t="shared" si="244"/>
        <v>44601</v>
      </c>
      <c r="CQ244" s="596">
        <f t="shared" ref="CQ244:CW244" si="245">S245</f>
        <v>44602</v>
      </c>
      <c r="CR244" s="596">
        <f t="shared" si="245"/>
        <v>44603</v>
      </c>
      <c r="CS244" s="596">
        <f t="shared" si="245"/>
        <v>44604</v>
      </c>
      <c r="CT244" s="596">
        <f t="shared" si="245"/>
        <v>44605</v>
      </c>
      <c r="CU244" s="596">
        <f t="shared" si="245"/>
        <v>44606</v>
      </c>
      <c r="CV244" s="596">
        <f t="shared" si="245"/>
        <v>44607</v>
      </c>
      <c r="CW244" s="596">
        <f t="shared" si="245"/>
        <v>44608</v>
      </c>
      <c r="CX244" s="534"/>
      <c r="CY244" s="543" t="s">
        <v>12</v>
      </c>
      <c r="CZ244" s="595" t="s">
        <v>91</v>
      </c>
      <c r="DA244" s="596">
        <f t="shared" ref="DA244:DG244" si="246">K245</f>
        <v>44595</v>
      </c>
      <c r="DB244" s="596">
        <f t="shared" si="246"/>
        <v>44596</v>
      </c>
      <c r="DC244" s="596">
        <f t="shared" si="246"/>
        <v>44597</v>
      </c>
      <c r="DD244" s="596">
        <f t="shared" si="246"/>
        <v>44598</v>
      </c>
      <c r="DE244" s="596">
        <f t="shared" si="246"/>
        <v>44599</v>
      </c>
      <c r="DF244" s="596">
        <f t="shared" si="246"/>
        <v>44600</v>
      </c>
      <c r="DG244" s="596">
        <f t="shared" si="246"/>
        <v>44601</v>
      </c>
      <c r="DH244" s="244"/>
      <c r="DI244" s="596">
        <f t="shared" ref="DI244:DO244" si="247">S245</f>
        <v>44602</v>
      </c>
      <c r="DJ244" s="596">
        <f t="shared" si="247"/>
        <v>44603</v>
      </c>
      <c r="DK244" s="596">
        <f t="shared" si="247"/>
        <v>44604</v>
      </c>
      <c r="DL244" s="596">
        <f t="shared" si="247"/>
        <v>44605</v>
      </c>
      <c r="DM244" s="596">
        <f t="shared" si="247"/>
        <v>44606</v>
      </c>
      <c r="DN244" s="596">
        <f t="shared" si="247"/>
        <v>44607</v>
      </c>
      <c r="DO244" s="596">
        <f t="shared" si="247"/>
        <v>44608</v>
      </c>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row>
    <row r="245" ht="19.5" customHeight="1">
      <c r="A245" s="14"/>
      <c r="B245" s="597" t="s">
        <v>85</v>
      </c>
      <c r="C245" s="598" t="s">
        <v>86</v>
      </c>
      <c r="D245" s="598" t="s">
        <v>87</v>
      </c>
      <c r="E245" s="598" t="s">
        <v>88</v>
      </c>
      <c r="F245" s="598" t="s">
        <v>17</v>
      </c>
      <c r="G245" s="599" t="s">
        <v>89</v>
      </c>
      <c r="H245" s="599" t="s">
        <v>90</v>
      </c>
      <c r="I245" s="600" t="s">
        <v>20</v>
      </c>
      <c r="J245" s="600" t="s">
        <v>91</v>
      </c>
      <c r="K245" s="601">
        <v>44595.0</v>
      </c>
      <c r="L245" s="601">
        <v>44596.0</v>
      </c>
      <c r="M245" s="601">
        <v>44597.0</v>
      </c>
      <c r="N245" s="601">
        <v>44598.0</v>
      </c>
      <c r="O245" s="601">
        <v>44599.0</v>
      </c>
      <c r="P245" s="601">
        <v>44600.0</v>
      </c>
      <c r="Q245" s="601">
        <v>44601.0</v>
      </c>
      <c r="R245" s="594"/>
      <c r="S245" s="601">
        <v>44602.0</v>
      </c>
      <c r="T245" s="601">
        <v>44603.0</v>
      </c>
      <c r="U245" s="601">
        <v>44604.0</v>
      </c>
      <c r="V245" s="601">
        <v>44605.0</v>
      </c>
      <c r="W245" s="601">
        <v>44606.0</v>
      </c>
      <c r="X245" s="601">
        <v>44607.0</v>
      </c>
      <c r="Y245" s="601">
        <v>44608.0</v>
      </c>
      <c r="Z245" s="594"/>
      <c r="AA245" s="602">
        <f t="shared" ref="AA245:AG245" si="248">K245</f>
        <v>44595</v>
      </c>
      <c r="AB245" s="596">
        <f t="shared" si="248"/>
        <v>44596</v>
      </c>
      <c r="AC245" s="596">
        <f t="shared" si="248"/>
        <v>44597</v>
      </c>
      <c r="AD245" s="596">
        <f t="shared" si="248"/>
        <v>44598</v>
      </c>
      <c r="AE245" s="596">
        <f t="shared" si="248"/>
        <v>44599</v>
      </c>
      <c r="AF245" s="596">
        <f t="shared" si="248"/>
        <v>44600</v>
      </c>
      <c r="AG245" s="596">
        <f t="shared" si="248"/>
        <v>44601</v>
      </c>
      <c r="AH245" s="594"/>
      <c r="AI245" s="602">
        <f t="shared" ref="AI245:AO245" si="249">S245</f>
        <v>44602</v>
      </c>
      <c r="AJ245" s="596">
        <f t="shared" si="249"/>
        <v>44603</v>
      </c>
      <c r="AK245" s="596">
        <f t="shared" si="249"/>
        <v>44604</v>
      </c>
      <c r="AL245" s="596">
        <f t="shared" si="249"/>
        <v>44605</v>
      </c>
      <c r="AM245" s="596">
        <f t="shared" si="249"/>
        <v>44606</v>
      </c>
      <c r="AN245" s="596">
        <f t="shared" si="249"/>
        <v>44607</v>
      </c>
      <c r="AO245" s="596">
        <f t="shared" si="249"/>
        <v>44608</v>
      </c>
      <c r="AP245" s="14"/>
      <c r="AQ245" s="14"/>
      <c r="AR245" s="14"/>
      <c r="AS245" s="14"/>
      <c r="AT245" s="14"/>
      <c r="AU245" s="550"/>
      <c r="AV245" s="596">
        <f t="shared" ref="AV245:BB245" si="250">K245</f>
        <v>44595</v>
      </c>
      <c r="AW245" s="596">
        <f t="shared" si="250"/>
        <v>44596</v>
      </c>
      <c r="AX245" s="596">
        <f t="shared" si="250"/>
        <v>44597</v>
      </c>
      <c r="AY245" s="596">
        <f t="shared" si="250"/>
        <v>44598</v>
      </c>
      <c r="AZ245" s="596">
        <f t="shared" si="250"/>
        <v>44599</v>
      </c>
      <c r="BA245" s="596">
        <f t="shared" si="250"/>
        <v>44600</v>
      </c>
      <c r="BB245" s="596">
        <f t="shared" si="250"/>
        <v>44601</v>
      </c>
      <c r="BC245" s="594"/>
      <c r="BD245" s="596">
        <f t="shared" ref="BD245:BJ245" si="251">S245</f>
        <v>44602</v>
      </c>
      <c r="BE245" s="596">
        <f t="shared" si="251"/>
        <v>44603</v>
      </c>
      <c r="BF245" s="596">
        <f t="shared" si="251"/>
        <v>44604</v>
      </c>
      <c r="BG245" s="596">
        <f t="shared" si="251"/>
        <v>44605</v>
      </c>
      <c r="BH245" s="596">
        <f t="shared" si="251"/>
        <v>44606</v>
      </c>
      <c r="BI245" s="596">
        <f t="shared" si="251"/>
        <v>44607</v>
      </c>
      <c r="BJ245" s="596">
        <f t="shared" si="251"/>
        <v>44608</v>
      </c>
      <c r="BK245" s="591"/>
      <c r="BL245" s="592"/>
      <c r="BM245" s="592"/>
      <c r="BN245" s="534"/>
      <c r="BO245" s="543" t="s">
        <v>140</v>
      </c>
      <c r="BP245" s="407">
        <f>SUM(J249, J255)</f>
        <v>12</v>
      </c>
      <c r="BQ245" s="408">
        <f>BP245 - (BP245/14)</f>
        <v>11.14285714</v>
      </c>
      <c r="BR245" s="408">
        <f>BQ245 - (BP245/14)</f>
        <v>10.28571429</v>
      </c>
      <c r="BS245" s="408">
        <f>BR245 - (BP245/14)</f>
        <v>9.428571429</v>
      </c>
      <c r="BT245" s="408">
        <f>BS245 - (BP245/14)</f>
        <v>8.571428571</v>
      </c>
      <c r="BU245" s="408">
        <f>BT245 - (BP245/14)</f>
        <v>7.714285714</v>
      </c>
      <c r="BV245" s="408">
        <f>BU245 - (BP245/14)</f>
        <v>6.857142857</v>
      </c>
      <c r="BW245" s="408">
        <f>BV245 - (BP245/14)</f>
        <v>6</v>
      </c>
      <c r="BX245" s="408"/>
      <c r="BY245" s="408">
        <f>BW245 - (BP245/14)</f>
        <v>5.142857143</v>
      </c>
      <c r="BZ245" s="408">
        <f>BY245 - (BP245/14)</f>
        <v>4.285714286</v>
      </c>
      <c r="CA245" s="408">
        <f>BZ245 - (BP245/14)</f>
        <v>3.428571429</v>
      </c>
      <c r="CB245" s="408">
        <f>CA245 - (BP245/14)</f>
        <v>2.571428571</v>
      </c>
      <c r="CC245" s="408">
        <f>CB245 - (BP245/14)</f>
        <v>1.714285714</v>
      </c>
      <c r="CD245" s="408">
        <f>CC245 - (BP245/14)</f>
        <v>0.8571428571</v>
      </c>
      <c r="CE245" s="408">
        <f>CD245 - (BP245/14)</f>
        <v>0</v>
      </c>
      <c r="CF245" s="534"/>
      <c r="CG245" s="543" t="s">
        <v>140</v>
      </c>
      <c r="CH245" s="407">
        <f>SUM(J252, J246)</f>
        <v>14</v>
      </c>
      <c r="CI245" s="408">
        <f>CH245 - (CH245/14)</f>
        <v>13</v>
      </c>
      <c r="CJ245" s="408">
        <f>CI245 - (CH245/14)</f>
        <v>12</v>
      </c>
      <c r="CK245" s="408">
        <f>CJ245 - (CH245/14)</f>
        <v>11</v>
      </c>
      <c r="CL245" s="408">
        <f>CK245 - (CH245/14)</f>
        <v>10</v>
      </c>
      <c r="CM245" s="408">
        <f>CL245 - (CH245/14)</f>
        <v>9</v>
      </c>
      <c r="CN245" s="408">
        <f>CM245 - (CH245/14)</f>
        <v>8</v>
      </c>
      <c r="CO245" s="408">
        <f>CN245 - (CH245/14)</f>
        <v>7</v>
      </c>
      <c r="CP245" s="408"/>
      <c r="CQ245" s="408">
        <f>CO245 - (CH245/14)</f>
        <v>6</v>
      </c>
      <c r="CR245" s="408">
        <f>CQ245 - (CH245/14)</f>
        <v>5</v>
      </c>
      <c r="CS245" s="408">
        <f>CR245 - (CH245/14)</f>
        <v>4</v>
      </c>
      <c r="CT245" s="408">
        <f>CS245 - (CH245/14)</f>
        <v>3</v>
      </c>
      <c r="CU245" s="408">
        <f>CT245 - (CH245/14)</f>
        <v>2</v>
      </c>
      <c r="CV245" s="408">
        <f>CU245 - (CH245/14)</f>
        <v>1</v>
      </c>
      <c r="CW245" s="408">
        <f>CV245 - (CH245/14)</f>
        <v>0</v>
      </c>
      <c r="CX245" s="534"/>
      <c r="CY245" s="543" t="s">
        <v>140</v>
      </c>
      <c r="CZ245" s="407">
        <f>SUM(J250, J253)</f>
        <v>20</v>
      </c>
      <c r="DA245" s="408">
        <f>CZ245 - (CZ245/14)</f>
        <v>18.57142857</v>
      </c>
      <c r="DB245" s="408">
        <f>DA245 - (CZ245/14)</f>
        <v>17.14285714</v>
      </c>
      <c r="DC245" s="408">
        <f>DB245 - (CZ245/14)</f>
        <v>15.71428571</v>
      </c>
      <c r="DD245" s="408">
        <f>DC245 - (CZ245/14)</f>
        <v>14.28571429</v>
      </c>
      <c r="DE245" s="408">
        <f>DD245 - (CZ245/14)</f>
        <v>12.85714286</v>
      </c>
      <c r="DF245" s="408">
        <f>DE245 - (CZ245/14)</f>
        <v>11.42857143</v>
      </c>
      <c r="DG245" s="408">
        <f>DF245 - (CZ245/14)</f>
        <v>10</v>
      </c>
      <c r="DH245" s="408"/>
      <c r="DI245" s="408">
        <f>DG245 - (CZ245/14)</f>
        <v>8.571428571</v>
      </c>
      <c r="DJ245" s="408">
        <f>DI245 - (CZ245/14)</f>
        <v>7.142857143</v>
      </c>
      <c r="DK245" s="408">
        <f>DJ245 - (CZ245/14)</f>
        <v>5.714285714</v>
      </c>
      <c r="DL245" s="408">
        <f>DK245 - (CZ245/14)</f>
        <v>4.285714286</v>
      </c>
      <c r="DM245" s="408">
        <f>DL245 - (CZ245/14)</f>
        <v>2.857142857</v>
      </c>
      <c r="DN245" s="408">
        <f>DM245 - (CZ245/14)</f>
        <v>1.428571429</v>
      </c>
      <c r="DO245" s="408">
        <f>DN245 - (CZ245/14)</f>
        <v>0</v>
      </c>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row>
    <row r="246" ht="19.5" customHeight="1">
      <c r="A246" s="14"/>
      <c r="B246" s="458">
        <v>5.4</v>
      </c>
      <c r="C246" s="459" t="s">
        <v>72</v>
      </c>
      <c r="D246" s="460">
        <v>44595.0</v>
      </c>
      <c r="E246" s="551" t="s">
        <v>242</v>
      </c>
      <c r="F246" s="552"/>
      <c r="G246" s="553"/>
      <c r="H246" s="463" t="s">
        <v>5</v>
      </c>
      <c r="I246" s="464" t="s">
        <v>5</v>
      </c>
      <c r="J246" s="282">
        <v>6.0</v>
      </c>
      <c r="K246" s="282">
        <v>1.0</v>
      </c>
      <c r="L246" s="282">
        <v>1.0</v>
      </c>
      <c r="M246" s="282">
        <v>0.0</v>
      </c>
      <c r="N246" s="282">
        <v>0.0</v>
      </c>
      <c r="O246" s="282">
        <v>0.0</v>
      </c>
      <c r="P246" s="282">
        <v>1.0</v>
      </c>
      <c r="Q246" s="283">
        <v>0.0</v>
      </c>
      <c r="R246" s="594"/>
      <c r="S246" s="282">
        <v>1.0</v>
      </c>
      <c r="T246" s="282">
        <v>0.0</v>
      </c>
      <c r="U246" s="282">
        <v>0.0</v>
      </c>
      <c r="V246" s="282">
        <v>0.0</v>
      </c>
      <c r="W246" s="282">
        <v>1.0</v>
      </c>
      <c r="X246" s="282">
        <v>1.0</v>
      </c>
      <c r="Y246" s="283">
        <v>0.0</v>
      </c>
      <c r="Z246" s="594"/>
      <c r="AA246" s="466">
        <v>1.5</v>
      </c>
      <c r="AB246" s="464">
        <v>1.5</v>
      </c>
      <c r="AC246" s="464">
        <v>0.0</v>
      </c>
      <c r="AD246" s="464">
        <v>0.0</v>
      </c>
      <c r="AE246" s="464">
        <v>0.0</v>
      </c>
      <c r="AF246" s="464">
        <v>1.0</v>
      </c>
      <c r="AG246" s="465">
        <v>0.0</v>
      </c>
      <c r="AH246" s="594"/>
      <c r="AI246" s="466">
        <v>0.5</v>
      </c>
      <c r="AJ246" s="464">
        <v>0.0</v>
      </c>
      <c r="AK246" s="464">
        <v>0.0</v>
      </c>
      <c r="AL246" s="464">
        <v>0.0</v>
      </c>
      <c r="AM246" s="464">
        <v>0.5</v>
      </c>
      <c r="AN246" s="464">
        <v>1.0</v>
      </c>
      <c r="AO246" s="465">
        <v>0.0</v>
      </c>
      <c r="AP246" s="14"/>
      <c r="AQ246" s="14"/>
      <c r="AR246" s="14"/>
      <c r="AS246" s="14"/>
      <c r="AT246" s="14"/>
      <c r="AU246" s="554" t="s">
        <v>5</v>
      </c>
      <c r="AV246" s="482">
        <f t="shared" ref="AV246:BB246" si="252">SUM(AA246, AA252)</f>
        <v>3</v>
      </c>
      <c r="AW246" s="482">
        <f t="shared" si="252"/>
        <v>3</v>
      </c>
      <c r="AX246" s="482">
        <f t="shared" si="252"/>
        <v>0</v>
      </c>
      <c r="AY246" s="482">
        <f t="shared" si="252"/>
        <v>0</v>
      </c>
      <c r="AZ246" s="482">
        <f t="shared" si="252"/>
        <v>0</v>
      </c>
      <c r="BA246" s="482">
        <f t="shared" si="252"/>
        <v>3</v>
      </c>
      <c r="BB246" s="482">
        <f t="shared" si="252"/>
        <v>0</v>
      </c>
      <c r="BC246" s="594"/>
      <c r="BD246" s="482">
        <f t="shared" ref="BD246:BJ246" si="253">SUM(AI246, AI252)</f>
        <v>2.5</v>
      </c>
      <c r="BE246" s="482">
        <f t="shared" si="253"/>
        <v>0</v>
      </c>
      <c r="BF246" s="482">
        <f t="shared" si="253"/>
        <v>0</v>
      </c>
      <c r="BG246" s="482">
        <f t="shared" si="253"/>
        <v>0</v>
      </c>
      <c r="BH246" s="482">
        <f t="shared" si="253"/>
        <v>1.5</v>
      </c>
      <c r="BI246" s="482">
        <f t="shared" si="253"/>
        <v>2</v>
      </c>
      <c r="BJ246" s="482">
        <f t="shared" si="253"/>
        <v>0</v>
      </c>
      <c r="BK246" s="483">
        <f t="shared" ref="BK246:BK250" si="262">SUM(AV246:BJ246)</f>
        <v>15</v>
      </c>
      <c r="BL246" s="592"/>
      <c r="BM246" s="592"/>
      <c r="BN246" s="534"/>
      <c r="BO246" s="543" t="s">
        <v>144</v>
      </c>
      <c r="BP246" s="475">
        <f>SUM(J249, J255)</f>
        <v>12</v>
      </c>
      <c r="BQ246" s="476">
        <f t="shared" ref="BQ246:BW246" si="254"> BP246 - SUM(K249, K255)</f>
        <v>11</v>
      </c>
      <c r="BR246" s="476">
        <f t="shared" si="254"/>
        <v>11</v>
      </c>
      <c r="BS246" s="476">
        <f t="shared" si="254"/>
        <v>10</v>
      </c>
      <c r="BT246" s="476">
        <f t="shared" si="254"/>
        <v>10</v>
      </c>
      <c r="BU246" s="476">
        <f t="shared" si="254"/>
        <v>9</v>
      </c>
      <c r="BV246" s="476">
        <f t="shared" si="254"/>
        <v>9</v>
      </c>
      <c r="BW246" s="476">
        <f t="shared" si="254"/>
        <v>9</v>
      </c>
      <c r="BX246" s="476"/>
      <c r="BY246" s="476">
        <f> BW246 - SUM(S249, S255)</f>
        <v>9</v>
      </c>
      <c r="BZ246" s="476">
        <f t="shared" ref="BZ246:CE246" si="255"> BY246 - SUM(T249, T255)</f>
        <v>7</v>
      </c>
      <c r="CA246" s="476">
        <f t="shared" si="255"/>
        <v>7</v>
      </c>
      <c r="CB246" s="476">
        <f t="shared" si="255"/>
        <v>7</v>
      </c>
      <c r="CC246" s="476">
        <f t="shared" si="255"/>
        <v>7</v>
      </c>
      <c r="CD246" s="476">
        <f t="shared" si="255"/>
        <v>7</v>
      </c>
      <c r="CE246" s="476">
        <f t="shared" si="255"/>
        <v>5</v>
      </c>
      <c r="CF246" s="534"/>
      <c r="CG246" s="543" t="s">
        <v>144</v>
      </c>
      <c r="CH246" s="407">
        <f>SUM(J252, J246)</f>
        <v>14</v>
      </c>
      <c r="CI246" s="476">
        <f t="shared" ref="CI246:CO246" si="256">CH246 - SUM(K252, K246)</f>
        <v>12</v>
      </c>
      <c r="CJ246" s="476">
        <f t="shared" si="256"/>
        <v>10</v>
      </c>
      <c r="CK246" s="476">
        <f t="shared" si="256"/>
        <v>10</v>
      </c>
      <c r="CL246" s="476">
        <f t="shared" si="256"/>
        <v>10</v>
      </c>
      <c r="CM246" s="476">
        <f t="shared" si="256"/>
        <v>10</v>
      </c>
      <c r="CN246" s="476">
        <f t="shared" si="256"/>
        <v>7</v>
      </c>
      <c r="CO246" s="476">
        <f t="shared" si="256"/>
        <v>7</v>
      </c>
      <c r="CP246" s="476"/>
      <c r="CQ246" s="476">
        <f>CO246 - SUM(S252, S246)</f>
        <v>5</v>
      </c>
      <c r="CR246" s="476">
        <f t="shared" ref="CR246:CW246" si="257">CQ246 - SUM(T252, T246)</f>
        <v>5</v>
      </c>
      <c r="CS246" s="476">
        <f t="shared" si="257"/>
        <v>5</v>
      </c>
      <c r="CT246" s="476">
        <f t="shared" si="257"/>
        <v>5</v>
      </c>
      <c r="CU246" s="476">
        <f t="shared" si="257"/>
        <v>4</v>
      </c>
      <c r="CV246" s="476">
        <f t="shared" si="257"/>
        <v>3</v>
      </c>
      <c r="CW246" s="476">
        <f t="shared" si="257"/>
        <v>3</v>
      </c>
      <c r="CX246" s="534"/>
      <c r="CY246" s="543" t="s">
        <v>144</v>
      </c>
      <c r="CZ246" s="407">
        <f>SUM(J250, J253)</f>
        <v>20</v>
      </c>
      <c r="DA246" s="476">
        <f t="shared" ref="DA246:DG246" si="258">CZ246 - SUM(K250, K253)</f>
        <v>18</v>
      </c>
      <c r="DB246" s="476">
        <f t="shared" si="258"/>
        <v>16</v>
      </c>
      <c r="DC246" s="476">
        <f t="shared" si="258"/>
        <v>14</v>
      </c>
      <c r="DD246" s="476">
        <f t="shared" si="258"/>
        <v>12</v>
      </c>
      <c r="DE246" s="476">
        <f t="shared" si="258"/>
        <v>10</v>
      </c>
      <c r="DF246" s="476">
        <f t="shared" si="258"/>
        <v>9</v>
      </c>
      <c r="DG246" s="476">
        <f t="shared" si="258"/>
        <v>8</v>
      </c>
      <c r="DH246" s="476"/>
      <c r="DI246" s="476">
        <f>DG246 - SUM(S250, S253)</f>
        <v>6</v>
      </c>
      <c r="DJ246" s="476">
        <f t="shared" ref="DJ246:DO246" si="259">DI246 - SUM(T250, T253)</f>
        <v>4</v>
      </c>
      <c r="DK246" s="476">
        <f t="shared" si="259"/>
        <v>2</v>
      </c>
      <c r="DL246" s="476">
        <f t="shared" si="259"/>
        <v>1</v>
      </c>
      <c r="DM246" s="476">
        <f t="shared" si="259"/>
        <v>1</v>
      </c>
      <c r="DN246" s="476">
        <f t="shared" si="259"/>
        <v>0</v>
      </c>
      <c r="DO246" s="476">
        <f t="shared" si="259"/>
        <v>0</v>
      </c>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row>
    <row r="247" ht="19.5" customHeight="1">
      <c r="A247" s="14"/>
      <c r="B247" s="478"/>
      <c r="C247" s="479"/>
      <c r="D247" s="479"/>
      <c r="E247" s="551" t="s">
        <v>243</v>
      </c>
      <c r="F247" s="552"/>
      <c r="G247" s="553"/>
      <c r="H247" s="481" t="s">
        <v>10</v>
      </c>
      <c r="I247" s="464" t="s">
        <v>5</v>
      </c>
      <c r="J247" s="282">
        <v>5.0</v>
      </c>
      <c r="K247" s="282">
        <v>1.0</v>
      </c>
      <c r="L247" s="282">
        <v>0.0</v>
      </c>
      <c r="M247" s="282">
        <v>0.0</v>
      </c>
      <c r="N247" s="282">
        <v>0.0</v>
      </c>
      <c r="O247" s="282">
        <v>1.0</v>
      </c>
      <c r="P247" s="282">
        <v>1.0</v>
      </c>
      <c r="Q247" s="283">
        <v>0.0</v>
      </c>
      <c r="R247" s="594"/>
      <c r="S247" s="282">
        <v>1.0</v>
      </c>
      <c r="T247" s="282">
        <v>0.0</v>
      </c>
      <c r="U247" s="282">
        <v>0.0</v>
      </c>
      <c r="V247" s="282">
        <v>0.0</v>
      </c>
      <c r="W247" s="282">
        <v>0.0</v>
      </c>
      <c r="X247" s="282">
        <v>0.0</v>
      </c>
      <c r="Y247" s="283">
        <v>0.0</v>
      </c>
      <c r="Z247" s="594"/>
      <c r="AA247" s="466">
        <v>1.5</v>
      </c>
      <c r="AB247" s="464">
        <v>0.0</v>
      </c>
      <c r="AC247" s="464">
        <v>0.0</v>
      </c>
      <c r="AD247" s="464">
        <v>0.0</v>
      </c>
      <c r="AE247" s="464">
        <v>0.0</v>
      </c>
      <c r="AF247" s="464">
        <v>1.5</v>
      </c>
      <c r="AG247" s="465">
        <v>1.5</v>
      </c>
      <c r="AH247" s="594"/>
      <c r="AI247" s="466">
        <v>1.0</v>
      </c>
      <c r="AJ247" s="464">
        <v>0.0</v>
      </c>
      <c r="AK247" s="464">
        <v>0.0</v>
      </c>
      <c r="AL247" s="464">
        <v>0.0</v>
      </c>
      <c r="AM247" s="464">
        <v>1.0</v>
      </c>
      <c r="AN247" s="464">
        <v>0.0</v>
      </c>
      <c r="AO247" s="465">
        <v>0.0</v>
      </c>
      <c r="AP247" s="14"/>
      <c r="AQ247" s="14"/>
      <c r="AR247" s="14"/>
      <c r="AS247" s="14"/>
      <c r="AT247" s="14"/>
      <c r="AU247" s="554" t="s">
        <v>8</v>
      </c>
      <c r="AV247" s="467">
        <f t="shared" ref="AV247:BB247" si="260">SUM(AA249, AA255)</f>
        <v>1.5</v>
      </c>
      <c r="AW247" s="467">
        <f t="shared" si="260"/>
        <v>0</v>
      </c>
      <c r="AX247" s="467">
        <f t="shared" si="260"/>
        <v>1.5</v>
      </c>
      <c r="AY247" s="467">
        <f t="shared" si="260"/>
        <v>0</v>
      </c>
      <c r="AZ247" s="467">
        <f t="shared" si="260"/>
        <v>1.5</v>
      </c>
      <c r="BA247" s="467">
        <f t="shared" si="260"/>
        <v>0</v>
      </c>
      <c r="BB247" s="467">
        <f t="shared" si="260"/>
        <v>0</v>
      </c>
      <c r="BC247" s="594"/>
      <c r="BD247" s="467">
        <f t="shared" ref="BD247:BJ247" si="261">SUM(AI249, AI255)</f>
        <v>1</v>
      </c>
      <c r="BE247" s="467">
        <f t="shared" si="261"/>
        <v>2</v>
      </c>
      <c r="BF247" s="467">
        <f t="shared" si="261"/>
        <v>1</v>
      </c>
      <c r="BG247" s="467">
        <f t="shared" si="261"/>
        <v>1</v>
      </c>
      <c r="BH247" s="467">
        <f t="shared" si="261"/>
        <v>1</v>
      </c>
      <c r="BI247" s="467">
        <f t="shared" si="261"/>
        <v>1</v>
      </c>
      <c r="BJ247" s="467">
        <f t="shared" si="261"/>
        <v>2.5</v>
      </c>
      <c r="BK247" s="483">
        <f t="shared" si="262"/>
        <v>14</v>
      </c>
      <c r="BL247" s="592"/>
      <c r="BM247" s="592"/>
      <c r="BN247" s="437"/>
      <c r="BO247" s="441"/>
      <c r="BP247" s="441"/>
      <c r="BQ247" s="441"/>
      <c r="BR247" s="441"/>
      <c r="BS247" s="441"/>
      <c r="BT247" s="441"/>
      <c r="BU247" s="441"/>
      <c r="BV247" s="441"/>
      <c r="BW247" s="441"/>
      <c r="BX247" s="592"/>
      <c r="BY247" s="592"/>
      <c r="BZ247" s="592"/>
      <c r="CA247" s="592"/>
      <c r="CB247" s="592"/>
      <c r="CC247" s="592"/>
      <c r="CD247" s="592"/>
      <c r="CE247" s="592"/>
      <c r="CF247" s="437"/>
      <c r="CG247" s="441"/>
      <c r="CH247" s="441"/>
      <c r="CI247" s="441"/>
      <c r="CJ247" s="441"/>
      <c r="CK247" s="441"/>
      <c r="CL247" s="441"/>
      <c r="CM247" s="441"/>
      <c r="CN247" s="441"/>
      <c r="CO247" s="441"/>
      <c r="CP247" s="592"/>
      <c r="CQ247" s="441"/>
      <c r="CR247" s="441"/>
      <c r="CS247" s="441"/>
      <c r="CT247" s="441"/>
      <c r="CU247" s="441"/>
      <c r="CV247" s="441"/>
      <c r="CW247" s="441"/>
      <c r="CX247" s="437"/>
      <c r="CY247" s="437"/>
      <c r="CZ247" s="437"/>
      <c r="DA247" s="437"/>
      <c r="DB247" s="437"/>
      <c r="DC247" s="437"/>
      <c r="DD247" s="437"/>
      <c r="DE247" s="437"/>
      <c r="DF247" s="437"/>
      <c r="DG247" s="437"/>
      <c r="DH247" s="244"/>
      <c r="DI247" s="244"/>
      <c r="DJ247" s="244"/>
      <c r="DK247" s="244"/>
      <c r="DL247" s="244"/>
      <c r="DM247" s="244"/>
      <c r="DN247" s="244"/>
      <c r="DO247" s="24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row>
    <row r="248" ht="19.5" customHeight="1">
      <c r="A248" s="14"/>
      <c r="B248" s="478"/>
      <c r="C248" s="479"/>
      <c r="D248" s="479"/>
      <c r="E248" s="551" t="s">
        <v>244</v>
      </c>
      <c r="F248" s="552"/>
      <c r="G248" s="553"/>
      <c r="H248" s="481" t="s">
        <v>7</v>
      </c>
      <c r="I248" s="464" t="s">
        <v>5</v>
      </c>
      <c r="J248" s="282">
        <v>10.0</v>
      </c>
      <c r="K248" s="282">
        <v>0.0</v>
      </c>
      <c r="L248" s="282">
        <v>0.0</v>
      </c>
      <c r="M248" s="282">
        <v>0.0</v>
      </c>
      <c r="N248" s="282">
        <v>0.0</v>
      </c>
      <c r="O248" s="282">
        <v>0.0</v>
      </c>
      <c r="P248" s="282">
        <v>0.0</v>
      </c>
      <c r="Q248" s="283">
        <v>0.0</v>
      </c>
      <c r="R248" s="594"/>
      <c r="S248" s="282">
        <v>0.0</v>
      </c>
      <c r="T248" s="282">
        <v>0.0</v>
      </c>
      <c r="U248" s="282">
        <v>0.0</v>
      </c>
      <c r="V248" s="282">
        <v>0.0</v>
      </c>
      <c r="W248" s="282">
        <v>0.0</v>
      </c>
      <c r="X248" s="282">
        <v>5.0</v>
      </c>
      <c r="Y248" s="283">
        <v>5.0</v>
      </c>
      <c r="Z248" s="594"/>
      <c r="AA248" s="466">
        <v>0.0</v>
      </c>
      <c r="AB248" s="464">
        <v>0.0</v>
      </c>
      <c r="AC248" s="464">
        <v>0.0</v>
      </c>
      <c r="AD248" s="464">
        <v>0.0</v>
      </c>
      <c r="AE248" s="464">
        <v>0.0</v>
      </c>
      <c r="AF248" s="464">
        <v>0.0</v>
      </c>
      <c r="AG248" s="465">
        <v>0.0</v>
      </c>
      <c r="AH248" s="594"/>
      <c r="AI248" s="466">
        <v>0.0</v>
      </c>
      <c r="AJ248" s="464">
        <v>0.0</v>
      </c>
      <c r="AK248" s="464">
        <v>0.0</v>
      </c>
      <c r="AL248" s="464">
        <v>0.0</v>
      </c>
      <c r="AM248" s="464">
        <v>0.0</v>
      </c>
      <c r="AN248" s="464">
        <v>6.0</v>
      </c>
      <c r="AO248" s="465">
        <v>5.0</v>
      </c>
      <c r="AP248" s="14"/>
      <c r="AQ248" s="14"/>
      <c r="AR248" s="14"/>
      <c r="AS248" s="14"/>
      <c r="AT248" s="14"/>
      <c r="AU248" s="554" t="s">
        <v>10</v>
      </c>
      <c r="AV248" s="482">
        <f t="shared" ref="AV248:BB248" si="263">SUM(AA247, AA254)</f>
        <v>1.5</v>
      </c>
      <c r="AW248" s="482">
        <f t="shared" si="263"/>
        <v>0</v>
      </c>
      <c r="AX248" s="482">
        <f t="shared" si="263"/>
        <v>0</v>
      </c>
      <c r="AY248" s="482">
        <f t="shared" si="263"/>
        <v>0</v>
      </c>
      <c r="AZ248" s="482">
        <f t="shared" si="263"/>
        <v>0</v>
      </c>
      <c r="BA248" s="482">
        <f t="shared" si="263"/>
        <v>1.5</v>
      </c>
      <c r="BB248" s="482">
        <f t="shared" si="263"/>
        <v>1.5</v>
      </c>
      <c r="BC248" s="594"/>
      <c r="BD248" s="482">
        <f t="shared" ref="BD248:BJ248" si="264">SUM(AI247, AI254)</f>
        <v>1</v>
      </c>
      <c r="BE248" s="482">
        <f t="shared" si="264"/>
        <v>0</v>
      </c>
      <c r="BF248" s="482">
        <f t="shared" si="264"/>
        <v>0</v>
      </c>
      <c r="BG248" s="482">
        <f t="shared" si="264"/>
        <v>0</v>
      </c>
      <c r="BH248" s="482">
        <f t="shared" si="264"/>
        <v>1</v>
      </c>
      <c r="BI248" s="482">
        <f t="shared" si="264"/>
        <v>0</v>
      </c>
      <c r="BJ248" s="482">
        <f t="shared" si="264"/>
        <v>2.5</v>
      </c>
      <c r="BK248" s="483">
        <f t="shared" si="262"/>
        <v>9</v>
      </c>
      <c r="BN248" s="534"/>
      <c r="BO248" s="543" t="s">
        <v>7</v>
      </c>
      <c r="BP248" s="603" t="s">
        <v>91</v>
      </c>
      <c r="BQ248" s="604">
        <f t="shared" ref="BQ248:BW248" si="265">K245</f>
        <v>44595</v>
      </c>
      <c r="BR248" s="604">
        <f t="shared" si="265"/>
        <v>44596</v>
      </c>
      <c r="BS248" s="604">
        <f t="shared" si="265"/>
        <v>44597</v>
      </c>
      <c r="BT248" s="604">
        <f t="shared" si="265"/>
        <v>44598</v>
      </c>
      <c r="BU248" s="604">
        <f t="shared" si="265"/>
        <v>44599</v>
      </c>
      <c r="BV248" s="604">
        <f t="shared" si="265"/>
        <v>44600</v>
      </c>
      <c r="BW248" s="604">
        <f t="shared" si="265"/>
        <v>44601</v>
      </c>
      <c r="BY248" s="604">
        <f t="shared" ref="BY248:CE248" si="266">S245</f>
        <v>44602</v>
      </c>
      <c r="BZ248" s="604">
        <f t="shared" si="266"/>
        <v>44603</v>
      </c>
      <c r="CA248" s="604">
        <f t="shared" si="266"/>
        <v>44604</v>
      </c>
      <c r="CB248" s="604">
        <f t="shared" si="266"/>
        <v>44605</v>
      </c>
      <c r="CC248" s="604">
        <f t="shared" si="266"/>
        <v>44606</v>
      </c>
      <c r="CD248" s="604">
        <f t="shared" si="266"/>
        <v>44607</v>
      </c>
      <c r="CE248" s="604">
        <f t="shared" si="266"/>
        <v>44608</v>
      </c>
      <c r="CF248" s="534"/>
      <c r="CG248" s="543" t="s">
        <v>10</v>
      </c>
      <c r="CH248" s="595" t="s">
        <v>91</v>
      </c>
      <c r="CI248" s="596">
        <f t="shared" ref="CI248:CO248" si="267">K245</f>
        <v>44595</v>
      </c>
      <c r="CJ248" s="596">
        <f t="shared" si="267"/>
        <v>44596</v>
      </c>
      <c r="CK248" s="596">
        <f t="shared" si="267"/>
        <v>44597</v>
      </c>
      <c r="CL248" s="596">
        <f t="shared" si="267"/>
        <v>44598</v>
      </c>
      <c r="CM248" s="596">
        <f t="shared" si="267"/>
        <v>44599</v>
      </c>
      <c r="CN248" s="596">
        <f t="shared" si="267"/>
        <v>44600</v>
      </c>
      <c r="CO248" s="596">
        <f t="shared" si="267"/>
        <v>44601</v>
      </c>
      <c r="CQ248" s="596">
        <f t="shared" ref="CQ248:CW248" si="268">S245</f>
        <v>44602</v>
      </c>
      <c r="CR248" s="596">
        <f t="shared" si="268"/>
        <v>44603</v>
      </c>
      <c r="CS248" s="596">
        <f t="shared" si="268"/>
        <v>44604</v>
      </c>
      <c r="CT248" s="596">
        <f t="shared" si="268"/>
        <v>44605</v>
      </c>
      <c r="CU248" s="596">
        <f t="shared" si="268"/>
        <v>44606</v>
      </c>
      <c r="CV248" s="596">
        <f t="shared" si="268"/>
        <v>44607</v>
      </c>
      <c r="CW248" s="596">
        <f t="shared" si="268"/>
        <v>44608</v>
      </c>
      <c r="CX248" s="437"/>
      <c r="CY248" s="437"/>
      <c r="CZ248" s="437"/>
      <c r="DA248" s="437"/>
      <c r="DB248" s="437"/>
      <c r="DC248" s="437"/>
      <c r="DD248" s="437"/>
      <c r="DE248" s="437"/>
      <c r="DF248" s="437"/>
      <c r="DG248" s="437"/>
      <c r="DH248" s="244"/>
      <c r="DI248" s="244"/>
      <c r="DJ248" s="244"/>
      <c r="DK248" s="244"/>
      <c r="DL248" s="244"/>
      <c r="DM248" s="244"/>
      <c r="DN248" s="244"/>
      <c r="DO248" s="24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row>
    <row r="249" ht="19.5" customHeight="1">
      <c r="A249" s="14"/>
      <c r="B249" s="478"/>
      <c r="C249" s="479"/>
      <c r="D249" s="479"/>
      <c r="E249" s="551" t="s">
        <v>245</v>
      </c>
      <c r="F249" s="552"/>
      <c r="G249" s="553"/>
      <c r="H249" s="481" t="s">
        <v>8</v>
      </c>
      <c r="I249" s="464" t="s">
        <v>5</v>
      </c>
      <c r="J249" s="282">
        <v>10.0</v>
      </c>
      <c r="K249" s="282">
        <v>1.0</v>
      </c>
      <c r="L249" s="282">
        <v>0.0</v>
      </c>
      <c r="M249" s="282">
        <v>1.0</v>
      </c>
      <c r="N249" s="282">
        <v>0.0</v>
      </c>
      <c r="O249" s="282">
        <v>1.0</v>
      </c>
      <c r="P249" s="282">
        <v>0.0</v>
      </c>
      <c r="Q249" s="283">
        <v>0.0</v>
      </c>
      <c r="R249" s="594"/>
      <c r="S249" s="282">
        <v>0.0</v>
      </c>
      <c r="T249" s="282">
        <v>2.0</v>
      </c>
      <c r="U249" s="282">
        <v>0.0</v>
      </c>
      <c r="V249" s="282">
        <v>0.0</v>
      </c>
      <c r="W249" s="282">
        <v>0.0</v>
      </c>
      <c r="X249" s="282">
        <v>0.0</v>
      </c>
      <c r="Y249" s="283">
        <v>0.0</v>
      </c>
      <c r="Z249" s="594"/>
      <c r="AA249" s="466">
        <v>1.5</v>
      </c>
      <c r="AB249" s="464">
        <v>0.0</v>
      </c>
      <c r="AC249" s="464">
        <v>1.5</v>
      </c>
      <c r="AD249" s="464">
        <v>0.0</v>
      </c>
      <c r="AE249" s="464">
        <v>1.5</v>
      </c>
      <c r="AF249" s="464">
        <v>0.0</v>
      </c>
      <c r="AG249" s="465">
        <v>0.0</v>
      </c>
      <c r="AH249" s="594"/>
      <c r="AI249" s="466">
        <v>1.0</v>
      </c>
      <c r="AJ249" s="464">
        <v>2.0</v>
      </c>
      <c r="AK249" s="464">
        <v>1.0</v>
      </c>
      <c r="AL249" s="464">
        <v>1.0</v>
      </c>
      <c r="AM249" s="464">
        <v>1.0</v>
      </c>
      <c r="AN249" s="464">
        <v>1.0</v>
      </c>
      <c r="AO249" s="465">
        <v>0.0</v>
      </c>
      <c r="AP249" s="14"/>
      <c r="AQ249" s="14"/>
      <c r="AR249" s="14"/>
      <c r="AS249" s="14"/>
      <c r="AT249" s="14"/>
      <c r="AU249" s="554" t="s">
        <v>12</v>
      </c>
      <c r="AV249" s="467">
        <f t="shared" ref="AV249:BB249" si="269">SUM(AA250, AA253)</f>
        <v>2.5</v>
      </c>
      <c r="AW249" s="467">
        <f t="shared" si="269"/>
        <v>2.5</v>
      </c>
      <c r="AX249" s="467">
        <f t="shared" si="269"/>
        <v>2</v>
      </c>
      <c r="AY249" s="467">
        <f t="shared" si="269"/>
        <v>2</v>
      </c>
      <c r="AZ249" s="467">
        <f t="shared" si="269"/>
        <v>2</v>
      </c>
      <c r="BA249" s="467">
        <f t="shared" si="269"/>
        <v>1</v>
      </c>
      <c r="BB249" s="467">
        <f t="shared" si="269"/>
        <v>1</v>
      </c>
      <c r="BC249" s="594"/>
      <c r="BD249" s="467">
        <f t="shared" ref="BD249:BJ249" si="270">SUM(AI250, AI253)</f>
        <v>2</v>
      </c>
      <c r="BE249" s="467">
        <f t="shared" si="270"/>
        <v>2</v>
      </c>
      <c r="BF249" s="467">
        <f t="shared" si="270"/>
        <v>1</v>
      </c>
      <c r="BG249" s="467">
        <f t="shared" si="270"/>
        <v>1</v>
      </c>
      <c r="BH249" s="467">
        <f t="shared" si="270"/>
        <v>0</v>
      </c>
      <c r="BI249" s="467">
        <f t="shared" si="270"/>
        <v>1</v>
      </c>
      <c r="BJ249" s="467">
        <f t="shared" si="270"/>
        <v>0</v>
      </c>
      <c r="BK249" s="483">
        <f t="shared" si="262"/>
        <v>20</v>
      </c>
      <c r="BN249" s="534"/>
      <c r="BO249" s="543" t="s">
        <v>140</v>
      </c>
      <c r="BP249" s="407">
        <f>SUM(J251, J248)</f>
        <v>25</v>
      </c>
      <c r="BQ249" s="408">
        <f>BP249 - (BP249/14)</f>
        <v>23.21428571</v>
      </c>
      <c r="BR249" s="408">
        <f>BQ249 - (BP249/14)</f>
        <v>21.42857143</v>
      </c>
      <c r="BS249" s="408">
        <f>BR249 - (BP249/14)</f>
        <v>19.64285714</v>
      </c>
      <c r="BT249" s="408">
        <f>BS249 - (BP249/14)</f>
        <v>17.85714286</v>
      </c>
      <c r="BU249" s="408">
        <f>BT249 - (BP249/14)</f>
        <v>16.07142857</v>
      </c>
      <c r="BV249" s="408">
        <f>BU249 - (BP249/14)</f>
        <v>14.28571429</v>
      </c>
      <c r="BW249" s="408">
        <f>BV249 - (BP249/14)</f>
        <v>12.5</v>
      </c>
      <c r="BX249" s="408"/>
      <c r="BY249" s="408">
        <f>BW249 - (BP249/14)</f>
        <v>10.71428571</v>
      </c>
      <c r="BZ249" s="408">
        <f>BY249 - (BP249/14)</f>
        <v>8.928571429</v>
      </c>
      <c r="CA249" s="408">
        <f>BZ249 - (BP249/14)</f>
        <v>7.142857143</v>
      </c>
      <c r="CB249" s="408">
        <f>CA249 - (BP249/14)</f>
        <v>5.357142857</v>
      </c>
      <c r="CC249" s="408">
        <f>CB249 - (BP249/14)</f>
        <v>3.571428571</v>
      </c>
      <c r="CD249" s="408">
        <f>CC249 - (BP249/14)</f>
        <v>1.785714286</v>
      </c>
      <c r="CE249" s="408">
        <f>CD249 - (BP249/14)</f>
        <v>0</v>
      </c>
      <c r="CF249" s="534"/>
      <c r="CG249" s="543" t="s">
        <v>140</v>
      </c>
      <c r="CH249" s="407">
        <f>SUM(J247, J254)</f>
        <v>7</v>
      </c>
      <c r="CI249" s="408">
        <f>CH249 - (CH249/14)</f>
        <v>6.5</v>
      </c>
      <c r="CJ249" s="408">
        <f>CI249 - (CH249/14)</f>
        <v>6</v>
      </c>
      <c r="CK249" s="408">
        <f>CJ249 - (CH249/14)</f>
        <v>5.5</v>
      </c>
      <c r="CL249" s="408">
        <f>CK249 - (CH249/14)</f>
        <v>5</v>
      </c>
      <c r="CM249" s="408">
        <f>CL249 - (CH249/14)</f>
        <v>4.5</v>
      </c>
      <c r="CN249" s="408">
        <f>CM249 - (CH249/14)</f>
        <v>4</v>
      </c>
      <c r="CO249" s="408">
        <f>CN249 - (CH249/14)</f>
        <v>3.5</v>
      </c>
      <c r="CP249" s="408"/>
      <c r="CQ249" s="408">
        <f>CO249 - (CH249/14)</f>
        <v>3</v>
      </c>
      <c r="CR249" s="408">
        <f>CQ249 - (CH249/14)</f>
        <v>2.5</v>
      </c>
      <c r="CS249" s="408">
        <f>CR249 - (CH249/14)</f>
        <v>2</v>
      </c>
      <c r="CT249" s="408">
        <f>CS249 - (CH249/14)</f>
        <v>1.5</v>
      </c>
      <c r="CU249" s="408">
        <f>CT249 - (CH249/14)</f>
        <v>1</v>
      </c>
      <c r="CV249" s="408">
        <f>CU249 - (CH249/14)</f>
        <v>0.5</v>
      </c>
      <c r="CW249" s="408">
        <f>CV249 - (CH249/14)</f>
        <v>0</v>
      </c>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row>
    <row r="250" ht="19.5" customHeight="1">
      <c r="A250" s="14"/>
      <c r="B250" s="478"/>
      <c r="C250" s="479"/>
      <c r="D250" s="479"/>
      <c r="E250" s="551" t="s">
        <v>242</v>
      </c>
      <c r="F250" s="552"/>
      <c r="G250" s="553"/>
      <c r="H250" s="481" t="s">
        <v>12</v>
      </c>
      <c r="I250" s="464" t="s">
        <v>5</v>
      </c>
      <c r="J250" s="282">
        <v>10.0</v>
      </c>
      <c r="K250" s="282">
        <v>2.0</v>
      </c>
      <c r="L250" s="282">
        <v>2.0</v>
      </c>
      <c r="M250" s="282">
        <v>2.0</v>
      </c>
      <c r="N250" s="282">
        <v>2.0</v>
      </c>
      <c r="O250" s="282">
        <v>2.0</v>
      </c>
      <c r="P250" s="282">
        <v>0.0</v>
      </c>
      <c r="Q250" s="283">
        <v>0.0</v>
      </c>
      <c r="R250" s="594"/>
      <c r="S250" s="282">
        <v>0.0</v>
      </c>
      <c r="T250" s="282">
        <v>0.0</v>
      </c>
      <c r="U250" s="282">
        <v>0.0</v>
      </c>
      <c r="V250" s="282">
        <v>0.0</v>
      </c>
      <c r="W250" s="282">
        <v>0.0</v>
      </c>
      <c r="X250" s="282">
        <v>0.0</v>
      </c>
      <c r="Y250" s="283">
        <v>0.0</v>
      </c>
      <c r="Z250" s="594"/>
      <c r="AA250" s="466">
        <v>2.5</v>
      </c>
      <c r="AB250" s="464">
        <v>2.5</v>
      </c>
      <c r="AC250" s="464">
        <v>2.0</v>
      </c>
      <c r="AD250" s="464">
        <v>2.0</v>
      </c>
      <c r="AE250" s="464">
        <v>2.0</v>
      </c>
      <c r="AF250" s="464">
        <v>0.0</v>
      </c>
      <c r="AG250" s="465">
        <v>0.0</v>
      </c>
      <c r="AH250" s="594"/>
      <c r="AI250" s="466">
        <v>0.0</v>
      </c>
      <c r="AJ250" s="464">
        <v>0.0</v>
      </c>
      <c r="AK250" s="464">
        <v>0.0</v>
      </c>
      <c r="AL250" s="464">
        <v>0.0</v>
      </c>
      <c r="AM250" s="464">
        <v>0.0</v>
      </c>
      <c r="AN250" s="464">
        <v>0.0</v>
      </c>
      <c r="AO250" s="465">
        <v>0.0</v>
      </c>
      <c r="AP250" s="14"/>
      <c r="AQ250" s="14"/>
      <c r="AR250" s="14"/>
      <c r="AS250" s="14"/>
      <c r="AT250" s="14"/>
      <c r="AU250" s="554" t="s">
        <v>7</v>
      </c>
      <c r="AV250" s="555">
        <f t="shared" ref="AV250:BB250" si="271">SUM(AA248, AA251)</f>
        <v>2</v>
      </c>
      <c r="AW250" s="555">
        <f t="shared" si="271"/>
        <v>2</v>
      </c>
      <c r="AX250" s="555">
        <f t="shared" si="271"/>
        <v>2</v>
      </c>
      <c r="AY250" s="555">
        <f t="shared" si="271"/>
        <v>2</v>
      </c>
      <c r="AZ250" s="555">
        <f t="shared" si="271"/>
        <v>1</v>
      </c>
      <c r="BA250" s="555">
        <f t="shared" si="271"/>
        <v>1</v>
      </c>
      <c r="BB250" s="555">
        <f t="shared" si="271"/>
        <v>1</v>
      </c>
      <c r="BC250" s="594"/>
      <c r="BD250" s="555">
        <f t="shared" ref="BD250:BJ250" si="272">SUM(AI248, AI251)</f>
        <v>1</v>
      </c>
      <c r="BE250" s="555">
        <f t="shared" si="272"/>
        <v>0</v>
      </c>
      <c r="BF250" s="555">
        <f t="shared" si="272"/>
        <v>0</v>
      </c>
      <c r="BG250" s="555">
        <f t="shared" si="272"/>
        <v>0</v>
      </c>
      <c r="BH250" s="555">
        <f t="shared" si="272"/>
        <v>0</v>
      </c>
      <c r="BI250" s="555">
        <f t="shared" si="272"/>
        <v>6</v>
      </c>
      <c r="BJ250" s="555">
        <f t="shared" si="272"/>
        <v>5</v>
      </c>
      <c r="BK250" s="483">
        <f t="shared" si="262"/>
        <v>23</v>
      </c>
      <c r="BN250" s="534"/>
      <c r="BO250" s="543" t="s">
        <v>144</v>
      </c>
      <c r="BP250" s="407">
        <f>SUM(J251,J248)</f>
        <v>25</v>
      </c>
      <c r="BQ250" s="476">
        <f t="shared" ref="BQ250:BW250" si="273">BP250 -SUM(K251,K248)</f>
        <v>23</v>
      </c>
      <c r="BR250" s="476">
        <f t="shared" si="273"/>
        <v>21</v>
      </c>
      <c r="BS250" s="476">
        <f t="shared" si="273"/>
        <v>19</v>
      </c>
      <c r="BT250" s="476">
        <f t="shared" si="273"/>
        <v>17</v>
      </c>
      <c r="BU250" s="476">
        <f t="shared" si="273"/>
        <v>15</v>
      </c>
      <c r="BV250" s="476">
        <f t="shared" si="273"/>
        <v>14</v>
      </c>
      <c r="BW250" s="476">
        <f t="shared" si="273"/>
        <v>13</v>
      </c>
      <c r="BX250" s="476"/>
      <c r="BY250" s="476">
        <f>BW250 -SUM(S251,S248)</f>
        <v>13</v>
      </c>
      <c r="BZ250" s="476">
        <f t="shared" ref="BZ250:CE250" si="274">BY250 -SUM(T251,T248)</f>
        <v>13</v>
      </c>
      <c r="CA250" s="476">
        <f t="shared" si="274"/>
        <v>13</v>
      </c>
      <c r="CB250" s="476">
        <f t="shared" si="274"/>
        <v>13</v>
      </c>
      <c r="CC250" s="476">
        <f t="shared" si="274"/>
        <v>13</v>
      </c>
      <c r="CD250" s="476">
        <f t="shared" si="274"/>
        <v>8</v>
      </c>
      <c r="CE250" s="476">
        <f t="shared" si="274"/>
        <v>3</v>
      </c>
      <c r="CF250" s="534"/>
      <c r="CG250" s="543" t="s">
        <v>144</v>
      </c>
      <c r="CH250" s="407">
        <f>SUM(J247, J254)</f>
        <v>7</v>
      </c>
      <c r="CI250" s="476">
        <f t="shared" ref="CI250:CO250" si="275">CH250 - SUM(K247, K254)</f>
        <v>6</v>
      </c>
      <c r="CJ250" s="476">
        <f t="shared" si="275"/>
        <v>6</v>
      </c>
      <c r="CK250" s="476">
        <f t="shared" si="275"/>
        <v>6</v>
      </c>
      <c r="CL250" s="476">
        <f t="shared" si="275"/>
        <v>6</v>
      </c>
      <c r="CM250" s="476">
        <f t="shared" si="275"/>
        <v>5</v>
      </c>
      <c r="CN250" s="476">
        <f t="shared" si="275"/>
        <v>4</v>
      </c>
      <c r="CO250" s="476">
        <f t="shared" si="275"/>
        <v>4</v>
      </c>
      <c r="CP250" s="476"/>
      <c r="CQ250" s="476">
        <f>CO250 - SUM(S247, S254)</f>
        <v>3</v>
      </c>
      <c r="CR250" s="476">
        <f t="shared" ref="CR250:CW250" si="276">CQ250 - SUM(T247, T254)</f>
        <v>3</v>
      </c>
      <c r="CS250" s="476">
        <f t="shared" si="276"/>
        <v>3</v>
      </c>
      <c r="CT250" s="476">
        <f t="shared" si="276"/>
        <v>3</v>
      </c>
      <c r="CU250" s="476">
        <f t="shared" si="276"/>
        <v>3</v>
      </c>
      <c r="CV250" s="476">
        <f t="shared" si="276"/>
        <v>3</v>
      </c>
      <c r="CW250" s="476">
        <f t="shared" si="276"/>
        <v>1</v>
      </c>
      <c r="DI250" s="244"/>
      <c r="DJ250" s="244"/>
      <c r="DK250" s="437"/>
      <c r="DL250" s="437"/>
      <c r="DM250" s="437"/>
      <c r="DN250" s="437"/>
      <c r="DO250" s="437"/>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row>
    <row r="251" ht="19.5" customHeight="1">
      <c r="A251" s="14"/>
      <c r="B251" s="478"/>
      <c r="C251" s="479"/>
      <c r="D251" s="479"/>
      <c r="E251" s="551" t="s">
        <v>243</v>
      </c>
      <c r="F251" s="552"/>
      <c r="G251" s="553"/>
      <c r="H251" s="463" t="s">
        <v>7</v>
      </c>
      <c r="I251" s="464" t="s">
        <v>5</v>
      </c>
      <c r="J251" s="282">
        <v>15.0</v>
      </c>
      <c r="K251" s="282">
        <v>2.0</v>
      </c>
      <c r="L251" s="282">
        <v>2.0</v>
      </c>
      <c r="M251" s="282">
        <v>2.0</v>
      </c>
      <c r="N251" s="282">
        <v>2.0</v>
      </c>
      <c r="O251" s="282">
        <v>2.0</v>
      </c>
      <c r="P251" s="282">
        <v>1.0</v>
      </c>
      <c r="Q251" s="283">
        <v>1.0</v>
      </c>
      <c r="R251" s="594"/>
      <c r="S251" s="282">
        <v>0.0</v>
      </c>
      <c r="T251" s="282">
        <v>0.0</v>
      </c>
      <c r="U251" s="282">
        <v>0.0</v>
      </c>
      <c r="V251" s="282">
        <v>0.0</v>
      </c>
      <c r="W251" s="282">
        <v>0.0</v>
      </c>
      <c r="X251" s="282">
        <v>0.0</v>
      </c>
      <c r="Y251" s="283">
        <v>0.0</v>
      </c>
      <c r="Z251" s="594"/>
      <c r="AA251" s="466">
        <v>2.0</v>
      </c>
      <c r="AB251" s="464">
        <v>2.0</v>
      </c>
      <c r="AC251" s="464">
        <v>2.0</v>
      </c>
      <c r="AD251" s="464">
        <v>2.0</v>
      </c>
      <c r="AE251" s="464">
        <v>1.0</v>
      </c>
      <c r="AF251" s="464">
        <v>1.0</v>
      </c>
      <c r="AG251" s="465">
        <v>1.0</v>
      </c>
      <c r="AH251" s="594"/>
      <c r="AI251" s="466">
        <v>1.0</v>
      </c>
      <c r="AJ251" s="464">
        <v>0.0</v>
      </c>
      <c r="AK251" s="464">
        <v>0.0</v>
      </c>
      <c r="AL251" s="464">
        <v>0.0</v>
      </c>
      <c r="AM251" s="464">
        <v>0.0</v>
      </c>
      <c r="AN251" s="464">
        <v>0.0</v>
      </c>
      <c r="AO251" s="465">
        <v>0.0</v>
      </c>
      <c r="AP251" s="14"/>
      <c r="AQ251" s="14"/>
      <c r="AR251" s="14"/>
      <c r="AS251" s="14"/>
      <c r="AT251" s="14"/>
      <c r="AU251" s="437"/>
      <c r="AV251" s="437"/>
      <c r="AW251" s="437"/>
      <c r="AX251" s="437"/>
      <c r="AY251" s="437"/>
      <c r="AZ251" s="437"/>
      <c r="BA251" s="437"/>
      <c r="BB251" s="437"/>
      <c r="BK251" s="569">
        <f>SUM(BK246:BK250)</f>
        <v>81</v>
      </c>
      <c r="BN251" s="437"/>
      <c r="BO251" s="437"/>
      <c r="BP251" s="437"/>
      <c r="BQ251" s="437"/>
      <c r="BR251" s="437"/>
      <c r="BS251" s="437"/>
      <c r="BT251" s="437"/>
      <c r="BU251" s="437"/>
      <c r="BV251" s="437"/>
      <c r="BW251" s="437"/>
      <c r="BX251" s="437"/>
      <c r="BY251" s="437"/>
      <c r="BZ251" s="437"/>
      <c r="CA251" s="437"/>
      <c r="CB251" s="437"/>
      <c r="CC251" s="437"/>
      <c r="CD251" s="437"/>
      <c r="CE251" s="437"/>
      <c r="CF251" s="437"/>
      <c r="CG251" s="437"/>
      <c r="CH251" s="437"/>
      <c r="CI251" s="437"/>
      <c r="CJ251" s="437"/>
      <c r="CK251" s="437"/>
      <c r="CL251" s="244"/>
      <c r="CM251" s="244"/>
      <c r="CN251" s="244"/>
      <c r="CO251" s="244"/>
      <c r="DI251" s="244"/>
      <c r="DJ251" s="244"/>
      <c r="DK251" s="244"/>
      <c r="DL251" s="244"/>
      <c r="DM251" s="244"/>
      <c r="DN251" s="244"/>
      <c r="DO251" s="24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row>
    <row r="252" ht="19.5" customHeight="1">
      <c r="A252" s="14"/>
      <c r="B252" s="478"/>
      <c r="C252" s="479"/>
      <c r="D252" s="479"/>
      <c r="E252" s="551" t="s">
        <v>243</v>
      </c>
      <c r="F252" s="552"/>
      <c r="G252" s="553"/>
      <c r="H252" s="463" t="s">
        <v>5</v>
      </c>
      <c r="I252" s="464" t="s">
        <v>5</v>
      </c>
      <c r="J252" s="282">
        <v>8.0</v>
      </c>
      <c r="K252" s="282">
        <v>1.0</v>
      </c>
      <c r="L252" s="282">
        <v>1.0</v>
      </c>
      <c r="M252" s="282">
        <v>0.0</v>
      </c>
      <c r="N252" s="282">
        <v>0.0</v>
      </c>
      <c r="O252" s="282">
        <v>0.0</v>
      </c>
      <c r="P252" s="282">
        <v>2.0</v>
      </c>
      <c r="Q252" s="283">
        <v>0.0</v>
      </c>
      <c r="R252" s="594"/>
      <c r="S252" s="282">
        <v>1.0</v>
      </c>
      <c r="T252" s="282">
        <v>0.0</v>
      </c>
      <c r="U252" s="282">
        <v>0.0</v>
      </c>
      <c r="V252" s="282">
        <v>0.0</v>
      </c>
      <c r="W252" s="282">
        <v>0.0</v>
      </c>
      <c r="X252" s="282">
        <v>0.0</v>
      </c>
      <c r="Y252" s="283">
        <v>0.0</v>
      </c>
      <c r="Z252" s="594"/>
      <c r="AA252" s="466">
        <v>1.5</v>
      </c>
      <c r="AB252" s="464">
        <v>1.5</v>
      </c>
      <c r="AC252" s="464">
        <v>0.0</v>
      </c>
      <c r="AD252" s="464">
        <v>0.0</v>
      </c>
      <c r="AE252" s="464">
        <v>0.0</v>
      </c>
      <c r="AF252" s="464">
        <v>2.0</v>
      </c>
      <c r="AG252" s="465">
        <v>0.0</v>
      </c>
      <c r="AH252" s="594"/>
      <c r="AI252" s="466">
        <v>2.0</v>
      </c>
      <c r="AJ252" s="464">
        <v>0.0</v>
      </c>
      <c r="AK252" s="464">
        <v>0.0</v>
      </c>
      <c r="AL252" s="464">
        <v>0.0</v>
      </c>
      <c r="AM252" s="464">
        <v>1.0</v>
      </c>
      <c r="AN252" s="464">
        <v>1.0</v>
      </c>
      <c r="AO252" s="465">
        <v>0.0</v>
      </c>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row>
    <row r="253" ht="19.5" customHeight="1">
      <c r="A253" s="14"/>
      <c r="B253" s="478"/>
      <c r="C253" s="479"/>
      <c r="D253" s="479"/>
      <c r="E253" s="551" t="s">
        <v>244</v>
      </c>
      <c r="F253" s="552"/>
      <c r="G253" s="553"/>
      <c r="H253" s="463" t="s">
        <v>12</v>
      </c>
      <c r="I253" s="464" t="s">
        <v>5</v>
      </c>
      <c r="J253" s="282">
        <v>10.0</v>
      </c>
      <c r="K253" s="282">
        <v>0.0</v>
      </c>
      <c r="L253" s="282">
        <v>0.0</v>
      </c>
      <c r="M253" s="282">
        <v>0.0</v>
      </c>
      <c r="N253" s="282">
        <v>0.0</v>
      </c>
      <c r="O253" s="282">
        <v>0.0</v>
      </c>
      <c r="P253" s="282">
        <v>1.0</v>
      </c>
      <c r="Q253" s="283">
        <v>1.0</v>
      </c>
      <c r="R253" s="594"/>
      <c r="S253" s="282">
        <v>2.0</v>
      </c>
      <c r="T253" s="282">
        <v>2.0</v>
      </c>
      <c r="U253" s="282">
        <v>2.0</v>
      </c>
      <c r="V253" s="282">
        <v>1.0</v>
      </c>
      <c r="W253" s="282">
        <v>0.0</v>
      </c>
      <c r="X253" s="282">
        <v>1.0</v>
      </c>
      <c r="Y253" s="283">
        <v>0.0</v>
      </c>
      <c r="Z253" s="594"/>
      <c r="AA253" s="466">
        <v>0.0</v>
      </c>
      <c r="AB253" s="464">
        <v>0.0</v>
      </c>
      <c r="AC253" s="464">
        <v>0.0</v>
      </c>
      <c r="AD253" s="464">
        <v>0.0</v>
      </c>
      <c r="AE253" s="464">
        <v>0.0</v>
      </c>
      <c r="AF253" s="464">
        <v>1.0</v>
      </c>
      <c r="AG253" s="465">
        <v>1.0</v>
      </c>
      <c r="AH253" s="594"/>
      <c r="AI253" s="466">
        <v>2.0</v>
      </c>
      <c r="AJ253" s="464">
        <v>2.0</v>
      </c>
      <c r="AK253" s="464">
        <v>1.0</v>
      </c>
      <c r="AL253" s="464">
        <v>1.0</v>
      </c>
      <c r="AM253" s="464">
        <v>0.0</v>
      </c>
      <c r="AN253" s="464">
        <v>1.0</v>
      </c>
      <c r="AO253" s="465">
        <v>0.0</v>
      </c>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row>
    <row r="254" ht="19.5" customHeight="1">
      <c r="A254" s="14"/>
      <c r="B254" s="478"/>
      <c r="C254" s="479"/>
      <c r="D254" s="479"/>
      <c r="E254" s="551" t="s">
        <v>227</v>
      </c>
      <c r="F254" s="552"/>
      <c r="G254" s="553"/>
      <c r="H254" s="463" t="s">
        <v>10</v>
      </c>
      <c r="I254" s="464" t="s">
        <v>5</v>
      </c>
      <c r="J254" s="282">
        <v>2.0</v>
      </c>
      <c r="K254" s="282">
        <v>0.0</v>
      </c>
      <c r="L254" s="282">
        <v>0.0</v>
      </c>
      <c r="M254" s="282">
        <v>0.0</v>
      </c>
      <c r="N254" s="282">
        <v>0.0</v>
      </c>
      <c r="O254" s="282">
        <v>0.0</v>
      </c>
      <c r="P254" s="282">
        <v>0.0</v>
      </c>
      <c r="Q254" s="283">
        <v>0.0</v>
      </c>
      <c r="R254" s="594"/>
      <c r="S254" s="282">
        <v>0.0</v>
      </c>
      <c r="T254" s="282">
        <v>0.0</v>
      </c>
      <c r="U254" s="282">
        <v>0.0</v>
      </c>
      <c r="V254" s="282">
        <v>0.0</v>
      </c>
      <c r="W254" s="282">
        <v>0.0</v>
      </c>
      <c r="X254" s="282">
        <v>0.0</v>
      </c>
      <c r="Y254" s="283">
        <v>2.0</v>
      </c>
      <c r="Z254" s="594"/>
      <c r="AA254" s="466">
        <v>0.0</v>
      </c>
      <c r="AB254" s="464">
        <v>0.0</v>
      </c>
      <c r="AC254" s="464">
        <v>0.0</v>
      </c>
      <c r="AD254" s="464">
        <v>0.0</v>
      </c>
      <c r="AE254" s="464">
        <v>0.0</v>
      </c>
      <c r="AF254" s="464">
        <v>0.0</v>
      </c>
      <c r="AG254" s="465">
        <v>0.0</v>
      </c>
      <c r="AH254" s="594"/>
      <c r="AI254" s="466">
        <v>0.0</v>
      </c>
      <c r="AJ254" s="464">
        <v>0.0</v>
      </c>
      <c r="AK254" s="464">
        <v>0.0</v>
      </c>
      <c r="AL254" s="464">
        <v>0.0</v>
      </c>
      <c r="AM254" s="464">
        <v>0.0</v>
      </c>
      <c r="AN254" s="464">
        <v>0.0</v>
      </c>
      <c r="AO254" s="465">
        <v>2.5</v>
      </c>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row>
    <row r="255" ht="19.5" customHeight="1">
      <c r="A255" s="14"/>
      <c r="B255" s="495"/>
      <c r="C255" s="496"/>
      <c r="D255" s="496"/>
      <c r="E255" s="557" t="s">
        <v>227</v>
      </c>
      <c r="F255" s="558"/>
      <c r="G255" s="559"/>
      <c r="H255" s="499" t="s">
        <v>8</v>
      </c>
      <c r="I255" s="488" t="s">
        <v>5</v>
      </c>
      <c r="J255" s="317">
        <v>2.0</v>
      </c>
      <c r="K255" s="317">
        <v>0.0</v>
      </c>
      <c r="L255" s="317">
        <v>0.0</v>
      </c>
      <c r="M255" s="317">
        <v>0.0</v>
      </c>
      <c r="N255" s="317">
        <v>0.0</v>
      </c>
      <c r="O255" s="317">
        <v>0.0</v>
      </c>
      <c r="P255" s="317">
        <v>0.0</v>
      </c>
      <c r="Q255" s="318">
        <v>0.0</v>
      </c>
      <c r="R255" s="594"/>
      <c r="S255" s="317">
        <v>0.0</v>
      </c>
      <c r="T255" s="317">
        <v>0.0</v>
      </c>
      <c r="U255" s="317">
        <v>0.0</v>
      </c>
      <c r="V255" s="317">
        <v>0.0</v>
      </c>
      <c r="W255" s="317">
        <v>0.0</v>
      </c>
      <c r="X255" s="317">
        <v>0.0</v>
      </c>
      <c r="Y255" s="318">
        <v>2.0</v>
      </c>
      <c r="Z255" s="594"/>
      <c r="AA255" s="502">
        <v>0.0</v>
      </c>
      <c r="AB255" s="488">
        <v>0.0</v>
      </c>
      <c r="AC255" s="488">
        <v>0.0</v>
      </c>
      <c r="AD255" s="488">
        <v>0.0</v>
      </c>
      <c r="AE255" s="488">
        <v>0.0</v>
      </c>
      <c r="AF255" s="488">
        <v>0.0</v>
      </c>
      <c r="AG255" s="527">
        <v>0.0</v>
      </c>
      <c r="AH255" s="594"/>
      <c r="AI255" s="502">
        <v>0.0</v>
      </c>
      <c r="AJ255" s="488">
        <v>0.0</v>
      </c>
      <c r="AK255" s="488">
        <v>0.0</v>
      </c>
      <c r="AL255" s="488">
        <v>0.0</v>
      </c>
      <c r="AM255" s="488">
        <v>0.0</v>
      </c>
      <c r="AN255" s="488">
        <v>0.0</v>
      </c>
      <c r="AO255" s="527">
        <v>2.5</v>
      </c>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row>
    <row r="256" ht="19.5" customHeight="1">
      <c r="A256" s="14"/>
      <c r="B256" s="562"/>
      <c r="C256" s="562"/>
      <c r="D256" s="563"/>
      <c r="E256" s="528"/>
      <c r="F256" s="528"/>
      <c r="G256" s="529"/>
      <c r="H256" s="530"/>
      <c r="I256" s="566" t="s">
        <v>140</v>
      </c>
      <c r="J256" s="567">
        <f>SUM(J246:J255)</f>
        <v>78</v>
      </c>
      <c r="K256" s="568">
        <f> J256 - (J256 / 14)</f>
        <v>72.42857143</v>
      </c>
      <c r="L256" s="568">
        <f> K256 - (J256 / 14)</f>
        <v>66.85714286</v>
      </c>
      <c r="M256" s="568">
        <f> L256 - (J256 / 14)</f>
        <v>61.28571429</v>
      </c>
      <c r="N256" s="568">
        <f> M256 - (J256 / 14)</f>
        <v>55.71428571</v>
      </c>
      <c r="O256" s="568">
        <f> N256 - (J256 / 14)</f>
        <v>50.14285714</v>
      </c>
      <c r="P256" s="568">
        <f> O256 - (J256 / 14)</f>
        <v>44.57142857</v>
      </c>
      <c r="Q256" s="568">
        <f> P256 - (J256 / 14)</f>
        <v>39</v>
      </c>
      <c r="R256" s="594"/>
      <c r="S256" s="568">
        <f> Q256 - (J256 / 14)</f>
        <v>33.42857143</v>
      </c>
      <c r="T256" s="568">
        <f> S256 - (J256 / 14)</f>
        <v>27.85714286</v>
      </c>
      <c r="U256" s="568">
        <f> T256 - (J256 / 14)</f>
        <v>22.28571429</v>
      </c>
      <c r="V256" s="568">
        <f> U256 - (J256 / 14)</f>
        <v>16.71428571</v>
      </c>
      <c r="W256" s="568">
        <f> V256 - (J256 / 14)</f>
        <v>11.14285714</v>
      </c>
      <c r="X256" s="568">
        <f> W256 - (J256 / 14)</f>
        <v>5.571428571</v>
      </c>
      <c r="Y256" s="568">
        <f> X256 - (J256 / 14)</f>
        <v>0</v>
      </c>
      <c r="AA256" s="392"/>
      <c r="AB256" s="437"/>
      <c r="AC256" s="436"/>
      <c r="AD256" s="436"/>
      <c r="AE256" s="436"/>
      <c r="AF256" s="436"/>
      <c r="AG256" s="436"/>
      <c r="AJ256" s="244"/>
      <c r="AK256" s="244"/>
      <c r="AL256" s="244"/>
      <c r="AM256" s="244"/>
      <c r="AN256" s="244"/>
      <c r="AO256" s="569">
        <f>SUM(AA246:AO255)</f>
        <v>81</v>
      </c>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row>
    <row r="257" ht="19.5" customHeight="1">
      <c r="A257" s="14"/>
      <c r="B257" s="14"/>
      <c r="C257" s="14"/>
      <c r="D257" s="14"/>
      <c r="E257" s="14"/>
      <c r="F257" s="98"/>
      <c r="G257" s="98"/>
      <c r="H257" s="14"/>
      <c r="I257" s="509" t="s">
        <v>148</v>
      </c>
      <c r="J257" s="510">
        <f>SUM(J246:J255)</f>
        <v>78</v>
      </c>
      <c r="K257" s="508">
        <f t="shared" ref="K257:Q257" si="277"> J257 - SUM(K246:K255)</f>
        <v>70</v>
      </c>
      <c r="L257" s="508">
        <f t="shared" si="277"/>
        <v>64</v>
      </c>
      <c r="M257" s="508">
        <f t="shared" si="277"/>
        <v>59</v>
      </c>
      <c r="N257" s="508">
        <f t="shared" si="277"/>
        <v>55</v>
      </c>
      <c r="O257" s="508">
        <f t="shared" si="277"/>
        <v>49</v>
      </c>
      <c r="P257" s="508">
        <f t="shared" si="277"/>
        <v>43</v>
      </c>
      <c r="Q257" s="508">
        <f t="shared" si="277"/>
        <v>41</v>
      </c>
      <c r="R257" s="253"/>
      <c r="S257" s="508">
        <f> Q257 - SUM(S246:S255)</f>
        <v>36</v>
      </c>
      <c r="T257" s="508">
        <f t="shared" ref="T257:Y257" si="278"> S257 - SUM(T246:T255)</f>
        <v>32</v>
      </c>
      <c r="U257" s="508">
        <f t="shared" si="278"/>
        <v>30</v>
      </c>
      <c r="V257" s="508">
        <f t="shared" si="278"/>
        <v>29</v>
      </c>
      <c r="W257" s="508">
        <f t="shared" si="278"/>
        <v>28</v>
      </c>
      <c r="X257" s="508">
        <f t="shared" si="278"/>
        <v>21</v>
      </c>
      <c r="Y257" s="508">
        <f t="shared" si="278"/>
        <v>12</v>
      </c>
      <c r="Z257" s="244"/>
      <c r="AA257" s="244"/>
      <c r="AB257" s="244"/>
      <c r="AC257" s="244"/>
      <c r="AD257" s="244"/>
      <c r="AE257" s="244"/>
      <c r="AF257" s="244"/>
      <c r="AG257" s="244"/>
      <c r="AH257" s="244"/>
      <c r="AI257" s="244"/>
      <c r="AJ257" s="244"/>
      <c r="AK257" s="244"/>
      <c r="AL257" s="244"/>
      <c r="AM257" s="244"/>
      <c r="AN257" s="244"/>
      <c r="AO257" s="24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row>
    <row r="258" ht="19.5" customHeight="1">
      <c r="A258" s="14"/>
      <c r="B258" s="14"/>
      <c r="C258" s="14"/>
      <c r="D258" s="14"/>
      <c r="E258" s="14"/>
      <c r="F258" s="98"/>
      <c r="G258" s="98"/>
      <c r="H258" s="14"/>
      <c r="I258" s="99"/>
      <c r="J258" s="99"/>
      <c r="K258" s="99"/>
      <c r="L258" s="99"/>
      <c r="M258" s="99"/>
      <c r="N258" s="99"/>
      <c r="O258" s="99"/>
      <c r="P258" s="99"/>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row>
    <row r="259" ht="19.5" customHeight="1">
      <c r="A259" s="14"/>
      <c r="E259" s="528"/>
      <c r="F259" s="528"/>
      <c r="G259" s="529"/>
      <c r="H259" s="529"/>
      <c r="I259" s="529"/>
      <c r="J259" s="530"/>
      <c r="K259" s="531" t="s">
        <v>136</v>
      </c>
      <c r="L259" s="247"/>
      <c r="M259" s="247"/>
      <c r="N259" s="247"/>
      <c r="O259" s="247"/>
      <c r="P259" s="247"/>
      <c r="Q259" s="247"/>
      <c r="R259" s="247"/>
      <c r="S259" s="247"/>
      <c r="T259" s="247"/>
      <c r="U259" s="247"/>
      <c r="V259" s="247"/>
      <c r="W259" s="247"/>
      <c r="X259" s="247"/>
      <c r="Y259" s="5"/>
      <c r="AA259" s="533" t="s">
        <v>137</v>
      </c>
      <c r="AB259" s="247"/>
      <c r="AC259" s="247"/>
      <c r="AD259" s="247"/>
      <c r="AE259" s="247"/>
      <c r="AF259" s="247"/>
      <c r="AG259" s="247"/>
      <c r="AH259" s="247"/>
      <c r="AI259" s="247"/>
      <c r="AJ259" s="247"/>
      <c r="AK259" s="247"/>
      <c r="AL259" s="247"/>
      <c r="AM259" s="247"/>
      <c r="AN259" s="247"/>
      <c r="AO259" s="5"/>
      <c r="AP259" s="14"/>
      <c r="AQ259" s="14"/>
      <c r="AR259" s="14"/>
      <c r="AS259" s="14"/>
      <c r="AT259" s="14"/>
      <c r="AU259" s="534"/>
      <c r="AV259" s="531" t="s">
        <v>138</v>
      </c>
      <c r="AW259" s="247"/>
      <c r="AX259" s="247"/>
      <c r="AY259" s="247"/>
      <c r="AZ259" s="247"/>
      <c r="BA259" s="247"/>
      <c r="BB259" s="247"/>
      <c r="BC259" s="247"/>
      <c r="BD259" s="585"/>
      <c r="BE259" s="585"/>
      <c r="BF259" s="585"/>
      <c r="BG259" s="585"/>
      <c r="BH259" s="585"/>
      <c r="BI259" s="585"/>
      <c r="BJ259" s="585"/>
      <c r="BK259" s="586"/>
      <c r="BL259" s="592"/>
      <c r="BM259" s="592"/>
      <c r="BN259" s="437"/>
      <c r="BO259" s="611" t="s">
        <v>246</v>
      </c>
      <c r="BP259" s="441"/>
      <c r="BQ259" s="441"/>
      <c r="BR259" s="441"/>
      <c r="BS259" s="441"/>
      <c r="BT259" s="441"/>
      <c r="BU259" s="441"/>
      <c r="BV259" s="441"/>
      <c r="BW259" s="536"/>
      <c r="BX259" s="592"/>
      <c r="BY259" s="592"/>
      <c r="BZ259" s="592"/>
      <c r="CA259" s="592"/>
      <c r="CB259" s="592"/>
      <c r="CC259" s="592"/>
      <c r="CD259" s="592"/>
      <c r="CE259" s="592"/>
      <c r="CF259" s="437"/>
      <c r="CG259" s="441"/>
      <c r="CH259" s="441"/>
      <c r="CI259" s="441"/>
      <c r="CJ259" s="441"/>
      <c r="CK259" s="441"/>
      <c r="CL259" s="441"/>
      <c r="CM259" s="441"/>
      <c r="CN259" s="441"/>
      <c r="CO259" s="441"/>
      <c r="CP259" s="592"/>
      <c r="CQ259" s="592"/>
      <c r="CR259" s="592"/>
      <c r="CS259" s="592"/>
      <c r="CT259" s="592"/>
      <c r="CU259" s="592"/>
      <c r="CV259" s="592"/>
      <c r="CW259" s="592"/>
      <c r="CX259" s="528"/>
      <c r="CY259" s="536"/>
      <c r="CZ259" s="536"/>
      <c r="DA259" s="536"/>
      <c r="DB259" s="536"/>
      <c r="DC259" s="536"/>
      <c r="DD259" s="536"/>
      <c r="DE259" s="536"/>
      <c r="DF259" s="536"/>
      <c r="DG259" s="536"/>
      <c r="DH259" s="3"/>
      <c r="DI259" s="3"/>
      <c r="DJ259" s="3"/>
      <c r="DK259" s="3"/>
      <c r="DL259" s="3"/>
      <c r="DM259" s="3"/>
      <c r="DN259" s="3"/>
      <c r="DO259" s="3"/>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row>
    <row r="260" ht="19.5" customHeight="1">
      <c r="A260" s="14"/>
      <c r="B260" s="395"/>
      <c r="C260" s="395"/>
      <c r="D260" s="536"/>
      <c r="E260" s="536"/>
      <c r="F260" s="536"/>
      <c r="G260" s="537"/>
      <c r="H260" s="537"/>
      <c r="I260" s="610" t="s">
        <v>247</v>
      </c>
      <c r="J260" s="401"/>
      <c r="K260" s="612" t="s">
        <v>80</v>
      </c>
      <c r="L260" s="612" t="s">
        <v>81</v>
      </c>
      <c r="M260" s="612" t="s">
        <v>82</v>
      </c>
      <c r="N260" s="612" t="s">
        <v>83</v>
      </c>
      <c r="O260" s="612" t="s">
        <v>84</v>
      </c>
      <c r="P260" s="612" t="s">
        <v>78</v>
      </c>
      <c r="Q260" s="612" t="s">
        <v>79</v>
      </c>
      <c r="R260" s="594"/>
      <c r="S260" s="612" t="s">
        <v>80</v>
      </c>
      <c r="T260" s="612" t="s">
        <v>81</v>
      </c>
      <c r="U260" s="612" t="s">
        <v>82</v>
      </c>
      <c r="V260" s="612" t="s">
        <v>83</v>
      </c>
      <c r="W260" s="612" t="s">
        <v>84</v>
      </c>
      <c r="X260" s="612" t="s">
        <v>78</v>
      </c>
      <c r="Y260" s="612" t="s">
        <v>79</v>
      </c>
      <c r="Z260" s="594"/>
      <c r="AA260" s="613" t="s">
        <v>80</v>
      </c>
      <c r="AB260" s="614" t="s">
        <v>81</v>
      </c>
      <c r="AC260" s="614" t="s">
        <v>82</v>
      </c>
      <c r="AD260" s="614" t="s">
        <v>83</v>
      </c>
      <c r="AE260" s="614" t="s">
        <v>84</v>
      </c>
      <c r="AF260" s="614" t="s">
        <v>78</v>
      </c>
      <c r="AG260" s="614" t="s">
        <v>79</v>
      </c>
      <c r="AH260" s="594"/>
      <c r="AI260" s="613" t="s">
        <v>80</v>
      </c>
      <c r="AJ260" s="614" t="s">
        <v>81</v>
      </c>
      <c r="AK260" s="614" t="s">
        <v>82</v>
      </c>
      <c r="AL260" s="614" t="s">
        <v>83</v>
      </c>
      <c r="AM260" s="614" t="s">
        <v>84</v>
      </c>
      <c r="AN260" s="614" t="s">
        <v>78</v>
      </c>
      <c r="AO260" s="614" t="s">
        <v>79</v>
      </c>
      <c r="AP260" s="14"/>
      <c r="AQ260" s="14"/>
      <c r="AR260" s="14"/>
      <c r="AS260" s="14"/>
      <c r="AT260" s="14"/>
      <c r="AU260" s="534"/>
      <c r="AV260" s="614" t="s">
        <v>80</v>
      </c>
      <c r="AW260" s="614" t="s">
        <v>81</v>
      </c>
      <c r="AX260" s="614" t="s">
        <v>82</v>
      </c>
      <c r="AY260" s="614" t="s">
        <v>83</v>
      </c>
      <c r="AZ260" s="614" t="s">
        <v>84</v>
      </c>
      <c r="BA260" s="614" t="s">
        <v>78</v>
      </c>
      <c r="BB260" s="614" t="s">
        <v>79</v>
      </c>
      <c r="BC260" s="594"/>
      <c r="BD260" s="614" t="s">
        <v>80</v>
      </c>
      <c r="BE260" s="614" t="s">
        <v>81</v>
      </c>
      <c r="BF260" s="614" t="s">
        <v>82</v>
      </c>
      <c r="BG260" s="614" t="s">
        <v>83</v>
      </c>
      <c r="BH260" s="614" t="s">
        <v>84</v>
      </c>
      <c r="BI260" s="614" t="s">
        <v>78</v>
      </c>
      <c r="BJ260" s="614" t="s">
        <v>79</v>
      </c>
      <c r="BK260" s="542" t="s">
        <v>139</v>
      </c>
      <c r="BL260" s="592"/>
      <c r="BM260" s="592"/>
      <c r="BN260" s="534"/>
      <c r="BO260" s="543" t="s">
        <v>8</v>
      </c>
      <c r="BP260" s="615" t="s">
        <v>91</v>
      </c>
      <c r="BQ260" s="616">
        <f t="shared" ref="BQ260:BW260" si="279">K261</f>
        <v>44613</v>
      </c>
      <c r="BR260" s="616">
        <f t="shared" si="279"/>
        <v>44614</v>
      </c>
      <c r="BS260" s="616">
        <f t="shared" si="279"/>
        <v>44615</v>
      </c>
      <c r="BT260" s="616">
        <f t="shared" si="279"/>
        <v>44616</v>
      </c>
      <c r="BU260" s="616">
        <f t="shared" si="279"/>
        <v>44617</v>
      </c>
      <c r="BV260" s="616">
        <f t="shared" si="279"/>
        <v>44618</v>
      </c>
      <c r="BW260" s="616">
        <f t="shared" si="279"/>
        <v>44619</v>
      </c>
      <c r="BY260" s="616">
        <f t="shared" ref="BY260:CE260" si="280">S261</f>
        <v>44620</v>
      </c>
      <c r="BZ260" s="616">
        <f t="shared" si="280"/>
        <v>44621</v>
      </c>
      <c r="CA260" s="616">
        <f t="shared" si="280"/>
        <v>44622</v>
      </c>
      <c r="CB260" s="616">
        <f t="shared" si="280"/>
        <v>44623</v>
      </c>
      <c r="CC260" s="616">
        <f t="shared" si="280"/>
        <v>44624</v>
      </c>
      <c r="CD260" s="616">
        <f t="shared" si="280"/>
        <v>44625</v>
      </c>
      <c r="CE260" s="616">
        <f t="shared" si="280"/>
        <v>44626</v>
      </c>
      <c r="CF260" s="534"/>
      <c r="CG260" s="543" t="s">
        <v>5</v>
      </c>
      <c r="CH260" s="615" t="s">
        <v>91</v>
      </c>
      <c r="CI260" s="616">
        <f t="shared" ref="CI260:CO260" si="281">K261</f>
        <v>44613</v>
      </c>
      <c r="CJ260" s="616">
        <f t="shared" si="281"/>
        <v>44614</v>
      </c>
      <c r="CK260" s="616">
        <f t="shared" si="281"/>
        <v>44615</v>
      </c>
      <c r="CL260" s="616">
        <f t="shared" si="281"/>
        <v>44616</v>
      </c>
      <c r="CM260" s="616">
        <f t="shared" si="281"/>
        <v>44617</v>
      </c>
      <c r="CN260" s="616">
        <f t="shared" si="281"/>
        <v>44618</v>
      </c>
      <c r="CO260" s="616">
        <f t="shared" si="281"/>
        <v>44619</v>
      </c>
      <c r="CQ260" s="616">
        <f t="shared" ref="CQ260:CW260" si="282">S261</f>
        <v>44620</v>
      </c>
      <c r="CR260" s="616">
        <f t="shared" si="282"/>
        <v>44621</v>
      </c>
      <c r="CS260" s="616">
        <f t="shared" si="282"/>
        <v>44622</v>
      </c>
      <c r="CT260" s="616">
        <f t="shared" si="282"/>
        <v>44623</v>
      </c>
      <c r="CU260" s="616">
        <f t="shared" si="282"/>
        <v>44624</v>
      </c>
      <c r="CV260" s="616">
        <f t="shared" si="282"/>
        <v>44625</v>
      </c>
      <c r="CW260" s="616">
        <f t="shared" si="282"/>
        <v>44626</v>
      </c>
      <c r="CX260" s="534"/>
      <c r="CY260" s="543" t="s">
        <v>12</v>
      </c>
      <c r="CZ260" s="615" t="s">
        <v>91</v>
      </c>
      <c r="DA260" s="616">
        <f t="shared" ref="DA260:DG260" si="283">K261</f>
        <v>44613</v>
      </c>
      <c r="DB260" s="616">
        <f t="shared" si="283"/>
        <v>44614</v>
      </c>
      <c r="DC260" s="616">
        <f t="shared" si="283"/>
        <v>44615</v>
      </c>
      <c r="DD260" s="616">
        <f t="shared" si="283"/>
        <v>44616</v>
      </c>
      <c r="DE260" s="616">
        <f t="shared" si="283"/>
        <v>44617</v>
      </c>
      <c r="DF260" s="616">
        <f t="shared" si="283"/>
        <v>44618</v>
      </c>
      <c r="DG260" s="616">
        <f t="shared" si="283"/>
        <v>44619</v>
      </c>
      <c r="DH260" s="244"/>
      <c r="DI260" s="616">
        <f t="shared" ref="DI260:DO260" si="284">S261</f>
        <v>44620</v>
      </c>
      <c r="DJ260" s="616">
        <f t="shared" si="284"/>
        <v>44621</v>
      </c>
      <c r="DK260" s="616">
        <f t="shared" si="284"/>
        <v>44622</v>
      </c>
      <c r="DL260" s="616">
        <f t="shared" si="284"/>
        <v>44623</v>
      </c>
      <c r="DM260" s="616">
        <f t="shared" si="284"/>
        <v>44624</v>
      </c>
      <c r="DN260" s="616">
        <f t="shared" si="284"/>
        <v>44625</v>
      </c>
      <c r="DO260" s="616">
        <f t="shared" si="284"/>
        <v>44626</v>
      </c>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row>
    <row r="261" ht="19.5" customHeight="1">
      <c r="A261" s="14"/>
      <c r="B261" s="617" t="s">
        <v>85</v>
      </c>
      <c r="C261" s="618" t="s">
        <v>86</v>
      </c>
      <c r="D261" s="618" t="s">
        <v>87</v>
      </c>
      <c r="E261" s="618" t="s">
        <v>88</v>
      </c>
      <c r="F261" s="618" t="s">
        <v>17</v>
      </c>
      <c r="G261" s="619" t="s">
        <v>89</v>
      </c>
      <c r="H261" s="619" t="s">
        <v>90</v>
      </c>
      <c r="I261" s="620" t="s">
        <v>20</v>
      </c>
      <c r="J261" s="620" t="s">
        <v>91</v>
      </c>
      <c r="K261" s="621">
        <v>44613.0</v>
      </c>
      <c r="L261" s="621">
        <v>44614.0</v>
      </c>
      <c r="M261" s="621">
        <v>44615.0</v>
      </c>
      <c r="N261" s="621">
        <v>44616.0</v>
      </c>
      <c r="O261" s="621">
        <v>44617.0</v>
      </c>
      <c r="P261" s="621">
        <v>44618.0</v>
      </c>
      <c r="Q261" s="621">
        <v>44619.0</v>
      </c>
      <c r="R261" s="594"/>
      <c r="S261" s="621">
        <v>44620.0</v>
      </c>
      <c r="T261" s="621">
        <v>44621.0</v>
      </c>
      <c r="U261" s="621">
        <v>44622.0</v>
      </c>
      <c r="V261" s="621">
        <v>44623.0</v>
      </c>
      <c r="W261" s="621">
        <v>44624.0</v>
      </c>
      <c r="X261" s="621">
        <v>44625.0</v>
      </c>
      <c r="Y261" s="621">
        <v>44626.0</v>
      </c>
      <c r="Z261" s="594"/>
      <c r="AA261" s="622">
        <f t="shared" ref="AA261:AG261" si="285">K261</f>
        <v>44613</v>
      </c>
      <c r="AB261" s="616">
        <f t="shared" si="285"/>
        <v>44614</v>
      </c>
      <c r="AC261" s="616">
        <f t="shared" si="285"/>
        <v>44615</v>
      </c>
      <c r="AD261" s="616">
        <f t="shared" si="285"/>
        <v>44616</v>
      </c>
      <c r="AE261" s="616">
        <f t="shared" si="285"/>
        <v>44617</v>
      </c>
      <c r="AF261" s="616">
        <f t="shared" si="285"/>
        <v>44618</v>
      </c>
      <c r="AG261" s="616">
        <f t="shared" si="285"/>
        <v>44619</v>
      </c>
      <c r="AH261" s="594"/>
      <c r="AI261" s="622">
        <f t="shared" ref="AI261:AO261" si="286">S261</f>
        <v>44620</v>
      </c>
      <c r="AJ261" s="616">
        <f t="shared" si="286"/>
        <v>44621</v>
      </c>
      <c r="AK261" s="616">
        <f t="shared" si="286"/>
        <v>44622</v>
      </c>
      <c r="AL261" s="616">
        <f t="shared" si="286"/>
        <v>44623</v>
      </c>
      <c r="AM261" s="616">
        <f t="shared" si="286"/>
        <v>44624</v>
      </c>
      <c r="AN261" s="616">
        <f t="shared" si="286"/>
        <v>44625</v>
      </c>
      <c r="AO261" s="616">
        <f t="shared" si="286"/>
        <v>44626</v>
      </c>
      <c r="AP261" s="14"/>
      <c r="AQ261" s="14"/>
      <c r="AR261" s="14"/>
      <c r="AS261" s="14"/>
      <c r="AT261" s="14"/>
      <c r="AU261" s="550"/>
      <c r="AV261" s="616">
        <f t="shared" ref="AV261:BB261" si="287">K261</f>
        <v>44613</v>
      </c>
      <c r="AW261" s="616">
        <f t="shared" si="287"/>
        <v>44614</v>
      </c>
      <c r="AX261" s="616">
        <f t="shared" si="287"/>
        <v>44615</v>
      </c>
      <c r="AY261" s="616">
        <f t="shared" si="287"/>
        <v>44616</v>
      </c>
      <c r="AZ261" s="616">
        <f t="shared" si="287"/>
        <v>44617</v>
      </c>
      <c r="BA261" s="616">
        <f t="shared" si="287"/>
        <v>44618</v>
      </c>
      <c r="BB261" s="616">
        <f t="shared" si="287"/>
        <v>44619</v>
      </c>
      <c r="BC261" s="594"/>
      <c r="BD261" s="616">
        <f t="shared" ref="BD261:BJ261" si="288">S261</f>
        <v>44620</v>
      </c>
      <c r="BE261" s="616">
        <f t="shared" si="288"/>
        <v>44621</v>
      </c>
      <c r="BF261" s="616">
        <f t="shared" si="288"/>
        <v>44622</v>
      </c>
      <c r="BG261" s="616">
        <f t="shared" si="288"/>
        <v>44623</v>
      </c>
      <c r="BH261" s="616">
        <f t="shared" si="288"/>
        <v>44624</v>
      </c>
      <c r="BI261" s="616">
        <f t="shared" si="288"/>
        <v>44625</v>
      </c>
      <c r="BJ261" s="616">
        <f t="shared" si="288"/>
        <v>44626</v>
      </c>
      <c r="BK261" s="591"/>
      <c r="BL261" s="592"/>
      <c r="BM261" s="592"/>
      <c r="BN261" s="534"/>
      <c r="BO261" s="543" t="s">
        <v>140</v>
      </c>
      <c r="BP261" s="407">
        <f>SUM(J265, J271)</f>
        <v>30</v>
      </c>
      <c r="BQ261" s="408">
        <f>BP261 - (BP261/14)</f>
        <v>27.85714286</v>
      </c>
      <c r="BR261" s="408">
        <f>BQ261 - (BP261/14)</f>
        <v>25.71428571</v>
      </c>
      <c r="BS261" s="408">
        <f>BR261 - (BP261/14)</f>
        <v>23.57142857</v>
      </c>
      <c r="BT261" s="408">
        <f>BS261 - (BP261/14)</f>
        <v>21.42857143</v>
      </c>
      <c r="BU261" s="408">
        <f>BT261 - (BP261/14)</f>
        <v>19.28571429</v>
      </c>
      <c r="BV261" s="408">
        <f>BU261 - (BP261/14)</f>
        <v>17.14285714</v>
      </c>
      <c r="BW261" s="408">
        <f>BV261 - (BP261/14)</f>
        <v>15</v>
      </c>
      <c r="BX261" s="408"/>
      <c r="BY261" s="408">
        <f>BW261 - (BP261/14)</f>
        <v>12.85714286</v>
      </c>
      <c r="BZ261" s="408">
        <f>BY261 - (BP261/14)</f>
        <v>10.71428571</v>
      </c>
      <c r="CA261" s="408">
        <f>BZ261 - (BP261/14)</f>
        <v>8.571428571</v>
      </c>
      <c r="CB261" s="408">
        <f>CA261 - (BP261/14)</f>
        <v>6.428571429</v>
      </c>
      <c r="CC261" s="408">
        <f>CB261 - (BP261/14)</f>
        <v>4.285714286</v>
      </c>
      <c r="CD261" s="408">
        <f>CC261 - (BP261/14)</f>
        <v>2.142857143</v>
      </c>
      <c r="CE261" s="408">
        <f>CD261 - (BP261/14)</f>
        <v>0</v>
      </c>
      <c r="CF261" s="534"/>
      <c r="CG261" s="543" t="s">
        <v>140</v>
      </c>
      <c r="CH261" s="407">
        <f>SUM(J263, J268)</f>
        <v>30</v>
      </c>
      <c r="CI261" s="408">
        <f>CH261 - (CH261/14)</f>
        <v>27.85714286</v>
      </c>
      <c r="CJ261" s="408">
        <f>CI261 - (CH261/14)</f>
        <v>25.71428571</v>
      </c>
      <c r="CK261" s="408">
        <f>CJ261 - (CH261/14)</f>
        <v>23.57142857</v>
      </c>
      <c r="CL261" s="408">
        <f>CK261 - (CH261/14)</f>
        <v>21.42857143</v>
      </c>
      <c r="CM261" s="408">
        <f>CL261 - (CH261/14)</f>
        <v>19.28571429</v>
      </c>
      <c r="CN261" s="408">
        <f>CM261 - (CH261/14)</f>
        <v>17.14285714</v>
      </c>
      <c r="CO261" s="408">
        <f>CN261 - (CH261/14)</f>
        <v>15</v>
      </c>
      <c r="CP261" s="408"/>
      <c r="CQ261" s="408">
        <f>CO261 - (CH261/14)</f>
        <v>12.85714286</v>
      </c>
      <c r="CR261" s="408">
        <f>CQ261 - (CH261/14)</f>
        <v>10.71428571</v>
      </c>
      <c r="CS261" s="408">
        <f>CR261 - (CH261/14)</f>
        <v>8.571428571</v>
      </c>
      <c r="CT261" s="408">
        <f>CS261 - (CH261/14)</f>
        <v>6.428571429</v>
      </c>
      <c r="CU261" s="408">
        <f>CT261 - (CH261/14)</f>
        <v>4.285714286</v>
      </c>
      <c r="CV261" s="408">
        <f>CU261 - (CH261/14)</f>
        <v>2.142857143</v>
      </c>
      <c r="CW261" s="408">
        <f>CV261 - (CH261/14)</f>
        <v>0</v>
      </c>
      <c r="CX261" s="534"/>
      <c r="CY261" s="543" t="s">
        <v>140</v>
      </c>
      <c r="CZ261" s="407">
        <f>SUM(J266, J270)</f>
        <v>30</v>
      </c>
      <c r="DA261" s="408">
        <f>CZ261 - (CZ261/14)</f>
        <v>27.85714286</v>
      </c>
      <c r="DB261" s="408">
        <f>DA261 - (CZ261/14)</f>
        <v>25.71428571</v>
      </c>
      <c r="DC261" s="408">
        <f>DB261 - (CZ261/14)</f>
        <v>23.57142857</v>
      </c>
      <c r="DD261" s="408">
        <f>DC261 - (CZ261/14)</f>
        <v>21.42857143</v>
      </c>
      <c r="DE261" s="408">
        <f>DD261 - (CZ261/14)</f>
        <v>19.28571429</v>
      </c>
      <c r="DF261" s="408">
        <f>DE261 - (CZ261/14)</f>
        <v>17.14285714</v>
      </c>
      <c r="DG261" s="408">
        <f>DF261 - (CZ261/14)</f>
        <v>15</v>
      </c>
      <c r="DH261" s="408"/>
      <c r="DI261" s="408">
        <f>DG261 - (CZ261/14)</f>
        <v>12.85714286</v>
      </c>
      <c r="DJ261" s="408">
        <f>DI261 - (CZ261/14)</f>
        <v>10.71428571</v>
      </c>
      <c r="DK261" s="408">
        <f>DJ261 - (CZ261/14)</f>
        <v>8.571428571</v>
      </c>
      <c r="DL261" s="408">
        <f>DK261 - (CZ261/14)</f>
        <v>6.428571429</v>
      </c>
      <c r="DM261" s="408">
        <f>DL261 - (CZ261/14)</f>
        <v>4.285714286</v>
      </c>
      <c r="DN261" s="408">
        <f>DM261 - (CZ261/14)</f>
        <v>2.142857143</v>
      </c>
      <c r="DO261" s="408">
        <f>DN261 - (CZ261/14)</f>
        <v>0</v>
      </c>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row>
    <row r="262" ht="19.5" customHeight="1">
      <c r="A262" s="14"/>
      <c r="B262" s="458">
        <v>6.1</v>
      </c>
      <c r="C262" s="459" t="s">
        <v>248</v>
      </c>
      <c r="D262" s="460">
        <v>44613.0</v>
      </c>
      <c r="E262" s="551" t="s">
        <v>249</v>
      </c>
      <c r="F262" s="552"/>
      <c r="G262" s="553"/>
      <c r="H262" s="463" t="s">
        <v>7</v>
      </c>
      <c r="I262" s="464" t="s">
        <v>5</v>
      </c>
      <c r="J262" s="282">
        <v>20.0</v>
      </c>
      <c r="K262" s="282">
        <v>0.0</v>
      </c>
      <c r="L262" s="282">
        <v>0.0</v>
      </c>
      <c r="M262" s="282">
        <v>2.0</v>
      </c>
      <c r="N262" s="282">
        <v>2.0</v>
      </c>
      <c r="O262" s="282">
        <v>2.0</v>
      </c>
      <c r="P262" s="282">
        <v>2.0</v>
      </c>
      <c r="Q262" s="283">
        <v>2.0</v>
      </c>
      <c r="R262" s="594"/>
      <c r="S262" s="282">
        <v>0.0</v>
      </c>
      <c r="T262" s="282">
        <v>2.0</v>
      </c>
      <c r="U262" s="282">
        <v>0.0</v>
      </c>
      <c r="V262" s="282">
        <v>2.0</v>
      </c>
      <c r="W262" s="282">
        <v>1.0</v>
      </c>
      <c r="X262" s="282">
        <v>1.0</v>
      </c>
      <c r="Y262" s="283">
        <v>0.0</v>
      </c>
      <c r="Z262" s="594"/>
      <c r="AA262" s="466">
        <v>0.0</v>
      </c>
      <c r="AB262" s="464">
        <v>0.0</v>
      </c>
      <c r="AC262" s="464">
        <v>2.5</v>
      </c>
      <c r="AD262" s="464">
        <v>1.5</v>
      </c>
      <c r="AE262" s="464">
        <v>2.5</v>
      </c>
      <c r="AF262" s="464">
        <v>1.5</v>
      </c>
      <c r="AG262" s="465">
        <v>2.0</v>
      </c>
      <c r="AH262" s="594"/>
      <c r="AI262" s="466">
        <v>0.0</v>
      </c>
      <c r="AJ262" s="464">
        <v>2.0</v>
      </c>
      <c r="AK262" s="464">
        <v>0.0</v>
      </c>
      <c r="AL262" s="464">
        <v>2.0</v>
      </c>
      <c r="AM262" s="464">
        <v>1.0</v>
      </c>
      <c r="AN262" s="464">
        <v>1.0</v>
      </c>
      <c r="AO262" s="465">
        <v>0.0</v>
      </c>
      <c r="AP262" s="14"/>
      <c r="AQ262" s="14"/>
      <c r="AR262" s="14"/>
      <c r="AS262" s="14"/>
      <c r="AT262" s="14"/>
      <c r="AU262" s="554" t="s">
        <v>5</v>
      </c>
      <c r="AV262" s="482">
        <v>0.0</v>
      </c>
      <c r="AW262" s="482">
        <v>4.0</v>
      </c>
      <c r="AX262" s="482">
        <v>3.0</v>
      </c>
      <c r="AY262" s="482">
        <v>4.0</v>
      </c>
      <c r="AZ262" s="482">
        <v>4.0</v>
      </c>
      <c r="BA262" s="482">
        <v>0.0</v>
      </c>
      <c r="BB262" s="482">
        <f>SUM(AG268)</f>
        <v>0</v>
      </c>
      <c r="BC262" s="594"/>
      <c r="BD262" s="482">
        <v>0.0</v>
      </c>
      <c r="BE262" s="482">
        <v>4.0</v>
      </c>
      <c r="BF262" s="482">
        <v>3.0</v>
      </c>
      <c r="BG262" s="482">
        <v>4.0</v>
      </c>
      <c r="BH262" s="482">
        <v>4.0</v>
      </c>
      <c r="BI262" s="482">
        <v>0.0</v>
      </c>
      <c r="BJ262" s="482">
        <f>SUM(AO268)</f>
        <v>0</v>
      </c>
      <c r="BK262" s="483">
        <f t="shared" ref="BK262:BK266" si="295">SUM(AV262:BJ262)</f>
        <v>30</v>
      </c>
      <c r="BL262" s="592"/>
      <c r="BM262" s="592"/>
      <c r="BN262" s="534"/>
      <c r="BO262" s="543" t="s">
        <v>144</v>
      </c>
      <c r="BP262" s="475">
        <f>SUM(J265, J271)</f>
        <v>30</v>
      </c>
      <c r="BQ262" s="476">
        <f t="shared" ref="BQ262:BW262" si="289"> BP262 - SUM(K265, K271)</f>
        <v>29</v>
      </c>
      <c r="BR262" s="476">
        <f t="shared" si="289"/>
        <v>29</v>
      </c>
      <c r="BS262" s="476">
        <f t="shared" si="289"/>
        <v>27</v>
      </c>
      <c r="BT262" s="476">
        <f t="shared" si="289"/>
        <v>25</v>
      </c>
      <c r="BU262" s="476">
        <f t="shared" si="289"/>
        <v>25</v>
      </c>
      <c r="BV262" s="476">
        <f t="shared" si="289"/>
        <v>25</v>
      </c>
      <c r="BW262" s="476">
        <f t="shared" si="289"/>
        <v>25</v>
      </c>
      <c r="BX262" s="476"/>
      <c r="BY262" s="476">
        <f> BW262 - SUM(S265, S271)</f>
        <v>23</v>
      </c>
      <c r="BZ262" s="476">
        <f t="shared" ref="BZ262:CE262" si="290"> BY262 - SUM(T265, T271)</f>
        <v>23</v>
      </c>
      <c r="CA262" s="476">
        <f t="shared" si="290"/>
        <v>21</v>
      </c>
      <c r="CB262" s="476">
        <f t="shared" si="290"/>
        <v>19</v>
      </c>
      <c r="CC262" s="476">
        <f t="shared" si="290"/>
        <v>19</v>
      </c>
      <c r="CD262" s="476">
        <f t="shared" si="290"/>
        <v>19</v>
      </c>
      <c r="CE262" s="476">
        <f t="shared" si="290"/>
        <v>19</v>
      </c>
      <c r="CF262" s="534"/>
      <c r="CG262" s="543" t="s">
        <v>144</v>
      </c>
      <c r="CH262" s="407">
        <f>SUM(J264, J268)</f>
        <v>30</v>
      </c>
      <c r="CI262" s="476">
        <f t="shared" ref="CI262:CO262" si="291">CH262 - SUM(K264, K268)</f>
        <v>30</v>
      </c>
      <c r="CJ262" s="476">
        <f t="shared" si="291"/>
        <v>27</v>
      </c>
      <c r="CK262" s="476">
        <f t="shared" si="291"/>
        <v>24</v>
      </c>
      <c r="CL262" s="476">
        <f t="shared" si="291"/>
        <v>21</v>
      </c>
      <c r="CM262" s="476">
        <f t="shared" si="291"/>
        <v>18</v>
      </c>
      <c r="CN262" s="476">
        <f t="shared" si="291"/>
        <v>18</v>
      </c>
      <c r="CO262" s="476">
        <f t="shared" si="291"/>
        <v>18</v>
      </c>
      <c r="CP262" s="476"/>
      <c r="CQ262" s="476">
        <f>CO262 - SUM(S264, S268)</f>
        <v>18</v>
      </c>
      <c r="CR262" s="476">
        <f t="shared" ref="CR262:CW262" si="292">CQ262 - SUM(T264, T268)</f>
        <v>16</v>
      </c>
      <c r="CS262" s="476">
        <f t="shared" si="292"/>
        <v>14</v>
      </c>
      <c r="CT262" s="476">
        <f t="shared" si="292"/>
        <v>12</v>
      </c>
      <c r="CU262" s="476">
        <f t="shared" si="292"/>
        <v>10</v>
      </c>
      <c r="CV262" s="476">
        <f t="shared" si="292"/>
        <v>10</v>
      </c>
      <c r="CW262" s="476">
        <f t="shared" si="292"/>
        <v>10</v>
      </c>
      <c r="CX262" s="534"/>
      <c r="CY262" s="543" t="s">
        <v>144</v>
      </c>
      <c r="CZ262" s="407">
        <f>SUM(J266, J270)</f>
        <v>30</v>
      </c>
      <c r="DA262" s="476">
        <f t="shared" ref="DA262:DG262" si="293">CZ262 - SUM(K266, K270)</f>
        <v>30</v>
      </c>
      <c r="DB262" s="476">
        <f t="shared" si="293"/>
        <v>29</v>
      </c>
      <c r="DC262" s="476">
        <f t="shared" si="293"/>
        <v>27</v>
      </c>
      <c r="DD262" s="476">
        <f t="shared" si="293"/>
        <v>27</v>
      </c>
      <c r="DE262" s="476">
        <f t="shared" si="293"/>
        <v>27</v>
      </c>
      <c r="DF262" s="476">
        <f t="shared" si="293"/>
        <v>27</v>
      </c>
      <c r="DG262" s="476">
        <f t="shared" si="293"/>
        <v>27</v>
      </c>
      <c r="DH262" s="476"/>
      <c r="DI262" s="476">
        <f>DG262 - SUM(S266, S270)</f>
        <v>27</v>
      </c>
      <c r="DJ262" s="476">
        <f t="shared" ref="DJ262:DO262" si="294">DI262 - SUM(T266, T270)</f>
        <v>26</v>
      </c>
      <c r="DK262" s="476">
        <f t="shared" si="294"/>
        <v>25</v>
      </c>
      <c r="DL262" s="476">
        <f t="shared" si="294"/>
        <v>24</v>
      </c>
      <c r="DM262" s="476">
        <f t="shared" si="294"/>
        <v>24</v>
      </c>
      <c r="DN262" s="476">
        <f t="shared" si="294"/>
        <v>24</v>
      </c>
      <c r="DO262" s="476">
        <f t="shared" si="294"/>
        <v>24</v>
      </c>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row>
    <row r="263" ht="19.5" customHeight="1">
      <c r="A263" s="14"/>
      <c r="B263" s="478"/>
      <c r="C263" s="479"/>
      <c r="D263" s="479"/>
      <c r="E263" s="551" t="s">
        <v>250</v>
      </c>
      <c r="F263" s="552"/>
      <c r="G263" s="553"/>
      <c r="H263" s="481" t="s">
        <v>10</v>
      </c>
      <c r="I263" s="464" t="s">
        <v>5</v>
      </c>
      <c r="J263" s="282">
        <v>15.0</v>
      </c>
      <c r="K263" s="282">
        <v>2.0</v>
      </c>
      <c r="L263" s="282">
        <v>2.0</v>
      </c>
      <c r="M263" s="282">
        <v>2.0</v>
      </c>
      <c r="N263" s="282">
        <v>2.0</v>
      </c>
      <c r="O263" s="282">
        <v>0.0</v>
      </c>
      <c r="P263" s="282">
        <v>1.0</v>
      </c>
      <c r="Q263" s="283">
        <v>1.0</v>
      </c>
      <c r="R263" s="594"/>
      <c r="S263" s="282">
        <v>0.0</v>
      </c>
      <c r="T263" s="282">
        <v>0.0</v>
      </c>
      <c r="U263" s="282">
        <v>0.0</v>
      </c>
      <c r="V263" s="282">
        <v>1.0</v>
      </c>
      <c r="W263" s="282">
        <v>0.0</v>
      </c>
      <c r="X263" s="282">
        <v>0.0</v>
      </c>
      <c r="Y263" s="283">
        <v>0.0</v>
      </c>
      <c r="Z263" s="594"/>
      <c r="AA263" s="466">
        <v>2.5</v>
      </c>
      <c r="AB263" s="464">
        <v>2.5</v>
      </c>
      <c r="AC263" s="464">
        <v>2.5</v>
      </c>
      <c r="AD263" s="464">
        <v>2.5</v>
      </c>
      <c r="AE263" s="464">
        <v>0.0</v>
      </c>
      <c r="AF263" s="464">
        <v>0.5</v>
      </c>
      <c r="AG263" s="465">
        <v>0.5</v>
      </c>
      <c r="AH263" s="594"/>
      <c r="AI263" s="466">
        <v>0.0</v>
      </c>
      <c r="AJ263" s="464">
        <v>0.0</v>
      </c>
      <c r="AK263" s="464">
        <v>0.0</v>
      </c>
      <c r="AL263" s="464">
        <v>1.0</v>
      </c>
      <c r="AM263" s="464">
        <v>0.0</v>
      </c>
      <c r="AN263" s="464">
        <v>0.0</v>
      </c>
      <c r="AO263" s="465">
        <v>0.0</v>
      </c>
      <c r="AP263" s="14"/>
      <c r="AQ263" s="14"/>
      <c r="AR263" s="14"/>
      <c r="AS263" s="14"/>
      <c r="AT263" s="14"/>
      <c r="AU263" s="554" t="s">
        <v>8</v>
      </c>
      <c r="AV263" s="467">
        <v>2.0</v>
      </c>
      <c r="AW263" s="467">
        <v>3.0</v>
      </c>
      <c r="AX263" s="467">
        <v>2.0</v>
      </c>
      <c r="AY263" s="467">
        <v>3.0</v>
      </c>
      <c r="AZ263" s="467">
        <f>SUM(AE265, AE271)</f>
        <v>0</v>
      </c>
      <c r="BA263" s="467">
        <v>2.0</v>
      </c>
      <c r="BB263" s="467">
        <f>SUM(AG265, AG271)</f>
        <v>0</v>
      </c>
      <c r="BC263" s="594"/>
      <c r="BD263" s="467">
        <v>2.0</v>
      </c>
      <c r="BE263" s="467">
        <v>3.0</v>
      </c>
      <c r="BF263" s="467">
        <v>2.0</v>
      </c>
      <c r="BG263" s="467">
        <v>3.0</v>
      </c>
      <c r="BH263" s="467">
        <f>SUM(AM265, AM271)</f>
        <v>0</v>
      </c>
      <c r="BI263" s="467">
        <v>4.0</v>
      </c>
      <c r="BJ263" s="467">
        <v>4.0</v>
      </c>
      <c r="BK263" s="483">
        <f t="shared" si="295"/>
        <v>30</v>
      </c>
      <c r="BL263" s="592"/>
      <c r="BM263" s="592"/>
      <c r="BN263" s="437"/>
      <c r="BO263" s="441"/>
      <c r="BP263" s="441"/>
      <c r="BQ263" s="441"/>
      <c r="BR263" s="441"/>
      <c r="BS263" s="441"/>
      <c r="BT263" s="441"/>
      <c r="BU263" s="441"/>
      <c r="BV263" s="441"/>
      <c r="BW263" s="441"/>
      <c r="BX263" s="592"/>
      <c r="BY263" s="592"/>
      <c r="BZ263" s="592"/>
      <c r="CA263" s="592"/>
      <c r="CB263" s="592"/>
      <c r="CC263" s="592"/>
      <c r="CD263" s="592"/>
      <c r="CE263" s="592"/>
      <c r="CF263" s="437"/>
      <c r="CG263" s="441"/>
      <c r="CH263" s="441"/>
      <c r="CI263" s="441"/>
      <c r="CJ263" s="441"/>
      <c r="CK263" s="441"/>
      <c r="CL263" s="441"/>
      <c r="CM263" s="441"/>
      <c r="CN263" s="441"/>
      <c r="CO263" s="441"/>
      <c r="CP263" s="592"/>
      <c r="CQ263" s="441"/>
      <c r="CR263" s="441"/>
      <c r="CS263" s="441"/>
      <c r="CT263" s="441"/>
      <c r="CU263" s="441"/>
      <c r="CV263" s="441"/>
      <c r="CW263" s="441"/>
      <c r="CX263" s="437"/>
      <c r="CY263" s="437"/>
      <c r="CZ263" s="437"/>
      <c r="DA263" s="437"/>
      <c r="DB263" s="437"/>
      <c r="DC263" s="437"/>
      <c r="DD263" s="437"/>
      <c r="DE263" s="437"/>
      <c r="DF263" s="437"/>
      <c r="DG263" s="437"/>
      <c r="DH263" s="244"/>
      <c r="DI263" s="244"/>
      <c r="DJ263" s="244"/>
      <c r="DK263" s="244"/>
      <c r="DL263" s="244"/>
      <c r="DM263" s="244"/>
      <c r="DN263" s="244"/>
      <c r="DO263" s="24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row>
    <row r="264" ht="19.5" customHeight="1">
      <c r="A264" s="14"/>
      <c r="B264" s="478"/>
      <c r="C264" s="479"/>
      <c r="D264" s="479"/>
      <c r="E264" s="551" t="s">
        <v>251</v>
      </c>
      <c r="F264" s="552"/>
      <c r="G264" s="553"/>
      <c r="H264" s="481" t="s">
        <v>5</v>
      </c>
      <c r="I264" s="464" t="s">
        <v>5</v>
      </c>
      <c r="J264" s="282">
        <v>15.0</v>
      </c>
      <c r="K264" s="282">
        <v>0.0</v>
      </c>
      <c r="L264" s="282">
        <v>2.0</v>
      </c>
      <c r="M264" s="282">
        <v>2.0</v>
      </c>
      <c r="N264" s="282">
        <v>2.0</v>
      </c>
      <c r="O264" s="282">
        <v>2.0</v>
      </c>
      <c r="P264" s="282">
        <v>0.0</v>
      </c>
      <c r="Q264" s="283">
        <v>0.0</v>
      </c>
      <c r="R264" s="594"/>
      <c r="S264" s="282">
        <v>0.0</v>
      </c>
      <c r="T264" s="282">
        <v>1.0</v>
      </c>
      <c r="U264" s="282">
        <v>1.0</v>
      </c>
      <c r="V264" s="282">
        <v>1.0</v>
      </c>
      <c r="W264" s="282">
        <v>1.0</v>
      </c>
      <c r="X264" s="282">
        <v>0.0</v>
      </c>
      <c r="Y264" s="283">
        <v>0.0</v>
      </c>
      <c r="Z264" s="594"/>
      <c r="AA264" s="466">
        <v>0.0</v>
      </c>
      <c r="AB264" s="464">
        <v>2.5</v>
      </c>
      <c r="AC264" s="464">
        <v>2.5</v>
      </c>
      <c r="AD264" s="464">
        <v>2.5</v>
      </c>
      <c r="AE264" s="464">
        <v>2.5</v>
      </c>
      <c r="AF264" s="464">
        <v>0.0</v>
      </c>
      <c r="AG264" s="465">
        <v>0.0</v>
      </c>
      <c r="AH264" s="594"/>
      <c r="AI264" s="466">
        <v>0.0</v>
      </c>
      <c r="AJ264" s="464">
        <v>1.5</v>
      </c>
      <c r="AK264" s="464">
        <v>1.5</v>
      </c>
      <c r="AL264" s="464">
        <v>1.5</v>
      </c>
      <c r="AM264" s="464">
        <v>1.0</v>
      </c>
      <c r="AN264" s="464">
        <v>0.0</v>
      </c>
      <c r="AO264" s="465">
        <v>0.0</v>
      </c>
      <c r="AP264" s="14"/>
      <c r="AQ264" s="14"/>
      <c r="AR264" s="14"/>
      <c r="AS264" s="14"/>
      <c r="AT264" s="14"/>
      <c r="AU264" s="554" t="s">
        <v>10</v>
      </c>
      <c r="AV264" s="482">
        <v>2.0</v>
      </c>
      <c r="AW264" s="482">
        <v>4.0</v>
      </c>
      <c r="AX264" s="482">
        <v>2.0</v>
      </c>
      <c r="AY264" s="482">
        <v>4.0</v>
      </c>
      <c r="AZ264" s="482">
        <v>0.0</v>
      </c>
      <c r="BA264" s="482">
        <v>2.0</v>
      </c>
      <c r="BB264" s="482">
        <v>2.0</v>
      </c>
      <c r="BC264" s="594"/>
      <c r="BD264" s="482">
        <v>2.0</v>
      </c>
      <c r="BE264" s="482">
        <v>4.0</v>
      </c>
      <c r="BF264" s="482">
        <v>2.0</v>
      </c>
      <c r="BG264" s="482">
        <v>4.0</v>
      </c>
      <c r="BH264" s="482">
        <v>0.0</v>
      </c>
      <c r="BI264" s="482">
        <v>4.0</v>
      </c>
      <c r="BJ264" s="482">
        <v>3.0</v>
      </c>
      <c r="BK264" s="483">
        <f t="shared" si="295"/>
        <v>35</v>
      </c>
      <c r="BN264" s="534"/>
      <c r="BO264" s="543" t="s">
        <v>7</v>
      </c>
      <c r="BP264" s="615" t="s">
        <v>91</v>
      </c>
      <c r="BQ264" s="616">
        <f t="shared" ref="BQ264:BW264" si="296">K261</f>
        <v>44613</v>
      </c>
      <c r="BR264" s="616">
        <f t="shared" si="296"/>
        <v>44614</v>
      </c>
      <c r="BS264" s="616">
        <f t="shared" si="296"/>
        <v>44615</v>
      </c>
      <c r="BT264" s="616">
        <f t="shared" si="296"/>
        <v>44616</v>
      </c>
      <c r="BU264" s="616">
        <f t="shared" si="296"/>
        <v>44617</v>
      </c>
      <c r="BV264" s="616">
        <f t="shared" si="296"/>
        <v>44618</v>
      </c>
      <c r="BW264" s="616">
        <f t="shared" si="296"/>
        <v>44619</v>
      </c>
      <c r="BY264" s="616">
        <f t="shared" ref="BY264:CE264" si="297">S261</f>
        <v>44620</v>
      </c>
      <c r="BZ264" s="616">
        <f t="shared" si="297"/>
        <v>44621</v>
      </c>
      <c r="CA264" s="616">
        <f t="shared" si="297"/>
        <v>44622</v>
      </c>
      <c r="CB264" s="616">
        <f t="shared" si="297"/>
        <v>44623</v>
      </c>
      <c r="CC264" s="616">
        <f t="shared" si="297"/>
        <v>44624</v>
      </c>
      <c r="CD264" s="616">
        <f t="shared" si="297"/>
        <v>44625</v>
      </c>
      <c r="CE264" s="616">
        <f t="shared" si="297"/>
        <v>44626</v>
      </c>
      <c r="CF264" s="534"/>
      <c r="CG264" s="543" t="s">
        <v>10</v>
      </c>
      <c r="CH264" s="615" t="s">
        <v>91</v>
      </c>
      <c r="CI264" s="616">
        <f t="shared" ref="CI264:CO264" si="298">K261</f>
        <v>44613</v>
      </c>
      <c r="CJ264" s="616">
        <f t="shared" si="298"/>
        <v>44614</v>
      </c>
      <c r="CK264" s="616">
        <f t="shared" si="298"/>
        <v>44615</v>
      </c>
      <c r="CL264" s="616">
        <f t="shared" si="298"/>
        <v>44616</v>
      </c>
      <c r="CM264" s="616">
        <f t="shared" si="298"/>
        <v>44617</v>
      </c>
      <c r="CN264" s="616">
        <f t="shared" si="298"/>
        <v>44618</v>
      </c>
      <c r="CO264" s="616">
        <f t="shared" si="298"/>
        <v>44619</v>
      </c>
      <c r="CQ264" s="616">
        <f t="shared" ref="CQ264:CW264" si="299">S261</f>
        <v>44620</v>
      </c>
      <c r="CR264" s="616">
        <f t="shared" si="299"/>
        <v>44621</v>
      </c>
      <c r="CS264" s="616">
        <f t="shared" si="299"/>
        <v>44622</v>
      </c>
      <c r="CT264" s="616">
        <f t="shared" si="299"/>
        <v>44623</v>
      </c>
      <c r="CU264" s="616">
        <f t="shared" si="299"/>
        <v>44624</v>
      </c>
      <c r="CV264" s="616">
        <f t="shared" si="299"/>
        <v>44625</v>
      </c>
      <c r="CW264" s="616">
        <f t="shared" si="299"/>
        <v>44626</v>
      </c>
      <c r="CX264" s="437"/>
      <c r="CY264" s="437"/>
      <c r="CZ264" s="437"/>
      <c r="DA264" s="437"/>
      <c r="DB264" s="437"/>
      <c r="DC264" s="437"/>
      <c r="DD264" s="437"/>
      <c r="DE264" s="437"/>
      <c r="DF264" s="437"/>
      <c r="DG264" s="437"/>
      <c r="DH264" s="244"/>
      <c r="DI264" s="244"/>
      <c r="DJ264" s="244"/>
      <c r="DK264" s="244"/>
      <c r="DL264" s="244"/>
      <c r="DM264" s="244"/>
      <c r="DN264" s="244"/>
      <c r="DO264" s="24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row>
    <row r="265" ht="19.5" customHeight="1">
      <c r="A265" s="14"/>
      <c r="B265" s="478"/>
      <c r="C265" s="479"/>
      <c r="D265" s="479"/>
      <c r="E265" s="551" t="s">
        <v>252</v>
      </c>
      <c r="F265" s="552"/>
      <c r="G265" s="553"/>
      <c r="H265" s="481" t="s">
        <v>8</v>
      </c>
      <c r="I265" s="464" t="s">
        <v>5</v>
      </c>
      <c r="J265" s="282">
        <v>10.0</v>
      </c>
      <c r="K265" s="282">
        <v>1.0</v>
      </c>
      <c r="L265" s="282">
        <v>0.0</v>
      </c>
      <c r="M265" s="282">
        <v>2.0</v>
      </c>
      <c r="N265" s="282">
        <v>2.0</v>
      </c>
      <c r="O265" s="282">
        <v>0.0</v>
      </c>
      <c r="P265" s="282">
        <v>0.0</v>
      </c>
      <c r="Q265" s="283">
        <v>0.0</v>
      </c>
      <c r="R265" s="594"/>
      <c r="S265" s="282">
        <v>0.0</v>
      </c>
      <c r="T265" s="282">
        <v>0.0</v>
      </c>
      <c r="U265" s="282">
        <v>0.0</v>
      </c>
      <c r="V265" s="282">
        <v>0.0</v>
      </c>
      <c r="W265" s="282">
        <v>0.0</v>
      </c>
      <c r="X265" s="282">
        <v>0.0</v>
      </c>
      <c r="Y265" s="283">
        <v>0.0</v>
      </c>
      <c r="Z265" s="594"/>
      <c r="AA265" s="466">
        <v>1.5</v>
      </c>
      <c r="AB265" s="464">
        <v>0.0</v>
      </c>
      <c r="AC265" s="464">
        <v>2.5</v>
      </c>
      <c r="AD265" s="464">
        <v>2.5</v>
      </c>
      <c r="AE265" s="464">
        <v>0.0</v>
      </c>
      <c r="AF265" s="464">
        <v>0.0</v>
      </c>
      <c r="AG265" s="465">
        <v>0.0</v>
      </c>
      <c r="AH265" s="594"/>
      <c r="AI265" s="466">
        <v>0.0</v>
      </c>
      <c r="AJ265" s="464">
        <v>0.0</v>
      </c>
      <c r="AK265" s="464">
        <v>0.0</v>
      </c>
      <c r="AL265" s="464">
        <v>0.0</v>
      </c>
      <c r="AM265" s="464">
        <v>0.0</v>
      </c>
      <c r="AN265" s="464">
        <v>0.0</v>
      </c>
      <c r="AO265" s="465">
        <v>0.0</v>
      </c>
      <c r="AP265" s="14"/>
      <c r="AQ265" s="14"/>
      <c r="AR265" s="14"/>
      <c r="AS265" s="14"/>
      <c r="AT265" s="14"/>
      <c r="AU265" s="554" t="s">
        <v>12</v>
      </c>
      <c r="AV265" s="467">
        <v>2.0</v>
      </c>
      <c r="AW265" s="467">
        <v>4.0</v>
      </c>
      <c r="AX265" s="467">
        <f>SUM(AC266, AC269)</f>
        <v>2</v>
      </c>
      <c r="AY265" s="467">
        <v>4.0</v>
      </c>
      <c r="AZ265" s="467">
        <v>1.0</v>
      </c>
      <c r="BA265" s="467">
        <v>1.0</v>
      </c>
      <c r="BB265" s="467">
        <v>2.0</v>
      </c>
      <c r="BC265" s="594"/>
      <c r="BD265" s="467">
        <v>2.0</v>
      </c>
      <c r="BE265" s="467">
        <v>4.0</v>
      </c>
      <c r="BF265" s="467">
        <v>2.0</v>
      </c>
      <c r="BG265" s="467">
        <v>4.0</v>
      </c>
      <c r="BH265" s="467">
        <v>1.0</v>
      </c>
      <c r="BI265" s="467">
        <v>0.0</v>
      </c>
      <c r="BJ265" s="467">
        <v>1.0</v>
      </c>
      <c r="BK265" s="483">
        <f t="shared" si="295"/>
        <v>30</v>
      </c>
      <c r="BN265" s="534"/>
      <c r="BO265" s="543" t="s">
        <v>140</v>
      </c>
      <c r="BP265" s="407">
        <f>SUM(J262, J269)</f>
        <v>35</v>
      </c>
      <c r="BQ265" s="408">
        <f>BP265 - (BP265/14)</f>
        <v>32.5</v>
      </c>
      <c r="BR265" s="408">
        <f>BQ265 - (BP265/14)</f>
        <v>30</v>
      </c>
      <c r="BS265" s="408">
        <f>BR265 - (BP265/14)</f>
        <v>27.5</v>
      </c>
      <c r="BT265" s="408">
        <f>BS265 - (BP265/14)</f>
        <v>25</v>
      </c>
      <c r="BU265" s="408">
        <f>BT265 - (BP265/14)</f>
        <v>22.5</v>
      </c>
      <c r="BV265" s="408">
        <f>BU265 - (BP265/14)</f>
        <v>20</v>
      </c>
      <c r="BW265" s="408">
        <f>BV265 - (BP265/14)</f>
        <v>17.5</v>
      </c>
      <c r="BX265" s="408"/>
      <c r="BY265" s="408">
        <f>BW265 - (BP265/14)</f>
        <v>15</v>
      </c>
      <c r="BZ265" s="408">
        <f>BY265 - (BP265/14)</f>
        <v>12.5</v>
      </c>
      <c r="CA265" s="408">
        <f>BZ265 - (BP265/14)</f>
        <v>10</v>
      </c>
      <c r="CB265" s="408">
        <f>CA265 - (BP265/14)</f>
        <v>7.5</v>
      </c>
      <c r="CC265" s="408">
        <f>CB265 - (BP265/14)</f>
        <v>5</v>
      </c>
      <c r="CD265" s="408">
        <f>CC265 - (BP265/14)</f>
        <v>2.5</v>
      </c>
      <c r="CE265" s="408">
        <f>CD265 - (BP265/14)</f>
        <v>0</v>
      </c>
      <c r="CF265" s="534"/>
      <c r="CG265" s="543" t="s">
        <v>140</v>
      </c>
      <c r="CH265" s="407">
        <f>SUM(J267, J263)</f>
        <v>35</v>
      </c>
      <c r="CI265" s="408">
        <f>CH265 - (CH265/14)</f>
        <v>32.5</v>
      </c>
      <c r="CJ265" s="408">
        <f>CI265 - (CH265/14)</f>
        <v>30</v>
      </c>
      <c r="CK265" s="408">
        <f>CJ265 - (CH265/14)</f>
        <v>27.5</v>
      </c>
      <c r="CL265" s="408">
        <f>CK265 - (CH265/14)</f>
        <v>25</v>
      </c>
      <c r="CM265" s="408">
        <f>CL265 - (CH265/14)</f>
        <v>22.5</v>
      </c>
      <c r="CN265" s="408">
        <f>CM265 - (CH265/14)</f>
        <v>20</v>
      </c>
      <c r="CO265" s="408">
        <f>CN265 - (CH265/14)</f>
        <v>17.5</v>
      </c>
      <c r="CP265" s="408"/>
      <c r="CQ265" s="408">
        <f>CO265 - (CH265/14)</f>
        <v>15</v>
      </c>
      <c r="CR265" s="408">
        <f>CQ265 - (CH265/14)</f>
        <v>12.5</v>
      </c>
      <c r="CS265" s="408">
        <f>CR265 - (CH265/14)</f>
        <v>10</v>
      </c>
      <c r="CT265" s="408">
        <f>CS265 - (CH265/14)</f>
        <v>7.5</v>
      </c>
      <c r="CU265" s="408">
        <f>CT265 - (CH265/14)</f>
        <v>5</v>
      </c>
      <c r="CV265" s="408">
        <f>CU265 - (CH265/14)</f>
        <v>2.5</v>
      </c>
      <c r="CW265" s="408">
        <f>CV265 - (CH265/14)</f>
        <v>0</v>
      </c>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row>
    <row r="266" ht="19.5" customHeight="1">
      <c r="A266" s="14"/>
      <c r="B266" s="478"/>
      <c r="C266" s="479"/>
      <c r="D266" s="479"/>
      <c r="E266" s="551" t="s">
        <v>253</v>
      </c>
      <c r="F266" s="552"/>
      <c r="G266" s="553"/>
      <c r="H266" s="481" t="s">
        <v>12</v>
      </c>
      <c r="I266" s="464" t="s">
        <v>5</v>
      </c>
      <c r="J266" s="282">
        <v>20.0</v>
      </c>
      <c r="K266" s="282">
        <v>0.0</v>
      </c>
      <c r="L266" s="282">
        <v>1.0</v>
      </c>
      <c r="M266" s="282">
        <v>2.0</v>
      </c>
      <c r="N266" s="282">
        <v>0.0</v>
      </c>
      <c r="O266" s="282">
        <v>0.0</v>
      </c>
      <c r="P266" s="282">
        <v>0.0</v>
      </c>
      <c r="Q266" s="283">
        <v>0.0</v>
      </c>
      <c r="R266" s="594"/>
      <c r="S266" s="282">
        <v>0.0</v>
      </c>
      <c r="T266" s="282">
        <v>0.0</v>
      </c>
      <c r="U266" s="282">
        <v>0.0</v>
      </c>
      <c r="V266" s="282">
        <v>0.0</v>
      </c>
      <c r="W266" s="282">
        <v>0.0</v>
      </c>
      <c r="X266" s="282">
        <v>0.0</v>
      </c>
      <c r="Y266" s="283">
        <v>0.0</v>
      </c>
      <c r="Z266" s="594"/>
      <c r="AA266" s="466">
        <v>0.0</v>
      </c>
      <c r="AB266" s="464">
        <v>1.5</v>
      </c>
      <c r="AC266" s="464">
        <v>2.0</v>
      </c>
      <c r="AD266" s="464">
        <v>0.0</v>
      </c>
      <c r="AE266" s="464">
        <v>0.0</v>
      </c>
      <c r="AF266" s="464">
        <v>0.0</v>
      </c>
      <c r="AG266" s="465">
        <v>0.0</v>
      </c>
      <c r="AH266" s="594"/>
      <c r="AI266" s="466">
        <v>0.0</v>
      </c>
      <c r="AJ266" s="464">
        <v>0.0</v>
      </c>
      <c r="AK266" s="464">
        <v>0.0</v>
      </c>
      <c r="AL266" s="464">
        <v>0.0</v>
      </c>
      <c r="AM266" s="464">
        <v>0.0</v>
      </c>
      <c r="AN266" s="464">
        <v>0.0</v>
      </c>
      <c r="AO266" s="465">
        <v>0.0</v>
      </c>
      <c r="AP266" s="14"/>
      <c r="AQ266" s="14"/>
      <c r="AR266" s="14"/>
      <c r="AS266" s="14"/>
      <c r="AT266" s="14"/>
      <c r="AU266" s="554" t="s">
        <v>7</v>
      </c>
      <c r="AV266" s="555">
        <v>3.0</v>
      </c>
      <c r="AW266" s="555">
        <v>2.0</v>
      </c>
      <c r="AX266" s="555">
        <v>2.0</v>
      </c>
      <c r="AY266" s="555">
        <v>2.0</v>
      </c>
      <c r="AZ266" s="555">
        <v>3.0</v>
      </c>
      <c r="BA266" s="555">
        <v>3.0</v>
      </c>
      <c r="BB266" s="555">
        <v>3.0</v>
      </c>
      <c r="BC266" s="594"/>
      <c r="BD266" s="555">
        <v>2.0</v>
      </c>
      <c r="BE266" s="555">
        <v>2.0</v>
      </c>
      <c r="BF266" s="555">
        <v>2.0</v>
      </c>
      <c r="BG266" s="555">
        <v>2.0</v>
      </c>
      <c r="BH266" s="555">
        <v>3.0</v>
      </c>
      <c r="BI266" s="555">
        <v>3.0</v>
      </c>
      <c r="BJ266" s="555">
        <v>3.0</v>
      </c>
      <c r="BK266" s="483">
        <f t="shared" si="295"/>
        <v>35</v>
      </c>
      <c r="BN266" s="534"/>
      <c r="BO266" s="543" t="s">
        <v>144</v>
      </c>
      <c r="BP266" s="407">
        <f>SUM(J262,J269)</f>
        <v>35</v>
      </c>
      <c r="BQ266" s="476">
        <f t="shared" ref="BQ266:BW266" si="300">BP266 -SUM(K262,K269)</f>
        <v>35</v>
      </c>
      <c r="BR266" s="476">
        <f t="shared" si="300"/>
        <v>35</v>
      </c>
      <c r="BS266" s="476">
        <f t="shared" si="300"/>
        <v>33</v>
      </c>
      <c r="BT266" s="476">
        <f t="shared" si="300"/>
        <v>31</v>
      </c>
      <c r="BU266" s="476">
        <f t="shared" si="300"/>
        <v>29</v>
      </c>
      <c r="BV266" s="476">
        <f t="shared" si="300"/>
        <v>27</v>
      </c>
      <c r="BW266" s="476">
        <f t="shared" si="300"/>
        <v>25</v>
      </c>
      <c r="BX266" s="476"/>
      <c r="BY266" s="476">
        <f>BW266 -SUM(S262,S269)</f>
        <v>25</v>
      </c>
      <c r="BZ266" s="476">
        <f t="shared" ref="BZ266:CE266" si="301">BY266 -SUM(T262,T269)</f>
        <v>23</v>
      </c>
      <c r="CA266" s="476">
        <f t="shared" si="301"/>
        <v>23</v>
      </c>
      <c r="CB266" s="476">
        <f t="shared" si="301"/>
        <v>19</v>
      </c>
      <c r="CC266" s="476">
        <f t="shared" si="301"/>
        <v>16</v>
      </c>
      <c r="CD266" s="476">
        <f t="shared" si="301"/>
        <v>13</v>
      </c>
      <c r="CE266" s="476">
        <f t="shared" si="301"/>
        <v>11</v>
      </c>
      <c r="CF266" s="534"/>
      <c r="CG266" s="543" t="s">
        <v>144</v>
      </c>
      <c r="CH266" s="407">
        <f>SUM(J267, J263)</f>
        <v>35</v>
      </c>
      <c r="CI266" s="476">
        <f t="shared" ref="CI266:CO266" si="302">CH266 - SUM(K263, K267)</f>
        <v>32</v>
      </c>
      <c r="CJ266" s="476">
        <f t="shared" si="302"/>
        <v>29</v>
      </c>
      <c r="CK266" s="476">
        <f t="shared" si="302"/>
        <v>25</v>
      </c>
      <c r="CL266" s="476">
        <f t="shared" si="302"/>
        <v>22</v>
      </c>
      <c r="CM266" s="476">
        <f t="shared" si="302"/>
        <v>22</v>
      </c>
      <c r="CN266" s="476">
        <f t="shared" si="302"/>
        <v>21</v>
      </c>
      <c r="CO266" s="476">
        <f t="shared" si="302"/>
        <v>20</v>
      </c>
      <c r="CP266" s="476"/>
      <c r="CQ266" s="476">
        <f>CO266 - SUM(S263, S267)</f>
        <v>18</v>
      </c>
      <c r="CR266" s="476">
        <f t="shared" ref="CR266:CW266" si="303">CQ266 - SUM(T263, T267)</f>
        <v>16</v>
      </c>
      <c r="CS266" s="476">
        <f t="shared" si="303"/>
        <v>14.5</v>
      </c>
      <c r="CT266" s="476">
        <f t="shared" si="303"/>
        <v>12</v>
      </c>
      <c r="CU266" s="476">
        <f t="shared" si="303"/>
        <v>12</v>
      </c>
      <c r="CV266" s="476">
        <f t="shared" si="303"/>
        <v>12</v>
      </c>
      <c r="CW266" s="476">
        <f t="shared" si="303"/>
        <v>9</v>
      </c>
      <c r="DI266" s="244"/>
      <c r="DJ266" s="244"/>
      <c r="DK266" s="437"/>
      <c r="DL266" s="437"/>
      <c r="DM266" s="437"/>
      <c r="DN266" s="437"/>
      <c r="DO266" s="437"/>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row>
    <row r="267" ht="19.5" customHeight="1">
      <c r="A267" s="14"/>
      <c r="B267" s="478"/>
      <c r="C267" s="479"/>
      <c r="D267" s="479"/>
      <c r="E267" s="551" t="s">
        <v>249</v>
      </c>
      <c r="F267" s="552"/>
      <c r="G267" s="553"/>
      <c r="H267" s="463" t="s">
        <v>10</v>
      </c>
      <c r="I267" s="464" t="s">
        <v>5</v>
      </c>
      <c r="J267" s="282">
        <v>20.0</v>
      </c>
      <c r="K267" s="282">
        <v>1.0</v>
      </c>
      <c r="L267" s="282">
        <v>1.0</v>
      </c>
      <c r="M267" s="282">
        <v>2.0</v>
      </c>
      <c r="N267" s="282">
        <v>1.0</v>
      </c>
      <c r="O267" s="282">
        <v>0.0</v>
      </c>
      <c r="P267" s="282">
        <v>0.0</v>
      </c>
      <c r="Q267" s="283">
        <v>0.0</v>
      </c>
      <c r="R267" s="594"/>
      <c r="S267" s="282">
        <v>2.0</v>
      </c>
      <c r="T267" s="282">
        <v>2.0</v>
      </c>
      <c r="U267" s="282">
        <v>1.5</v>
      </c>
      <c r="V267" s="282">
        <v>1.5</v>
      </c>
      <c r="W267" s="282">
        <v>0.0</v>
      </c>
      <c r="X267" s="282">
        <v>0.0</v>
      </c>
      <c r="Y267" s="283">
        <v>3.0</v>
      </c>
      <c r="Z267" s="594"/>
      <c r="AA267" s="466">
        <v>1.5</v>
      </c>
      <c r="AB267" s="464">
        <v>0.5</v>
      </c>
      <c r="AC267" s="464">
        <v>2.0</v>
      </c>
      <c r="AD267" s="464">
        <v>1.5</v>
      </c>
      <c r="AE267" s="464">
        <v>0.0</v>
      </c>
      <c r="AF267" s="464">
        <v>0.0</v>
      </c>
      <c r="AG267" s="465">
        <v>0.0</v>
      </c>
      <c r="AH267" s="594"/>
      <c r="AI267" s="466">
        <v>2.0</v>
      </c>
      <c r="AJ267" s="464">
        <v>2.0</v>
      </c>
      <c r="AK267" s="464">
        <v>1.5</v>
      </c>
      <c r="AL267" s="464">
        <v>1.5</v>
      </c>
      <c r="AM267" s="464">
        <v>0.0</v>
      </c>
      <c r="AN267" s="464">
        <v>0.0</v>
      </c>
      <c r="AO267" s="465">
        <v>3.0</v>
      </c>
      <c r="AP267" s="14"/>
      <c r="AQ267" s="14"/>
      <c r="AR267" s="14"/>
      <c r="AS267" s="14"/>
      <c r="AT267" s="14"/>
      <c r="AU267" s="437"/>
      <c r="AV267" s="437"/>
      <c r="AW267" s="437"/>
      <c r="AX267" s="437"/>
      <c r="AY267" s="437"/>
      <c r="AZ267" s="437"/>
      <c r="BA267" s="437"/>
      <c r="BB267" s="437"/>
      <c r="BK267" s="569">
        <f>SUM(BK262:BK266)</f>
        <v>160</v>
      </c>
      <c r="BN267" s="437"/>
      <c r="BO267" s="437"/>
      <c r="BP267" s="437"/>
      <c r="BQ267" s="437"/>
      <c r="BR267" s="437"/>
      <c r="BS267" s="437"/>
      <c r="BT267" s="437"/>
      <c r="BU267" s="437"/>
      <c r="BV267" s="437"/>
      <c r="BW267" s="437"/>
      <c r="BX267" s="437"/>
      <c r="BY267" s="437"/>
      <c r="BZ267" s="437"/>
      <c r="CA267" s="437"/>
      <c r="CB267" s="437"/>
      <c r="CC267" s="437"/>
      <c r="CD267" s="437"/>
      <c r="CE267" s="437"/>
      <c r="CF267" s="437"/>
      <c r="CG267" s="437"/>
      <c r="CH267" s="437"/>
      <c r="CI267" s="437"/>
      <c r="CJ267" s="437"/>
      <c r="CK267" s="437"/>
      <c r="CL267" s="244"/>
      <c r="CM267" s="244"/>
      <c r="CN267" s="244"/>
      <c r="CO267" s="244"/>
      <c r="DI267" s="244"/>
      <c r="DJ267" s="244"/>
      <c r="DK267" s="244"/>
      <c r="DL267" s="244"/>
      <c r="DM267" s="244"/>
      <c r="DN267" s="244"/>
      <c r="DO267" s="24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row>
    <row r="268" ht="19.5" customHeight="1">
      <c r="A268" s="14"/>
      <c r="B268" s="478"/>
      <c r="C268" s="479"/>
      <c r="D268" s="479"/>
      <c r="E268" s="551" t="s">
        <v>250</v>
      </c>
      <c r="F268" s="552"/>
      <c r="G268" s="553"/>
      <c r="H268" s="463" t="s">
        <v>5</v>
      </c>
      <c r="I268" s="464" t="s">
        <v>5</v>
      </c>
      <c r="J268" s="282">
        <v>15.0</v>
      </c>
      <c r="K268" s="282">
        <v>0.0</v>
      </c>
      <c r="L268" s="282">
        <v>1.0</v>
      </c>
      <c r="M268" s="282">
        <v>1.0</v>
      </c>
      <c r="N268" s="282">
        <v>1.0</v>
      </c>
      <c r="O268" s="282">
        <v>1.0</v>
      </c>
      <c r="P268" s="282">
        <v>0.0</v>
      </c>
      <c r="Q268" s="283">
        <v>0.0</v>
      </c>
      <c r="R268" s="594"/>
      <c r="S268" s="282">
        <v>0.0</v>
      </c>
      <c r="T268" s="282">
        <v>1.0</v>
      </c>
      <c r="U268" s="282">
        <v>1.0</v>
      </c>
      <c r="V268" s="282">
        <v>1.0</v>
      </c>
      <c r="W268" s="282">
        <v>1.0</v>
      </c>
      <c r="X268" s="282">
        <v>0.0</v>
      </c>
      <c r="Y268" s="283">
        <v>0.0</v>
      </c>
      <c r="Z268" s="594"/>
      <c r="AA268" s="466">
        <v>0.0</v>
      </c>
      <c r="AB268" s="464">
        <v>0.0</v>
      </c>
      <c r="AC268" s="464">
        <v>0.0</v>
      </c>
      <c r="AD268" s="464">
        <v>0.0</v>
      </c>
      <c r="AE268" s="464">
        <v>0.0</v>
      </c>
      <c r="AF268" s="464">
        <v>0.0</v>
      </c>
      <c r="AG268" s="465">
        <v>0.0</v>
      </c>
      <c r="AH268" s="594"/>
      <c r="AI268" s="466">
        <v>0.0</v>
      </c>
      <c r="AJ268" s="464">
        <v>1.5</v>
      </c>
      <c r="AK268" s="464">
        <v>1.5</v>
      </c>
      <c r="AL268" s="464">
        <v>1.5</v>
      </c>
      <c r="AM268" s="464">
        <v>1.0</v>
      </c>
      <c r="AN268" s="464">
        <v>0.0</v>
      </c>
      <c r="AO268" s="465">
        <v>0.0</v>
      </c>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row>
    <row r="269" ht="19.5" customHeight="1">
      <c r="A269" s="14"/>
      <c r="B269" s="478"/>
      <c r="C269" s="479"/>
      <c r="D269" s="479"/>
      <c r="E269" s="551" t="s">
        <v>251</v>
      </c>
      <c r="F269" s="552"/>
      <c r="G269" s="553"/>
      <c r="H269" s="463" t="s">
        <v>7</v>
      </c>
      <c r="I269" s="464" t="s">
        <v>5</v>
      </c>
      <c r="J269" s="282">
        <v>15.0</v>
      </c>
      <c r="K269" s="282">
        <v>0.0</v>
      </c>
      <c r="L269" s="282">
        <v>0.0</v>
      </c>
      <c r="M269" s="282">
        <v>0.0</v>
      </c>
      <c r="N269" s="282">
        <v>0.0</v>
      </c>
      <c r="O269" s="282">
        <v>0.0</v>
      </c>
      <c r="P269" s="282">
        <v>0.0</v>
      </c>
      <c r="Q269" s="283">
        <v>0.0</v>
      </c>
      <c r="R269" s="594"/>
      <c r="S269" s="282">
        <v>0.0</v>
      </c>
      <c r="T269" s="282">
        <v>0.0</v>
      </c>
      <c r="U269" s="282">
        <v>0.0</v>
      </c>
      <c r="V269" s="282">
        <v>2.0</v>
      </c>
      <c r="W269" s="282">
        <v>2.0</v>
      </c>
      <c r="X269" s="282">
        <v>2.0</v>
      </c>
      <c r="Y269" s="283">
        <v>2.0</v>
      </c>
      <c r="Z269" s="594"/>
      <c r="AA269" s="466">
        <v>0.0</v>
      </c>
      <c r="AB269" s="464">
        <v>0.0</v>
      </c>
      <c r="AC269" s="464">
        <v>0.0</v>
      </c>
      <c r="AD269" s="464">
        <v>0.0</v>
      </c>
      <c r="AE269" s="464">
        <v>0.0</v>
      </c>
      <c r="AF269" s="464">
        <v>0.0</v>
      </c>
      <c r="AG269" s="465">
        <v>0.0</v>
      </c>
      <c r="AH269" s="594"/>
      <c r="AI269" s="466">
        <v>0.0</v>
      </c>
      <c r="AJ269" s="464">
        <v>0.0</v>
      </c>
      <c r="AK269" s="464">
        <v>0.0</v>
      </c>
      <c r="AL269" s="464">
        <v>2.5</v>
      </c>
      <c r="AM269" s="464">
        <v>2.0</v>
      </c>
      <c r="AN269" s="464">
        <v>2.0</v>
      </c>
      <c r="AO269" s="465">
        <v>2.0</v>
      </c>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row>
    <row r="270" ht="19.5" customHeight="1">
      <c r="A270" s="14"/>
      <c r="B270" s="478"/>
      <c r="C270" s="479"/>
      <c r="D270" s="479"/>
      <c r="E270" s="551" t="s">
        <v>252</v>
      </c>
      <c r="F270" s="552"/>
      <c r="G270" s="553"/>
      <c r="H270" s="463" t="s">
        <v>12</v>
      </c>
      <c r="I270" s="464" t="s">
        <v>5</v>
      </c>
      <c r="J270" s="282">
        <v>10.0</v>
      </c>
      <c r="K270" s="282">
        <v>0.0</v>
      </c>
      <c r="L270" s="282">
        <v>0.0</v>
      </c>
      <c r="M270" s="282">
        <v>0.0</v>
      </c>
      <c r="N270" s="282">
        <v>0.0</v>
      </c>
      <c r="O270" s="282">
        <v>0.0</v>
      </c>
      <c r="P270" s="282">
        <v>0.0</v>
      </c>
      <c r="Q270" s="283">
        <v>0.0</v>
      </c>
      <c r="R270" s="594"/>
      <c r="S270" s="282">
        <v>0.0</v>
      </c>
      <c r="T270" s="282">
        <v>1.0</v>
      </c>
      <c r="U270" s="282">
        <v>1.0</v>
      </c>
      <c r="V270" s="282">
        <v>1.0</v>
      </c>
      <c r="W270" s="282">
        <v>0.0</v>
      </c>
      <c r="X270" s="282">
        <v>0.0</v>
      </c>
      <c r="Y270" s="283">
        <v>0.0</v>
      </c>
      <c r="Z270" s="594"/>
      <c r="AA270" s="466">
        <v>0.0</v>
      </c>
      <c r="AB270" s="464">
        <v>0.0</v>
      </c>
      <c r="AC270" s="464">
        <v>0.0</v>
      </c>
      <c r="AD270" s="464">
        <v>0.0</v>
      </c>
      <c r="AE270" s="464">
        <v>0.0</v>
      </c>
      <c r="AF270" s="464">
        <v>0.0</v>
      </c>
      <c r="AG270" s="465">
        <v>0.0</v>
      </c>
      <c r="AH270" s="594"/>
      <c r="AI270" s="466">
        <v>0.0</v>
      </c>
      <c r="AJ270" s="464">
        <v>1.5</v>
      </c>
      <c r="AK270" s="464">
        <v>1.5</v>
      </c>
      <c r="AL270" s="464">
        <v>1.5</v>
      </c>
      <c r="AM270" s="464">
        <v>0.0</v>
      </c>
      <c r="AN270" s="464">
        <v>0.0</v>
      </c>
      <c r="AO270" s="465">
        <v>0.0</v>
      </c>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row>
    <row r="271" ht="19.5" customHeight="1">
      <c r="A271" s="14"/>
      <c r="B271" s="495"/>
      <c r="C271" s="496"/>
      <c r="D271" s="496"/>
      <c r="E271" s="557" t="s">
        <v>253</v>
      </c>
      <c r="F271" s="558"/>
      <c r="G271" s="559"/>
      <c r="H271" s="499" t="s">
        <v>8</v>
      </c>
      <c r="I271" s="488" t="s">
        <v>5</v>
      </c>
      <c r="J271" s="317">
        <v>20.0</v>
      </c>
      <c r="K271" s="317">
        <v>0.0</v>
      </c>
      <c r="L271" s="317">
        <v>0.0</v>
      </c>
      <c r="M271" s="317">
        <v>0.0</v>
      </c>
      <c r="N271" s="317">
        <v>0.0</v>
      </c>
      <c r="O271" s="317">
        <v>0.0</v>
      </c>
      <c r="P271" s="317">
        <v>0.0</v>
      </c>
      <c r="Q271" s="318">
        <v>0.0</v>
      </c>
      <c r="R271" s="594"/>
      <c r="S271" s="317">
        <v>2.0</v>
      </c>
      <c r="T271" s="317">
        <v>0.0</v>
      </c>
      <c r="U271" s="317">
        <v>2.0</v>
      </c>
      <c r="V271" s="317">
        <v>2.0</v>
      </c>
      <c r="W271" s="317">
        <v>0.0</v>
      </c>
      <c r="X271" s="317">
        <v>0.0</v>
      </c>
      <c r="Y271" s="318">
        <v>0.0</v>
      </c>
      <c r="Z271" s="594"/>
      <c r="AA271" s="502">
        <v>0.0</v>
      </c>
      <c r="AB271" s="488">
        <v>0.0</v>
      </c>
      <c r="AC271" s="488">
        <v>0.0</v>
      </c>
      <c r="AD271" s="488">
        <v>0.0</v>
      </c>
      <c r="AE271" s="488">
        <v>0.0</v>
      </c>
      <c r="AF271" s="488">
        <v>0.0</v>
      </c>
      <c r="AG271" s="527">
        <v>0.0</v>
      </c>
      <c r="AH271" s="594"/>
      <c r="AI271" s="502">
        <v>2.5</v>
      </c>
      <c r="AJ271" s="488">
        <v>0.0</v>
      </c>
      <c r="AK271" s="488">
        <v>2.5</v>
      </c>
      <c r="AL271" s="488">
        <v>2.5</v>
      </c>
      <c r="AM271" s="488">
        <v>0.0</v>
      </c>
      <c r="AN271" s="488">
        <v>0.0</v>
      </c>
      <c r="AO271" s="527">
        <v>0.0</v>
      </c>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row>
    <row r="272" ht="19.5" customHeight="1">
      <c r="A272" s="14"/>
      <c r="B272" s="562"/>
      <c r="C272" s="562"/>
      <c r="D272" s="563"/>
      <c r="E272" s="528"/>
      <c r="F272" s="528"/>
      <c r="G272" s="529"/>
      <c r="H272" s="530"/>
      <c r="I272" s="566" t="s">
        <v>140</v>
      </c>
      <c r="J272" s="567">
        <f>SUM(J262:J271)</f>
        <v>160</v>
      </c>
      <c r="K272" s="568">
        <f> J272 - (J272 / 14)</f>
        <v>148.5714286</v>
      </c>
      <c r="L272" s="568">
        <f> K272 - (J272 / 14)</f>
        <v>137.1428571</v>
      </c>
      <c r="M272" s="568">
        <f> L272 - (J272 / 14)</f>
        <v>125.7142857</v>
      </c>
      <c r="N272" s="568">
        <f> M272 - (J272 / 14)</f>
        <v>114.2857143</v>
      </c>
      <c r="O272" s="568">
        <f> N272 - (J272 / 14)</f>
        <v>102.8571429</v>
      </c>
      <c r="P272" s="568">
        <f> O272 - (J272 / 14)</f>
        <v>91.42857143</v>
      </c>
      <c r="Q272" s="568">
        <f> P272 - (J272 / 14)</f>
        <v>80</v>
      </c>
      <c r="R272" s="594"/>
      <c r="S272" s="568">
        <f> Q272 - (J272 / 14)</f>
        <v>68.57142857</v>
      </c>
      <c r="T272" s="568">
        <f> S272 - (J272 / 14)</f>
        <v>57.14285714</v>
      </c>
      <c r="U272" s="568">
        <f> T272 - (J272 / 14)</f>
        <v>45.71428571</v>
      </c>
      <c r="V272" s="568">
        <f> U272 - (J272 / 14)</f>
        <v>34.28571429</v>
      </c>
      <c r="W272" s="568">
        <f> V272 - (J272 / 14)</f>
        <v>22.85714286</v>
      </c>
      <c r="X272" s="568">
        <f> W272 - (J272 / 14)</f>
        <v>11.42857143</v>
      </c>
      <c r="Y272" s="568">
        <f> X272 - (J272 / 14)</f>
        <v>0</v>
      </c>
      <c r="AA272" s="392"/>
      <c r="AB272" s="437"/>
      <c r="AC272" s="436"/>
      <c r="AD272" s="436"/>
      <c r="AE272" s="436"/>
      <c r="AF272" s="436"/>
      <c r="AG272" s="436"/>
      <c r="AJ272" s="244"/>
      <c r="AK272" s="244"/>
      <c r="AL272" s="244"/>
      <c r="AM272" s="244"/>
      <c r="AN272" s="244"/>
      <c r="AO272" s="569">
        <f>SUM(AA262:AO271)</f>
        <v>95</v>
      </c>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row>
    <row r="273" ht="19.5" customHeight="1">
      <c r="A273" s="14"/>
      <c r="B273" s="14"/>
      <c r="C273" s="14"/>
      <c r="D273" s="14"/>
      <c r="E273" s="14"/>
      <c r="F273" s="98"/>
      <c r="G273" s="98"/>
      <c r="H273" s="14"/>
      <c r="I273" s="509" t="s">
        <v>148</v>
      </c>
      <c r="J273" s="510">
        <f>SUM(J262:J271)</f>
        <v>160</v>
      </c>
      <c r="K273" s="508">
        <f t="shared" ref="K273:Q273" si="304"> J273 - SUM(K262:K271)</f>
        <v>156</v>
      </c>
      <c r="L273" s="508">
        <f t="shared" si="304"/>
        <v>149</v>
      </c>
      <c r="M273" s="508">
        <f t="shared" si="304"/>
        <v>136</v>
      </c>
      <c r="N273" s="508">
        <f t="shared" si="304"/>
        <v>126</v>
      </c>
      <c r="O273" s="508">
        <f t="shared" si="304"/>
        <v>121</v>
      </c>
      <c r="P273" s="508">
        <f t="shared" si="304"/>
        <v>118</v>
      </c>
      <c r="Q273" s="508">
        <f t="shared" si="304"/>
        <v>115</v>
      </c>
      <c r="R273" s="253"/>
      <c r="S273" s="508">
        <f> Q273 - SUM(S262:S271)</f>
        <v>111</v>
      </c>
      <c r="T273" s="508">
        <f t="shared" ref="T273:Y273" si="305"> S273 - SUM(T262:T271)</f>
        <v>104</v>
      </c>
      <c r="U273" s="508">
        <f t="shared" si="305"/>
        <v>97.5</v>
      </c>
      <c r="V273" s="508">
        <f t="shared" si="305"/>
        <v>86</v>
      </c>
      <c r="W273" s="508">
        <f t="shared" si="305"/>
        <v>81</v>
      </c>
      <c r="X273" s="508">
        <f t="shared" si="305"/>
        <v>78</v>
      </c>
      <c r="Y273" s="508">
        <f t="shared" si="305"/>
        <v>73</v>
      </c>
      <c r="Z273" s="244"/>
      <c r="AA273" s="244"/>
      <c r="AB273" s="244"/>
      <c r="AC273" s="244"/>
      <c r="AD273" s="244"/>
      <c r="AE273" s="244"/>
      <c r="AF273" s="244"/>
      <c r="AG273" s="244"/>
      <c r="AH273" s="244"/>
      <c r="AI273" s="244"/>
      <c r="AJ273" s="244"/>
      <c r="AK273" s="244"/>
      <c r="AL273" s="244"/>
      <c r="AM273" s="244"/>
      <c r="AN273" s="244"/>
      <c r="AO273" s="24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row>
    <row r="274" ht="19.5" customHeight="1">
      <c r="A274" s="14"/>
      <c r="B274" s="14"/>
      <c r="C274" s="14"/>
      <c r="D274" s="14"/>
      <c r="E274" s="14"/>
      <c r="F274" s="98"/>
      <c r="G274" s="98"/>
      <c r="H274" s="14"/>
      <c r="I274" s="99"/>
      <c r="J274" s="99"/>
      <c r="K274" s="99"/>
      <c r="L274" s="99"/>
      <c r="M274" s="99"/>
      <c r="N274" s="99"/>
      <c r="O274" s="99"/>
      <c r="P274" s="99"/>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row>
    <row r="275" ht="19.5" customHeight="1">
      <c r="A275" s="14"/>
      <c r="B275" s="14"/>
      <c r="C275" s="14"/>
      <c r="D275" s="14"/>
      <c r="E275" s="14"/>
      <c r="F275" s="98"/>
      <c r="G275" s="98"/>
      <c r="H275" s="14"/>
      <c r="I275" s="99"/>
      <c r="J275" s="99"/>
      <c r="K275" s="99"/>
      <c r="L275" s="99"/>
      <c r="M275" s="99"/>
      <c r="N275" s="99"/>
      <c r="O275" s="99"/>
      <c r="P275" s="99"/>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row>
    <row r="276" ht="19.5" customHeight="1">
      <c r="A276" s="14"/>
      <c r="B276" s="14"/>
      <c r="C276" s="14"/>
      <c r="D276" s="14"/>
      <c r="E276" s="14"/>
      <c r="F276" s="98"/>
      <c r="G276" s="98"/>
      <c r="H276" s="14"/>
      <c r="I276" s="99"/>
      <c r="J276" s="99"/>
      <c r="K276" s="99"/>
      <c r="L276" s="99"/>
      <c r="M276" s="99"/>
      <c r="N276" s="99"/>
      <c r="O276" s="99"/>
      <c r="P276" s="99"/>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row>
    <row r="277" ht="19.5" customHeight="1">
      <c r="A277" s="14"/>
      <c r="B277" s="14"/>
      <c r="C277" s="14"/>
      <c r="D277" s="14"/>
      <c r="E277" s="14"/>
      <c r="F277" s="98"/>
      <c r="G277" s="98"/>
      <c r="H277" s="14"/>
      <c r="I277" s="99"/>
      <c r="J277" s="99"/>
      <c r="K277" s="99"/>
      <c r="L277" s="99"/>
      <c r="M277" s="99"/>
      <c r="N277" s="99"/>
      <c r="O277" s="99"/>
      <c r="P277" s="99"/>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row>
    <row r="278" ht="19.5" customHeight="1">
      <c r="A278" s="14"/>
      <c r="B278" s="14"/>
      <c r="C278" s="14"/>
      <c r="D278" s="14"/>
      <c r="E278" s="14"/>
      <c r="F278" s="98"/>
      <c r="G278" s="98"/>
      <c r="H278" s="14"/>
      <c r="I278" s="99"/>
      <c r="J278" s="99"/>
      <c r="K278" s="99"/>
      <c r="L278" s="99"/>
      <c r="M278" s="99"/>
      <c r="N278" s="99"/>
      <c r="O278" s="99"/>
      <c r="P278" s="99"/>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row>
    <row r="279" ht="19.5" customHeight="1">
      <c r="A279" s="14"/>
      <c r="B279" s="14"/>
      <c r="C279" s="14"/>
      <c r="D279" s="14"/>
      <c r="E279" s="14"/>
      <c r="F279" s="98"/>
      <c r="G279" s="98"/>
      <c r="H279" s="14"/>
      <c r="I279" s="99"/>
      <c r="J279" s="99"/>
      <c r="K279" s="99"/>
      <c r="L279" s="99"/>
      <c r="M279" s="99"/>
      <c r="N279" s="99"/>
      <c r="O279" s="99"/>
      <c r="P279" s="99"/>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row>
    <row r="280" ht="19.5" customHeight="1">
      <c r="A280" s="14"/>
      <c r="B280" s="14"/>
      <c r="C280" s="14"/>
      <c r="D280" s="14"/>
      <c r="E280" s="14"/>
      <c r="F280" s="98"/>
      <c r="G280" s="98"/>
      <c r="H280" s="14"/>
      <c r="I280" s="99"/>
      <c r="J280" s="99"/>
      <c r="K280" s="99"/>
      <c r="L280" s="99"/>
      <c r="M280" s="99"/>
      <c r="N280" s="99"/>
      <c r="O280" s="99"/>
      <c r="P280" s="99"/>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row>
    <row r="281" ht="19.5" customHeight="1">
      <c r="A281" s="14"/>
      <c r="B281" s="14"/>
      <c r="C281" s="14"/>
      <c r="D281" s="14"/>
      <c r="E281" s="14"/>
      <c r="F281" s="98"/>
      <c r="G281" s="98"/>
      <c r="H281" s="14"/>
      <c r="I281" s="99"/>
      <c r="J281" s="99"/>
      <c r="K281" s="99"/>
      <c r="L281" s="99"/>
      <c r="M281" s="99"/>
      <c r="N281" s="99"/>
      <c r="O281" s="99"/>
      <c r="P281" s="99"/>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row>
    <row r="282" ht="19.5" customHeight="1">
      <c r="A282" s="14"/>
      <c r="B282" s="14"/>
      <c r="C282" s="14"/>
      <c r="D282" s="14"/>
      <c r="E282" s="14"/>
      <c r="F282" s="98"/>
      <c r="G282" s="98"/>
      <c r="H282" s="14"/>
      <c r="I282" s="99"/>
      <c r="J282" s="99"/>
      <c r="K282" s="99"/>
      <c r="L282" s="99"/>
      <c r="M282" s="99"/>
      <c r="N282" s="99"/>
      <c r="O282" s="99"/>
      <c r="P282" s="99"/>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row>
    <row r="283" ht="19.5" customHeight="1">
      <c r="A283" s="14"/>
      <c r="B283" s="14"/>
      <c r="C283" s="14"/>
      <c r="D283" s="14"/>
      <c r="E283" s="14"/>
      <c r="F283" s="98"/>
      <c r="G283" s="98"/>
      <c r="H283" s="14"/>
      <c r="I283" s="99"/>
      <c r="J283" s="99"/>
      <c r="K283" s="99"/>
      <c r="L283" s="99"/>
      <c r="M283" s="99"/>
      <c r="N283" s="99"/>
      <c r="O283" s="99"/>
      <c r="P283" s="99"/>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row>
    <row r="284" ht="19.5" customHeight="1">
      <c r="A284" s="14"/>
      <c r="B284" s="14"/>
      <c r="C284" s="14"/>
      <c r="D284" s="14"/>
      <c r="E284" s="14"/>
      <c r="F284" s="98"/>
      <c r="G284" s="98"/>
      <c r="H284" s="14"/>
      <c r="I284" s="99"/>
      <c r="J284" s="99"/>
      <c r="K284" s="99"/>
      <c r="L284" s="99"/>
      <c r="M284" s="99"/>
      <c r="N284" s="99"/>
      <c r="O284" s="99"/>
      <c r="P284" s="99"/>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row>
    <row r="285" ht="19.5" customHeight="1">
      <c r="A285" s="14"/>
      <c r="B285" s="14"/>
      <c r="C285" s="14"/>
      <c r="D285" s="14"/>
      <c r="E285" s="14"/>
      <c r="F285" s="98"/>
      <c r="G285" s="98"/>
      <c r="H285" s="14"/>
      <c r="I285" s="99"/>
      <c r="J285" s="99"/>
      <c r="K285" s="99"/>
      <c r="L285" s="99"/>
      <c r="M285" s="99"/>
      <c r="N285" s="99"/>
      <c r="O285" s="99"/>
      <c r="P285" s="99"/>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row>
    <row r="286" ht="19.5" customHeight="1">
      <c r="A286" s="14"/>
      <c r="B286" s="14"/>
      <c r="C286" s="14"/>
      <c r="D286" s="14"/>
      <c r="E286" s="14"/>
      <c r="F286" s="98"/>
      <c r="G286" s="98"/>
      <c r="H286" s="14"/>
      <c r="I286" s="99"/>
      <c r="J286" s="99"/>
      <c r="K286" s="99"/>
      <c r="L286" s="99"/>
      <c r="M286" s="99"/>
      <c r="N286" s="99"/>
      <c r="O286" s="99"/>
      <c r="P286" s="99"/>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row>
    <row r="287" ht="19.5" customHeight="1">
      <c r="A287" s="14"/>
      <c r="B287" s="14"/>
      <c r="C287" s="14"/>
      <c r="D287" s="14"/>
      <c r="E287" s="14"/>
      <c r="F287" s="98"/>
      <c r="G287" s="98"/>
      <c r="H287" s="14"/>
      <c r="I287" s="99"/>
      <c r="J287" s="99"/>
      <c r="K287" s="99"/>
      <c r="L287" s="99"/>
      <c r="M287" s="99"/>
      <c r="N287" s="99"/>
      <c r="O287" s="99"/>
      <c r="P287" s="99"/>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row>
    <row r="288" ht="19.5" customHeight="1">
      <c r="A288" s="14"/>
      <c r="B288" s="14"/>
      <c r="C288" s="14"/>
      <c r="D288" s="14"/>
      <c r="E288" s="14"/>
      <c r="F288" s="98"/>
      <c r="G288" s="98"/>
      <c r="H288" s="14"/>
      <c r="I288" s="99"/>
      <c r="J288" s="99"/>
      <c r="K288" s="99"/>
      <c r="L288" s="99"/>
      <c r="M288" s="99"/>
      <c r="N288" s="99"/>
      <c r="O288" s="99"/>
      <c r="P288" s="99"/>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row>
    <row r="289" ht="19.5" customHeight="1">
      <c r="A289" s="14"/>
      <c r="B289" s="14"/>
      <c r="C289" s="14"/>
      <c r="D289" s="14"/>
      <c r="E289" s="14"/>
      <c r="F289" s="98"/>
      <c r="G289" s="98"/>
      <c r="H289" s="14"/>
      <c r="I289" s="99"/>
      <c r="J289" s="99"/>
      <c r="K289" s="99"/>
      <c r="L289" s="99"/>
      <c r="M289" s="99"/>
      <c r="N289" s="99"/>
      <c r="O289" s="99"/>
      <c r="P289" s="99"/>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row>
    <row r="290" ht="19.5" customHeight="1">
      <c r="A290" s="14"/>
      <c r="B290" s="14"/>
      <c r="C290" s="14"/>
      <c r="D290" s="14"/>
      <c r="E290" s="14"/>
      <c r="F290" s="98"/>
      <c r="G290" s="98"/>
      <c r="H290" s="14"/>
      <c r="I290" s="99"/>
      <c r="J290" s="99"/>
      <c r="K290" s="99"/>
      <c r="L290" s="99"/>
      <c r="M290" s="99"/>
      <c r="N290" s="99"/>
      <c r="O290" s="99"/>
      <c r="P290" s="99"/>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row>
    <row r="291" ht="19.5" customHeight="1">
      <c r="A291" s="14"/>
      <c r="B291" s="14"/>
      <c r="C291" s="14"/>
      <c r="D291" s="14"/>
      <c r="E291" s="14"/>
      <c r="F291" s="98"/>
      <c r="G291" s="98"/>
      <c r="H291" s="14"/>
      <c r="I291" s="99"/>
      <c r="J291" s="99"/>
      <c r="K291" s="99"/>
      <c r="L291" s="99"/>
      <c r="M291" s="99"/>
      <c r="N291" s="99"/>
      <c r="O291" s="99"/>
      <c r="P291" s="99"/>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row>
    <row r="292" ht="19.5" customHeight="1">
      <c r="A292" s="14"/>
      <c r="B292" s="14"/>
      <c r="C292" s="14"/>
      <c r="D292" s="14"/>
      <c r="E292" s="14"/>
      <c r="F292" s="98"/>
      <c r="G292" s="98"/>
      <c r="H292" s="14"/>
      <c r="I292" s="99"/>
      <c r="J292" s="99"/>
      <c r="K292" s="99"/>
      <c r="L292" s="99"/>
      <c r="M292" s="99"/>
      <c r="N292" s="99"/>
      <c r="O292" s="99"/>
      <c r="P292" s="99"/>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row>
    <row r="293" ht="19.5" customHeight="1">
      <c r="A293" s="14"/>
      <c r="B293" s="14"/>
      <c r="C293" s="14"/>
      <c r="D293" s="14"/>
      <c r="E293" s="14"/>
      <c r="F293" s="98"/>
      <c r="G293" s="98"/>
      <c r="H293" s="14"/>
      <c r="I293" s="99"/>
      <c r="J293" s="99"/>
      <c r="K293" s="99"/>
      <c r="L293" s="99"/>
      <c r="M293" s="99"/>
      <c r="N293" s="99"/>
      <c r="O293" s="99"/>
      <c r="P293" s="99"/>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row>
    <row r="294" ht="19.5" customHeight="1">
      <c r="A294" s="14"/>
      <c r="B294" s="14"/>
      <c r="C294" s="14"/>
      <c r="D294" s="14"/>
      <c r="E294" s="14"/>
      <c r="F294" s="98"/>
      <c r="G294" s="98"/>
      <c r="H294" s="14"/>
      <c r="I294" s="99"/>
      <c r="J294" s="99"/>
      <c r="K294" s="99"/>
      <c r="L294" s="99"/>
      <c r="M294" s="99"/>
      <c r="N294" s="99"/>
      <c r="O294" s="99"/>
      <c r="P294" s="99"/>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row>
    <row r="295" ht="19.5" customHeight="1">
      <c r="A295" s="14"/>
      <c r="B295" s="14"/>
      <c r="C295" s="14"/>
      <c r="D295" s="14"/>
      <c r="E295" s="14"/>
      <c r="F295" s="98"/>
      <c r="G295" s="98"/>
      <c r="H295" s="14"/>
      <c r="I295" s="99"/>
      <c r="J295" s="99"/>
      <c r="K295" s="99"/>
      <c r="L295" s="99"/>
      <c r="M295" s="99"/>
      <c r="N295" s="99"/>
      <c r="O295" s="99"/>
      <c r="P295" s="99"/>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row>
    <row r="296" ht="19.5" customHeight="1">
      <c r="A296" s="14"/>
      <c r="B296" s="14"/>
      <c r="C296" s="14"/>
      <c r="D296" s="14"/>
      <c r="E296" s="14"/>
      <c r="F296" s="98"/>
      <c r="G296" s="98"/>
      <c r="H296" s="14"/>
      <c r="I296" s="99"/>
      <c r="J296" s="99"/>
      <c r="K296" s="99"/>
      <c r="L296" s="99"/>
      <c r="M296" s="99"/>
      <c r="N296" s="99"/>
      <c r="O296" s="99"/>
      <c r="P296" s="99"/>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row>
    <row r="297" ht="19.5" customHeight="1">
      <c r="A297" s="14"/>
      <c r="B297" s="14"/>
      <c r="C297" s="14"/>
      <c r="D297" s="14"/>
      <c r="E297" s="14"/>
      <c r="F297" s="98"/>
      <c r="G297" s="98"/>
      <c r="H297" s="14"/>
      <c r="I297" s="99"/>
      <c r="J297" s="99"/>
      <c r="K297" s="99"/>
      <c r="L297" s="99"/>
      <c r="M297" s="99"/>
      <c r="N297" s="99"/>
      <c r="O297" s="99"/>
      <c r="P297" s="99"/>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row>
    <row r="298" ht="19.5" customHeight="1">
      <c r="A298" s="14"/>
      <c r="B298" s="14"/>
      <c r="C298" s="14"/>
      <c r="D298" s="14"/>
      <c r="E298" s="14"/>
      <c r="F298" s="98"/>
      <c r="G298" s="98"/>
      <c r="H298" s="14"/>
      <c r="I298" s="99"/>
      <c r="J298" s="99"/>
      <c r="K298" s="99"/>
      <c r="L298" s="99"/>
      <c r="M298" s="99"/>
      <c r="N298" s="99"/>
      <c r="O298" s="99"/>
      <c r="P298" s="99"/>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row>
    <row r="299" ht="19.5" customHeight="1">
      <c r="A299" s="14"/>
      <c r="B299" s="14"/>
      <c r="C299" s="14"/>
      <c r="D299" s="14"/>
      <c r="E299" s="14"/>
      <c r="F299" s="98"/>
      <c r="G299" s="98"/>
      <c r="H299" s="14"/>
      <c r="I299" s="99"/>
      <c r="J299" s="99"/>
      <c r="K299" s="99"/>
      <c r="L299" s="99"/>
      <c r="M299" s="99"/>
      <c r="N299" s="99"/>
      <c r="O299" s="99"/>
      <c r="P299" s="99"/>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row>
    <row r="300" ht="19.5" customHeight="1">
      <c r="A300" s="14"/>
      <c r="B300" s="14"/>
      <c r="C300" s="14"/>
      <c r="D300" s="14"/>
      <c r="E300" s="14"/>
      <c r="F300" s="98"/>
      <c r="G300" s="98"/>
      <c r="H300" s="14"/>
      <c r="I300" s="99"/>
      <c r="J300" s="99"/>
      <c r="K300" s="99"/>
      <c r="L300" s="99"/>
      <c r="M300" s="99"/>
      <c r="N300" s="99"/>
      <c r="O300" s="99"/>
      <c r="P300" s="99"/>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row>
    <row r="301" ht="19.5" customHeight="1">
      <c r="A301" s="14"/>
      <c r="B301" s="14"/>
      <c r="C301" s="14"/>
      <c r="D301" s="14"/>
      <c r="E301" s="14"/>
      <c r="F301" s="98"/>
      <c r="G301" s="98"/>
      <c r="H301" s="14"/>
      <c r="I301" s="99"/>
      <c r="J301" s="99"/>
      <c r="K301" s="99"/>
      <c r="L301" s="99"/>
      <c r="M301" s="99"/>
      <c r="N301" s="99"/>
      <c r="O301" s="99"/>
      <c r="P301" s="99"/>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row>
    <row r="302" ht="19.5" customHeight="1">
      <c r="A302" s="14"/>
      <c r="B302" s="14"/>
      <c r="C302" s="14"/>
      <c r="D302" s="14"/>
      <c r="E302" s="14"/>
      <c r="F302" s="98"/>
      <c r="G302" s="98"/>
      <c r="H302" s="14"/>
      <c r="I302" s="99"/>
      <c r="J302" s="99"/>
      <c r="K302" s="99"/>
      <c r="L302" s="99"/>
      <c r="M302" s="99"/>
      <c r="N302" s="99"/>
      <c r="O302" s="99"/>
      <c r="P302" s="99"/>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row>
    <row r="303" ht="19.5" customHeight="1">
      <c r="A303" s="14"/>
      <c r="B303" s="14"/>
      <c r="C303" s="14"/>
      <c r="D303" s="14"/>
      <c r="E303" s="14"/>
      <c r="F303" s="98"/>
      <c r="G303" s="98"/>
      <c r="H303" s="14"/>
      <c r="I303" s="99"/>
      <c r="J303" s="99"/>
      <c r="K303" s="99"/>
      <c r="L303" s="99"/>
      <c r="M303" s="99"/>
      <c r="N303" s="99"/>
      <c r="O303" s="99"/>
      <c r="P303" s="99"/>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row>
    <row r="304" ht="19.5" customHeight="1">
      <c r="A304" s="14"/>
      <c r="B304" s="14"/>
      <c r="C304" s="14"/>
      <c r="D304" s="14"/>
      <c r="E304" s="14"/>
      <c r="F304" s="98"/>
      <c r="G304" s="98"/>
      <c r="H304" s="14"/>
      <c r="I304" s="99"/>
      <c r="J304" s="99"/>
      <c r="K304" s="99"/>
      <c r="L304" s="99"/>
      <c r="M304" s="99"/>
      <c r="N304" s="99"/>
      <c r="O304" s="99"/>
      <c r="P304" s="99"/>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row>
    <row r="305" ht="19.5" customHeight="1">
      <c r="A305" s="14"/>
      <c r="B305" s="14"/>
      <c r="C305" s="14"/>
      <c r="D305" s="14"/>
      <c r="E305" s="14"/>
      <c r="F305" s="98"/>
      <c r="G305" s="98"/>
      <c r="H305" s="14"/>
      <c r="I305" s="99"/>
      <c r="J305" s="99"/>
      <c r="K305" s="99"/>
      <c r="L305" s="99"/>
      <c r="M305" s="99"/>
      <c r="N305" s="99"/>
      <c r="O305" s="99"/>
      <c r="P305" s="99"/>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row>
    <row r="306" ht="19.5" customHeight="1">
      <c r="A306" s="14"/>
      <c r="B306" s="14"/>
      <c r="C306" s="14"/>
      <c r="D306" s="14"/>
      <c r="E306" s="14"/>
      <c r="F306" s="98"/>
      <c r="G306" s="98"/>
      <c r="H306" s="14"/>
      <c r="I306" s="99"/>
      <c r="J306" s="99"/>
      <c r="K306" s="99"/>
      <c r="L306" s="99"/>
      <c r="M306" s="99"/>
      <c r="N306" s="99"/>
      <c r="O306" s="99"/>
      <c r="P306" s="99"/>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row>
    <row r="307" ht="19.5" customHeight="1">
      <c r="A307" s="14"/>
      <c r="B307" s="14"/>
      <c r="C307" s="14"/>
      <c r="D307" s="14"/>
      <c r="E307" s="14"/>
      <c r="F307" s="98"/>
      <c r="G307" s="98"/>
      <c r="H307" s="14"/>
      <c r="I307" s="99"/>
      <c r="J307" s="99"/>
      <c r="K307" s="99"/>
      <c r="L307" s="99"/>
      <c r="M307" s="99"/>
      <c r="N307" s="99"/>
      <c r="O307" s="99"/>
      <c r="P307" s="99"/>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row>
    <row r="308" ht="19.5" customHeight="1">
      <c r="A308" s="14"/>
      <c r="B308" s="14"/>
      <c r="C308" s="14"/>
      <c r="D308" s="14"/>
      <c r="E308" s="14"/>
      <c r="F308" s="98"/>
      <c r="G308" s="98"/>
      <c r="H308" s="14"/>
      <c r="I308" s="99"/>
      <c r="J308" s="99"/>
      <c r="K308" s="99"/>
      <c r="L308" s="99"/>
      <c r="M308" s="99"/>
      <c r="N308" s="99"/>
      <c r="O308" s="99"/>
      <c r="P308" s="99"/>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row>
    <row r="309" ht="19.5" customHeight="1">
      <c r="A309" s="14"/>
      <c r="B309" s="14"/>
      <c r="C309" s="14"/>
      <c r="D309" s="14"/>
      <c r="E309" s="14"/>
      <c r="F309" s="98"/>
      <c r="G309" s="98"/>
      <c r="H309" s="14"/>
      <c r="I309" s="99"/>
      <c r="J309" s="99"/>
      <c r="K309" s="99"/>
      <c r="L309" s="99"/>
      <c r="M309" s="99"/>
      <c r="N309" s="99"/>
      <c r="O309" s="99"/>
      <c r="P309" s="99"/>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row>
    <row r="310" ht="19.5" customHeight="1">
      <c r="A310" s="14"/>
      <c r="B310" s="14"/>
      <c r="C310" s="14"/>
      <c r="D310" s="14"/>
      <c r="E310" s="14"/>
      <c r="F310" s="98"/>
      <c r="G310" s="98"/>
      <c r="H310" s="14"/>
      <c r="I310" s="99"/>
      <c r="J310" s="99"/>
      <c r="K310" s="99"/>
      <c r="L310" s="99"/>
      <c r="M310" s="99"/>
      <c r="N310" s="99"/>
      <c r="O310" s="99"/>
      <c r="P310" s="99"/>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row>
    <row r="311" ht="19.5" customHeight="1">
      <c r="A311" s="14"/>
      <c r="B311" s="14"/>
      <c r="C311" s="14"/>
      <c r="D311" s="14"/>
      <c r="E311" s="14"/>
      <c r="F311" s="98"/>
      <c r="G311" s="98"/>
      <c r="H311" s="14"/>
      <c r="I311" s="99"/>
      <c r="J311" s="99"/>
      <c r="K311" s="99"/>
      <c r="L311" s="99"/>
      <c r="M311" s="99"/>
      <c r="N311" s="99"/>
      <c r="O311" s="99"/>
      <c r="P311" s="99"/>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row>
    <row r="312" ht="19.5" customHeight="1">
      <c r="A312" s="14"/>
      <c r="B312" s="14"/>
      <c r="C312" s="14"/>
      <c r="D312" s="14"/>
      <c r="E312" s="14"/>
      <c r="F312" s="98"/>
      <c r="G312" s="98"/>
      <c r="H312" s="14"/>
      <c r="I312" s="99"/>
      <c r="J312" s="99"/>
      <c r="K312" s="99"/>
      <c r="L312" s="99"/>
      <c r="M312" s="99"/>
      <c r="N312" s="99"/>
      <c r="O312" s="99"/>
      <c r="P312" s="99"/>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row>
    <row r="313" ht="19.5" customHeight="1">
      <c r="A313" s="14"/>
      <c r="B313" s="14"/>
      <c r="C313" s="14"/>
      <c r="D313" s="14"/>
      <c r="E313" s="14"/>
      <c r="F313" s="98"/>
      <c r="G313" s="98"/>
      <c r="H313" s="14"/>
      <c r="I313" s="99"/>
      <c r="J313" s="99"/>
      <c r="K313" s="99"/>
      <c r="L313" s="99"/>
      <c r="M313" s="99"/>
      <c r="N313" s="99"/>
      <c r="O313" s="99"/>
      <c r="P313" s="99"/>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row>
    <row r="314" ht="19.5" customHeight="1">
      <c r="A314" s="14"/>
      <c r="B314" s="14"/>
      <c r="C314" s="14"/>
      <c r="D314" s="14"/>
      <c r="E314" s="14"/>
      <c r="F314" s="98"/>
      <c r="G314" s="98"/>
      <c r="H314" s="14"/>
      <c r="I314" s="99"/>
      <c r="J314" s="99"/>
      <c r="K314" s="99"/>
      <c r="L314" s="99"/>
      <c r="M314" s="99"/>
      <c r="N314" s="99"/>
      <c r="O314" s="99"/>
      <c r="P314" s="99"/>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row>
    <row r="315" ht="19.5" customHeight="1">
      <c r="A315" s="14"/>
      <c r="B315" s="14"/>
      <c r="C315" s="14"/>
      <c r="D315" s="14"/>
      <c r="E315" s="14"/>
      <c r="F315" s="98"/>
      <c r="G315" s="98"/>
      <c r="H315" s="14"/>
      <c r="I315" s="99"/>
      <c r="J315" s="99"/>
      <c r="K315" s="99"/>
      <c r="L315" s="99"/>
      <c r="M315" s="99"/>
      <c r="N315" s="99"/>
      <c r="O315" s="99"/>
      <c r="P315" s="99"/>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row>
    <row r="316" ht="19.5" customHeight="1">
      <c r="A316" s="14"/>
      <c r="B316" s="14"/>
      <c r="C316" s="14"/>
      <c r="D316" s="14"/>
      <c r="E316" s="14"/>
      <c r="F316" s="98"/>
      <c r="G316" s="98"/>
      <c r="H316" s="14"/>
      <c r="I316" s="99"/>
      <c r="J316" s="99"/>
      <c r="K316" s="99"/>
      <c r="L316" s="99"/>
      <c r="M316" s="99"/>
      <c r="N316" s="99"/>
      <c r="O316" s="99"/>
      <c r="P316" s="99"/>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row>
    <row r="317" ht="19.5" customHeight="1">
      <c r="A317" s="14"/>
      <c r="B317" s="14"/>
      <c r="C317" s="14"/>
      <c r="D317" s="14"/>
      <c r="E317" s="14"/>
      <c r="F317" s="98"/>
      <c r="G317" s="98"/>
      <c r="H317" s="14"/>
      <c r="I317" s="99"/>
      <c r="J317" s="99"/>
      <c r="K317" s="99"/>
      <c r="L317" s="99"/>
      <c r="M317" s="99"/>
      <c r="N317" s="99"/>
      <c r="O317" s="99"/>
      <c r="P317" s="99"/>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row>
    <row r="318" ht="19.5" customHeight="1">
      <c r="A318" s="14"/>
      <c r="B318" s="14"/>
      <c r="C318" s="14"/>
      <c r="D318" s="14"/>
      <c r="E318" s="14"/>
      <c r="F318" s="98"/>
      <c r="G318" s="98"/>
      <c r="H318" s="14"/>
      <c r="I318" s="99"/>
      <c r="J318" s="99"/>
      <c r="K318" s="99"/>
      <c r="L318" s="99"/>
      <c r="M318" s="99"/>
      <c r="N318" s="99"/>
      <c r="O318" s="99"/>
      <c r="P318" s="99"/>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row>
    <row r="319" ht="19.5" customHeight="1">
      <c r="A319" s="14"/>
      <c r="B319" s="14"/>
      <c r="C319" s="14"/>
      <c r="D319" s="14"/>
      <c r="E319" s="14"/>
      <c r="F319" s="98"/>
      <c r="G319" s="98"/>
      <c r="H319" s="14"/>
      <c r="I319" s="99"/>
      <c r="J319" s="99"/>
      <c r="K319" s="99"/>
      <c r="L319" s="99"/>
      <c r="M319" s="99"/>
      <c r="N319" s="99"/>
      <c r="O319" s="99"/>
      <c r="P319" s="99"/>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row>
    <row r="320" ht="19.5" customHeight="1">
      <c r="A320" s="14"/>
      <c r="B320" s="14"/>
      <c r="C320" s="14"/>
      <c r="D320" s="14"/>
      <c r="E320" s="14"/>
      <c r="F320" s="98"/>
      <c r="G320" s="98"/>
      <c r="H320" s="14"/>
      <c r="I320" s="99"/>
      <c r="J320" s="99"/>
      <c r="K320" s="99"/>
      <c r="L320" s="99"/>
      <c r="M320" s="99"/>
      <c r="N320" s="99"/>
      <c r="O320" s="99"/>
      <c r="P320" s="99"/>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row>
    <row r="321" ht="19.5" customHeight="1">
      <c r="A321" s="14"/>
      <c r="B321" s="14"/>
      <c r="C321" s="14"/>
      <c r="D321" s="14"/>
      <c r="E321" s="14"/>
      <c r="F321" s="98"/>
      <c r="G321" s="98"/>
      <c r="H321" s="14"/>
      <c r="I321" s="99"/>
      <c r="J321" s="99"/>
      <c r="K321" s="99"/>
      <c r="L321" s="99"/>
      <c r="M321" s="99"/>
      <c r="N321" s="99"/>
      <c r="O321" s="99"/>
      <c r="P321" s="99"/>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row>
    <row r="322" ht="19.5" customHeight="1">
      <c r="A322" s="14"/>
      <c r="B322" s="14"/>
      <c r="C322" s="14"/>
      <c r="D322" s="14"/>
      <c r="E322" s="14"/>
      <c r="F322" s="98"/>
      <c r="G322" s="98"/>
      <c r="H322" s="14"/>
      <c r="I322" s="99"/>
      <c r="J322" s="99"/>
      <c r="K322" s="99"/>
      <c r="L322" s="99"/>
      <c r="M322" s="99"/>
      <c r="N322" s="99"/>
      <c r="O322" s="99"/>
      <c r="P322" s="99"/>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row>
    <row r="323" ht="19.5" customHeight="1">
      <c r="A323" s="14"/>
      <c r="B323" s="14"/>
      <c r="C323" s="14"/>
      <c r="D323" s="14"/>
      <c r="E323" s="14"/>
      <c r="F323" s="98"/>
      <c r="G323" s="98"/>
      <c r="H323" s="14"/>
      <c r="I323" s="99"/>
      <c r="J323" s="99"/>
      <c r="K323" s="99"/>
      <c r="L323" s="99"/>
      <c r="M323" s="99"/>
      <c r="N323" s="99"/>
      <c r="O323" s="99"/>
      <c r="P323" s="99"/>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row>
    <row r="324" ht="19.5" customHeight="1">
      <c r="A324" s="14"/>
      <c r="B324" s="14"/>
      <c r="C324" s="14"/>
      <c r="D324" s="14"/>
      <c r="E324" s="14"/>
      <c r="F324" s="98"/>
      <c r="G324" s="98"/>
      <c r="H324" s="14"/>
      <c r="I324" s="99"/>
      <c r="J324" s="99"/>
      <c r="K324" s="99"/>
      <c r="L324" s="99"/>
      <c r="M324" s="99"/>
      <c r="N324" s="99"/>
      <c r="O324" s="99"/>
      <c r="P324" s="99"/>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c r="EN324" s="14"/>
    </row>
    <row r="325" ht="19.5" customHeight="1">
      <c r="A325" s="14"/>
      <c r="B325" s="14"/>
      <c r="C325" s="14"/>
      <c r="D325" s="14"/>
      <c r="E325" s="14"/>
      <c r="F325" s="98"/>
      <c r="G325" s="98"/>
      <c r="H325" s="14"/>
      <c r="I325" s="99"/>
      <c r="J325" s="99"/>
      <c r="K325" s="99"/>
      <c r="L325" s="99"/>
      <c r="M325" s="99"/>
      <c r="N325" s="99"/>
      <c r="O325" s="99"/>
      <c r="P325" s="99"/>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row>
    <row r="326" ht="19.5" customHeight="1">
      <c r="A326" s="14"/>
      <c r="B326" s="14"/>
      <c r="C326" s="14"/>
      <c r="D326" s="14"/>
      <c r="E326" s="14"/>
      <c r="F326" s="98"/>
      <c r="G326" s="98"/>
      <c r="H326" s="14"/>
      <c r="I326" s="99"/>
      <c r="J326" s="99"/>
      <c r="K326" s="99"/>
      <c r="L326" s="99"/>
      <c r="M326" s="99"/>
      <c r="N326" s="99"/>
      <c r="O326" s="99"/>
      <c r="P326" s="99"/>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row>
    <row r="327" ht="19.5" customHeight="1">
      <c r="A327" s="14"/>
      <c r="B327" s="14"/>
      <c r="C327" s="14"/>
      <c r="D327" s="14"/>
      <c r="E327" s="14"/>
      <c r="F327" s="98"/>
      <c r="G327" s="98"/>
      <c r="H327" s="14"/>
      <c r="I327" s="99"/>
      <c r="J327" s="99"/>
      <c r="K327" s="99"/>
      <c r="L327" s="99"/>
      <c r="M327" s="99"/>
      <c r="N327" s="99"/>
      <c r="O327" s="99"/>
      <c r="P327" s="99"/>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row>
    <row r="328" ht="19.5" customHeight="1">
      <c r="A328" s="14"/>
      <c r="B328" s="14"/>
      <c r="C328" s="14"/>
      <c r="D328" s="14"/>
      <c r="E328" s="14"/>
      <c r="F328" s="98"/>
      <c r="G328" s="98"/>
      <c r="H328" s="14"/>
      <c r="I328" s="99"/>
      <c r="J328" s="99"/>
      <c r="K328" s="99"/>
      <c r="L328" s="99"/>
      <c r="M328" s="99"/>
      <c r="N328" s="99"/>
      <c r="O328" s="99"/>
      <c r="P328" s="99"/>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row>
    <row r="329" ht="19.5" customHeight="1">
      <c r="A329" s="14"/>
      <c r="B329" s="14"/>
      <c r="C329" s="14"/>
      <c r="D329" s="14"/>
      <c r="E329" s="14"/>
      <c r="F329" s="98"/>
      <c r="G329" s="98"/>
      <c r="H329" s="14"/>
      <c r="I329" s="99"/>
      <c r="J329" s="99"/>
      <c r="K329" s="99"/>
      <c r="L329" s="99"/>
      <c r="M329" s="99"/>
      <c r="N329" s="99"/>
      <c r="O329" s="99"/>
      <c r="P329" s="99"/>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row>
    <row r="330" ht="19.5" customHeight="1">
      <c r="A330" s="14"/>
      <c r="B330" s="14"/>
      <c r="C330" s="14"/>
      <c r="D330" s="14"/>
      <c r="E330" s="14"/>
      <c r="F330" s="98"/>
      <c r="G330" s="98"/>
      <c r="H330" s="14"/>
      <c r="I330" s="99"/>
      <c r="J330" s="99"/>
      <c r="K330" s="99"/>
      <c r="L330" s="99"/>
      <c r="M330" s="99"/>
      <c r="N330" s="99"/>
      <c r="O330" s="99"/>
      <c r="P330" s="99"/>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row>
    <row r="331" ht="19.5" customHeight="1">
      <c r="A331" s="14"/>
      <c r="B331" s="14"/>
      <c r="C331" s="14"/>
      <c r="D331" s="14"/>
      <c r="E331" s="14"/>
      <c r="F331" s="98"/>
      <c r="G331" s="98"/>
      <c r="H331" s="14"/>
      <c r="I331" s="99"/>
      <c r="J331" s="99"/>
      <c r="K331" s="99"/>
      <c r="L331" s="99"/>
      <c r="M331" s="99"/>
      <c r="N331" s="99"/>
      <c r="O331" s="99"/>
      <c r="P331" s="99"/>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row>
    <row r="332" ht="19.5" customHeight="1">
      <c r="A332" s="14"/>
      <c r="B332" s="14"/>
      <c r="C332" s="14"/>
      <c r="D332" s="14"/>
      <c r="E332" s="14"/>
      <c r="F332" s="98"/>
      <c r="G332" s="98"/>
      <c r="H332" s="14"/>
      <c r="I332" s="99"/>
      <c r="J332" s="99"/>
      <c r="K332" s="99"/>
      <c r="L332" s="99"/>
      <c r="M332" s="99"/>
      <c r="N332" s="99"/>
      <c r="O332" s="99"/>
      <c r="P332" s="99"/>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row>
    <row r="333" ht="19.5" customHeight="1">
      <c r="A333" s="14"/>
      <c r="B333" s="14"/>
      <c r="C333" s="14"/>
      <c r="D333" s="14"/>
      <c r="E333" s="14"/>
      <c r="F333" s="98"/>
      <c r="G333" s="98"/>
      <c r="H333" s="14"/>
      <c r="I333" s="99"/>
      <c r="J333" s="99"/>
      <c r="K333" s="99"/>
      <c r="L333" s="99"/>
      <c r="M333" s="99"/>
      <c r="N333" s="99"/>
      <c r="O333" s="99"/>
      <c r="P333" s="99"/>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row>
    <row r="334" ht="19.5" customHeight="1">
      <c r="A334" s="14"/>
      <c r="B334" s="14"/>
      <c r="C334" s="14"/>
      <c r="D334" s="14"/>
      <c r="E334" s="14"/>
      <c r="F334" s="98"/>
      <c r="G334" s="98"/>
      <c r="H334" s="14"/>
      <c r="I334" s="99"/>
      <c r="J334" s="99"/>
      <c r="K334" s="99"/>
      <c r="L334" s="99"/>
      <c r="M334" s="99"/>
      <c r="N334" s="99"/>
      <c r="O334" s="99"/>
      <c r="P334" s="99"/>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row>
    <row r="335" ht="19.5" customHeight="1">
      <c r="A335" s="14"/>
      <c r="B335" s="14"/>
      <c r="C335" s="14"/>
      <c r="D335" s="14"/>
      <c r="E335" s="14"/>
      <c r="F335" s="98"/>
      <c r="G335" s="98"/>
      <c r="H335" s="14"/>
      <c r="I335" s="99"/>
      <c r="J335" s="99"/>
      <c r="K335" s="99"/>
      <c r="L335" s="99"/>
      <c r="M335" s="99"/>
      <c r="N335" s="99"/>
      <c r="O335" s="99"/>
      <c r="P335" s="99"/>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c r="EN335" s="14"/>
    </row>
    <row r="336" ht="19.5" customHeight="1">
      <c r="A336" s="14"/>
      <c r="B336" s="14"/>
      <c r="C336" s="14"/>
      <c r="D336" s="14"/>
      <c r="E336" s="14"/>
      <c r="F336" s="98"/>
      <c r="G336" s="98"/>
      <c r="H336" s="14"/>
      <c r="I336" s="99"/>
      <c r="J336" s="99"/>
      <c r="K336" s="99"/>
      <c r="L336" s="99"/>
      <c r="M336" s="99"/>
      <c r="N336" s="99"/>
      <c r="O336" s="99"/>
      <c r="P336" s="99"/>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c r="EN336" s="14"/>
    </row>
    <row r="337" ht="19.5" customHeight="1">
      <c r="A337" s="14"/>
      <c r="B337" s="14"/>
      <c r="C337" s="14"/>
      <c r="D337" s="14"/>
      <c r="E337" s="14"/>
      <c r="F337" s="98"/>
      <c r="G337" s="98"/>
      <c r="H337" s="14"/>
      <c r="I337" s="99"/>
      <c r="J337" s="99"/>
      <c r="K337" s="99"/>
      <c r="L337" s="99"/>
      <c r="M337" s="99"/>
      <c r="N337" s="99"/>
      <c r="O337" s="99"/>
      <c r="P337" s="99"/>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row>
    <row r="338" ht="19.5" customHeight="1">
      <c r="A338" s="14"/>
      <c r="B338" s="14"/>
      <c r="C338" s="14"/>
      <c r="D338" s="14"/>
      <c r="E338" s="14"/>
      <c r="F338" s="98"/>
      <c r="G338" s="98"/>
      <c r="H338" s="14"/>
      <c r="I338" s="99"/>
      <c r="J338" s="99"/>
      <c r="K338" s="99"/>
      <c r="L338" s="99"/>
      <c r="M338" s="99"/>
      <c r="N338" s="99"/>
      <c r="O338" s="99"/>
      <c r="P338" s="99"/>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row>
    <row r="339" ht="19.5" customHeight="1">
      <c r="A339" s="14"/>
      <c r="B339" s="14"/>
      <c r="C339" s="14"/>
      <c r="D339" s="14"/>
      <c r="E339" s="14"/>
      <c r="F339" s="98"/>
      <c r="G339" s="98"/>
      <c r="H339" s="14"/>
      <c r="I339" s="99"/>
      <c r="J339" s="99"/>
      <c r="K339" s="99"/>
      <c r="L339" s="99"/>
      <c r="M339" s="99"/>
      <c r="N339" s="99"/>
      <c r="O339" s="99"/>
      <c r="P339" s="99"/>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row>
    <row r="340" ht="19.5" customHeight="1">
      <c r="A340" s="14"/>
      <c r="B340" s="14"/>
      <c r="C340" s="14"/>
      <c r="D340" s="14"/>
      <c r="E340" s="14"/>
      <c r="F340" s="98"/>
      <c r="G340" s="98"/>
      <c r="H340" s="14"/>
      <c r="I340" s="99"/>
      <c r="J340" s="99"/>
      <c r="K340" s="99"/>
      <c r="L340" s="99"/>
      <c r="M340" s="99"/>
      <c r="N340" s="99"/>
      <c r="O340" s="99"/>
      <c r="P340" s="99"/>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row>
    <row r="341" ht="19.5" customHeight="1">
      <c r="A341" s="14"/>
      <c r="B341" s="14"/>
      <c r="C341" s="14"/>
      <c r="D341" s="14"/>
      <c r="E341" s="14"/>
      <c r="F341" s="98"/>
      <c r="G341" s="98"/>
      <c r="H341" s="14"/>
      <c r="I341" s="99"/>
      <c r="J341" s="99"/>
      <c r="K341" s="99"/>
      <c r="L341" s="99"/>
      <c r="M341" s="99"/>
      <c r="N341" s="99"/>
      <c r="O341" s="99"/>
      <c r="P341" s="99"/>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row>
    <row r="342" ht="19.5" customHeight="1">
      <c r="A342" s="14"/>
      <c r="B342" s="14"/>
      <c r="C342" s="14"/>
      <c r="D342" s="14"/>
      <c r="E342" s="14"/>
      <c r="F342" s="98"/>
      <c r="G342" s="98"/>
      <c r="H342" s="14"/>
      <c r="I342" s="99"/>
      <c r="J342" s="99"/>
      <c r="K342" s="99"/>
      <c r="L342" s="99"/>
      <c r="M342" s="99"/>
      <c r="N342" s="99"/>
      <c r="O342" s="99"/>
      <c r="P342" s="99"/>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row>
    <row r="343" ht="19.5" customHeight="1">
      <c r="A343" s="14"/>
      <c r="B343" s="14"/>
      <c r="C343" s="14"/>
      <c r="D343" s="14"/>
      <c r="E343" s="14"/>
      <c r="F343" s="98"/>
      <c r="G343" s="98"/>
      <c r="H343" s="14"/>
      <c r="I343" s="99"/>
      <c r="J343" s="99"/>
      <c r="K343" s="99"/>
      <c r="L343" s="99"/>
      <c r="M343" s="99"/>
      <c r="N343" s="99"/>
      <c r="O343" s="99"/>
      <c r="P343" s="99"/>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row>
    <row r="344" ht="19.5" customHeight="1">
      <c r="A344" s="14"/>
      <c r="B344" s="14"/>
      <c r="C344" s="14"/>
      <c r="D344" s="14"/>
      <c r="E344" s="14"/>
      <c r="F344" s="98"/>
      <c r="G344" s="98"/>
      <c r="H344" s="14"/>
      <c r="I344" s="99"/>
      <c r="J344" s="99"/>
      <c r="K344" s="99"/>
      <c r="L344" s="99"/>
      <c r="M344" s="99"/>
      <c r="N344" s="99"/>
      <c r="O344" s="99"/>
      <c r="P344" s="99"/>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row>
    <row r="345" ht="19.5" customHeight="1">
      <c r="A345" s="14"/>
      <c r="B345" s="14"/>
      <c r="C345" s="14"/>
      <c r="D345" s="14"/>
      <c r="E345" s="14"/>
      <c r="F345" s="98"/>
      <c r="G345" s="98"/>
      <c r="H345" s="14"/>
      <c r="I345" s="99"/>
      <c r="J345" s="99"/>
      <c r="K345" s="99"/>
      <c r="L345" s="99"/>
      <c r="M345" s="99"/>
      <c r="N345" s="99"/>
      <c r="O345" s="99"/>
      <c r="P345" s="99"/>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row>
    <row r="346" ht="19.5" customHeight="1">
      <c r="A346" s="14"/>
      <c r="B346" s="14"/>
      <c r="C346" s="14"/>
      <c r="D346" s="14"/>
      <c r="E346" s="14"/>
      <c r="F346" s="98"/>
      <c r="G346" s="98"/>
      <c r="H346" s="14"/>
      <c r="I346" s="99"/>
      <c r="J346" s="99"/>
      <c r="K346" s="99"/>
      <c r="L346" s="99"/>
      <c r="M346" s="99"/>
      <c r="N346" s="99"/>
      <c r="O346" s="99"/>
      <c r="P346" s="99"/>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row>
    <row r="347" ht="19.5" customHeight="1">
      <c r="A347" s="14"/>
      <c r="B347" s="14"/>
      <c r="C347" s="14"/>
      <c r="D347" s="14"/>
      <c r="E347" s="14"/>
      <c r="F347" s="98"/>
      <c r="G347" s="98"/>
      <c r="H347" s="14"/>
      <c r="I347" s="99"/>
      <c r="J347" s="99"/>
      <c r="K347" s="99"/>
      <c r="L347" s="99"/>
      <c r="M347" s="99"/>
      <c r="N347" s="99"/>
      <c r="O347" s="99"/>
      <c r="P347" s="99"/>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row>
    <row r="348" ht="19.5" customHeight="1">
      <c r="A348" s="14"/>
      <c r="B348" s="14"/>
      <c r="C348" s="14"/>
      <c r="D348" s="14"/>
      <c r="E348" s="14"/>
      <c r="F348" s="98"/>
      <c r="G348" s="98"/>
      <c r="H348" s="14"/>
      <c r="I348" s="99"/>
      <c r="J348" s="99"/>
      <c r="K348" s="99"/>
      <c r="L348" s="99"/>
      <c r="M348" s="99"/>
      <c r="N348" s="99"/>
      <c r="O348" s="99"/>
      <c r="P348" s="99"/>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row>
    <row r="349" ht="19.5" customHeight="1">
      <c r="A349" s="14"/>
      <c r="B349" s="14"/>
      <c r="C349" s="14"/>
      <c r="D349" s="14"/>
      <c r="E349" s="14"/>
      <c r="F349" s="98"/>
      <c r="G349" s="98"/>
      <c r="H349" s="14"/>
      <c r="I349" s="99"/>
      <c r="J349" s="99"/>
      <c r="K349" s="99"/>
      <c r="L349" s="99"/>
      <c r="M349" s="99"/>
      <c r="N349" s="99"/>
      <c r="O349" s="99"/>
      <c r="P349" s="99"/>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row>
    <row r="350" ht="19.5" customHeight="1">
      <c r="A350" s="14"/>
      <c r="B350" s="14"/>
      <c r="C350" s="14"/>
      <c r="D350" s="14"/>
      <c r="E350" s="14"/>
      <c r="F350" s="98"/>
      <c r="G350" s="98"/>
      <c r="H350" s="14"/>
      <c r="I350" s="99"/>
      <c r="J350" s="99"/>
      <c r="K350" s="99"/>
      <c r="L350" s="99"/>
      <c r="M350" s="99"/>
      <c r="N350" s="99"/>
      <c r="O350" s="99"/>
      <c r="P350" s="99"/>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row>
    <row r="351" ht="19.5" customHeight="1">
      <c r="A351" s="14"/>
      <c r="B351" s="14"/>
      <c r="C351" s="14"/>
      <c r="D351" s="14"/>
      <c r="E351" s="14"/>
      <c r="F351" s="98"/>
      <c r="G351" s="98"/>
      <c r="H351" s="14"/>
      <c r="I351" s="99"/>
      <c r="J351" s="99"/>
      <c r="K351" s="99"/>
      <c r="L351" s="99"/>
      <c r="M351" s="99"/>
      <c r="N351" s="99"/>
      <c r="O351" s="99"/>
      <c r="P351" s="99"/>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row>
    <row r="352" ht="19.5" customHeight="1">
      <c r="A352" s="14"/>
      <c r="B352" s="14"/>
      <c r="C352" s="14"/>
      <c r="D352" s="14"/>
      <c r="E352" s="14"/>
      <c r="F352" s="98"/>
      <c r="G352" s="98"/>
      <c r="H352" s="14"/>
      <c r="I352" s="99"/>
      <c r="J352" s="99"/>
      <c r="K352" s="99"/>
      <c r="L352" s="99"/>
      <c r="M352" s="99"/>
      <c r="N352" s="99"/>
      <c r="O352" s="99"/>
      <c r="P352" s="99"/>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row>
    <row r="353" ht="19.5" customHeight="1">
      <c r="A353" s="14"/>
      <c r="B353" s="14"/>
      <c r="C353" s="14"/>
      <c r="D353" s="14"/>
      <c r="E353" s="14"/>
      <c r="F353" s="98"/>
      <c r="G353" s="98"/>
      <c r="H353" s="14"/>
      <c r="I353" s="99"/>
      <c r="J353" s="99"/>
      <c r="K353" s="99"/>
      <c r="L353" s="99"/>
      <c r="M353" s="99"/>
      <c r="N353" s="99"/>
      <c r="O353" s="99"/>
      <c r="P353" s="99"/>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row>
    <row r="354" ht="19.5" customHeight="1">
      <c r="A354" s="14"/>
      <c r="B354" s="14"/>
      <c r="C354" s="14"/>
      <c r="D354" s="14"/>
      <c r="E354" s="14"/>
      <c r="F354" s="98"/>
      <c r="G354" s="98"/>
      <c r="H354" s="14"/>
      <c r="I354" s="99"/>
      <c r="J354" s="99"/>
      <c r="K354" s="99"/>
      <c r="L354" s="99"/>
      <c r="M354" s="99"/>
      <c r="N354" s="99"/>
      <c r="O354" s="99"/>
      <c r="P354" s="99"/>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row>
    <row r="355" ht="19.5" customHeight="1">
      <c r="A355" s="14"/>
      <c r="B355" s="14"/>
      <c r="C355" s="14"/>
      <c r="D355" s="14"/>
      <c r="E355" s="14"/>
      <c r="F355" s="98"/>
      <c r="G355" s="98"/>
      <c r="H355" s="14"/>
      <c r="I355" s="99"/>
      <c r="J355" s="99"/>
      <c r="K355" s="99"/>
      <c r="L355" s="99"/>
      <c r="M355" s="99"/>
      <c r="N355" s="99"/>
      <c r="O355" s="99"/>
      <c r="P355" s="99"/>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row>
    <row r="356" ht="19.5" customHeight="1">
      <c r="A356" s="14"/>
      <c r="B356" s="14"/>
      <c r="C356" s="14"/>
      <c r="D356" s="14"/>
      <c r="E356" s="14"/>
      <c r="F356" s="98"/>
      <c r="G356" s="98"/>
      <c r="H356" s="14"/>
      <c r="I356" s="99"/>
      <c r="J356" s="99"/>
      <c r="K356" s="99"/>
      <c r="L356" s="99"/>
      <c r="M356" s="99"/>
      <c r="N356" s="99"/>
      <c r="O356" s="99"/>
      <c r="P356" s="99"/>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row>
    <row r="357" ht="19.5" customHeight="1">
      <c r="A357" s="14"/>
      <c r="B357" s="14"/>
      <c r="C357" s="14"/>
      <c r="D357" s="14"/>
      <c r="E357" s="14"/>
      <c r="F357" s="98"/>
      <c r="G357" s="98"/>
      <c r="H357" s="14"/>
      <c r="I357" s="99"/>
      <c r="J357" s="99"/>
      <c r="K357" s="99"/>
      <c r="L357" s="99"/>
      <c r="M357" s="99"/>
      <c r="N357" s="99"/>
      <c r="O357" s="99"/>
      <c r="P357" s="99"/>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row>
    <row r="358" ht="19.5" customHeight="1">
      <c r="A358" s="14"/>
      <c r="B358" s="14"/>
      <c r="C358" s="14"/>
      <c r="D358" s="14"/>
      <c r="E358" s="14"/>
      <c r="F358" s="98"/>
      <c r="G358" s="98"/>
      <c r="H358" s="14"/>
      <c r="I358" s="99"/>
      <c r="J358" s="99"/>
      <c r="K358" s="99"/>
      <c r="L358" s="99"/>
      <c r="M358" s="99"/>
      <c r="N358" s="99"/>
      <c r="O358" s="99"/>
      <c r="P358" s="99"/>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row>
    <row r="359" ht="19.5" customHeight="1">
      <c r="A359" s="14"/>
      <c r="B359" s="14"/>
      <c r="C359" s="14"/>
      <c r="D359" s="14"/>
      <c r="E359" s="14"/>
      <c r="F359" s="98"/>
      <c r="G359" s="98"/>
      <c r="H359" s="14"/>
      <c r="I359" s="99"/>
      <c r="J359" s="99"/>
      <c r="K359" s="99"/>
      <c r="L359" s="99"/>
      <c r="M359" s="99"/>
      <c r="N359" s="99"/>
      <c r="O359" s="99"/>
      <c r="P359" s="99"/>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row>
    <row r="360" ht="19.5" customHeight="1">
      <c r="A360" s="14"/>
      <c r="B360" s="14"/>
      <c r="C360" s="14"/>
      <c r="D360" s="14"/>
      <c r="E360" s="14"/>
      <c r="F360" s="98"/>
      <c r="G360" s="98"/>
      <c r="H360" s="14"/>
      <c r="I360" s="99"/>
      <c r="J360" s="99"/>
      <c r="K360" s="99"/>
      <c r="L360" s="99"/>
      <c r="M360" s="99"/>
      <c r="N360" s="99"/>
      <c r="O360" s="99"/>
      <c r="P360" s="99"/>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row>
    <row r="361" ht="19.5" customHeight="1">
      <c r="A361" s="14"/>
      <c r="B361" s="14"/>
      <c r="C361" s="14"/>
      <c r="D361" s="14"/>
      <c r="E361" s="14"/>
      <c r="F361" s="98"/>
      <c r="G361" s="98"/>
      <c r="H361" s="14"/>
      <c r="I361" s="99"/>
      <c r="J361" s="99"/>
      <c r="K361" s="99"/>
      <c r="L361" s="99"/>
      <c r="M361" s="99"/>
      <c r="N361" s="99"/>
      <c r="O361" s="99"/>
      <c r="P361" s="99"/>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row>
    <row r="362" ht="19.5" customHeight="1">
      <c r="A362" s="14"/>
      <c r="B362" s="14"/>
      <c r="C362" s="14"/>
      <c r="D362" s="14"/>
      <c r="E362" s="14"/>
      <c r="F362" s="98"/>
      <c r="G362" s="98"/>
      <c r="H362" s="14"/>
      <c r="I362" s="99"/>
      <c r="J362" s="99"/>
      <c r="K362" s="99"/>
      <c r="L362" s="99"/>
      <c r="M362" s="99"/>
      <c r="N362" s="99"/>
      <c r="O362" s="99"/>
      <c r="P362" s="99"/>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row>
    <row r="363" ht="19.5" customHeight="1">
      <c r="A363" s="14"/>
      <c r="B363" s="14"/>
      <c r="C363" s="14"/>
      <c r="D363" s="14"/>
      <c r="E363" s="14"/>
      <c r="F363" s="98"/>
      <c r="G363" s="98"/>
      <c r="H363" s="14"/>
      <c r="I363" s="99"/>
      <c r="J363" s="99"/>
      <c r="K363" s="99"/>
      <c r="L363" s="99"/>
      <c r="M363" s="99"/>
      <c r="N363" s="99"/>
      <c r="O363" s="99"/>
      <c r="P363" s="99"/>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row>
    <row r="364" ht="19.5" customHeight="1">
      <c r="A364" s="14"/>
      <c r="B364" s="14"/>
      <c r="C364" s="14"/>
      <c r="D364" s="14"/>
      <c r="E364" s="14"/>
      <c r="F364" s="98"/>
      <c r="G364" s="98"/>
      <c r="H364" s="14"/>
      <c r="I364" s="99"/>
      <c r="J364" s="99"/>
      <c r="K364" s="99"/>
      <c r="L364" s="99"/>
      <c r="M364" s="99"/>
      <c r="N364" s="99"/>
      <c r="O364" s="99"/>
      <c r="P364" s="99"/>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row>
    <row r="365" ht="19.5" customHeight="1">
      <c r="A365" s="14"/>
      <c r="B365" s="14"/>
      <c r="C365" s="14"/>
      <c r="D365" s="14"/>
      <c r="E365" s="14"/>
      <c r="F365" s="98"/>
      <c r="G365" s="98"/>
      <c r="H365" s="14"/>
      <c r="I365" s="99"/>
      <c r="J365" s="99"/>
      <c r="K365" s="99"/>
      <c r="L365" s="99"/>
      <c r="M365" s="99"/>
      <c r="N365" s="99"/>
      <c r="O365" s="99"/>
      <c r="P365" s="99"/>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row>
    <row r="366" ht="19.5" customHeight="1">
      <c r="A366" s="14"/>
      <c r="B366" s="14"/>
      <c r="C366" s="14"/>
      <c r="D366" s="14"/>
      <c r="E366" s="14"/>
      <c r="F366" s="98"/>
      <c r="G366" s="98"/>
      <c r="H366" s="14"/>
      <c r="I366" s="99"/>
      <c r="J366" s="99"/>
      <c r="K366" s="99"/>
      <c r="L366" s="99"/>
      <c r="M366" s="99"/>
      <c r="N366" s="99"/>
      <c r="O366" s="99"/>
      <c r="P366" s="99"/>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row>
    <row r="367" ht="19.5" customHeight="1">
      <c r="A367" s="14"/>
      <c r="B367" s="14"/>
      <c r="C367" s="14"/>
      <c r="D367" s="14"/>
      <c r="E367" s="14"/>
      <c r="F367" s="98"/>
      <c r="G367" s="98"/>
      <c r="H367" s="14"/>
      <c r="I367" s="99"/>
      <c r="J367" s="99"/>
      <c r="K367" s="99"/>
      <c r="L367" s="99"/>
      <c r="M367" s="99"/>
      <c r="N367" s="99"/>
      <c r="O367" s="99"/>
      <c r="P367" s="99"/>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c r="EN367" s="14"/>
    </row>
    <row r="368" ht="19.5" customHeight="1">
      <c r="A368" s="14"/>
      <c r="B368" s="14"/>
      <c r="C368" s="14"/>
      <c r="D368" s="14"/>
      <c r="E368" s="14"/>
      <c r="F368" s="98"/>
      <c r="G368" s="98"/>
      <c r="H368" s="14"/>
      <c r="I368" s="99"/>
      <c r="J368" s="99"/>
      <c r="K368" s="99"/>
      <c r="L368" s="99"/>
      <c r="M368" s="99"/>
      <c r="N368" s="99"/>
      <c r="O368" s="99"/>
      <c r="P368" s="99"/>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row>
    <row r="369" ht="19.5" customHeight="1">
      <c r="A369" s="14"/>
      <c r="B369" s="14"/>
      <c r="C369" s="14"/>
      <c r="D369" s="14"/>
      <c r="E369" s="14"/>
      <c r="F369" s="98"/>
      <c r="G369" s="98"/>
      <c r="H369" s="14"/>
      <c r="I369" s="99"/>
      <c r="J369" s="99"/>
      <c r="K369" s="99"/>
      <c r="L369" s="99"/>
      <c r="M369" s="99"/>
      <c r="N369" s="99"/>
      <c r="O369" s="99"/>
      <c r="P369" s="99"/>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row>
    <row r="370" ht="19.5" customHeight="1">
      <c r="A370" s="14"/>
      <c r="B370" s="14"/>
      <c r="C370" s="14"/>
      <c r="D370" s="14"/>
      <c r="E370" s="14"/>
      <c r="F370" s="98"/>
      <c r="G370" s="98"/>
      <c r="H370" s="14"/>
      <c r="I370" s="99"/>
      <c r="J370" s="99"/>
      <c r="K370" s="99"/>
      <c r="L370" s="99"/>
      <c r="M370" s="99"/>
      <c r="N370" s="99"/>
      <c r="O370" s="99"/>
      <c r="P370" s="99"/>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row>
    <row r="371" ht="19.5" customHeight="1">
      <c r="A371" s="14"/>
      <c r="B371" s="14"/>
      <c r="C371" s="14"/>
      <c r="D371" s="14"/>
      <c r="E371" s="14"/>
      <c r="F371" s="98"/>
      <c r="G371" s="98"/>
      <c r="H371" s="14"/>
      <c r="I371" s="99"/>
      <c r="J371" s="99"/>
      <c r="K371" s="99"/>
      <c r="L371" s="99"/>
      <c r="M371" s="99"/>
      <c r="N371" s="99"/>
      <c r="O371" s="99"/>
      <c r="P371" s="99"/>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c r="EN371" s="14"/>
    </row>
    <row r="372" ht="19.5" customHeight="1">
      <c r="A372" s="14"/>
      <c r="B372" s="14"/>
      <c r="C372" s="14"/>
      <c r="D372" s="14"/>
      <c r="E372" s="14"/>
      <c r="F372" s="98"/>
      <c r="G372" s="98"/>
      <c r="H372" s="14"/>
      <c r="I372" s="99"/>
      <c r="J372" s="99"/>
      <c r="K372" s="99"/>
      <c r="L372" s="99"/>
      <c r="M372" s="99"/>
      <c r="N372" s="99"/>
      <c r="O372" s="99"/>
      <c r="P372" s="99"/>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c r="EN372" s="14"/>
    </row>
    <row r="373" ht="19.5" customHeight="1">
      <c r="A373" s="14"/>
      <c r="B373" s="14"/>
      <c r="C373" s="14"/>
      <c r="D373" s="14"/>
      <c r="E373" s="14"/>
      <c r="F373" s="98"/>
      <c r="G373" s="98"/>
      <c r="H373" s="14"/>
      <c r="I373" s="99"/>
      <c r="J373" s="99"/>
      <c r="K373" s="99"/>
      <c r="L373" s="99"/>
      <c r="M373" s="99"/>
      <c r="N373" s="99"/>
      <c r="O373" s="99"/>
      <c r="P373" s="99"/>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row>
    <row r="374" ht="19.5" customHeight="1">
      <c r="A374" s="14"/>
      <c r="B374" s="14"/>
      <c r="C374" s="14"/>
      <c r="D374" s="14"/>
      <c r="E374" s="14"/>
      <c r="F374" s="98"/>
      <c r="G374" s="98"/>
      <c r="H374" s="14"/>
      <c r="I374" s="99"/>
      <c r="J374" s="99"/>
      <c r="K374" s="99"/>
      <c r="L374" s="99"/>
      <c r="M374" s="99"/>
      <c r="N374" s="99"/>
      <c r="O374" s="99"/>
      <c r="P374" s="99"/>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row>
    <row r="375" ht="19.5" customHeight="1">
      <c r="A375" s="14"/>
      <c r="B375" s="14"/>
      <c r="C375" s="14"/>
      <c r="D375" s="14"/>
      <c r="E375" s="14"/>
      <c r="F375" s="98"/>
      <c r="G375" s="98"/>
      <c r="H375" s="14"/>
      <c r="I375" s="99"/>
      <c r="J375" s="99"/>
      <c r="K375" s="99"/>
      <c r="L375" s="99"/>
      <c r="M375" s="99"/>
      <c r="N375" s="99"/>
      <c r="O375" s="99"/>
      <c r="P375" s="99"/>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row>
    <row r="376" ht="19.5" customHeight="1">
      <c r="A376" s="14"/>
      <c r="B376" s="14"/>
      <c r="C376" s="14"/>
      <c r="D376" s="14"/>
      <c r="E376" s="14"/>
      <c r="F376" s="98"/>
      <c r="G376" s="98"/>
      <c r="H376" s="14"/>
      <c r="I376" s="99"/>
      <c r="J376" s="99"/>
      <c r="K376" s="99"/>
      <c r="L376" s="99"/>
      <c r="M376" s="99"/>
      <c r="N376" s="99"/>
      <c r="O376" s="99"/>
      <c r="P376" s="99"/>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row>
    <row r="377" ht="19.5" customHeight="1">
      <c r="A377" s="14"/>
      <c r="B377" s="14"/>
      <c r="C377" s="14"/>
      <c r="D377" s="14"/>
      <c r="E377" s="14"/>
      <c r="F377" s="98"/>
      <c r="G377" s="98"/>
      <c r="H377" s="14"/>
      <c r="I377" s="99"/>
      <c r="J377" s="99"/>
      <c r="K377" s="99"/>
      <c r="L377" s="99"/>
      <c r="M377" s="99"/>
      <c r="N377" s="99"/>
      <c r="O377" s="99"/>
      <c r="P377" s="99"/>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row>
    <row r="378" ht="19.5" customHeight="1">
      <c r="A378" s="14"/>
      <c r="B378" s="14"/>
      <c r="C378" s="14"/>
      <c r="D378" s="14"/>
      <c r="E378" s="14"/>
      <c r="F378" s="98"/>
      <c r="G378" s="98"/>
      <c r="H378" s="14"/>
      <c r="I378" s="99"/>
      <c r="J378" s="99"/>
      <c r="K378" s="99"/>
      <c r="L378" s="99"/>
      <c r="M378" s="99"/>
      <c r="N378" s="99"/>
      <c r="O378" s="99"/>
      <c r="P378" s="99"/>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row>
    <row r="379" ht="19.5" customHeight="1">
      <c r="A379" s="14"/>
      <c r="B379" s="14"/>
      <c r="C379" s="14"/>
      <c r="D379" s="14"/>
      <c r="E379" s="14"/>
      <c r="F379" s="98"/>
      <c r="G379" s="98"/>
      <c r="H379" s="14"/>
      <c r="I379" s="99"/>
      <c r="J379" s="99"/>
      <c r="K379" s="99"/>
      <c r="L379" s="99"/>
      <c r="M379" s="99"/>
      <c r="N379" s="99"/>
      <c r="O379" s="99"/>
      <c r="P379" s="99"/>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row>
    <row r="380" ht="19.5" customHeight="1">
      <c r="A380" s="14"/>
      <c r="B380" s="14"/>
      <c r="C380" s="14"/>
      <c r="D380" s="14"/>
      <c r="E380" s="14"/>
      <c r="F380" s="98"/>
      <c r="G380" s="98"/>
      <c r="H380" s="14"/>
      <c r="I380" s="99"/>
      <c r="J380" s="99"/>
      <c r="K380" s="99"/>
      <c r="L380" s="99"/>
      <c r="M380" s="99"/>
      <c r="N380" s="99"/>
      <c r="O380" s="99"/>
      <c r="P380" s="99"/>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row>
    <row r="381" ht="19.5" customHeight="1">
      <c r="A381" s="14"/>
      <c r="B381" s="14"/>
      <c r="C381" s="14"/>
      <c r="D381" s="14"/>
      <c r="E381" s="14"/>
      <c r="F381" s="98"/>
      <c r="G381" s="98"/>
      <c r="H381" s="14"/>
      <c r="I381" s="99"/>
      <c r="J381" s="99"/>
      <c r="K381" s="99"/>
      <c r="L381" s="99"/>
      <c r="M381" s="99"/>
      <c r="N381" s="99"/>
      <c r="O381" s="99"/>
      <c r="P381" s="99"/>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row>
    <row r="382" ht="19.5" customHeight="1">
      <c r="A382" s="14"/>
      <c r="B382" s="14"/>
      <c r="C382" s="14"/>
      <c r="D382" s="14"/>
      <c r="E382" s="14"/>
      <c r="F382" s="98"/>
      <c r="G382" s="98"/>
      <c r="H382" s="14"/>
      <c r="I382" s="99"/>
      <c r="J382" s="99"/>
      <c r="K382" s="99"/>
      <c r="L382" s="99"/>
      <c r="M382" s="99"/>
      <c r="N382" s="99"/>
      <c r="O382" s="99"/>
      <c r="P382" s="99"/>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row>
    <row r="383" ht="19.5" customHeight="1">
      <c r="A383" s="14"/>
      <c r="B383" s="14"/>
      <c r="C383" s="14"/>
      <c r="D383" s="14"/>
      <c r="E383" s="14"/>
      <c r="F383" s="98"/>
      <c r="G383" s="98"/>
      <c r="H383" s="14"/>
      <c r="I383" s="99"/>
      <c r="J383" s="99"/>
      <c r="K383" s="99"/>
      <c r="L383" s="99"/>
      <c r="M383" s="99"/>
      <c r="N383" s="99"/>
      <c r="O383" s="99"/>
      <c r="P383" s="99"/>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row>
    <row r="384" ht="19.5" customHeight="1">
      <c r="A384" s="14"/>
      <c r="B384" s="14"/>
      <c r="C384" s="14"/>
      <c r="D384" s="14"/>
      <c r="E384" s="14"/>
      <c r="F384" s="98"/>
      <c r="G384" s="98"/>
      <c r="H384" s="14"/>
      <c r="I384" s="99"/>
      <c r="J384" s="99"/>
      <c r="K384" s="99"/>
      <c r="L384" s="99"/>
      <c r="M384" s="99"/>
      <c r="N384" s="99"/>
      <c r="O384" s="99"/>
      <c r="P384" s="99"/>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row>
    <row r="385" ht="19.5" customHeight="1">
      <c r="A385" s="14"/>
      <c r="B385" s="14"/>
      <c r="C385" s="14"/>
      <c r="D385" s="14"/>
      <c r="E385" s="14"/>
      <c r="F385" s="98"/>
      <c r="G385" s="98"/>
      <c r="H385" s="14"/>
      <c r="I385" s="99"/>
      <c r="J385" s="99"/>
      <c r="K385" s="99"/>
      <c r="L385" s="99"/>
      <c r="M385" s="99"/>
      <c r="N385" s="99"/>
      <c r="O385" s="99"/>
      <c r="P385" s="99"/>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row>
    <row r="386" ht="19.5" customHeight="1">
      <c r="A386" s="14"/>
      <c r="B386" s="14"/>
      <c r="C386" s="14"/>
      <c r="D386" s="14"/>
      <c r="E386" s="14"/>
      <c r="F386" s="98"/>
      <c r="G386" s="98"/>
      <c r="H386" s="14"/>
      <c r="I386" s="99"/>
      <c r="J386" s="99"/>
      <c r="K386" s="99"/>
      <c r="L386" s="99"/>
      <c r="M386" s="99"/>
      <c r="N386" s="99"/>
      <c r="O386" s="99"/>
      <c r="P386" s="99"/>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row>
    <row r="387" ht="19.5" customHeight="1">
      <c r="A387" s="14"/>
      <c r="B387" s="14"/>
      <c r="C387" s="14"/>
      <c r="D387" s="14"/>
      <c r="E387" s="14"/>
      <c r="F387" s="98"/>
      <c r="G387" s="98"/>
      <c r="H387" s="14"/>
      <c r="I387" s="99"/>
      <c r="J387" s="99"/>
      <c r="K387" s="99"/>
      <c r="L387" s="99"/>
      <c r="M387" s="99"/>
      <c r="N387" s="99"/>
      <c r="O387" s="99"/>
      <c r="P387" s="99"/>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row>
    <row r="388" ht="19.5" customHeight="1">
      <c r="A388" s="14"/>
      <c r="B388" s="14"/>
      <c r="C388" s="14"/>
      <c r="D388" s="14"/>
      <c r="E388" s="14"/>
      <c r="F388" s="98"/>
      <c r="G388" s="98"/>
      <c r="H388" s="14"/>
      <c r="I388" s="99"/>
      <c r="J388" s="99"/>
      <c r="K388" s="99"/>
      <c r="L388" s="99"/>
      <c r="M388" s="99"/>
      <c r="N388" s="99"/>
      <c r="O388" s="99"/>
      <c r="P388" s="99"/>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row>
    <row r="389" ht="19.5" customHeight="1">
      <c r="A389" s="14"/>
      <c r="B389" s="14"/>
      <c r="C389" s="14"/>
      <c r="D389" s="14"/>
      <c r="E389" s="14"/>
      <c r="F389" s="98"/>
      <c r="G389" s="98"/>
      <c r="H389" s="14"/>
      <c r="I389" s="99"/>
      <c r="J389" s="99"/>
      <c r="K389" s="99"/>
      <c r="L389" s="99"/>
      <c r="M389" s="99"/>
      <c r="N389" s="99"/>
      <c r="O389" s="99"/>
      <c r="P389" s="99"/>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row>
    <row r="390" ht="19.5" customHeight="1">
      <c r="A390" s="14"/>
      <c r="B390" s="14"/>
      <c r="C390" s="14"/>
      <c r="D390" s="14"/>
      <c r="E390" s="14"/>
      <c r="F390" s="98"/>
      <c r="G390" s="98"/>
      <c r="H390" s="14"/>
      <c r="I390" s="99"/>
      <c r="J390" s="99"/>
      <c r="K390" s="99"/>
      <c r="L390" s="99"/>
      <c r="M390" s="99"/>
      <c r="N390" s="99"/>
      <c r="O390" s="99"/>
      <c r="P390" s="99"/>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row>
    <row r="391" ht="19.5" customHeight="1">
      <c r="A391" s="14"/>
      <c r="B391" s="14"/>
      <c r="C391" s="14"/>
      <c r="D391" s="14"/>
      <c r="E391" s="14"/>
      <c r="F391" s="98"/>
      <c r="G391" s="98"/>
      <c r="H391" s="14"/>
      <c r="I391" s="99"/>
      <c r="J391" s="99"/>
      <c r="K391" s="99"/>
      <c r="L391" s="99"/>
      <c r="M391" s="99"/>
      <c r="N391" s="99"/>
      <c r="O391" s="99"/>
      <c r="P391" s="99"/>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row>
    <row r="392" ht="19.5" customHeight="1">
      <c r="A392" s="14"/>
      <c r="B392" s="14"/>
      <c r="C392" s="14"/>
      <c r="D392" s="14"/>
      <c r="E392" s="14"/>
      <c r="F392" s="98"/>
      <c r="G392" s="98"/>
      <c r="H392" s="14"/>
      <c r="I392" s="99"/>
      <c r="J392" s="99"/>
      <c r="K392" s="99"/>
      <c r="L392" s="99"/>
      <c r="M392" s="99"/>
      <c r="N392" s="99"/>
      <c r="O392" s="99"/>
      <c r="P392" s="99"/>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row>
    <row r="393" ht="19.5" customHeight="1">
      <c r="A393" s="14"/>
      <c r="B393" s="14"/>
      <c r="C393" s="14"/>
      <c r="D393" s="14"/>
      <c r="E393" s="14"/>
      <c r="F393" s="98"/>
      <c r="G393" s="98"/>
      <c r="H393" s="14"/>
      <c r="I393" s="99"/>
      <c r="J393" s="99"/>
      <c r="K393" s="99"/>
      <c r="L393" s="99"/>
      <c r="M393" s="99"/>
      <c r="N393" s="99"/>
      <c r="O393" s="99"/>
      <c r="P393" s="99"/>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row>
    <row r="394" ht="19.5" customHeight="1">
      <c r="A394" s="14"/>
      <c r="B394" s="14"/>
      <c r="C394" s="14"/>
      <c r="D394" s="14"/>
      <c r="E394" s="14"/>
      <c r="F394" s="98"/>
      <c r="G394" s="98"/>
      <c r="H394" s="14"/>
      <c r="I394" s="99"/>
      <c r="J394" s="99"/>
      <c r="K394" s="99"/>
      <c r="L394" s="99"/>
      <c r="M394" s="99"/>
      <c r="N394" s="99"/>
      <c r="O394" s="99"/>
      <c r="P394" s="99"/>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row>
    <row r="395" ht="19.5" customHeight="1">
      <c r="A395" s="14"/>
      <c r="B395" s="14"/>
      <c r="C395" s="14"/>
      <c r="D395" s="14"/>
      <c r="E395" s="14"/>
      <c r="F395" s="98"/>
      <c r="G395" s="98"/>
      <c r="H395" s="14"/>
      <c r="I395" s="99"/>
      <c r="J395" s="99"/>
      <c r="K395" s="99"/>
      <c r="L395" s="99"/>
      <c r="M395" s="99"/>
      <c r="N395" s="99"/>
      <c r="O395" s="99"/>
      <c r="P395" s="99"/>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row>
    <row r="396" ht="19.5" customHeight="1">
      <c r="A396" s="14"/>
      <c r="B396" s="14"/>
      <c r="C396" s="14"/>
      <c r="D396" s="14"/>
      <c r="E396" s="14"/>
      <c r="F396" s="98"/>
      <c r="G396" s="98"/>
      <c r="H396" s="14"/>
      <c r="I396" s="99"/>
      <c r="J396" s="99"/>
      <c r="K396" s="99"/>
      <c r="L396" s="99"/>
      <c r="M396" s="99"/>
      <c r="N396" s="99"/>
      <c r="O396" s="99"/>
      <c r="P396" s="99"/>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row>
    <row r="397" ht="19.5" customHeight="1">
      <c r="A397" s="14"/>
      <c r="B397" s="14"/>
      <c r="C397" s="14"/>
      <c r="D397" s="14"/>
      <c r="E397" s="14"/>
      <c r="F397" s="98"/>
      <c r="G397" s="98"/>
      <c r="H397" s="14"/>
      <c r="I397" s="99"/>
      <c r="J397" s="99"/>
      <c r="K397" s="99"/>
      <c r="L397" s="99"/>
      <c r="M397" s="99"/>
      <c r="N397" s="99"/>
      <c r="O397" s="99"/>
      <c r="P397" s="99"/>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row>
    <row r="398" ht="19.5" customHeight="1">
      <c r="A398" s="14"/>
      <c r="B398" s="14"/>
      <c r="C398" s="14"/>
      <c r="D398" s="14"/>
      <c r="E398" s="14"/>
      <c r="F398" s="98"/>
      <c r="G398" s="98"/>
      <c r="H398" s="14"/>
      <c r="I398" s="99"/>
      <c r="J398" s="99"/>
      <c r="K398" s="99"/>
      <c r="L398" s="99"/>
      <c r="M398" s="99"/>
      <c r="N398" s="99"/>
      <c r="O398" s="99"/>
      <c r="P398" s="99"/>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row>
    <row r="399" ht="19.5" customHeight="1">
      <c r="A399" s="14"/>
      <c r="B399" s="14"/>
      <c r="C399" s="14"/>
      <c r="D399" s="14"/>
      <c r="E399" s="14"/>
      <c r="F399" s="98"/>
      <c r="G399" s="98"/>
      <c r="H399" s="14"/>
      <c r="I399" s="99"/>
      <c r="J399" s="99"/>
      <c r="K399" s="99"/>
      <c r="L399" s="99"/>
      <c r="M399" s="99"/>
      <c r="N399" s="99"/>
      <c r="O399" s="99"/>
      <c r="P399" s="99"/>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row>
    <row r="400" ht="19.5" customHeight="1">
      <c r="A400" s="14"/>
      <c r="B400" s="14"/>
      <c r="C400" s="14"/>
      <c r="D400" s="14"/>
      <c r="E400" s="14"/>
      <c r="F400" s="98"/>
      <c r="G400" s="98"/>
      <c r="H400" s="14"/>
      <c r="I400" s="99"/>
      <c r="J400" s="99"/>
      <c r="K400" s="99"/>
      <c r="L400" s="99"/>
      <c r="M400" s="99"/>
      <c r="N400" s="99"/>
      <c r="O400" s="99"/>
      <c r="P400" s="99"/>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row>
    <row r="401" ht="19.5" customHeight="1">
      <c r="A401" s="14"/>
      <c r="B401" s="14"/>
      <c r="C401" s="14"/>
      <c r="D401" s="14"/>
      <c r="E401" s="14"/>
      <c r="F401" s="98"/>
      <c r="G401" s="98"/>
      <c r="H401" s="14"/>
      <c r="I401" s="99"/>
      <c r="J401" s="99"/>
      <c r="K401" s="99"/>
      <c r="L401" s="99"/>
      <c r="M401" s="99"/>
      <c r="N401" s="99"/>
      <c r="O401" s="99"/>
      <c r="P401" s="99"/>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row>
    <row r="402" ht="19.5" customHeight="1">
      <c r="A402" s="14"/>
      <c r="B402" s="14"/>
      <c r="C402" s="14"/>
      <c r="D402" s="14"/>
      <c r="E402" s="14"/>
      <c r="F402" s="98"/>
      <c r="G402" s="98"/>
      <c r="H402" s="14"/>
      <c r="I402" s="99"/>
      <c r="J402" s="99"/>
      <c r="K402" s="99"/>
      <c r="L402" s="99"/>
      <c r="M402" s="99"/>
      <c r="N402" s="99"/>
      <c r="O402" s="99"/>
      <c r="P402" s="99"/>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row>
    <row r="403" ht="19.5" customHeight="1">
      <c r="A403" s="14"/>
      <c r="B403" s="14"/>
      <c r="C403" s="14"/>
      <c r="D403" s="14"/>
      <c r="E403" s="14"/>
      <c r="F403" s="98"/>
      <c r="G403" s="98"/>
      <c r="H403" s="14"/>
      <c r="I403" s="99"/>
      <c r="J403" s="99"/>
      <c r="K403" s="99"/>
      <c r="L403" s="99"/>
      <c r="M403" s="99"/>
      <c r="N403" s="99"/>
      <c r="O403" s="99"/>
      <c r="P403" s="99"/>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row>
    <row r="404" ht="19.5" customHeight="1">
      <c r="A404" s="14"/>
      <c r="B404" s="14"/>
      <c r="C404" s="14"/>
      <c r="D404" s="14"/>
      <c r="E404" s="14"/>
      <c r="F404" s="98"/>
      <c r="G404" s="98"/>
      <c r="H404" s="14"/>
      <c r="I404" s="99"/>
      <c r="J404" s="99"/>
      <c r="K404" s="99"/>
      <c r="L404" s="99"/>
      <c r="M404" s="99"/>
      <c r="N404" s="99"/>
      <c r="O404" s="99"/>
      <c r="P404" s="99"/>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row>
    <row r="405" ht="19.5" customHeight="1">
      <c r="A405" s="14"/>
      <c r="B405" s="14"/>
      <c r="C405" s="14"/>
      <c r="D405" s="14"/>
      <c r="E405" s="14"/>
      <c r="F405" s="98"/>
      <c r="G405" s="98"/>
      <c r="H405" s="14"/>
      <c r="I405" s="99"/>
      <c r="J405" s="99"/>
      <c r="K405" s="99"/>
      <c r="L405" s="99"/>
      <c r="M405" s="99"/>
      <c r="N405" s="99"/>
      <c r="O405" s="99"/>
      <c r="P405" s="99"/>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row>
    <row r="406" ht="19.5" customHeight="1">
      <c r="A406" s="14"/>
      <c r="B406" s="14"/>
      <c r="C406" s="14"/>
      <c r="D406" s="14"/>
      <c r="E406" s="14"/>
      <c r="F406" s="98"/>
      <c r="G406" s="98"/>
      <c r="H406" s="14"/>
      <c r="I406" s="99"/>
      <c r="J406" s="99"/>
      <c r="K406" s="99"/>
      <c r="L406" s="99"/>
      <c r="M406" s="99"/>
      <c r="N406" s="99"/>
      <c r="O406" s="99"/>
      <c r="P406" s="99"/>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row>
    <row r="407" ht="19.5" customHeight="1">
      <c r="A407" s="14"/>
      <c r="B407" s="14"/>
      <c r="C407" s="14"/>
      <c r="D407" s="14"/>
      <c r="E407" s="14"/>
      <c r="F407" s="98"/>
      <c r="G407" s="98"/>
      <c r="H407" s="14"/>
      <c r="I407" s="99"/>
      <c r="J407" s="99"/>
      <c r="K407" s="99"/>
      <c r="L407" s="99"/>
      <c r="M407" s="99"/>
      <c r="N407" s="99"/>
      <c r="O407" s="99"/>
      <c r="P407" s="99"/>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row>
    <row r="408" ht="19.5" customHeight="1">
      <c r="A408" s="14"/>
      <c r="B408" s="14"/>
      <c r="C408" s="14"/>
      <c r="D408" s="14"/>
      <c r="E408" s="14"/>
      <c r="F408" s="98"/>
      <c r="G408" s="98"/>
      <c r="H408" s="14"/>
      <c r="I408" s="99"/>
      <c r="J408" s="99"/>
      <c r="K408" s="99"/>
      <c r="L408" s="99"/>
      <c r="M408" s="99"/>
      <c r="N408" s="99"/>
      <c r="O408" s="99"/>
      <c r="P408" s="99"/>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row>
    <row r="409" ht="19.5" customHeight="1">
      <c r="A409" s="14"/>
      <c r="B409" s="14"/>
      <c r="C409" s="14"/>
      <c r="D409" s="14"/>
      <c r="E409" s="14"/>
      <c r="F409" s="98"/>
      <c r="G409" s="98"/>
      <c r="H409" s="14"/>
      <c r="I409" s="99"/>
      <c r="J409" s="99"/>
      <c r="K409" s="99"/>
      <c r="L409" s="99"/>
      <c r="M409" s="99"/>
      <c r="N409" s="99"/>
      <c r="O409" s="99"/>
      <c r="P409" s="99"/>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row>
    <row r="410" ht="19.5" customHeight="1">
      <c r="A410" s="14"/>
      <c r="B410" s="14"/>
      <c r="C410" s="14"/>
      <c r="D410" s="14"/>
      <c r="E410" s="14"/>
      <c r="F410" s="98"/>
      <c r="G410" s="98"/>
      <c r="H410" s="14"/>
      <c r="I410" s="99"/>
      <c r="J410" s="99"/>
      <c r="K410" s="99"/>
      <c r="L410" s="99"/>
      <c r="M410" s="99"/>
      <c r="N410" s="99"/>
      <c r="O410" s="99"/>
      <c r="P410" s="99"/>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row>
    <row r="411" ht="19.5" customHeight="1">
      <c r="A411" s="14"/>
      <c r="B411" s="14"/>
      <c r="C411" s="14"/>
      <c r="D411" s="14"/>
      <c r="E411" s="14"/>
      <c r="F411" s="98"/>
      <c r="G411" s="98"/>
      <c r="H411" s="14"/>
      <c r="I411" s="99"/>
      <c r="J411" s="99"/>
      <c r="K411" s="99"/>
      <c r="L411" s="99"/>
      <c r="M411" s="99"/>
      <c r="N411" s="99"/>
      <c r="O411" s="99"/>
      <c r="P411" s="99"/>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row>
    <row r="412" ht="19.5" customHeight="1">
      <c r="A412" s="14"/>
      <c r="B412" s="14"/>
      <c r="C412" s="14"/>
      <c r="D412" s="14"/>
      <c r="E412" s="14"/>
      <c r="F412" s="98"/>
      <c r="G412" s="98"/>
      <c r="H412" s="14"/>
      <c r="I412" s="99"/>
      <c r="J412" s="99"/>
      <c r="K412" s="99"/>
      <c r="L412" s="99"/>
      <c r="M412" s="99"/>
      <c r="N412" s="99"/>
      <c r="O412" s="99"/>
      <c r="P412" s="99"/>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row>
    <row r="413" ht="19.5" customHeight="1">
      <c r="A413" s="14"/>
      <c r="B413" s="14"/>
      <c r="C413" s="14"/>
      <c r="D413" s="14"/>
      <c r="E413" s="14"/>
      <c r="F413" s="98"/>
      <c r="G413" s="98"/>
      <c r="H413" s="14"/>
      <c r="I413" s="99"/>
      <c r="J413" s="99"/>
      <c r="K413" s="99"/>
      <c r="L413" s="99"/>
      <c r="M413" s="99"/>
      <c r="N413" s="99"/>
      <c r="O413" s="99"/>
      <c r="P413" s="99"/>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row>
    <row r="414" ht="19.5" customHeight="1">
      <c r="A414" s="14"/>
      <c r="B414" s="14"/>
      <c r="C414" s="14"/>
      <c r="D414" s="14"/>
      <c r="E414" s="14"/>
      <c r="F414" s="98"/>
      <c r="G414" s="98"/>
      <c r="H414" s="14"/>
      <c r="I414" s="99"/>
      <c r="J414" s="99"/>
      <c r="K414" s="99"/>
      <c r="L414" s="99"/>
      <c r="M414" s="99"/>
      <c r="N414" s="99"/>
      <c r="O414" s="99"/>
      <c r="P414" s="99"/>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row>
    <row r="415" ht="19.5" customHeight="1">
      <c r="A415" s="14"/>
      <c r="B415" s="14"/>
      <c r="C415" s="14"/>
      <c r="D415" s="14"/>
      <c r="E415" s="14"/>
      <c r="F415" s="98"/>
      <c r="G415" s="98"/>
      <c r="H415" s="14"/>
      <c r="I415" s="99"/>
      <c r="J415" s="99"/>
      <c r="K415" s="99"/>
      <c r="L415" s="99"/>
      <c r="M415" s="99"/>
      <c r="N415" s="99"/>
      <c r="O415" s="99"/>
      <c r="P415" s="99"/>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row>
    <row r="416" ht="19.5" customHeight="1">
      <c r="A416" s="14"/>
      <c r="B416" s="14"/>
      <c r="C416" s="14"/>
      <c r="D416" s="14"/>
      <c r="E416" s="14"/>
      <c r="F416" s="98"/>
      <c r="G416" s="98"/>
      <c r="H416" s="14"/>
      <c r="I416" s="99"/>
      <c r="J416" s="99"/>
      <c r="K416" s="99"/>
      <c r="L416" s="99"/>
      <c r="M416" s="99"/>
      <c r="N416" s="99"/>
      <c r="O416" s="99"/>
      <c r="P416" s="99"/>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row>
    <row r="417" ht="19.5" customHeight="1">
      <c r="A417" s="14"/>
      <c r="B417" s="14"/>
      <c r="C417" s="14"/>
      <c r="D417" s="14"/>
      <c r="E417" s="14"/>
      <c r="F417" s="98"/>
      <c r="G417" s="98"/>
      <c r="H417" s="14"/>
      <c r="I417" s="99"/>
      <c r="J417" s="99"/>
      <c r="K417" s="99"/>
      <c r="L417" s="99"/>
      <c r="M417" s="99"/>
      <c r="N417" s="99"/>
      <c r="O417" s="99"/>
      <c r="P417" s="99"/>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row>
    <row r="418" ht="19.5" customHeight="1">
      <c r="A418" s="14"/>
      <c r="B418" s="14"/>
      <c r="C418" s="14"/>
      <c r="D418" s="14"/>
      <c r="E418" s="14"/>
      <c r="F418" s="98"/>
      <c r="G418" s="98"/>
      <c r="H418" s="14"/>
      <c r="I418" s="99"/>
      <c r="J418" s="99"/>
      <c r="K418" s="99"/>
      <c r="L418" s="99"/>
      <c r="M418" s="99"/>
      <c r="N418" s="99"/>
      <c r="O418" s="99"/>
      <c r="P418" s="99"/>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row>
    <row r="419" ht="19.5" customHeight="1">
      <c r="A419" s="14"/>
      <c r="B419" s="14"/>
      <c r="C419" s="14"/>
      <c r="D419" s="14"/>
      <c r="E419" s="14"/>
      <c r="F419" s="98"/>
      <c r="G419" s="98"/>
      <c r="H419" s="14"/>
      <c r="I419" s="99"/>
      <c r="J419" s="99"/>
      <c r="K419" s="99"/>
      <c r="L419" s="99"/>
      <c r="M419" s="99"/>
      <c r="N419" s="99"/>
      <c r="O419" s="99"/>
      <c r="P419" s="99"/>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row>
    <row r="420" ht="19.5" customHeight="1">
      <c r="A420" s="14"/>
      <c r="B420" s="14"/>
      <c r="C420" s="14"/>
      <c r="D420" s="14"/>
      <c r="E420" s="14"/>
      <c r="F420" s="98"/>
      <c r="G420" s="98"/>
      <c r="H420" s="14"/>
      <c r="I420" s="99"/>
      <c r="J420" s="99"/>
      <c r="K420" s="99"/>
      <c r="L420" s="99"/>
      <c r="M420" s="99"/>
      <c r="N420" s="99"/>
      <c r="O420" s="99"/>
      <c r="P420" s="99"/>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row>
    <row r="421" ht="19.5" customHeight="1">
      <c r="A421" s="14"/>
      <c r="B421" s="14"/>
      <c r="C421" s="14"/>
      <c r="D421" s="14"/>
      <c r="E421" s="14"/>
      <c r="F421" s="98"/>
      <c r="G421" s="98"/>
      <c r="H421" s="14"/>
      <c r="I421" s="99"/>
      <c r="J421" s="99"/>
      <c r="K421" s="99"/>
      <c r="L421" s="99"/>
      <c r="M421" s="99"/>
      <c r="N421" s="99"/>
      <c r="O421" s="99"/>
      <c r="P421" s="99"/>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row>
    <row r="422" ht="19.5" customHeight="1">
      <c r="A422" s="14"/>
      <c r="B422" s="14"/>
      <c r="C422" s="14"/>
      <c r="D422" s="14"/>
      <c r="E422" s="14"/>
      <c r="F422" s="98"/>
      <c r="G422" s="98"/>
      <c r="H422" s="14"/>
      <c r="I422" s="99"/>
      <c r="J422" s="99"/>
      <c r="K422" s="99"/>
      <c r="L422" s="99"/>
      <c r="M422" s="99"/>
      <c r="N422" s="99"/>
      <c r="O422" s="99"/>
      <c r="P422" s="99"/>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row>
    <row r="423" ht="19.5" customHeight="1">
      <c r="A423" s="14"/>
      <c r="B423" s="14"/>
      <c r="C423" s="14"/>
      <c r="D423" s="14"/>
      <c r="E423" s="14"/>
      <c r="F423" s="98"/>
      <c r="G423" s="98"/>
      <c r="H423" s="14"/>
      <c r="I423" s="99"/>
      <c r="J423" s="99"/>
      <c r="K423" s="99"/>
      <c r="L423" s="99"/>
      <c r="M423" s="99"/>
      <c r="N423" s="99"/>
      <c r="O423" s="99"/>
      <c r="P423" s="99"/>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row>
    <row r="424" ht="19.5" customHeight="1">
      <c r="A424" s="14"/>
      <c r="B424" s="14"/>
      <c r="C424" s="14"/>
      <c r="D424" s="14"/>
      <c r="E424" s="14"/>
      <c r="F424" s="98"/>
      <c r="G424" s="98"/>
      <c r="H424" s="14"/>
      <c r="I424" s="99"/>
      <c r="J424" s="99"/>
      <c r="K424" s="99"/>
      <c r="L424" s="99"/>
      <c r="M424" s="99"/>
      <c r="N424" s="99"/>
      <c r="O424" s="99"/>
      <c r="P424" s="99"/>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row>
    <row r="425" ht="19.5" customHeight="1">
      <c r="A425" s="14"/>
      <c r="B425" s="14"/>
      <c r="C425" s="14"/>
      <c r="D425" s="14"/>
      <c r="E425" s="14"/>
      <c r="F425" s="98"/>
      <c r="G425" s="98"/>
      <c r="H425" s="14"/>
      <c r="I425" s="99"/>
      <c r="J425" s="99"/>
      <c r="K425" s="99"/>
      <c r="L425" s="99"/>
      <c r="M425" s="99"/>
      <c r="N425" s="99"/>
      <c r="O425" s="99"/>
      <c r="P425" s="99"/>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row>
    <row r="426" ht="19.5" customHeight="1">
      <c r="A426" s="14"/>
      <c r="B426" s="14"/>
      <c r="C426" s="14"/>
      <c r="D426" s="14"/>
      <c r="E426" s="14"/>
      <c r="F426" s="98"/>
      <c r="G426" s="98"/>
      <c r="H426" s="14"/>
      <c r="I426" s="99"/>
      <c r="J426" s="99"/>
      <c r="K426" s="99"/>
      <c r="L426" s="99"/>
      <c r="M426" s="99"/>
      <c r="N426" s="99"/>
      <c r="O426" s="99"/>
      <c r="P426" s="99"/>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row>
    <row r="427" ht="19.5" customHeight="1">
      <c r="A427" s="14"/>
      <c r="B427" s="14"/>
      <c r="C427" s="14"/>
      <c r="D427" s="14"/>
      <c r="E427" s="14"/>
      <c r="F427" s="98"/>
      <c r="G427" s="98"/>
      <c r="H427" s="14"/>
      <c r="I427" s="99"/>
      <c r="J427" s="99"/>
      <c r="K427" s="99"/>
      <c r="L427" s="99"/>
      <c r="M427" s="99"/>
      <c r="N427" s="99"/>
      <c r="O427" s="99"/>
      <c r="P427" s="99"/>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row>
    <row r="428" ht="19.5" customHeight="1">
      <c r="A428" s="14"/>
      <c r="B428" s="14"/>
      <c r="C428" s="14"/>
      <c r="D428" s="14"/>
      <c r="E428" s="14"/>
      <c r="F428" s="98"/>
      <c r="G428" s="98"/>
      <c r="H428" s="14"/>
      <c r="I428" s="99"/>
      <c r="J428" s="99"/>
      <c r="K428" s="99"/>
      <c r="L428" s="99"/>
      <c r="M428" s="99"/>
      <c r="N428" s="99"/>
      <c r="O428" s="99"/>
      <c r="P428" s="99"/>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row>
    <row r="429" ht="19.5" customHeight="1">
      <c r="A429" s="14"/>
      <c r="B429" s="14"/>
      <c r="C429" s="14"/>
      <c r="D429" s="14"/>
      <c r="E429" s="14"/>
      <c r="F429" s="98"/>
      <c r="G429" s="98"/>
      <c r="H429" s="14"/>
      <c r="I429" s="99"/>
      <c r="J429" s="99"/>
      <c r="K429" s="99"/>
      <c r="L429" s="99"/>
      <c r="M429" s="99"/>
      <c r="N429" s="99"/>
      <c r="O429" s="99"/>
      <c r="P429" s="99"/>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row>
    <row r="430" ht="19.5" customHeight="1">
      <c r="A430" s="14"/>
      <c r="B430" s="14"/>
      <c r="C430" s="14"/>
      <c r="D430" s="14"/>
      <c r="E430" s="14"/>
      <c r="F430" s="98"/>
      <c r="G430" s="98"/>
      <c r="H430" s="14"/>
      <c r="I430" s="99"/>
      <c r="J430" s="99"/>
      <c r="K430" s="99"/>
      <c r="L430" s="99"/>
      <c r="M430" s="99"/>
      <c r="N430" s="99"/>
      <c r="O430" s="99"/>
      <c r="P430" s="99"/>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row>
    <row r="431" ht="19.5" customHeight="1">
      <c r="A431" s="14"/>
      <c r="B431" s="14"/>
      <c r="C431" s="14"/>
      <c r="D431" s="14"/>
      <c r="E431" s="14"/>
      <c r="F431" s="98"/>
      <c r="G431" s="98"/>
      <c r="H431" s="14"/>
      <c r="I431" s="99"/>
      <c r="J431" s="99"/>
      <c r="K431" s="99"/>
      <c r="L431" s="99"/>
      <c r="M431" s="99"/>
      <c r="N431" s="99"/>
      <c r="O431" s="99"/>
      <c r="P431" s="99"/>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row>
    <row r="432" ht="19.5" customHeight="1">
      <c r="A432" s="14"/>
      <c r="B432" s="14"/>
      <c r="C432" s="14"/>
      <c r="D432" s="14"/>
      <c r="E432" s="14"/>
      <c r="F432" s="98"/>
      <c r="G432" s="98"/>
      <c r="H432" s="14"/>
      <c r="I432" s="99"/>
      <c r="J432" s="99"/>
      <c r="K432" s="99"/>
      <c r="L432" s="99"/>
      <c r="M432" s="99"/>
      <c r="N432" s="99"/>
      <c r="O432" s="99"/>
      <c r="P432" s="99"/>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row>
    <row r="433" ht="19.5" customHeight="1">
      <c r="A433" s="14"/>
      <c r="B433" s="14"/>
      <c r="C433" s="14"/>
      <c r="D433" s="14"/>
      <c r="E433" s="14"/>
      <c r="F433" s="98"/>
      <c r="G433" s="98"/>
      <c r="H433" s="14"/>
      <c r="I433" s="99"/>
      <c r="J433" s="99"/>
      <c r="K433" s="99"/>
      <c r="L433" s="99"/>
      <c r="M433" s="99"/>
      <c r="N433" s="99"/>
      <c r="O433" s="99"/>
      <c r="P433" s="99"/>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row>
    <row r="434" ht="19.5" customHeight="1">
      <c r="A434" s="14"/>
      <c r="B434" s="14"/>
      <c r="C434" s="14"/>
      <c r="D434" s="14"/>
      <c r="E434" s="14"/>
      <c r="F434" s="98"/>
      <c r="G434" s="98"/>
      <c r="H434" s="14"/>
      <c r="I434" s="99"/>
      <c r="J434" s="99"/>
      <c r="K434" s="99"/>
      <c r="L434" s="99"/>
      <c r="M434" s="99"/>
      <c r="N434" s="99"/>
      <c r="O434" s="99"/>
      <c r="P434" s="99"/>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row>
    <row r="435" ht="19.5" customHeight="1">
      <c r="A435" s="14"/>
      <c r="B435" s="14"/>
      <c r="C435" s="14"/>
      <c r="D435" s="14"/>
      <c r="E435" s="14"/>
      <c r="F435" s="98"/>
      <c r="G435" s="98"/>
      <c r="H435" s="14"/>
      <c r="I435" s="99"/>
      <c r="J435" s="99"/>
      <c r="K435" s="99"/>
      <c r="L435" s="99"/>
      <c r="M435" s="99"/>
      <c r="N435" s="99"/>
      <c r="O435" s="99"/>
      <c r="P435" s="99"/>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row>
    <row r="436" ht="19.5" customHeight="1">
      <c r="A436" s="14"/>
      <c r="B436" s="14"/>
      <c r="C436" s="14"/>
      <c r="D436" s="14"/>
      <c r="E436" s="14"/>
      <c r="F436" s="98"/>
      <c r="G436" s="98"/>
      <c r="H436" s="14"/>
      <c r="I436" s="99"/>
      <c r="J436" s="99"/>
      <c r="K436" s="99"/>
      <c r="L436" s="99"/>
      <c r="M436" s="99"/>
      <c r="N436" s="99"/>
      <c r="O436" s="99"/>
      <c r="P436" s="99"/>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row>
    <row r="437" ht="19.5" customHeight="1">
      <c r="A437" s="14"/>
      <c r="B437" s="14"/>
      <c r="C437" s="14"/>
      <c r="D437" s="14"/>
      <c r="E437" s="14"/>
      <c r="F437" s="98"/>
      <c r="G437" s="98"/>
      <c r="H437" s="14"/>
      <c r="I437" s="99"/>
      <c r="J437" s="99"/>
      <c r="K437" s="99"/>
      <c r="L437" s="99"/>
      <c r="M437" s="99"/>
      <c r="N437" s="99"/>
      <c r="O437" s="99"/>
      <c r="P437" s="99"/>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c r="EN437" s="14"/>
    </row>
    <row r="438" ht="19.5" customHeight="1">
      <c r="A438" s="14"/>
      <c r="B438" s="14"/>
      <c r="C438" s="14"/>
      <c r="D438" s="14"/>
      <c r="E438" s="14"/>
      <c r="F438" s="98"/>
      <c r="G438" s="98"/>
      <c r="H438" s="14"/>
      <c r="I438" s="99"/>
      <c r="J438" s="99"/>
      <c r="K438" s="99"/>
      <c r="L438" s="99"/>
      <c r="M438" s="99"/>
      <c r="N438" s="99"/>
      <c r="O438" s="99"/>
      <c r="P438" s="99"/>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row>
    <row r="439" ht="19.5" customHeight="1">
      <c r="A439" s="14"/>
      <c r="B439" s="14"/>
      <c r="C439" s="14"/>
      <c r="D439" s="14"/>
      <c r="E439" s="14"/>
      <c r="F439" s="98"/>
      <c r="G439" s="98"/>
      <c r="H439" s="14"/>
      <c r="I439" s="99"/>
      <c r="J439" s="99"/>
      <c r="K439" s="99"/>
      <c r="L439" s="99"/>
      <c r="M439" s="99"/>
      <c r="N439" s="99"/>
      <c r="O439" s="99"/>
      <c r="P439" s="99"/>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c r="EN439" s="14"/>
    </row>
    <row r="440" ht="19.5" customHeight="1">
      <c r="A440" s="14"/>
      <c r="B440" s="14"/>
      <c r="C440" s="14"/>
      <c r="D440" s="14"/>
      <c r="E440" s="14"/>
      <c r="F440" s="98"/>
      <c r="G440" s="98"/>
      <c r="H440" s="14"/>
      <c r="I440" s="99"/>
      <c r="J440" s="99"/>
      <c r="K440" s="99"/>
      <c r="L440" s="99"/>
      <c r="M440" s="99"/>
      <c r="N440" s="99"/>
      <c r="O440" s="99"/>
      <c r="P440" s="99"/>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row>
    <row r="441" ht="19.5" customHeight="1">
      <c r="A441" s="14"/>
      <c r="B441" s="14"/>
      <c r="C441" s="14"/>
      <c r="D441" s="14"/>
      <c r="E441" s="14"/>
      <c r="F441" s="98"/>
      <c r="G441" s="98"/>
      <c r="H441" s="14"/>
      <c r="I441" s="99"/>
      <c r="J441" s="99"/>
      <c r="K441" s="99"/>
      <c r="L441" s="99"/>
      <c r="M441" s="99"/>
      <c r="N441" s="99"/>
      <c r="O441" s="99"/>
      <c r="P441" s="99"/>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row>
    <row r="442" ht="19.5" customHeight="1">
      <c r="A442" s="14"/>
      <c r="B442" s="14"/>
      <c r="C442" s="14"/>
      <c r="D442" s="14"/>
      <c r="E442" s="14"/>
      <c r="F442" s="98"/>
      <c r="G442" s="98"/>
      <c r="H442" s="14"/>
      <c r="I442" s="99"/>
      <c r="J442" s="99"/>
      <c r="K442" s="99"/>
      <c r="L442" s="99"/>
      <c r="M442" s="99"/>
      <c r="N442" s="99"/>
      <c r="O442" s="99"/>
      <c r="P442" s="99"/>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row>
    <row r="443" ht="19.5" customHeight="1">
      <c r="A443" s="14"/>
      <c r="B443" s="14"/>
      <c r="C443" s="14"/>
      <c r="D443" s="14"/>
      <c r="E443" s="14"/>
      <c r="F443" s="98"/>
      <c r="G443" s="98"/>
      <c r="H443" s="14"/>
      <c r="I443" s="99"/>
      <c r="J443" s="99"/>
      <c r="K443" s="99"/>
      <c r="L443" s="99"/>
      <c r="M443" s="99"/>
      <c r="N443" s="99"/>
      <c r="O443" s="99"/>
      <c r="P443" s="99"/>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row>
    <row r="444" ht="19.5" customHeight="1">
      <c r="A444" s="14"/>
      <c r="B444" s="14"/>
      <c r="C444" s="14"/>
      <c r="D444" s="14"/>
      <c r="E444" s="14"/>
      <c r="F444" s="98"/>
      <c r="G444" s="98"/>
      <c r="H444" s="14"/>
      <c r="I444" s="99"/>
      <c r="J444" s="99"/>
      <c r="K444" s="99"/>
      <c r="L444" s="99"/>
      <c r="M444" s="99"/>
      <c r="N444" s="99"/>
      <c r="O444" s="99"/>
      <c r="P444" s="99"/>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row>
    <row r="445" ht="19.5" customHeight="1">
      <c r="A445" s="14"/>
      <c r="B445" s="14"/>
      <c r="C445" s="14"/>
      <c r="D445" s="14"/>
      <c r="E445" s="14"/>
      <c r="F445" s="98"/>
      <c r="G445" s="98"/>
      <c r="H445" s="14"/>
      <c r="I445" s="99"/>
      <c r="J445" s="99"/>
      <c r="K445" s="99"/>
      <c r="L445" s="99"/>
      <c r="M445" s="99"/>
      <c r="N445" s="99"/>
      <c r="O445" s="99"/>
      <c r="P445" s="99"/>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row>
    <row r="446" ht="19.5" customHeight="1">
      <c r="A446" s="14"/>
      <c r="B446" s="14"/>
      <c r="C446" s="14"/>
      <c r="D446" s="14"/>
      <c r="E446" s="14"/>
      <c r="F446" s="98"/>
      <c r="G446" s="98"/>
      <c r="H446" s="14"/>
      <c r="I446" s="99"/>
      <c r="J446" s="99"/>
      <c r="K446" s="99"/>
      <c r="L446" s="99"/>
      <c r="M446" s="99"/>
      <c r="N446" s="99"/>
      <c r="O446" s="99"/>
      <c r="P446" s="99"/>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row>
    <row r="447" ht="19.5" customHeight="1">
      <c r="A447" s="14"/>
      <c r="B447" s="14"/>
      <c r="C447" s="14"/>
      <c r="D447" s="14"/>
      <c r="E447" s="14"/>
      <c r="F447" s="98"/>
      <c r="G447" s="98"/>
      <c r="H447" s="14"/>
      <c r="I447" s="99"/>
      <c r="J447" s="99"/>
      <c r="K447" s="99"/>
      <c r="L447" s="99"/>
      <c r="M447" s="99"/>
      <c r="N447" s="99"/>
      <c r="O447" s="99"/>
      <c r="P447" s="99"/>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row>
    <row r="448" ht="19.5" customHeight="1">
      <c r="A448" s="14"/>
      <c r="B448" s="14"/>
      <c r="C448" s="14"/>
      <c r="D448" s="14"/>
      <c r="E448" s="14"/>
      <c r="F448" s="98"/>
      <c r="G448" s="98"/>
      <c r="H448" s="14"/>
      <c r="I448" s="99"/>
      <c r="J448" s="99"/>
      <c r="K448" s="99"/>
      <c r="L448" s="99"/>
      <c r="M448" s="99"/>
      <c r="N448" s="99"/>
      <c r="O448" s="99"/>
      <c r="P448" s="99"/>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row>
    <row r="449" ht="19.5" customHeight="1">
      <c r="A449" s="14"/>
      <c r="B449" s="14"/>
      <c r="C449" s="14"/>
      <c r="D449" s="14"/>
      <c r="E449" s="14"/>
      <c r="F449" s="98"/>
      <c r="G449" s="98"/>
      <c r="H449" s="14"/>
      <c r="I449" s="99"/>
      <c r="J449" s="99"/>
      <c r="K449" s="99"/>
      <c r="L449" s="99"/>
      <c r="M449" s="99"/>
      <c r="N449" s="99"/>
      <c r="O449" s="99"/>
      <c r="P449" s="99"/>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c r="EN449" s="14"/>
    </row>
    <row r="450" ht="19.5" customHeight="1">
      <c r="A450" s="14"/>
      <c r="B450" s="14"/>
      <c r="C450" s="14"/>
      <c r="D450" s="14"/>
      <c r="E450" s="14"/>
      <c r="F450" s="98"/>
      <c r="G450" s="98"/>
      <c r="H450" s="14"/>
      <c r="I450" s="99"/>
      <c r="J450" s="99"/>
      <c r="K450" s="99"/>
      <c r="L450" s="99"/>
      <c r="M450" s="99"/>
      <c r="N450" s="99"/>
      <c r="O450" s="99"/>
      <c r="P450" s="99"/>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c r="EN450" s="14"/>
    </row>
    <row r="451" ht="19.5" customHeight="1">
      <c r="A451" s="14"/>
      <c r="B451" s="14"/>
      <c r="C451" s="14"/>
      <c r="D451" s="14"/>
      <c r="E451" s="14"/>
      <c r="F451" s="98"/>
      <c r="G451" s="98"/>
      <c r="H451" s="14"/>
      <c r="I451" s="99"/>
      <c r="J451" s="99"/>
      <c r="K451" s="99"/>
      <c r="L451" s="99"/>
      <c r="M451" s="99"/>
      <c r="N451" s="99"/>
      <c r="O451" s="99"/>
      <c r="P451" s="99"/>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c r="EN451" s="14"/>
    </row>
    <row r="452" ht="19.5" customHeight="1">
      <c r="A452" s="14"/>
      <c r="B452" s="14"/>
      <c r="C452" s="14"/>
      <c r="D452" s="14"/>
      <c r="E452" s="14"/>
      <c r="F452" s="98"/>
      <c r="G452" s="98"/>
      <c r="H452" s="14"/>
      <c r="I452" s="99"/>
      <c r="J452" s="99"/>
      <c r="K452" s="99"/>
      <c r="L452" s="99"/>
      <c r="M452" s="99"/>
      <c r="N452" s="99"/>
      <c r="O452" s="99"/>
      <c r="P452" s="99"/>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c r="EN452" s="14"/>
    </row>
    <row r="453" ht="19.5" customHeight="1">
      <c r="A453" s="14"/>
      <c r="B453" s="14"/>
      <c r="C453" s="14"/>
      <c r="D453" s="14"/>
      <c r="E453" s="14"/>
      <c r="F453" s="98"/>
      <c r="G453" s="98"/>
      <c r="H453" s="14"/>
      <c r="I453" s="99"/>
      <c r="J453" s="99"/>
      <c r="K453" s="99"/>
      <c r="L453" s="99"/>
      <c r="M453" s="99"/>
      <c r="N453" s="99"/>
      <c r="O453" s="99"/>
      <c r="P453" s="99"/>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c r="EN453" s="14"/>
    </row>
    <row r="454" ht="19.5" customHeight="1">
      <c r="A454" s="14"/>
      <c r="B454" s="14"/>
      <c r="C454" s="14"/>
      <c r="D454" s="14"/>
      <c r="E454" s="14"/>
      <c r="F454" s="98"/>
      <c r="G454" s="98"/>
      <c r="H454" s="14"/>
      <c r="I454" s="99"/>
      <c r="J454" s="99"/>
      <c r="K454" s="99"/>
      <c r="L454" s="99"/>
      <c r="M454" s="99"/>
      <c r="N454" s="99"/>
      <c r="O454" s="99"/>
      <c r="P454" s="99"/>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c r="EN454" s="14"/>
    </row>
    <row r="455" ht="19.5" customHeight="1">
      <c r="A455" s="14"/>
      <c r="B455" s="14"/>
      <c r="C455" s="14"/>
      <c r="D455" s="14"/>
      <c r="E455" s="14"/>
      <c r="F455" s="98"/>
      <c r="G455" s="98"/>
      <c r="H455" s="14"/>
      <c r="I455" s="99"/>
      <c r="J455" s="99"/>
      <c r="K455" s="99"/>
      <c r="L455" s="99"/>
      <c r="M455" s="99"/>
      <c r="N455" s="99"/>
      <c r="O455" s="99"/>
      <c r="P455" s="99"/>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c r="EN455" s="14"/>
    </row>
    <row r="456" ht="19.5" customHeight="1">
      <c r="A456" s="14"/>
      <c r="B456" s="14"/>
      <c r="C456" s="14"/>
      <c r="D456" s="14"/>
      <c r="E456" s="14"/>
      <c r="F456" s="98"/>
      <c r="G456" s="98"/>
      <c r="H456" s="14"/>
      <c r="I456" s="99"/>
      <c r="J456" s="99"/>
      <c r="K456" s="99"/>
      <c r="L456" s="99"/>
      <c r="M456" s="99"/>
      <c r="N456" s="99"/>
      <c r="O456" s="99"/>
      <c r="P456" s="99"/>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row>
    <row r="457" ht="19.5" customHeight="1">
      <c r="A457" s="14"/>
      <c r="B457" s="14"/>
      <c r="C457" s="14"/>
      <c r="D457" s="14"/>
      <c r="E457" s="14"/>
      <c r="F457" s="98"/>
      <c r="G457" s="98"/>
      <c r="H457" s="14"/>
      <c r="I457" s="99"/>
      <c r="J457" s="99"/>
      <c r="K457" s="99"/>
      <c r="L457" s="99"/>
      <c r="M457" s="99"/>
      <c r="N457" s="99"/>
      <c r="O457" s="99"/>
      <c r="P457" s="99"/>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c r="EN457" s="14"/>
    </row>
    <row r="458" ht="19.5" customHeight="1">
      <c r="A458" s="14"/>
      <c r="B458" s="14"/>
      <c r="C458" s="14"/>
      <c r="D458" s="14"/>
      <c r="E458" s="14"/>
      <c r="F458" s="98"/>
      <c r="G458" s="98"/>
      <c r="H458" s="14"/>
      <c r="I458" s="99"/>
      <c r="J458" s="99"/>
      <c r="K458" s="99"/>
      <c r="L458" s="99"/>
      <c r="M458" s="99"/>
      <c r="N458" s="99"/>
      <c r="O458" s="99"/>
      <c r="P458" s="99"/>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c r="EN458" s="14"/>
    </row>
    <row r="459" ht="19.5" customHeight="1">
      <c r="A459" s="14"/>
      <c r="B459" s="14"/>
      <c r="C459" s="14"/>
      <c r="D459" s="14"/>
      <c r="E459" s="14"/>
      <c r="F459" s="98"/>
      <c r="G459" s="98"/>
      <c r="H459" s="14"/>
      <c r="I459" s="99"/>
      <c r="J459" s="99"/>
      <c r="K459" s="99"/>
      <c r="L459" s="99"/>
      <c r="M459" s="99"/>
      <c r="N459" s="99"/>
      <c r="O459" s="99"/>
      <c r="P459" s="99"/>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c r="EN459" s="14"/>
    </row>
    <row r="460" ht="19.5" customHeight="1">
      <c r="A460" s="14"/>
      <c r="B460" s="14"/>
      <c r="C460" s="14"/>
      <c r="D460" s="14"/>
      <c r="E460" s="14"/>
      <c r="F460" s="98"/>
      <c r="G460" s="98"/>
      <c r="H460" s="14"/>
      <c r="I460" s="99"/>
      <c r="J460" s="99"/>
      <c r="K460" s="99"/>
      <c r="L460" s="99"/>
      <c r="M460" s="99"/>
      <c r="N460" s="99"/>
      <c r="O460" s="99"/>
      <c r="P460" s="99"/>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c r="EN460" s="14"/>
    </row>
    <row r="461" ht="19.5" customHeight="1">
      <c r="A461" s="14"/>
      <c r="B461" s="14"/>
      <c r="C461" s="14"/>
      <c r="D461" s="14"/>
      <c r="E461" s="14"/>
      <c r="F461" s="98"/>
      <c r="G461" s="98"/>
      <c r="H461" s="14"/>
      <c r="I461" s="99"/>
      <c r="J461" s="99"/>
      <c r="K461" s="99"/>
      <c r="L461" s="99"/>
      <c r="M461" s="99"/>
      <c r="N461" s="99"/>
      <c r="O461" s="99"/>
      <c r="P461" s="99"/>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c r="EN461" s="14"/>
    </row>
    <row r="462" ht="19.5" customHeight="1">
      <c r="A462" s="14"/>
      <c r="B462" s="14"/>
      <c r="C462" s="14"/>
      <c r="D462" s="14"/>
      <c r="E462" s="14"/>
      <c r="F462" s="98"/>
      <c r="G462" s="98"/>
      <c r="H462" s="14"/>
      <c r="I462" s="99"/>
      <c r="J462" s="99"/>
      <c r="K462" s="99"/>
      <c r="L462" s="99"/>
      <c r="M462" s="99"/>
      <c r="N462" s="99"/>
      <c r="O462" s="99"/>
      <c r="P462" s="99"/>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c r="EN462" s="14"/>
    </row>
    <row r="463" ht="19.5" customHeight="1">
      <c r="A463" s="14"/>
      <c r="B463" s="14"/>
      <c r="C463" s="14"/>
      <c r="D463" s="14"/>
      <c r="E463" s="14"/>
      <c r="F463" s="98"/>
      <c r="G463" s="98"/>
      <c r="H463" s="14"/>
      <c r="I463" s="99"/>
      <c r="J463" s="99"/>
      <c r="K463" s="99"/>
      <c r="L463" s="99"/>
      <c r="M463" s="99"/>
      <c r="N463" s="99"/>
      <c r="O463" s="99"/>
      <c r="P463" s="99"/>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c r="EN463" s="14"/>
    </row>
    <row r="464" ht="19.5" customHeight="1">
      <c r="A464" s="14"/>
      <c r="B464" s="14"/>
      <c r="C464" s="14"/>
      <c r="D464" s="14"/>
      <c r="E464" s="14"/>
      <c r="F464" s="98"/>
      <c r="G464" s="98"/>
      <c r="H464" s="14"/>
      <c r="I464" s="99"/>
      <c r="J464" s="99"/>
      <c r="K464" s="99"/>
      <c r="L464" s="99"/>
      <c r="M464" s="99"/>
      <c r="N464" s="99"/>
      <c r="O464" s="99"/>
      <c r="P464" s="99"/>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c r="EN464" s="14"/>
    </row>
    <row r="465" ht="19.5" customHeight="1">
      <c r="A465" s="14"/>
      <c r="B465" s="14"/>
      <c r="C465" s="14"/>
      <c r="D465" s="14"/>
      <c r="E465" s="14"/>
      <c r="F465" s="98"/>
      <c r="G465" s="98"/>
      <c r="H465" s="14"/>
      <c r="I465" s="99"/>
      <c r="J465" s="99"/>
      <c r="K465" s="99"/>
      <c r="L465" s="99"/>
      <c r="M465" s="99"/>
      <c r="N465" s="99"/>
      <c r="O465" s="99"/>
      <c r="P465" s="99"/>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c r="EN465" s="14"/>
    </row>
    <row r="466" ht="19.5" customHeight="1">
      <c r="A466" s="14"/>
      <c r="B466" s="14"/>
      <c r="C466" s="14"/>
      <c r="D466" s="14"/>
      <c r="E466" s="14"/>
      <c r="F466" s="98"/>
      <c r="G466" s="98"/>
      <c r="H466" s="14"/>
      <c r="I466" s="99"/>
      <c r="J466" s="99"/>
      <c r="K466" s="99"/>
      <c r="L466" s="99"/>
      <c r="M466" s="99"/>
      <c r="N466" s="99"/>
      <c r="O466" s="99"/>
      <c r="P466" s="99"/>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c r="EN466" s="14"/>
    </row>
    <row r="467" ht="19.5" customHeight="1">
      <c r="A467" s="14"/>
      <c r="B467" s="14"/>
      <c r="C467" s="14"/>
      <c r="D467" s="14"/>
      <c r="E467" s="14"/>
      <c r="F467" s="98"/>
      <c r="G467" s="98"/>
      <c r="H467" s="14"/>
      <c r="I467" s="99"/>
      <c r="J467" s="99"/>
      <c r="K467" s="99"/>
      <c r="L467" s="99"/>
      <c r="M467" s="99"/>
      <c r="N467" s="99"/>
      <c r="O467" s="99"/>
      <c r="P467" s="99"/>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c r="EN467" s="14"/>
    </row>
    <row r="468" ht="19.5" customHeight="1">
      <c r="A468" s="14"/>
      <c r="B468" s="14"/>
      <c r="C468" s="14"/>
      <c r="D468" s="14"/>
      <c r="E468" s="14"/>
      <c r="F468" s="98"/>
      <c r="G468" s="98"/>
      <c r="H468" s="14"/>
      <c r="I468" s="99"/>
      <c r="J468" s="99"/>
      <c r="K468" s="99"/>
      <c r="L468" s="99"/>
      <c r="M468" s="99"/>
      <c r="N468" s="99"/>
      <c r="O468" s="99"/>
      <c r="P468" s="99"/>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c r="EN468" s="14"/>
    </row>
    <row r="469" ht="19.5" customHeight="1">
      <c r="A469" s="14"/>
      <c r="B469" s="14"/>
      <c r="C469" s="14"/>
      <c r="D469" s="14"/>
      <c r="E469" s="14"/>
      <c r="F469" s="98"/>
      <c r="G469" s="98"/>
      <c r="H469" s="14"/>
      <c r="I469" s="99"/>
      <c r="J469" s="99"/>
      <c r="K469" s="99"/>
      <c r="L469" s="99"/>
      <c r="M469" s="99"/>
      <c r="N469" s="99"/>
      <c r="O469" s="99"/>
      <c r="P469" s="99"/>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c r="EN469" s="14"/>
    </row>
    <row r="470" ht="19.5" customHeight="1">
      <c r="A470" s="14"/>
      <c r="B470" s="14"/>
      <c r="C470" s="14"/>
      <c r="D470" s="14"/>
      <c r="E470" s="14"/>
      <c r="F470" s="98"/>
      <c r="G470" s="98"/>
      <c r="H470" s="14"/>
      <c r="I470" s="99"/>
      <c r="J470" s="99"/>
      <c r="K470" s="99"/>
      <c r="L470" s="99"/>
      <c r="M470" s="99"/>
      <c r="N470" s="99"/>
      <c r="O470" s="99"/>
      <c r="P470" s="99"/>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c r="EN470" s="14"/>
    </row>
    <row r="471" ht="19.5" customHeight="1">
      <c r="A471" s="14"/>
      <c r="B471" s="14"/>
      <c r="C471" s="14"/>
      <c r="D471" s="14"/>
      <c r="E471" s="14"/>
      <c r="F471" s="98"/>
      <c r="G471" s="98"/>
      <c r="H471" s="14"/>
      <c r="I471" s="99"/>
      <c r="J471" s="99"/>
      <c r="K471" s="99"/>
      <c r="L471" s="99"/>
      <c r="M471" s="99"/>
      <c r="N471" s="99"/>
      <c r="O471" s="99"/>
      <c r="P471" s="99"/>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c r="EN471" s="14"/>
    </row>
    <row r="472" ht="19.5" customHeight="1">
      <c r="A472" s="14"/>
      <c r="B472" s="14"/>
      <c r="C472" s="14"/>
      <c r="D472" s="14"/>
      <c r="E472" s="14"/>
      <c r="F472" s="98"/>
      <c r="G472" s="98"/>
      <c r="H472" s="14"/>
      <c r="I472" s="99"/>
      <c r="J472" s="99"/>
      <c r="K472" s="99"/>
      <c r="L472" s="99"/>
      <c r="M472" s="99"/>
      <c r="N472" s="99"/>
      <c r="O472" s="99"/>
      <c r="P472" s="99"/>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c r="EN472" s="14"/>
    </row>
    <row r="473" ht="19.5" customHeight="1">
      <c r="A473" s="14"/>
      <c r="B473" s="14"/>
      <c r="C473" s="14"/>
      <c r="D473" s="14"/>
      <c r="E473" s="14"/>
      <c r="F473" s="98"/>
      <c r="G473" s="98"/>
      <c r="H473" s="14"/>
      <c r="I473" s="99"/>
      <c r="J473" s="99"/>
      <c r="K473" s="99"/>
      <c r="L473" s="99"/>
      <c r="M473" s="99"/>
      <c r="N473" s="99"/>
      <c r="O473" s="99"/>
      <c r="P473" s="99"/>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c r="EN473" s="14"/>
    </row>
    <row r="474" ht="19.5" customHeight="1">
      <c r="A474" s="14"/>
      <c r="B474" s="14"/>
      <c r="C474" s="14"/>
      <c r="D474" s="14"/>
      <c r="E474" s="14"/>
      <c r="F474" s="98"/>
      <c r="G474" s="98"/>
      <c r="H474" s="14"/>
      <c r="I474" s="99"/>
      <c r="J474" s="99"/>
      <c r="K474" s="99"/>
      <c r="L474" s="99"/>
      <c r="M474" s="99"/>
      <c r="N474" s="99"/>
      <c r="O474" s="99"/>
      <c r="P474" s="99"/>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c r="EN474" s="14"/>
    </row>
    <row r="475" ht="19.5" customHeight="1">
      <c r="A475" s="14"/>
      <c r="B475" s="14"/>
      <c r="C475" s="14"/>
      <c r="D475" s="14"/>
      <c r="E475" s="14"/>
      <c r="F475" s="98"/>
      <c r="G475" s="98"/>
      <c r="H475" s="14"/>
      <c r="I475" s="99"/>
      <c r="J475" s="99"/>
      <c r="K475" s="99"/>
      <c r="L475" s="99"/>
      <c r="M475" s="99"/>
      <c r="N475" s="99"/>
      <c r="O475" s="99"/>
      <c r="P475" s="99"/>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c r="EN475" s="14"/>
    </row>
    <row r="476" ht="19.5" customHeight="1">
      <c r="A476" s="14"/>
      <c r="B476" s="14"/>
      <c r="C476" s="14"/>
      <c r="D476" s="14"/>
      <c r="E476" s="14"/>
      <c r="F476" s="98"/>
      <c r="G476" s="98"/>
      <c r="H476" s="14"/>
      <c r="I476" s="99"/>
      <c r="J476" s="99"/>
      <c r="K476" s="99"/>
      <c r="L476" s="99"/>
      <c r="M476" s="99"/>
      <c r="N476" s="99"/>
      <c r="O476" s="99"/>
      <c r="P476" s="99"/>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c r="EN476" s="14"/>
    </row>
    <row r="477" ht="19.5" customHeight="1">
      <c r="A477" s="14"/>
      <c r="B477" s="14"/>
      <c r="C477" s="14"/>
      <c r="D477" s="14"/>
      <c r="E477" s="14"/>
      <c r="F477" s="98"/>
      <c r="G477" s="98"/>
      <c r="H477" s="14"/>
      <c r="I477" s="99"/>
      <c r="J477" s="99"/>
      <c r="K477" s="99"/>
      <c r="L477" s="99"/>
      <c r="M477" s="99"/>
      <c r="N477" s="99"/>
      <c r="O477" s="99"/>
      <c r="P477" s="99"/>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c r="EN477" s="14"/>
    </row>
    <row r="478" ht="19.5" customHeight="1">
      <c r="A478" s="14"/>
      <c r="B478" s="14"/>
      <c r="C478" s="14"/>
      <c r="D478" s="14"/>
      <c r="E478" s="14"/>
      <c r="F478" s="98"/>
      <c r="G478" s="98"/>
      <c r="H478" s="14"/>
      <c r="I478" s="99"/>
      <c r="J478" s="99"/>
      <c r="K478" s="99"/>
      <c r="L478" s="99"/>
      <c r="M478" s="99"/>
      <c r="N478" s="99"/>
      <c r="O478" s="99"/>
      <c r="P478" s="99"/>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c r="EN478" s="14"/>
    </row>
    <row r="479" ht="19.5" customHeight="1">
      <c r="A479" s="14"/>
      <c r="B479" s="14"/>
      <c r="C479" s="14"/>
      <c r="D479" s="14"/>
      <c r="E479" s="14"/>
      <c r="F479" s="98"/>
      <c r="G479" s="98"/>
      <c r="H479" s="14"/>
      <c r="I479" s="99"/>
      <c r="J479" s="99"/>
      <c r="K479" s="99"/>
      <c r="L479" s="99"/>
      <c r="M479" s="99"/>
      <c r="N479" s="99"/>
      <c r="O479" s="99"/>
      <c r="P479" s="99"/>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c r="EN479" s="14"/>
    </row>
    <row r="480" ht="19.5" customHeight="1">
      <c r="A480" s="14"/>
      <c r="B480" s="14"/>
      <c r="C480" s="14"/>
      <c r="D480" s="14"/>
      <c r="E480" s="14"/>
      <c r="F480" s="98"/>
      <c r="G480" s="98"/>
      <c r="H480" s="14"/>
      <c r="I480" s="99"/>
      <c r="J480" s="99"/>
      <c r="K480" s="99"/>
      <c r="L480" s="99"/>
      <c r="M480" s="99"/>
      <c r="N480" s="99"/>
      <c r="O480" s="99"/>
      <c r="P480" s="99"/>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c r="EN480" s="14"/>
    </row>
    <row r="481" ht="19.5" customHeight="1">
      <c r="A481" s="14"/>
      <c r="B481" s="14"/>
      <c r="C481" s="14"/>
      <c r="D481" s="14"/>
      <c r="E481" s="14"/>
      <c r="F481" s="98"/>
      <c r="G481" s="98"/>
      <c r="H481" s="14"/>
      <c r="I481" s="99"/>
      <c r="J481" s="99"/>
      <c r="K481" s="99"/>
      <c r="L481" s="99"/>
      <c r="M481" s="99"/>
      <c r="N481" s="99"/>
      <c r="O481" s="99"/>
      <c r="P481" s="99"/>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c r="EN481" s="14"/>
    </row>
    <row r="482" ht="19.5" customHeight="1">
      <c r="A482" s="14"/>
      <c r="B482" s="14"/>
      <c r="C482" s="14"/>
      <c r="D482" s="14"/>
      <c r="E482" s="14"/>
      <c r="F482" s="98"/>
      <c r="G482" s="98"/>
      <c r="H482" s="14"/>
      <c r="I482" s="99"/>
      <c r="J482" s="99"/>
      <c r="K482" s="99"/>
      <c r="L482" s="99"/>
      <c r="M482" s="99"/>
      <c r="N482" s="99"/>
      <c r="O482" s="99"/>
      <c r="P482" s="99"/>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c r="EN482" s="14"/>
    </row>
    <row r="483" ht="19.5" customHeight="1">
      <c r="A483" s="14"/>
      <c r="B483" s="14"/>
      <c r="C483" s="14"/>
      <c r="D483" s="14"/>
      <c r="E483" s="14"/>
      <c r="F483" s="98"/>
      <c r="G483" s="98"/>
      <c r="H483" s="14"/>
      <c r="I483" s="99"/>
      <c r="J483" s="99"/>
      <c r="K483" s="99"/>
      <c r="L483" s="99"/>
      <c r="M483" s="99"/>
      <c r="N483" s="99"/>
      <c r="O483" s="99"/>
      <c r="P483" s="99"/>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c r="EN483" s="14"/>
    </row>
    <row r="484" ht="19.5" customHeight="1">
      <c r="A484" s="14"/>
      <c r="B484" s="14"/>
      <c r="C484" s="14"/>
      <c r="D484" s="14"/>
      <c r="E484" s="14"/>
      <c r="F484" s="98"/>
      <c r="G484" s="98"/>
      <c r="H484" s="14"/>
      <c r="I484" s="99"/>
      <c r="J484" s="99"/>
      <c r="K484" s="99"/>
      <c r="L484" s="99"/>
      <c r="M484" s="99"/>
      <c r="N484" s="99"/>
      <c r="O484" s="99"/>
      <c r="P484" s="99"/>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c r="EN484" s="14"/>
    </row>
    <row r="485" ht="19.5" customHeight="1">
      <c r="A485" s="14"/>
      <c r="B485" s="14"/>
      <c r="C485" s="14"/>
      <c r="D485" s="14"/>
      <c r="E485" s="14"/>
      <c r="F485" s="98"/>
      <c r="G485" s="98"/>
      <c r="H485" s="14"/>
      <c r="I485" s="99"/>
      <c r="J485" s="99"/>
      <c r="K485" s="99"/>
      <c r="L485" s="99"/>
      <c r="M485" s="99"/>
      <c r="N485" s="99"/>
      <c r="O485" s="99"/>
      <c r="P485" s="99"/>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c r="EN485" s="14"/>
    </row>
    <row r="486" ht="19.5" customHeight="1">
      <c r="A486" s="14"/>
      <c r="B486" s="14"/>
      <c r="C486" s="14"/>
      <c r="D486" s="14"/>
      <c r="E486" s="14"/>
      <c r="F486" s="98"/>
      <c r="G486" s="98"/>
      <c r="H486" s="14"/>
      <c r="I486" s="99"/>
      <c r="J486" s="99"/>
      <c r="K486" s="99"/>
      <c r="L486" s="99"/>
      <c r="M486" s="99"/>
      <c r="N486" s="99"/>
      <c r="O486" s="99"/>
      <c r="P486" s="99"/>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c r="EN486" s="14"/>
    </row>
    <row r="487" ht="19.5" customHeight="1">
      <c r="A487" s="14"/>
      <c r="B487" s="14"/>
      <c r="C487" s="14"/>
      <c r="D487" s="14"/>
      <c r="E487" s="14"/>
      <c r="F487" s="98"/>
      <c r="G487" s="98"/>
      <c r="H487" s="14"/>
      <c r="I487" s="99"/>
      <c r="J487" s="99"/>
      <c r="K487" s="99"/>
      <c r="L487" s="99"/>
      <c r="M487" s="99"/>
      <c r="N487" s="99"/>
      <c r="O487" s="99"/>
      <c r="P487" s="99"/>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c r="EN487" s="14"/>
    </row>
    <row r="488" ht="19.5" customHeight="1">
      <c r="A488" s="14"/>
      <c r="B488" s="14"/>
      <c r="C488" s="14"/>
      <c r="D488" s="14"/>
      <c r="E488" s="14"/>
      <c r="F488" s="98"/>
      <c r="G488" s="98"/>
      <c r="H488" s="14"/>
      <c r="I488" s="99"/>
      <c r="J488" s="99"/>
      <c r="K488" s="99"/>
      <c r="L488" s="99"/>
      <c r="M488" s="99"/>
      <c r="N488" s="99"/>
      <c r="O488" s="99"/>
      <c r="P488" s="99"/>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c r="EN488" s="14"/>
    </row>
    <row r="489" ht="19.5" customHeight="1">
      <c r="A489" s="14"/>
      <c r="B489" s="14"/>
      <c r="C489" s="14"/>
      <c r="D489" s="14"/>
      <c r="E489" s="14"/>
      <c r="F489" s="98"/>
      <c r="G489" s="98"/>
      <c r="H489" s="14"/>
      <c r="I489" s="99"/>
      <c r="J489" s="99"/>
      <c r="K489" s="99"/>
      <c r="L489" s="99"/>
      <c r="M489" s="99"/>
      <c r="N489" s="99"/>
      <c r="O489" s="99"/>
      <c r="P489" s="99"/>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c r="EN489" s="14"/>
    </row>
    <row r="490" ht="19.5" customHeight="1">
      <c r="A490" s="14"/>
      <c r="B490" s="14"/>
      <c r="C490" s="14"/>
      <c r="D490" s="14"/>
      <c r="E490" s="14"/>
      <c r="F490" s="98"/>
      <c r="G490" s="98"/>
      <c r="H490" s="14"/>
      <c r="I490" s="99"/>
      <c r="J490" s="99"/>
      <c r="K490" s="99"/>
      <c r="L490" s="99"/>
      <c r="M490" s="99"/>
      <c r="N490" s="99"/>
      <c r="O490" s="99"/>
      <c r="P490" s="99"/>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c r="EN490" s="14"/>
    </row>
    <row r="491" ht="19.5" customHeight="1">
      <c r="A491" s="14"/>
      <c r="B491" s="14"/>
      <c r="C491" s="14"/>
      <c r="D491" s="14"/>
      <c r="E491" s="14"/>
      <c r="F491" s="98"/>
      <c r="G491" s="98"/>
      <c r="H491" s="14"/>
      <c r="I491" s="99"/>
      <c r="J491" s="99"/>
      <c r="K491" s="99"/>
      <c r="L491" s="99"/>
      <c r="M491" s="99"/>
      <c r="N491" s="99"/>
      <c r="O491" s="99"/>
      <c r="P491" s="99"/>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row>
    <row r="492" ht="19.5" customHeight="1">
      <c r="A492" s="14"/>
      <c r="B492" s="14"/>
      <c r="C492" s="14"/>
      <c r="D492" s="14"/>
      <c r="E492" s="14"/>
      <c r="F492" s="98"/>
      <c r="G492" s="98"/>
      <c r="H492" s="14"/>
      <c r="I492" s="99"/>
      <c r="J492" s="99"/>
      <c r="K492" s="99"/>
      <c r="L492" s="99"/>
      <c r="M492" s="99"/>
      <c r="N492" s="99"/>
      <c r="O492" s="99"/>
      <c r="P492" s="99"/>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row>
    <row r="493" ht="19.5" customHeight="1">
      <c r="A493" s="14"/>
      <c r="B493" s="14"/>
      <c r="C493" s="14"/>
      <c r="D493" s="14"/>
      <c r="E493" s="14"/>
      <c r="F493" s="98"/>
      <c r="G493" s="98"/>
      <c r="H493" s="14"/>
      <c r="I493" s="99"/>
      <c r="J493" s="99"/>
      <c r="K493" s="99"/>
      <c r="L493" s="99"/>
      <c r="M493" s="99"/>
      <c r="N493" s="99"/>
      <c r="O493" s="99"/>
      <c r="P493" s="99"/>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row>
    <row r="494" ht="19.5" customHeight="1">
      <c r="A494" s="14"/>
      <c r="B494" s="14"/>
      <c r="C494" s="14"/>
      <c r="D494" s="14"/>
      <c r="E494" s="14"/>
      <c r="F494" s="98"/>
      <c r="G494" s="98"/>
      <c r="H494" s="14"/>
      <c r="I494" s="99"/>
      <c r="J494" s="99"/>
      <c r="K494" s="99"/>
      <c r="L494" s="99"/>
      <c r="M494" s="99"/>
      <c r="N494" s="99"/>
      <c r="O494" s="99"/>
      <c r="P494" s="99"/>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row>
    <row r="495" ht="19.5" customHeight="1">
      <c r="A495" s="14"/>
      <c r="B495" s="14"/>
      <c r="C495" s="14"/>
      <c r="D495" s="14"/>
      <c r="E495" s="14"/>
      <c r="F495" s="98"/>
      <c r="G495" s="98"/>
      <c r="H495" s="14"/>
      <c r="I495" s="99"/>
      <c r="J495" s="99"/>
      <c r="K495" s="99"/>
      <c r="L495" s="99"/>
      <c r="M495" s="99"/>
      <c r="N495" s="99"/>
      <c r="O495" s="99"/>
      <c r="P495" s="99"/>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row>
    <row r="496" ht="19.5" customHeight="1">
      <c r="A496" s="14"/>
      <c r="B496" s="14"/>
      <c r="C496" s="14"/>
      <c r="D496" s="14"/>
      <c r="E496" s="14"/>
      <c r="F496" s="98"/>
      <c r="G496" s="98"/>
      <c r="H496" s="14"/>
      <c r="I496" s="99"/>
      <c r="J496" s="99"/>
      <c r="K496" s="99"/>
      <c r="L496" s="99"/>
      <c r="M496" s="99"/>
      <c r="N496" s="99"/>
      <c r="O496" s="99"/>
      <c r="P496" s="99"/>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row>
    <row r="497" ht="19.5" customHeight="1">
      <c r="A497" s="14"/>
      <c r="B497" s="14"/>
      <c r="C497" s="14"/>
      <c r="D497" s="14"/>
      <c r="E497" s="14"/>
      <c r="F497" s="98"/>
      <c r="G497" s="98"/>
      <c r="H497" s="14"/>
      <c r="I497" s="99"/>
      <c r="J497" s="99"/>
      <c r="K497" s="99"/>
      <c r="L497" s="99"/>
      <c r="M497" s="99"/>
      <c r="N497" s="99"/>
      <c r="O497" s="99"/>
      <c r="P497" s="99"/>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row>
    <row r="498" ht="19.5" customHeight="1">
      <c r="A498" s="14"/>
      <c r="B498" s="14"/>
      <c r="C498" s="14"/>
      <c r="D498" s="14"/>
      <c r="E498" s="14"/>
      <c r="F498" s="98"/>
      <c r="G498" s="98"/>
      <c r="H498" s="14"/>
      <c r="I498" s="99"/>
      <c r="J498" s="99"/>
      <c r="K498" s="99"/>
      <c r="L498" s="99"/>
      <c r="M498" s="99"/>
      <c r="N498" s="99"/>
      <c r="O498" s="99"/>
      <c r="P498" s="99"/>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row>
    <row r="499" ht="19.5" customHeight="1">
      <c r="A499" s="14"/>
      <c r="B499" s="14"/>
      <c r="C499" s="14"/>
      <c r="D499" s="14"/>
      <c r="E499" s="14"/>
      <c r="F499" s="98"/>
      <c r="G499" s="98"/>
      <c r="H499" s="14"/>
      <c r="I499" s="99"/>
      <c r="J499" s="99"/>
      <c r="K499" s="99"/>
      <c r="L499" s="99"/>
      <c r="M499" s="99"/>
      <c r="N499" s="99"/>
      <c r="O499" s="99"/>
      <c r="P499" s="99"/>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row>
    <row r="500" ht="19.5" customHeight="1">
      <c r="A500" s="14"/>
      <c r="B500" s="14"/>
      <c r="C500" s="14"/>
      <c r="D500" s="14"/>
      <c r="E500" s="14"/>
      <c r="F500" s="98"/>
      <c r="G500" s="98"/>
      <c r="H500" s="14"/>
      <c r="I500" s="99"/>
      <c r="J500" s="99"/>
      <c r="K500" s="99"/>
      <c r="L500" s="99"/>
      <c r="M500" s="99"/>
      <c r="N500" s="99"/>
      <c r="O500" s="99"/>
      <c r="P500" s="99"/>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row>
    <row r="501" ht="19.5" customHeight="1">
      <c r="A501" s="14"/>
      <c r="B501" s="14"/>
      <c r="C501" s="14"/>
      <c r="D501" s="14"/>
      <c r="E501" s="14"/>
      <c r="F501" s="98"/>
      <c r="G501" s="98"/>
      <c r="H501" s="14"/>
      <c r="I501" s="99"/>
      <c r="J501" s="99"/>
      <c r="K501" s="99"/>
      <c r="L501" s="99"/>
      <c r="M501" s="99"/>
      <c r="N501" s="99"/>
      <c r="O501" s="99"/>
      <c r="P501" s="99"/>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row>
    <row r="502" ht="19.5" customHeight="1">
      <c r="A502" s="14"/>
      <c r="B502" s="14"/>
      <c r="C502" s="14"/>
      <c r="D502" s="14"/>
      <c r="E502" s="14"/>
      <c r="F502" s="98"/>
      <c r="G502" s="98"/>
      <c r="H502" s="14"/>
      <c r="I502" s="99"/>
      <c r="J502" s="99"/>
      <c r="K502" s="99"/>
      <c r="L502" s="99"/>
      <c r="M502" s="99"/>
      <c r="N502" s="99"/>
      <c r="O502" s="99"/>
      <c r="P502" s="99"/>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row>
    <row r="503" ht="19.5" customHeight="1">
      <c r="A503" s="14"/>
      <c r="B503" s="14"/>
      <c r="C503" s="14"/>
      <c r="D503" s="14"/>
      <c r="E503" s="14"/>
      <c r="F503" s="98"/>
      <c r="G503" s="98"/>
      <c r="H503" s="14"/>
      <c r="I503" s="99"/>
      <c r="J503" s="99"/>
      <c r="K503" s="99"/>
      <c r="L503" s="99"/>
      <c r="M503" s="99"/>
      <c r="N503" s="99"/>
      <c r="O503" s="99"/>
      <c r="P503" s="99"/>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row>
    <row r="504" ht="19.5" customHeight="1">
      <c r="A504" s="14"/>
      <c r="B504" s="14"/>
      <c r="C504" s="14"/>
      <c r="D504" s="14"/>
      <c r="E504" s="14"/>
      <c r="F504" s="98"/>
      <c r="G504" s="98"/>
      <c r="H504" s="14"/>
      <c r="I504" s="99"/>
      <c r="J504" s="99"/>
      <c r="K504" s="99"/>
      <c r="L504" s="99"/>
      <c r="M504" s="99"/>
      <c r="N504" s="99"/>
      <c r="O504" s="99"/>
      <c r="P504" s="99"/>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row>
    <row r="505" ht="19.5" customHeight="1">
      <c r="A505" s="14"/>
      <c r="B505" s="14"/>
      <c r="C505" s="14"/>
      <c r="D505" s="14"/>
      <c r="E505" s="14"/>
      <c r="F505" s="98"/>
      <c r="G505" s="98"/>
      <c r="H505" s="14"/>
      <c r="I505" s="99"/>
      <c r="J505" s="99"/>
      <c r="K505" s="99"/>
      <c r="L505" s="99"/>
      <c r="M505" s="99"/>
      <c r="N505" s="99"/>
      <c r="O505" s="99"/>
      <c r="P505" s="99"/>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row>
    <row r="506" ht="19.5" customHeight="1">
      <c r="A506" s="14"/>
      <c r="B506" s="14"/>
      <c r="C506" s="14"/>
      <c r="D506" s="14"/>
      <c r="E506" s="14"/>
      <c r="F506" s="98"/>
      <c r="G506" s="98"/>
      <c r="H506" s="14"/>
      <c r="I506" s="99"/>
      <c r="J506" s="99"/>
      <c r="K506" s="99"/>
      <c r="L506" s="99"/>
      <c r="M506" s="99"/>
      <c r="N506" s="99"/>
      <c r="O506" s="99"/>
      <c r="P506" s="99"/>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row>
    <row r="507" ht="19.5" customHeight="1">
      <c r="A507" s="14"/>
      <c r="B507" s="14"/>
      <c r="C507" s="14"/>
      <c r="D507" s="14"/>
      <c r="E507" s="14"/>
      <c r="F507" s="98"/>
      <c r="G507" s="98"/>
      <c r="H507" s="14"/>
      <c r="I507" s="99"/>
      <c r="J507" s="99"/>
      <c r="K507" s="99"/>
      <c r="L507" s="99"/>
      <c r="M507" s="99"/>
      <c r="N507" s="99"/>
      <c r="O507" s="99"/>
      <c r="P507" s="99"/>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row>
    <row r="508" ht="19.5" customHeight="1">
      <c r="A508" s="14"/>
      <c r="B508" s="14"/>
      <c r="C508" s="14"/>
      <c r="D508" s="14"/>
      <c r="E508" s="14"/>
      <c r="F508" s="98"/>
      <c r="G508" s="98"/>
      <c r="H508" s="14"/>
      <c r="I508" s="99"/>
      <c r="J508" s="99"/>
      <c r="K508" s="99"/>
      <c r="L508" s="99"/>
      <c r="M508" s="99"/>
      <c r="N508" s="99"/>
      <c r="O508" s="99"/>
      <c r="P508" s="99"/>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row>
    <row r="509" ht="19.5" customHeight="1">
      <c r="A509" s="14"/>
      <c r="B509" s="14"/>
      <c r="C509" s="14"/>
      <c r="D509" s="14"/>
      <c r="E509" s="14"/>
      <c r="F509" s="98"/>
      <c r="G509" s="98"/>
      <c r="H509" s="14"/>
      <c r="I509" s="99"/>
      <c r="J509" s="99"/>
      <c r="K509" s="99"/>
      <c r="L509" s="99"/>
      <c r="M509" s="99"/>
      <c r="N509" s="99"/>
      <c r="O509" s="99"/>
      <c r="P509" s="99"/>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row>
    <row r="510" ht="19.5" customHeight="1">
      <c r="A510" s="14"/>
      <c r="B510" s="14"/>
      <c r="C510" s="14"/>
      <c r="D510" s="14"/>
      <c r="E510" s="14"/>
      <c r="F510" s="98"/>
      <c r="G510" s="98"/>
      <c r="H510" s="14"/>
      <c r="I510" s="99"/>
      <c r="J510" s="99"/>
      <c r="K510" s="99"/>
      <c r="L510" s="99"/>
      <c r="M510" s="99"/>
      <c r="N510" s="99"/>
      <c r="O510" s="99"/>
      <c r="P510" s="99"/>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row>
    <row r="511" ht="19.5" customHeight="1">
      <c r="A511" s="14"/>
      <c r="B511" s="14"/>
      <c r="C511" s="14"/>
      <c r="D511" s="14"/>
      <c r="E511" s="14"/>
      <c r="F511" s="98"/>
      <c r="G511" s="98"/>
      <c r="H511" s="14"/>
      <c r="I511" s="99"/>
      <c r="J511" s="99"/>
      <c r="K511" s="99"/>
      <c r="L511" s="99"/>
      <c r="M511" s="99"/>
      <c r="N511" s="99"/>
      <c r="O511" s="99"/>
      <c r="P511" s="99"/>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row>
    <row r="512" ht="19.5" customHeight="1">
      <c r="A512" s="14"/>
      <c r="B512" s="14"/>
      <c r="C512" s="14"/>
      <c r="D512" s="14"/>
      <c r="E512" s="14"/>
      <c r="F512" s="98"/>
      <c r="G512" s="98"/>
      <c r="H512" s="14"/>
      <c r="I512" s="99"/>
      <c r="J512" s="99"/>
      <c r="K512" s="99"/>
      <c r="L512" s="99"/>
      <c r="M512" s="99"/>
      <c r="N512" s="99"/>
      <c r="O512" s="99"/>
      <c r="P512" s="99"/>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row>
    <row r="513" ht="19.5" customHeight="1">
      <c r="A513" s="14"/>
      <c r="B513" s="14"/>
      <c r="C513" s="14"/>
      <c r="D513" s="14"/>
      <c r="E513" s="14"/>
      <c r="F513" s="98"/>
      <c r="G513" s="98"/>
      <c r="H513" s="14"/>
      <c r="I513" s="99"/>
      <c r="J513" s="99"/>
      <c r="K513" s="99"/>
      <c r="L513" s="99"/>
      <c r="M513" s="99"/>
      <c r="N513" s="99"/>
      <c r="O513" s="99"/>
      <c r="P513" s="99"/>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row>
    <row r="514" ht="19.5" customHeight="1">
      <c r="A514" s="14"/>
      <c r="B514" s="14"/>
      <c r="C514" s="14"/>
      <c r="D514" s="14"/>
      <c r="E514" s="14"/>
      <c r="F514" s="98"/>
      <c r="G514" s="98"/>
      <c r="H514" s="14"/>
      <c r="I514" s="99"/>
      <c r="J514" s="99"/>
      <c r="K514" s="99"/>
      <c r="L514" s="99"/>
      <c r="M514" s="99"/>
      <c r="N514" s="99"/>
      <c r="O514" s="99"/>
      <c r="P514" s="99"/>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row>
    <row r="515" ht="19.5" customHeight="1">
      <c r="A515" s="14"/>
      <c r="B515" s="14"/>
      <c r="C515" s="14"/>
      <c r="D515" s="14"/>
      <c r="E515" s="14"/>
      <c r="F515" s="98"/>
      <c r="G515" s="98"/>
      <c r="H515" s="14"/>
      <c r="I515" s="99"/>
      <c r="J515" s="99"/>
      <c r="K515" s="99"/>
      <c r="L515" s="99"/>
      <c r="M515" s="99"/>
      <c r="N515" s="99"/>
      <c r="O515" s="99"/>
      <c r="P515" s="99"/>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row>
    <row r="516" ht="19.5" customHeight="1">
      <c r="A516" s="14"/>
      <c r="B516" s="14"/>
      <c r="C516" s="14"/>
      <c r="D516" s="14"/>
      <c r="E516" s="14"/>
      <c r="F516" s="98"/>
      <c r="G516" s="98"/>
      <c r="H516" s="14"/>
      <c r="I516" s="99"/>
      <c r="J516" s="99"/>
      <c r="K516" s="99"/>
      <c r="L516" s="99"/>
      <c r="M516" s="99"/>
      <c r="N516" s="99"/>
      <c r="O516" s="99"/>
      <c r="P516" s="99"/>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row>
    <row r="517" ht="19.5" customHeight="1">
      <c r="A517" s="14"/>
      <c r="B517" s="14"/>
      <c r="C517" s="14"/>
      <c r="D517" s="14"/>
      <c r="E517" s="14"/>
      <c r="F517" s="98"/>
      <c r="G517" s="98"/>
      <c r="H517" s="14"/>
      <c r="I517" s="99"/>
      <c r="J517" s="99"/>
      <c r="K517" s="99"/>
      <c r="L517" s="99"/>
      <c r="M517" s="99"/>
      <c r="N517" s="99"/>
      <c r="O517" s="99"/>
      <c r="P517" s="99"/>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row>
    <row r="518" ht="19.5" customHeight="1">
      <c r="A518" s="14"/>
      <c r="B518" s="14"/>
      <c r="C518" s="14"/>
      <c r="D518" s="14"/>
      <c r="E518" s="14"/>
      <c r="F518" s="98"/>
      <c r="G518" s="98"/>
      <c r="H518" s="14"/>
      <c r="I518" s="99"/>
      <c r="J518" s="99"/>
      <c r="K518" s="99"/>
      <c r="L518" s="99"/>
      <c r="M518" s="99"/>
      <c r="N518" s="99"/>
      <c r="O518" s="99"/>
      <c r="P518" s="99"/>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row>
    <row r="519" ht="19.5" customHeight="1">
      <c r="A519" s="14"/>
      <c r="B519" s="14"/>
      <c r="C519" s="14"/>
      <c r="D519" s="14"/>
      <c r="E519" s="14"/>
      <c r="F519" s="98"/>
      <c r="G519" s="98"/>
      <c r="H519" s="14"/>
      <c r="I519" s="99"/>
      <c r="J519" s="99"/>
      <c r="K519" s="99"/>
      <c r="L519" s="99"/>
      <c r="M519" s="99"/>
      <c r="N519" s="99"/>
      <c r="O519" s="99"/>
      <c r="P519" s="99"/>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row>
    <row r="520" ht="19.5" customHeight="1">
      <c r="A520" s="14"/>
      <c r="B520" s="14"/>
      <c r="C520" s="14"/>
      <c r="D520" s="14"/>
      <c r="E520" s="14"/>
      <c r="F520" s="98"/>
      <c r="G520" s="98"/>
      <c r="H520" s="14"/>
      <c r="I520" s="99"/>
      <c r="J520" s="99"/>
      <c r="K520" s="99"/>
      <c r="L520" s="99"/>
      <c r="M520" s="99"/>
      <c r="N520" s="99"/>
      <c r="O520" s="99"/>
      <c r="P520" s="99"/>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row>
    <row r="521" ht="19.5" customHeight="1">
      <c r="A521" s="14"/>
      <c r="B521" s="14"/>
      <c r="C521" s="14"/>
      <c r="D521" s="14"/>
      <c r="E521" s="14"/>
      <c r="F521" s="98"/>
      <c r="G521" s="98"/>
      <c r="H521" s="14"/>
      <c r="I521" s="99"/>
      <c r="J521" s="99"/>
      <c r="K521" s="99"/>
      <c r="L521" s="99"/>
      <c r="M521" s="99"/>
      <c r="N521" s="99"/>
      <c r="O521" s="99"/>
      <c r="P521" s="99"/>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row>
    <row r="522" ht="19.5" customHeight="1">
      <c r="A522" s="14"/>
      <c r="B522" s="14"/>
      <c r="C522" s="14"/>
      <c r="D522" s="14"/>
      <c r="E522" s="14"/>
      <c r="F522" s="98"/>
      <c r="G522" s="98"/>
      <c r="H522" s="14"/>
      <c r="I522" s="99"/>
      <c r="J522" s="99"/>
      <c r="K522" s="99"/>
      <c r="L522" s="99"/>
      <c r="M522" s="99"/>
      <c r="N522" s="99"/>
      <c r="O522" s="99"/>
      <c r="P522" s="99"/>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row>
    <row r="523" ht="19.5" customHeight="1">
      <c r="A523" s="14"/>
      <c r="B523" s="14"/>
      <c r="C523" s="14"/>
      <c r="D523" s="14"/>
      <c r="E523" s="14"/>
      <c r="F523" s="98"/>
      <c r="G523" s="98"/>
      <c r="H523" s="14"/>
      <c r="I523" s="99"/>
      <c r="J523" s="99"/>
      <c r="K523" s="99"/>
      <c r="L523" s="99"/>
      <c r="M523" s="99"/>
      <c r="N523" s="99"/>
      <c r="O523" s="99"/>
      <c r="P523" s="99"/>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row>
    <row r="524" ht="19.5" customHeight="1">
      <c r="A524" s="14"/>
      <c r="B524" s="14"/>
      <c r="C524" s="14"/>
      <c r="D524" s="14"/>
      <c r="E524" s="14"/>
      <c r="F524" s="98"/>
      <c r="G524" s="98"/>
      <c r="H524" s="14"/>
      <c r="I524" s="99"/>
      <c r="J524" s="99"/>
      <c r="K524" s="99"/>
      <c r="L524" s="99"/>
      <c r="M524" s="99"/>
      <c r="N524" s="99"/>
      <c r="O524" s="99"/>
      <c r="P524" s="99"/>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row>
    <row r="525" ht="19.5" customHeight="1">
      <c r="A525" s="14"/>
      <c r="B525" s="14"/>
      <c r="C525" s="14"/>
      <c r="D525" s="14"/>
      <c r="E525" s="14"/>
      <c r="F525" s="98"/>
      <c r="G525" s="98"/>
      <c r="H525" s="14"/>
      <c r="I525" s="99"/>
      <c r="J525" s="99"/>
      <c r="K525" s="99"/>
      <c r="L525" s="99"/>
      <c r="M525" s="99"/>
      <c r="N525" s="99"/>
      <c r="O525" s="99"/>
      <c r="P525" s="99"/>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row>
    <row r="526" ht="19.5" customHeight="1">
      <c r="A526" s="14"/>
      <c r="B526" s="14"/>
      <c r="C526" s="14"/>
      <c r="D526" s="14"/>
      <c r="E526" s="14"/>
      <c r="F526" s="98"/>
      <c r="G526" s="98"/>
      <c r="H526" s="14"/>
      <c r="I526" s="99"/>
      <c r="J526" s="99"/>
      <c r="K526" s="99"/>
      <c r="L526" s="99"/>
      <c r="M526" s="99"/>
      <c r="N526" s="99"/>
      <c r="O526" s="99"/>
      <c r="P526" s="99"/>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row>
    <row r="527" ht="19.5" customHeight="1">
      <c r="A527" s="14"/>
      <c r="B527" s="14"/>
      <c r="C527" s="14"/>
      <c r="D527" s="14"/>
      <c r="E527" s="14"/>
      <c r="F527" s="98"/>
      <c r="G527" s="98"/>
      <c r="H527" s="14"/>
      <c r="I527" s="99"/>
      <c r="J527" s="99"/>
      <c r="K527" s="99"/>
      <c r="L527" s="99"/>
      <c r="M527" s="99"/>
      <c r="N527" s="99"/>
      <c r="O527" s="99"/>
      <c r="P527" s="99"/>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row>
    <row r="528" ht="19.5" customHeight="1">
      <c r="A528" s="14"/>
      <c r="B528" s="14"/>
      <c r="C528" s="14"/>
      <c r="D528" s="14"/>
      <c r="E528" s="14"/>
      <c r="F528" s="98"/>
      <c r="G528" s="98"/>
      <c r="H528" s="14"/>
      <c r="I528" s="99"/>
      <c r="J528" s="99"/>
      <c r="K528" s="99"/>
      <c r="L528" s="99"/>
      <c r="M528" s="99"/>
      <c r="N528" s="99"/>
      <c r="O528" s="99"/>
      <c r="P528" s="99"/>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row>
    <row r="529" ht="19.5" customHeight="1">
      <c r="A529" s="14"/>
      <c r="B529" s="14"/>
      <c r="C529" s="14"/>
      <c r="D529" s="14"/>
      <c r="E529" s="14"/>
      <c r="F529" s="98"/>
      <c r="G529" s="98"/>
      <c r="H529" s="14"/>
      <c r="I529" s="99"/>
      <c r="J529" s="99"/>
      <c r="K529" s="99"/>
      <c r="L529" s="99"/>
      <c r="M529" s="99"/>
      <c r="N529" s="99"/>
      <c r="O529" s="99"/>
      <c r="P529" s="99"/>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row>
    <row r="530" ht="19.5" customHeight="1">
      <c r="A530" s="14"/>
      <c r="B530" s="14"/>
      <c r="C530" s="14"/>
      <c r="D530" s="14"/>
      <c r="E530" s="14"/>
      <c r="F530" s="98"/>
      <c r="G530" s="98"/>
      <c r="H530" s="14"/>
      <c r="I530" s="99"/>
      <c r="J530" s="99"/>
      <c r="K530" s="99"/>
      <c r="L530" s="99"/>
      <c r="M530" s="99"/>
      <c r="N530" s="99"/>
      <c r="O530" s="99"/>
      <c r="P530" s="99"/>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row>
    <row r="531" ht="19.5" customHeight="1">
      <c r="A531" s="14"/>
      <c r="B531" s="14"/>
      <c r="C531" s="14"/>
      <c r="D531" s="14"/>
      <c r="E531" s="14"/>
      <c r="F531" s="98"/>
      <c r="G531" s="98"/>
      <c r="H531" s="14"/>
      <c r="I531" s="99"/>
      <c r="J531" s="99"/>
      <c r="K531" s="99"/>
      <c r="L531" s="99"/>
      <c r="M531" s="99"/>
      <c r="N531" s="99"/>
      <c r="O531" s="99"/>
      <c r="P531" s="99"/>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row>
    <row r="532" ht="19.5" customHeight="1">
      <c r="A532" s="14"/>
      <c r="B532" s="14"/>
      <c r="C532" s="14"/>
      <c r="D532" s="14"/>
      <c r="E532" s="14"/>
      <c r="F532" s="98"/>
      <c r="G532" s="98"/>
      <c r="H532" s="14"/>
      <c r="I532" s="99"/>
      <c r="J532" s="99"/>
      <c r="K532" s="99"/>
      <c r="L532" s="99"/>
      <c r="M532" s="99"/>
      <c r="N532" s="99"/>
      <c r="O532" s="99"/>
      <c r="P532" s="99"/>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row>
    <row r="533" ht="19.5" customHeight="1">
      <c r="A533" s="14"/>
      <c r="B533" s="14"/>
      <c r="C533" s="14"/>
      <c r="D533" s="14"/>
      <c r="E533" s="14"/>
      <c r="F533" s="98"/>
      <c r="G533" s="98"/>
      <c r="H533" s="14"/>
      <c r="I533" s="99"/>
      <c r="J533" s="99"/>
      <c r="K533" s="99"/>
      <c r="L533" s="99"/>
      <c r="M533" s="99"/>
      <c r="N533" s="99"/>
      <c r="O533" s="99"/>
      <c r="P533" s="99"/>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row>
    <row r="534" ht="19.5" customHeight="1">
      <c r="A534" s="14"/>
      <c r="B534" s="14"/>
      <c r="C534" s="14"/>
      <c r="D534" s="14"/>
      <c r="E534" s="14"/>
      <c r="F534" s="98"/>
      <c r="G534" s="98"/>
      <c r="H534" s="14"/>
      <c r="I534" s="99"/>
      <c r="J534" s="99"/>
      <c r="K534" s="99"/>
      <c r="L534" s="99"/>
      <c r="M534" s="99"/>
      <c r="N534" s="99"/>
      <c r="O534" s="99"/>
      <c r="P534" s="99"/>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row>
    <row r="535" ht="19.5" customHeight="1">
      <c r="A535" s="14"/>
      <c r="B535" s="14"/>
      <c r="C535" s="14"/>
      <c r="D535" s="14"/>
      <c r="E535" s="14"/>
      <c r="F535" s="98"/>
      <c r="G535" s="98"/>
      <c r="H535" s="14"/>
      <c r="I535" s="99"/>
      <c r="J535" s="99"/>
      <c r="K535" s="99"/>
      <c r="L535" s="99"/>
      <c r="M535" s="99"/>
      <c r="N535" s="99"/>
      <c r="O535" s="99"/>
      <c r="P535" s="99"/>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row>
    <row r="536" ht="19.5" customHeight="1">
      <c r="A536" s="14"/>
      <c r="B536" s="14"/>
      <c r="C536" s="14"/>
      <c r="D536" s="14"/>
      <c r="E536" s="14"/>
      <c r="F536" s="98"/>
      <c r="G536" s="98"/>
      <c r="H536" s="14"/>
      <c r="I536" s="99"/>
      <c r="J536" s="99"/>
      <c r="K536" s="99"/>
      <c r="L536" s="99"/>
      <c r="M536" s="99"/>
      <c r="N536" s="99"/>
      <c r="O536" s="99"/>
      <c r="P536" s="99"/>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row>
    <row r="537" ht="19.5" customHeight="1">
      <c r="A537" s="14"/>
      <c r="B537" s="14"/>
      <c r="C537" s="14"/>
      <c r="D537" s="14"/>
      <c r="E537" s="14"/>
      <c r="F537" s="98"/>
      <c r="G537" s="98"/>
      <c r="H537" s="14"/>
      <c r="I537" s="99"/>
      <c r="J537" s="99"/>
      <c r="K537" s="99"/>
      <c r="L537" s="99"/>
      <c r="M537" s="99"/>
      <c r="N537" s="99"/>
      <c r="O537" s="99"/>
      <c r="P537" s="99"/>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row>
    <row r="538" ht="19.5" customHeight="1">
      <c r="A538" s="14"/>
      <c r="B538" s="14"/>
      <c r="C538" s="14"/>
      <c r="D538" s="14"/>
      <c r="E538" s="14"/>
      <c r="F538" s="98"/>
      <c r="G538" s="98"/>
      <c r="H538" s="14"/>
      <c r="I538" s="99"/>
      <c r="J538" s="99"/>
      <c r="K538" s="99"/>
      <c r="L538" s="99"/>
      <c r="M538" s="99"/>
      <c r="N538" s="99"/>
      <c r="O538" s="99"/>
      <c r="P538" s="99"/>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row>
    <row r="539" ht="19.5" customHeight="1">
      <c r="A539" s="14"/>
      <c r="B539" s="14"/>
      <c r="C539" s="14"/>
      <c r="D539" s="14"/>
      <c r="E539" s="14"/>
      <c r="F539" s="98"/>
      <c r="G539" s="98"/>
      <c r="H539" s="14"/>
      <c r="I539" s="99"/>
      <c r="J539" s="99"/>
      <c r="K539" s="99"/>
      <c r="L539" s="99"/>
      <c r="M539" s="99"/>
      <c r="N539" s="99"/>
      <c r="O539" s="99"/>
      <c r="P539" s="99"/>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row>
    <row r="540" ht="19.5" customHeight="1">
      <c r="A540" s="14"/>
      <c r="B540" s="14"/>
      <c r="C540" s="14"/>
      <c r="D540" s="14"/>
      <c r="E540" s="14"/>
      <c r="F540" s="98"/>
      <c r="G540" s="98"/>
      <c r="H540" s="14"/>
      <c r="I540" s="99"/>
      <c r="J540" s="99"/>
      <c r="K540" s="99"/>
      <c r="L540" s="99"/>
      <c r="M540" s="99"/>
      <c r="N540" s="99"/>
      <c r="O540" s="99"/>
      <c r="P540" s="99"/>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row>
    <row r="541" ht="19.5" customHeight="1">
      <c r="A541" s="14"/>
      <c r="B541" s="14"/>
      <c r="C541" s="14"/>
      <c r="D541" s="14"/>
      <c r="E541" s="14"/>
      <c r="F541" s="98"/>
      <c r="G541" s="98"/>
      <c r="H541" s="14"/>
      <c r="I541" s="99"/>
      <c r="J541" s="99"/>
      <c r="K541" s="99"/>
      <c r="L541" s="99"/>
      <c r="M541" s="99"/>
      <c r="N541" s="99"/>
      <c r="O541" s="99"/>
      <c r="P541" s="99"/>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row>
    <row r="542" ht="19.5" customHeight="1">
      <c r="A542" s="14"/>
      <c r="B542" s="14"/>
      <c r="C542" s="14"/>
      <c r="D542" s="14"/>
      <c r="E542" s="14"/>
      <c r="F542" s="98"/>
      <c r="G542" s="98"/>
      <c r="H542" s="14"/>
      <c r="I542" s="99"/>
      <c r="J542" s="99"/>
      <c r="K542" s="99"/>
      <c r="L542" s="99"/>
      <c r="M542" s="99"/>
      <c r="N542" s="99"/>
      <c r="O542" s="99"/>
      <c r="P542" s="99"/>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row>
    <row r="543" ht="19.5" customHeight="1">
      <c r="A543" s="14"/>
      <c r="B543" s="14"/>
      <c r="C543" s="14"/>
      <c r="D543" s="14"/>
      <c r="E543" s="14"/>
      <c r="F543" s="98"/>
      <c r="G543" s="98"/>
      <c r="H543" s="14"/>
      <c r="I543" s="99"/>
      <c r="J543" s="99"/>
      <c r="K543" s="99"/>
      <c r="L543" s="99"/>
      <c r="M543" s="99"/>
      <c r="N543" s="99"/>
      <c r="O543" s="99"/>
      <c r="P543" s="99"/>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row>
    <row r="544" ht="19.5" customHeight="1">
      <c r="A544" s="14"/>
      <c r="B544" s="14"/>
      <c r="C544" s="14"/>
      <c r="D544" s="14"/>
      <c r="E544" s="14"/>
      <c r="F544" s="98"/>
      <c r="G544" s="98"/>
      <c r="H544" s="14"/>
      <c r="I544" s="99"/>
      <c r="J544" s="99"/>
      <c r="K544" s="99"/>
      <c r="L544" s="99"/>
      <c r="M544" s="99"/>
      <c r="N544" s="99"/>
      <c r="O544" s="99"/>
      <c r="P544" s="99"/>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row>
    <row r="545" ht="19.5" customHeight="1">
      <c r="A545" s="14"/>
      <c r="B545" s="14"/>
      <c r="C545" s="14"/>
      <c r="D545" s="14"/>
      <c r="E545" s="14"/>
      <c r="F545" s="98"/>
      <c r="G545" s="98"/>
      <c r="H545" s="14"/>
      <c r="I545" s="99"/>
      <c r="J545" s="99"/>
      <c r="K545" s="99"/>
      <c r="L545" s="99"/>
      <c r="M545" s="99"/>
      <c r="N545" s="99"/>
      <c r="O545" s="99"/>
      <c r="P545" s="99"/>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row>
    <row r="546" ht="19.5" customHeight="1">
      <c r="A546" s="14"/>
      <c r="B546" s="14"/>
      <c r="C546" s="14"/>
      <c r="D546" s="14"/>
      <c r="E546" s="14"/>
      <c r="F546" s="98"/>
      <c r="G546" s="98"/>
      <c r="H546" s="14"/>
      <c r="I546" s="99"/>
      <c r="J546" s="99"/>
      <c r="K546" s="99"/>
      <c r="L546" s="99"/>
      <c r="M546" s="99"/>
      <c r="N546" s="99"/>
      <c r="O546" s="99"/>
      <c r="P546" s="99"/>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row>
    <row r="547" ht="19.5" customHeight="1">
      <c r="A547" s="14"/>
      <c r="B547" s="14"/>
      <c r="C547" s="14"/>
      <c r="D547" s="14"/>
      <c r="E547" s="14"/>
      <c r="F547" s="98"/>
      <c r="G547" s="98"/>
      <c r="H547" s="14"/>
      <c r="I547" s="99"/>
      <c r="J547" s="99"/>
      <c r="K547" s="99"/>
      <c r="L547" s="99"/>
      <c r="M547" s="99"/>
      <c r="N547" s="99"/>
      <c r="O547" s="99"/>
      <c r="P547" s="99"/>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row>
    <row r="548" ht="19.5" customHeight="1">
      <c r="A548" s="14"/>
      <c r="B548" s="14"/>
      <c r="C548" s="14"/>
      <c r="D548" s="14"/>
      <c r="E548" s="14"/>
      <c r="F548" s="98"/>
      <c r="G548" s="98"/>
      <c r="H548" s="14"/>
      <c r="I548" s="99"/>
      <c r="J548" s="99"/>
      <c r="K548" s="99"/>
      <c r="L548" s="99"/>
      <c r="M548" s="99"/>
      <c r="N548" s="99"/>
      <c r="O548" s="99"/>
      <c r="P548" s="99"/>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row>
    <row r="549" ht="19.5" customHeight="1">
      <c r="A549" s="14"/>
      <c r="B549" s="14"/>
      <c r="C549" s="14"/>
      <c r="D549" s="14"/>
      <c r="E549" s="14"/>
      <c r="F549" s="98"/>
      <c r="G549" s="98"/>
      <c r="H549" s="14"/>
      <c r="I549" s="99"/>
      <c r="J549" s="99"/>
      <c r="K549" s="99"/>
      <c r="L549" s="99"/>
      <c r="M549" s="99"/>
      <c r="N549" s="99"/>
      <c r="O549" s="99"/>
      <c r="P549" s="99"/>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row>
    <row r="550" ht="19.5" customHeight="1">
      <c r="A550" s="14"/>
      <c r="B550" s="14"/>
      <c r="C550" s="14"/>
      <c r="D550" s="14"/>
      <c r="E550" s="14"/>
      <c r="F550" s="98"/>
      <c r="G550" s="98"/>
      <c r="H550" s="14"/>
      <c r="I550" s="99"/>
      <c r="J550" s="99"/>
      <c r="K550" s="99"/>
      <c r="L550" s="99"/>
      <c r="M550" s="99"/>
      <c r="N550" s="99"/>
      <c r="O550" s="99"/>
      <c r="P550" s="99"/>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row>
    <row r="551" ht="19.5" customHeight="1">
      <c r="A551" s="14"/>
      <c r="B551" s="14"/>
      <c r="C551" s="14"/>
      <c r="D551" s="14"/>
      <c r="E551" s="14"/>
      <c r="F551" s="98"/>
      <c r="G551" s="98"/>
      <c r="H551" s="14"/>
      <c r="I551" s="99"/>
      <c r="J551" s="99"/>
      <c r="K551" s="99"/>
      <c r="L551" s="99"/>
      <c r="M551" s="99"/>
      <c r="N551" s="99"/>
      <c r="O551" s="99"/>
      <c r="P551" s="99"/>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row>
    <row r="552" ht="19.5" customHeight="1">
      <c r="A552" s="14"/>
      <c r="B552" s="14"/>
      <c r="C552" s="14"/>
      <c r="D552" s="14"/>
      <c r="E552" s="14"/>
      <c r="F552" s="98"/>
      <c r="G552" s="98"/>
      <c r="H552" s="14"/>
      <c r="I552" s="99"/>
      <c r="J552" s="99"/>
      <c r="K552" s="99"/>
      <c r="L552" s="99"/>
      <c r="M552" s="99"/>
      <c r="N552" s="99"/>
      <c r="O552" s="99"/>
      <c r="P552" s="99"/>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row>
    <row r="553" ht="19.5" customHeight="1">
      <c r="A553" s="14"/>
      <c r="B553" s="14"/>
      <c r="C553" s="14"/>
      <c r="D553" s="14"/>
      <c r="E553" s="14"/>
      <c r="F553" s="98"/>
      <c r="G553" s="98"/>
      <c r="H553" s="14"/>
      <c r="I553" s="99"/>
      <c r="J553" s="99"/>
      <c r="K553" s="99"/>
      <c r="L553" s="99"/>
      <c r="M553" s="99"/>
      <c r="N553" s="99"/>
      <c r="O553" s="99"/>
      <c r="P553" s="99"/>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row>
    <row r="554" ht="19.5" customHeight="1">
      <c r="A554" s="14"/>
      <c r="B554" s="14"/>
      <c r="C554" s="14"/>
      <c r="D554" s="14"/>
      <c r="E554" s="14"/>
      <c r="F554" s="98"/>
      <c r="G554" s="98"/>
      <c r="H554" s="14"/>
      <c r="I554" s="99"/>
      <c r="J554" s="99"/>
      <c r="K554" s="99"/>
      <c r="L554" s="99"/>
      <c r="M554" s="99"/>
      <c r="N554" s="99"/>
      <c r="O554" s="99"/>
      <c r="P554" s="99"/>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row>
    <row r="555" ht="19.5" customHeight="1">
      <c r="A555" s="14"/>
      <c r="B555" s="14"/>
      <c r="C555" s="14"/>
      <c r="D555" s="14"/>
      <c r="E555" s="14"/>
      <c r="F555" s="98"/>
      <c r="G555" s="98"/>
      <c r="H555" s="14"/>
      <c r="I555" s="99"/>
      <c r="J555" s="99"/>
      <c r="K555" s="99"/>
      <c r="L555" s="99"/>
      <c r="M555" s="99"/>
      <c r="N555" s="99"/>
      <c r="O555" s="99"/>
      <c r="P555" s="99"/>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row>
    <row r="556" ht="19.5" customHeight="1">
      <c r="A556" s="14"/>
      <c r="B556" s="14"/>
      <c r="C556" s="14"/>
      <c r="D556" s="14"/>
      <c r="E556" s="14"/>
      <c r="F556" s="98"/>
      <c r="G556" s="98"/>
      <c r="H556" s="14"/>
      <c r="I556" s="99"/>
      <c r="J556" s="99"/>
      <c r="K556" s="99"/>
      <c r="L556" s="99"/>
      <c r="M556" s="99"/>
      <c r="N556" s="99"/>
      <c r="O556" s="99"/>
      <c r="P556" s="99"/>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row>
    <row r="557" ht="19.5" customHeight="1">
      <c r="A557" s="14"/>
      <c r="B557" s="14"/>
      <c r="C557" s="14"/>
      <c r="D557" s="14"/>
      <c r="E557" s="14"/>
      <c r="F557" s="98"/>
      <c r="G557" s="98"/>
      <c r="H557" s="14"/>
      <c r="I557" s="99"/>
      <c r="J557" s="99"/>
      <c r="K557" s="99"/>
      <c r="L557" s="99"/>
      <c r="M557" s="99"/>
      <c r="N557" s="99"/>
      <c r="O557" s="99"/>
      <c r="P557" s="99"/>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row>
    <row r="558" ht="19.5" customHeight="1">
      <c r="A558" s="14"/>
      <c r="B558" s="14"/>
      <c r="C558" s="14"/>
      <c r="D558" s="14"/>
      <c r="E558" s="14"/>
      <c r="F558" s="98"/>
      <c r="G558" s="98"/>
      <c r="H558" s="14"/>
      <c r="I558" s="99"/>
      <c r="J558" s="99"/>
      <c r="K558" s="99"/>
      <c r="L558" s="99"/>
      <c r="M558" s="99"/>
      <c r="N558" s="99"/>
      <c r="O558" s="99"/>
      <c r="P558" s="99"/>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row>
    <row r="559" ht="19.5" customHeight="1">
      <c r="A559" s="14"/>
      <c r="B559" s="14"/>
      <c r="C559" s="14"/>
      <c r="D559" s="14"/>
      <c r="E559" s="14"/>
      <c r="F559" s="98"/>
      <c r="G559" s="98"/>
      <c r="H559" s="14"/>
      <c r="I559" s="99"/>
      <c r="J559" s="99"/>
      <c r="K559" s="99"/>
      <c r="L559" s="99"/>
      <c r="M559" s="99"/>
      <c r="N559" s="99"/>
      <c r="O559" s="99"/>
      <c r="P559" s="99"/>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row>
    <row r="560" ht="19.5" customHeight="1">
      <c r="A560" s="14"/>
      <c r="B560" s="14"/>
      <c r="C560" s="14"/>
      <c r="D560" s="14"/>
      <c r="E560" s="14"/>
      <c r="F560" s="98"/>
      <c r="G560" s="98"/>
      <c r="H560" s="14"/>
      <c r="I560" s="99"/>
      <c r="J560" s="99"/>
      <c r="K560" s="99"/>
      <c r="L560" s="99"/>
      <c r="M560" s="99"/>
      <c r="N560" s="99"/>
      <c r="O560" s="99"/>
      <c r="P560" s="99"/>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row>
    <row r="561" ht="19.5" customHeight="1">
      <c r="A561" s="14"/>
      <c r="B561" s="14"/>
      <c r="C561" s="14"/>
      <c r="D561" s="14"/>
      <c r="E561" s="14"/>
      <c r="F561" s="98"/>
      <c r="G561" s="98"/>
      <c r="H561" s="14"/>
      <c r="I561" s="99"/>
      <c r="J561" s="99"/>
      <c r="K561" s="99"/>
      <c r="L561" s="99"/>
      <c r="M561" s="99"/>
      <c r="N561" s="99"/>
      <c r="O561" s="99"/>
      <c r="P561" s="99"/>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row>
    <row r="562" ht="19.5" customHeight="1">
      <c r="A562" s="14"/>
      <c r="B562" s="14"/>
      <c r="C562" s="14"/>
      <c r="D562" s="14"/>
      <c r="E562" s="14"/>
      <c r="F562" s="98"/>
      <c r="G562" s="98"/>
      <c r="H562" s="14"/>
      <c r="I562" s="99"/>
      <c r="J562" s="99"/>
      <c r="K562" s="99"/>
      <c r="L562" s="99"/>
      <c r="M562" s="99"/>
      <c r="N562" s="99"/>
      <c r="O562" s="99"/>
      <c r="P562" s="99"/>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row>
    <row r="563" ht="19.5" customHeight="1">
      <c r="A563" s="14"/>
      <c r="B563" s="14"/>
      <c r="C563" s="14"/>
      <c r="D563" s="14"/>
      <c r="E563" s="14"/>
      <c r="F563" s="98"/>
      <c r="G563" s="98"/>
      <c r="H563" s="14"/>
      <c r="I563" s="99"/>
      <c r="J563" s="99"/>
      <c r="K563" s="99"/>
      <c r="L563" s="99"/>
      <c r="M563" s="99"/>
      <c r="N563" s="99"/>
      <c r="O563" s="99"/>
      <c r="P563" s="99"/>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row>
    <row r="564" ht="19.5" customHeight="1">
      <c r="A564" s="14"/>
      <c r="B564" s="14"/>
      <c r="C564" s="14"/>
      <c r="D564" s="14"/>
      <c r="E564" s="14"/>
      <c r="F564" s="98"/>
      <c r="G564" s="98"/>
      <c r="H564" s="14"/>
      <c r="I564" s="99"/>
      <c r="J564" s="99"/>
      <c r="K564" s="99"/>
      <c r="L564" s="99"/>
      <c r="M564" s="99"/>
      <c r="N564" s="99"/>
      <c r="O564" s="99"/>
      <c r="P564" s="99"/>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row>
    <row r="565" ht="19.5" customHeight="1">
      <c r="A565" s="14"/>
      <c r="B565" s="14"/>
      <c r="C565" s="14"/>
      <c r="D565" s="14"/>
      <c r="E565" s="14"/>
      <c r="F565" s="98"/>
      <c r="G565" s="98"/>
      <c r="H565" s="14"/>
      <c r="I565" s="99"/>
      <c r="J565" s="99"/>
      <c r="K565" s="99"/>
      <c r="L565" s="99"/>
      <c r="M565" s="99"/>
      <c r="N565" s="99"/>
      <c r="O565" s="99"/>
      <c r="P565" s="99"/>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row>
    <row r="566" ht="19.5" customHeight="1">
      <c r="A566" s="14"/>
      <c r="B566" s="14"/>
      <c r="C566" s="14"/>
      <c r="D566" s="14"/>
      <c r="E566" s="14"/>
      <c r="F566" s="98"/>
      <c r="G566" s="98"/>
      <c r="H566" s="14"/>
      <c r="I566" s="99"/>
      <c r="J566" s="99"/>
      <c r="K566" s="99"/>
      <c r="L566" s="99"/>
      <c r="M566" s="99"/>
      <c r="N566" s="99"/>
      <c r="O566" s="99"/>
      <c r="P566" s="99"/>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row>
    <row r="567" ht="19.5" customHeight="1">
      <c r="A567" s="14"/>
      <c r="B567" s="14"/>
      <c r="C567" s="14"/>
      <c r="D567" s="14"/>
      <c r="E567" s="14"/>
      <c r="F567" s="98"/>
      <c r="G567" s="98"/>
      <c r="H567" s="14"/>
      <c r="I567" s="99"/>
      <c r="J567" s="99"/>
      <c r="K567" s="99"/>
      <c r="L567" s="99"/>
      <c r="M567" s="99"/>
      <c r="N567" s="99"/>
      <c r="O567" s="99"/>
      <c r="P567" s="99"/>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row>
    <row r="568" ht="19.5" customHeight="1">
      <c r="A568" s="14"/>
      <c r="B568" s="14"/>
      <c r="C568" s="14"/>
      <c r="D568" s="14"/>
      <c r="E568" s="14"/>
      <c r="F568" s="98"/>
      <c r="G568" s="98"/>
      <c r="H568" s="14"/>
      <c r="I568" s="99"/>
      <c r="J568" s="99"/>
      <c r="K568" s="99"/>
      <c r="L568" s="99"/>
      <c r="M568" s="99"/>
      <c r="N568" s="99"/>
      <c r="O568" s="99"/>
      <c r="P568" s="99"/>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row>
    <row r="569" ht="19.5" customHeight="1">
      <c r="A569" s="14"/>
      <c r="B569" s="14"/>
      <c r="C569" s="14"/>
      <c r="D569" s="14"/>
      <c r="E569" s="14"/>
      <c r="F569" s="98"/>
      <c r="G569" s="98"/>
      <c r="H569" s="14"/>
      <c r="I569" s="99"/>
      <c r="J569" s="99"/>
      <c r="K569" s="99"/>
      <c r="L569" s="99"/>
      <c r="M569" s="99"/>
      <c r="N569" s="99"/>
      <c r="O569" s="99"/>
      <c r="P569" s="99"/>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row>
    <row r="570" ht="19.5" customHeight="1">
      <c r="A570" s="14"/>
      <c r="B570" s="14"/>
      <c r="C570" s="14"/>
      <c r="D570" s="14"/>
      <c r="E570" s="14"/>
      <c r="F570" s="98"/>
      <c r="G570" s="98"/>
      <c r="H570" s="14"/>
      <c r="I570" s="99"/>
      <c r="J570" s="99"/>
      <c r="K570" s="99"/>
      <c r="L570" s="99"/>
      <c r="M570" s="99"/>
      <c r="N570" s="99"/>
      <c r="O570" s="99"/>
      <c r="P570" s="99"/>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row>
    <row r="571" ht="19.5" customHeight="1">
      <c r="A571" s="14"/>
      <c r="B571" s="14"/>
      <c r="C571" s="14"/>
      <c r="D571" s="14"/>
      <c r="E571" s="14"/>
      <c r="F571" s="98"/>
      <c r="G571" s="98"/>
      <c r="H571" s="14"/>
      <c r="I571" s="99"/>
      <c r="J571" s="99"/>
      <c r="K571" s="99"/>
      <c r="L571" s="99"/>
      <c r="M571" s="99"/>
      <c r="N571" s="99"/>
      <c r="O571" s="99"/>
      <c r="P571" s="99"/>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row>
    <row r="572" ht="19.5" customHeight="1">
      <c r="A572" s="14"/>
      <c r="B572" s="14"/>
      <c r="C572" s="14"/>
      <c r="D572" s="14"/>
      <c r="E572" s="14"/>
      <c r="F572" s="98"/>
      <c r="G572" s="98"/>
      <c r="H572" s="14"/>
      <c r="I572" s="99"/>
      <c r="J572" s="99"/>
      <c r="K572" s="99"/>
      <c r="L572" s="99"/>
      <c r="M572" s="99"/>
      <c r="N572" s="99"/>
      <c r="O572" s="99"/>
      <c r="P572" s="99"/>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row>
    <row r="573" ht="19.5" customHeight="1">
      <c r="A573" s="14"/>
      <c r="B573" s="14"/>
      <c r="C573" s="14"/>
      <c r="D573" s="14"/>
      <c r="E573" s="14"/>
      <c r="F573" s="98"/>
      <c r="G573" s="98"/>
      <c r="H573" s="14"/>
      <c r="I573" s="99"/>
      <c r="J573" s="99"/>
      <c r="K573" s="99"/>
      <c r="L573" s="99"/>
      <c r="M573" s="99"/>
      <c r="N573" s="99"/>
      <c r="O573" s="99"/>
      <c r="P573" s="99"/>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row>
    <row r="574" ht="19.5" customHeight="1">
      <c r="A574" s="14"/>
      <c r="B574" s="14"/>
      <c r="C574" s="14"/>
      <c r="D574" s="14"/>
      <c r="E574" s="14"/>
      <c r="F574" s="98"/>
      <c r="G574" s="98"/>
      <c r="H574" s="14"/>
      <c r="I574" s="99"/>
      <c r="J574" s="99"/>
      <c r="K574" s="99"/>
      <c r="L574" s="99"/>
      <c r="M574" s="99"/>
      <c r="N574" s="99"/>
      <c r="O574" s="99"/>
      <c r="P574" s="99"/>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row>
    <row r="575" ht="19.5" customHeight="1">
      <c r="A575" s="14"/>
      <c r="B575" s="14"/>
      <c r="C575" s="14"/>
      <c r="D575" s="14"/>
      <c r="E575" s="14"/>
      <c r="F575" s="98"/>
      <c r="G575" s="98"/>
      <c r="H575" s="14"/>
      <c r="I575" s="99"/>
      <c r="J575" s="99"/>
      <c r="K575" s="99"/>
      <c r="L575" s="99"/>
      <c r="M575" s="99"/>
      <c r="N575" s="99"/>
      <c r="O575" s="99"/>
      <c r="P575" s="99"/>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row>
    <row r="576" ht="19.5" customHeight="1">
      <c r="A576" s="14"/>
      <c r="B576" s="14"/>
      <c r="C576" s="14"/>
      <c r="D576" s="14"/>
      <c r="E576" s="14"/>
      <c r="F576" s="98"/>
      <c r="G576" s="98"/>
      <c r="H576" s="14"/>
      <c r="I576" s="99"/>
      <c r="J576" s="99"/>
      <c r="K576" s="99"/>
      <c r="L576" s="99"/>
      <c r="M576" s="99"/>
      <c r="N576" s="99"/>
      <c r="O576" s="99"/>
      <c r="P576" s="99"/>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row>
    <row r="577" ht="19.5" customHeight="1">
      <c r="A577" s="14"/>
      <c r="B577" s="14"/>
      <c r="C577" s="14"/>
      <c r="D577" s="14"/>
      <c r="E577" s="14"/>
      <c r="F577" s="98"/>
      <c r="G577" s="98"/>
      <c r="H577" s="14"/>
      <c r="I577" s="99"/>
      <c r="J577" s="99"/>
      <c r="K577" s="99"/>
      <c r="L577" s="99"/>
      <c r="M577" s="99"/>
      <c r="N577" s="99"/>
      <c r="O577" s="99"/>
      <c r="P577" s="99"/>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row>
    <row r="578" ht="19.5" customHeight="1">
      <c r="A578" s="14"/>
      <c r="B578" s="14"/>
      <c r="C578" s="14"/>
      <c r="D578" s="14"/>
      <c r="E578" s="14"/>
      <c r="F578" s="98"/>
      <c r="G578" s="98"/>
      <c r="H578" s="14"/>
      <c r="I578" s="99"/>
      <c r="J578" s="99"/>
      <c r="K578" s="99"/>
      <c r="L578" s="99"/>
      <c r="M578" s="99"/>
      <c r="N578" s="99"/>
      <c r="O578" s="99"/>
      <c r="P578" s="99"/>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row>
    <row r="579" ht="19.5" customHeight="1">
      <c r="A579" s="14"/>
      <c r="B579" s="14"/>
      <c r="C579" s="14"/>
      <c r="D579" s="14"/>
      <c r="E579" s="14"/>
      <c r="F579" s="98"/>
      <c r="G579" s="98"/>
      <c r="H579" s="14"/>
      <c r="I579" s="99"/>
      <c r="J579" s="99"/>
      <c r="K579" s="99"/>
      <c r="L579" s="99"/>
      <c r="M579" s="99"/>
      <c r="N579" s="99"/>
      <c r="O579" s="99"/>
      <c r="P579" s="99"/>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row>
    <row r="580" ht="19.5" customHeight="1">
      <c r="A580" s="14"/>
      <c r="B580" s="14"/>
      <c r="C580" s="14"/>
      <c r="D580" s="14"/>
      <c r="E580" s="14"/>
      <c r="F580" s="98"/>
      <c r="G580" s="98"/>
      <c r="H580" s="14"/>
      <c r="I580" s="99"/>
      <c r="J580" s="99"/>
      <c r="K580" s="99"/>
      <c r="L580" s="99"/>
      <c r="M580" s="99"/>
      <c r="N580" s="99"/>
      <c r="O580" s="99"/>
      <c r="P580" s="99"/>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row>
    <row r="581" ht="19.5" customHeight="1">
      <c r="A581" s="14"/>
      <c r="B581" s="14"/>
      <c r="C581" s="14"/>
      <c r="D581" s="14"/>
      <c r="E581" s="14"/>
      <c r="F581" s="98"/>
      <c r="G581" s="98"/>
      <c r="H581" s="14"/>
      <c r="I581" s="99"/>
      <c r="J581" s="99"/>
      <c r="K581" s="99"/>
      <c r="L581" s="99"/>
      <c r="M581" s="99"/>
      <c r="N581" s="99"/>
      <c r="O581" s="99"/>
      <c r="P581" s="99"/>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row>
    <row r="582" ht="19.5" customHeight="1">
      <c r="A582" s="14"/>
      <c r="B582" s="14"/>
      <c r="C582" s="14"/>
      <c r="D582" s="14"/>
      <c r="E582" s="14"/>
      <c r="F582" s="98"/>
      <c r="G582" s="98"/>
      <c r="H582" s="14"/>
      <c r="I582" s="99"/>
      <c r="J582" s="99"/>
      <c r="K582" s="99"/>
      <c r="L582" s="99"/>
      <c r="M582" s="99"/>
      <c r="N582" s="99"/>
      <c r="O582" s="99"/>
      <c r="P582" s="99"/>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row>
    <row r="583" ht="19.5" customHeight="1">
      <c r="A583" s="14"/>
      <c r="B583" s="14"/>
      <c r="C583" s="14"/>
      <c r="D583" s="14"/>
      <c r="E583" s="14"/>
      <c r="F583" s="98"/>
      <c r="G583" s="98"/>
      <c r="H583" s="14"/>
      <c r="I583" s="99"/>
      <c r="J583" s="99"/>
      <c r="K583" s="99"/>
      <c r="L583" s="99"/>
      <c r="M583" s="99"/>
      <c r="N583" s="99"/>
      <c r="O583" s="99"/>
      <c r="P583" s="99"/>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row>
    <row r="584" ht="19.5" customHeight="1">
      <c r="A584" s="14"/>
      <c r="B584" s="14"/>
      <c r="C584" s="14"/>
      <c r="D584" s="14"/>
      <c r="E584" s="14"/>
      <c r="F584" s="98"/>
      <c r="G584" s="98"/>
      <c r="H584" s="14"/>
      <c r="I584" s="99"/>
      <c r="J584" s="99"/>
      <c r="K584" s="99"/>
      <c r="L584" s="99"/>
      <c r="M584" s="99"/>
      <c r="N584" s="99"/>
      <c r="O584" s="99"/>
      <c r="P584" s="99"/>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row>
    <row r="585" ht="19.5" customHeight="1">
      <c r="A585" s="14"/>
      <c r="B585" s="14"/>
      <c r="C585" s="14"/>
      <c r="D585" s="14"/>
      <c r="E585" s="14"/>
      <c r="F585" s="98"/>
      <c r="G585" s="98"/>
      <c r="H585" s="14"/>
      <c r="I585" s="99"/>
      <c r="J585" s="99"/>
      <c r="K585" s="99"/>
      <c r="L585" s="99"/>
      <c r="M585" s="99"/>
      <c r="N585" s="99"/>
      <c r="O585" s="99"/>
      <c r="P585" s="99"/>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row>
    <row r="586" ht="19.5" customHeight="1">
      <c r="A586" s="14"/>
      <c r="B586" s="14"/>
      <c r="C586" s="14"/>
      <c r="D586" s="14"/>
      <c r="E586" s="14"/>
      <c r="F586" s="98"/>
      <c r="G586" s="98"/>
      <c r="H586" s="14"/>
      <c r="I586" s="99"/>
      <c r="J586" s="99"/>
      <c r="K586" s="99"/>
      <c r="L586" s="99"/>
      <c r="M586" s="99"/>
      <c r="N586" s="99"/>
      <c r="O586" s="99"/>
      <c r="P586" s="99"/>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row>
    <row r="587" ht="19.5" customHeight="1">
      <c r="A587" s="14"/>
      <c r="B587" s="14"/>
      <c r="C587" s="14"/>
      <c r="D587" s="14"/>
      <c r="E587" s="14"/>
      <c r="F587" s="98"/>
      <c r="G587" s="98"/>
      <c r="H587" s="14"/>
      <c r="I587" s="99"/>
      <c r="J587" s="99"/>
      <c r="K587" s="99"/>
      <c r="L587" s="99"/>
      <c r="M587" s="99"/>
      <c r="N587" s="99"/>
      <c r="O587" s="99"/>
      <c r="P587" s="99"/>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row>
    <row r="588" ht="19.5" customHeight="1">
      <c r="A588" s="14"/>
      <c r="B588" s="14"/>
      <c r="C588" s="14"/>
      <c r="D588" s="14"/>
      <c r="E588" s="14"/>
      <c r="F588" s="98"/>
      <c r="G588" s="98"/>
      <c r="H588" s="14"/>
      <c r="I588" s="99"/>
      <c r="J588" s="99"/>
      <c r="K588" s="99"/>
      <c r="L588" s="99"/>
      <c r="M588" s="99"/>
      <c r="N588" s="99"/>
      <c r="O588" s="99"/>
      <c r="P588" s="99"/>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row>
    <row r="589" ht="19.5" customHeight="1">
      <c r="A589" s="14"/>
      <c r="B589" s="14"/>
      <c r="C589" s="14"/>
      <c r="D589" s="14"/>
      <c r="E589" s="14"/>
      <c r="F589" s="98"/>
      <c r="G589" s="98"/>
      <c r="H589" s="14"/>
      <c r="I589" s="99"/>
      <c r="J589" s="99"/>
      <c r="K589" s="99"/>
      <c r="L589" s="99"/>
      <c r="M589" s="99"/>
      <c r="N589" s="99"/>
      <c r="O589" s="99"/>
      <c r="P589" s="99"/>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row>
    <row r="590" ht="19.5" customHeight="1">
      <c r="A590" s="14"/>
      <c r="B590" s="14"/>
      <c r="C590" s="14"/>
      <c r="D590" s="14"/>
      <c r="E590" s="14"/>
      <c r="F590" s="98"/>
      <c r="G590" s="98"/>
      <c r="H590" s="14"/>
      <c r="I590" s="99"/>
      <c r="J590" s="99"/>
      <c r="K590" s="99"/>
      <c r="L590" s="99"/>
      <c r="M590" s="99"/>
      <c r="N590" s="99"/>
      <c r="O590" s="99"/>
      <c r="P590" s="99"/>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row>
    <row r="591" ht="19.5" customHeight="1">
      <c r="A591" s="14"/>
      <c r="B591" s="14"/>
      <c r="C591" s="14"/>
      <c r="D591" s="14"/>
      <c r="E591" s="14"/>
      <c r="F591" s="98"/>
      <c r="G591" s="98"/>
      <c r="H591" s="14"/>
      <c r="I591" s="99"/>
      <c r="J591" s="99"/>
      <c r="K591" s="99"/>
      <c r="L591" s="99"/>
      <c r="M591" s="99"/>
      <c r="N591" s="99"/>
      <c r="O591" s="99"/>
      <c r="P591" s="99"/>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row>
    <row r="592" ht="19.5" customHeight="1">
      <c r="A592" s="14"/>
      <c r="B592" s="14"/>
      <c r="C592" s="14"/>
      <c r="D592" s="14"/>
      <c r="E592" s="14"/>
      <c r="F592" s="98"/>
      <c r="G592" s="98"/>
      <c r="H592" s="14"/>
      <c r="I592" s="99"/>
      <c r="J592" s="99"/>
      <c r="K592" s="99"/>
      <c r="L592" s="99"/>
      <c r="M592" s="99"/>
      <c r="N592" s="99"/>
      <c r="O592" s="99"/>
      <c r="P592" s="99"/>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row>
    <row r="593" ht="19.5" customHeight="1">
      <c r="A593" s="14"/>
      <c r="B593" s="14"/>
      <c r="C593" s="14"/>
      <c r="D593" s="14"/>
      <c r="E593" s="14"/>
      <c r="F593" s="98"/>
      <c r="G593" s="98"/>
      <c r="H593" s="14"/>
      <c r="I593" s="99"/>
      <c r="J593" s="99"/>
      <c r="K593" s="99"/>
      <c r="L593" s="99"/>
      <c r="M593" s="99"/>
      <c r="N593" s="99"/>
      <c r="O593" s="99"/>
      <c r="P593" s="99"/>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row>
    <row r="594" ht="19.5" customHeight="1">
      <c r="A594" s="14"/>
      <c r="B594" s="14"/>
      <c r="C594" s="14"/>
      <c r="D594" s="14"/>
      <c r="E594" s="14"/>
      <c r="F594" s="98"/>
      <c r="G594" s="98"/>
      <c r="H594" s="14"/>
      <c r="I594" s="99"/>
      <c r="J594" s="99"/>
      <c r="K594" s="99"/>
      <c r="L594" s="99"/>
      <c r="M594" s="99"/>
      <c r="N594" s="99"/>
      <c r="O594" s="99"/>
      <c r="P594" s="99"/>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row>
    <row r="595" ht="19.5" customHeight="1">
      <c r="A595" s="14"/>
      <c r="B595" s="14"/>
      <c r="C595" s="14"/>
      <c r="D595" s="14"/>
      <c r="E595" s="14"/>
      <c r="F595" s="98"/>
      <c r="G595" s="98"/>
      <c r="H595" s="14"/>
      <c r="I595" s="99"/>
      <c r="J595" s="99"/>
      <c r="K595" s="99"/>
      <c r="L595" s="99"/>
      <c r="M595" s="99"/>
      <c r="N595" s="99"/>
      <c r="O595" s="99"/>
      <c r="P595" s="99"/>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row>
    <row r="596" ht="19.5" customHeight="1">
      <c r="A596" s="14"/>
      <c r="B596" s="14"/>
      <c r="C596" s="14"/>
      <c r="D596" s="14"/>
      <c r="E596" s="14"/>
      <c r="F596" s="98"/>
      <c r="G596" s="98"/>
      <c r="H596" s="14"/>
      <c r="I596" s="99"/>
      <c r="J596" s="99"/>
      <c r="K596" s="99"/>
      <c r="L596" s="99"/>
      <c r="M596" s="99"/>
      <c r="N596" s="99"/>
      <c r="O596" s="99"/>
      <c r="P596" s="99"/>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row>
    <row r="597" ht="19.5" customHeight="1">
      <c r="A597" s="14"/>
      <c r="B597" s="14"/>
      <c r="C597" s="14"/>
      <c r="D597" s="14"/>
      <c r="E597" s="14"/>
      <c r="F597" s="98"/>
      <c r="G597" s="98"/>
      <c r="H597" s="14"/>
      <c r="I597" s="99"/>
      <c r="J597" s="99"/>
      <c r="K597" s="99"/>
      <c r="L597" s="99"/>
      <c r="M597" s="99"/>
      <c r="N597" s="99"/>
      <c r="O597" s="99"/>
      <c r="P597" s="99"/>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row>
    <row r="598" ht="19.5" customHeight="1">
      <c r="A598" s="14"/>
      <c r="B598" s="14"/>
      <c r="C598" s="14"/>
      <c r="D598" s="14"/>
      <c r="E598" s="14"/>
      <c r="F598" s="98"/>
      <c r="G598" s="98"/>
      <c r="H598" s="14"/>
      <c r="I598" s="99"/>
      <c r="J598" s="99"/>
      <c r="K598" s="99"/>
      <c r="L598" s="99"/>
      <c r="M598" s="99"/>
      <c r="N598" s="99"/>
      <c r="O598" s="99"/>
      <c r="P598" s="99"/>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row>
    <row r="599" ht="19.5" customHeight="1">
      <c r="A599" s="14"/>
      <c r="B599" s="14"/>
      <c r="C599" s="14"/>
      <c r="D599" s="14"/>
      <c r="E599" s="14"/>
      <c r="F599" s="98"/>
      <c r="G599" s="98"/>
      <c r="H599" s="14"/>
      <c r="I599" s="99"/>
      <c r="J599" s="99"/>
      <c r="K599" s="99"/>
      <c r="L599" s="99"/>
      <c r="M599" s="99"/>
      <c r="N599" s="99"/>
      <c r="O599" s="99"/>
      <c r="P599" s="99"/>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row>
    <row r="600" ht="19.5" customHeight="1">
      <c r="A600" s="14"/>
      <c r="B600" s="14"/>
      <c r="C600" s="14"/>
      <c r="D600" s="14"/>
      <c r="E600" s="14"/>
      <c r="F600" s="98"/>
      <c r="G600" s="98"/>
      <c r="H600" s="14"/>
      <c r="I600" s="99"/>
      <c r="J600" s="99"/>
      <c r="K600" s="99"/>
      <c r="L600" s="99"/>
      <c r="M600" s="99"/>
      <c r="N600" s="99"/>
      <c r="O600" s="99"/>
      <c r="P600" s="99"/>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row>
    <row r="601" ht="19.5" customHeight="1">
      <c r="A601" s="14"/>
      <c r="B601" s="14"/>
      <c r="C601" s="14"/>
      <c r="D601" s="14"/>
      <c r="E601" s="14"/>
      <c r="F601" s="98"/>
      <c r="G601" s="98"/>
      <c r="H601" s="14"/>
      <c r="I601" s="99"/>
      <c r="J601" s="99"/>
      <c r="K601" s="99"/>
      <c r="L601" s="99"/>
      <c r="M601" s="99"/>
      <c r="N601" s="99"/>
      <c r="O601" s="99"/>
      <c r="P601" s="99"/>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row>
    <row r="602" ht="19.5" customHeight="1">
      <c r="A602" s="14"/>
      <c r="B602" s="14"/>
      <c r="C602" s="14"/>
      <c r="D602" s="14"/>
      <c r="E602" s="14"/>
      <c r="F602" s="98"/>
      <c r="G602" s="98"/>
      <c r="H602" s="14"/>
      <c r="I602" s="99"/>
      <c r="J602" s="99"/>
      <c r="K602" s="99"/>
      <c r="L602" s="99"/>
      <c r="M602" s="99"/>
      <c r="N602" s="99"/>
      <c r="O602" s="99"/>
      <c r="P602" s="99"/>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row>
    <row r="603" ht="19.5" customHeight="1">
      <c r="A603" s="14"/>
      <c r="B603" s="14"/>
      <c r="C603" s="14"/>
      <c r="D603" s="14"/>
      <c r="E603" s="14"/>
      <c r="F603" s="98"/>
      <c r="G603" s="98"/>
      <c r="H603" s="14"/>
      <c r="I603" s="99"/>
      <c r="J603" s="99"/>
      <c r="K603" s="99"/>
      <c r="L603" s="99"/>
      <c r="M603" s="99"/>
      <c r="N603" s="99"/>
      <c r="O603" s="99"/>
      <c r="P603" s="99"/>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row>
    <row r="604" ht="19.5" customHeight="1">
      <c r="A604" s="14"/>
      <c r="B604" s="14"/>
      <c r="C604" s="14"/>
      <c r="D604" s="14"/>
      <c r="E604" s="14"/>
      <c r="F604" s="98"/>
      <c r="G604" s="98"/>
      <c r="H604" s="14"/>
      <c r="I604" s="99"/>
      <c r="J604" s="99"/>
      <c r="K604" s="99"/>
      <c r="L604" s="99"/>
      <c r="M604" s="99"/>
      <c r="N604" s="99"/>
      <c r="O604" s="99"/>
      <c r="P604" s="99"/>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row>
    <row r="605" ht="19.5" customHeight="1">
      <c r="A605" s="14"/>
      <c r="B605" s="14"/>
      <c r="C605" s="14"/>
      <c r="D605" s="14"/>
      <c r="E605" s="14"/>
      <c r="F605" s="98"/>
      <c r="G605" s="98"/>
      <c r="H605" s="14"/>
      <c r="I605" s="99"/>
      <c r="J605" s="99"/>
      <c r="K605" s="99"/>
      <c r="L605" s="99"/>
      <c r="M605" s="99"/>
      <c r="N605" s="99"/>
      <c r="O605" s="99"/>
      <c r="P605" s="99"/>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row>
    <row r="606" ht="19.5" customHeight="1">
      <c r="A606" s="14"/>
      <c r="B606" s="14"/>
      <c r="C606" s="14"/>
      <c r="D606" s="14"/>
      <c r="E606" s="14"/>
      <c r="F606" s="98"/>
      <c r="G606" s="98"/>
      <c r="H606" s="14"/>
      <c r="I606" s="99"/>
      <c r="J606" s="99"/>
      <c r="K606" s="99"/>
      <c r="L606" s="99"/>
      <c r="M606" s="99"/>
      <c r="N606" s="99"/>
      <c r="O606" s="99"/>
      <c r="P606" s="99"/>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row>
    <row r="607" ht="19.5" customHeight="1">
      <c r="A607" s="14"/>
      <c r="B607" s="14"/>
      <c r="C607" s="14"/>
      <c r="D607" s="14"/>
      <c r="E607" s="14"/>
      <c r="F607" s="98"/>
      <c r="G607" s="98"/>
      <c r="H607" s="14"/>
      <c r="I607" s="99"/>
      <c r="J607" s="99"/>
      <c r="K607" s="99"/>
      <c r="L607" s="99"/>
      <c r="M607" s="99"/>
      <c r="N607" s="99"/>
      <c r="O607" s="99"/>
      <c r="P607" s="99"/>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row>
    <row r="608" ht="19.5" customHeight="1">
      <c r="A608" s="14"/>
      <c r="B608" s="14"/>
      <c r="C608" s="14"/>
      <c r="D608" s="14"/>
      <c r="E608" s="14"/>
      <c r="F608" s="98"/>
      <c r="G608" s="98"/>
      <c r="H608" s="14"/>
      <c r="I608" s="99"/>
      <c r="J608" s="99"/>
      <c r="K608" s="99"/>
      <c r="L608" s="99"/>
      <c r="M608" s="99"/>
      <c r="N608" s="99"/>
      <c r="O608" s="99"/>
      <c r="P608" s="99"/>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row>
    <row r="609" ht="19.5" customHeight="1">
      <c r="A609" s="14"/>
      <c r="B609" s="14"/>
      <c r="C609" s="14"/>
      <c r="D609" s="14"/>
      <c r="E609" s="14"/>
      <c r="F609" s="98"/>
      <c r="G609" s="98"/>
      <c r="H609" s="14"/>
      <c r="I609" s="99"/>
      <c r="J609" s="99"/>
      <c r="K609" s="99"/>
      <c r="L609" s="99"/>
      <c r="M609" s="99"/>
      <c r="N609" s="99"/>
      <c r="O609" s="99"/>
      <c r="P609" s="99"/>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row>
    <row r="610" ht="19.5" customHeight="1">
      <c r="A610" s="14"/>
      <c r="B610" s="14"/>
      <c r="C610" s="14"/>
      <c r="D610" s="14"/>
      <c r="E610" s="14"/>
      <c r="F610" s="98"/>
      <c r="G610" s="98"/>
      <c r="H610" s="14"/>
      <c r="I610" s="99"/>
      <c r="J610" s="99"/>
      <c r="K610" s="99"/>
      <c r="L610" s="99"/>
      <c r="M610" s="99"/>
      <c r="N610" s="99"/>
      <c r="O610" s="99"/>
      <c r="P610" s="99"/>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row>
    <row r="611" ht="19.5" customHeight="1">
      <c r="A611" s="14"/>
      <c r="B611" s="14"/>
      <c r="C611" s="14"/>
      <c r="D611" s="14"/>
      <c r="E611" s="14"/>
      <c r="F611" s="98"/>
      <c r="G611" s="98"/>
      <c r="H611" s="14"/>
      <c r="I611" s="99"/>
      <c r="J611" s="99"/>
      <c r="K611" s="99"/>
      <c r="L611" s="99"/>
      <c r="M611" s="99"/>
      <c r="N611" s="99"/>
      <c r="O611" s="99"/>
      <c r="P611" s="99"/>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row>
    <row r="612" ht="19.5" customHeight="1">
      <c r="A612" s="14"/>
      <c r="B612" s="14"/>
      <c r="C612" s="14"/>
      <c r="D612" s="14"/>
      <c r="E612" s="14"/>
      <c r="F612" s="98"/>
      <c r="G612" s="98"/>
      <c r="H612" s="14"/>
      <c r="I612" s="99"/>
      <c r="J612" s="99"/>
      <c r="K612" s="99"/>
      <c r="L612" s="99"/>
      <c r="M612" s="99"/>
      <c r="N612" s="99"/>
      <c r="O612" s="99"/>
      <c r="P612" s="99"/>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row>
    <row r="613" ht="19.5" customHeight="1">
      <c r="A613" s="14"/>
      <c r="B613" s="14"/>
      <c r="C613" s="14"/>
      <c r="D613" s="14"/>
      <c r="E613" s="14"/>
      <c r="F613" s="98"/>
      <c r="G613" s="98"/>
      <c r="H613" s="14"/>
      <c r="I613" s="99"/>
      <c r="J613" s="99"/>
      <c r="K613" s="99"/>
      <c r="L613" s="99"/>
      <c r="M613" s="99"/>
      <c r="N613" s="99"/>
      <c r="O613" s="99"/>
      <c r="P613" s="99"/>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row>
    <row r="614" ht="19.5" customHeight="1">
      <c r="A614" s="14"/>
      <c r="B614" s="14"/>
      <c r="C614" s="14"/>
      <c r="D614" s="14"/>
      <c r="E614" s="14"/>
      <c r="F614" s="98"/>
      <c r="G614" s="98"/>
      <c r="H614" s="14"/>
      <c r="I614" s="99"/>
      <c r="J614" s="99"/>
      <c r="K614" s="99"/>
      <c r="L614" s="99"/>
      <c r="M614" s="99"/>
      <c r="N614" s="99"/>
      <c r="O614" s="99"/>
      <c r="P614" s="99"/>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row>
    <row r="615" ht="19.5" customHeight="1">
      <c r="A615" s="14"/>
      <c r="B615" s="14"/>
      <c r="C615" s="14"/>
      <c r="D615" s="14"/>
      <c r="E615" s="14"/>
      <c r="F615" s="98"/>
      <c r="G615" s="98"/>
      <c r="H615" s="14"/>
      <c r="I615" s="99"/>
      <c r="J615" s="99"/>
      <c r="K615" s="99"/>
      <c r="L615" s="99"/>
      <c r="M615" s="99"/>
      <c r="N615" s="99"/>
      <c r="O615" s="99"/>
      <c r="P615" s="99"/>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row>
    <row r="616" ht="19.5" customHeight="1">
      <c r="A616" s="14"/>
      <c r="B616" s="14"/>
      <c r="C616" s="14"/>
      <c r="D616" s="14"/>
      <c r="E616" s="14"/>
      <c r="F616" s="98"/>
      <c r="G616" s="98"/>
      <c r="H616" s="14"/>
      <c r="I616" s="99"/>
      <c r="J616" s="99"/>
      <c r="K616" s="99"/>
      <c r="L616" s="99"/>
      <c r="M616" s="99"/>
      <c r="N616" s="99"/>
      <c r="O616" s="99"/>
      <c r="P616" s="99"/>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row>
    <row r="617" ht="19.5" customHeight="1">
      <c r="A617" s="14"/>
      <c r="B617" s="14"/>
      <c r="C617" s="14"/>
      <c r="D617" s="14"/>
      <c r="E617" s="14"/>
      <c r="F617" s="98"/>
      <c r="G617" s="98"/>
      <c r="H617" s="14"/>
      <c r="I617" s="99"/>
      <c r="J617" s="99"/>
      <c r="K617" s="99"/>
      <c r="L617" s="99"/>
      <c r="M617" s="99"/>
      <c r="N617" s="99"/>
      <c r="O617" s="99"/>
      <c r="P617" s="99"/>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row>
    <row r="618" ht="19.5" customHeight="1">
      <c r="A618" s="14"/>
      <c r="B618" s="14"/>
      <c r="C618" s="14"/>
      <c r="D618" s="14"/>
      <c r="E618" s="14"/>
      <c r="F618" s="98"/>
      <c r="G618" s="98"/>
      <c r="H618" s="14"/>
      <c r="I618" s="99"/>
      <c r="J618" s="99"/>
      <c r="K618" s="99"/>
      <c r="L618" s="99"/>
      <c r="M618" s="99"/>
      <c r="N618" s="99"/>
      <c r="O618" s="99"/>
      <c r="P618" s="99"/>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row>
    <row r="619" ht="19.5" customHeight="1">
      <c r="A619" s="14"/>
      <c r="B619" s="14"/>
      <c r="C619" s="14"/>
      <c r="D619" s="14"/>
      <c r="E619" s="14"/>
      <c r="F619" s="98"/>
      <c r="G619" s="98"/>
      <c r="H619" s="14"/>
      <c r="I619" s="99"/>
      <c r="J619" s="99"/>
      <c r="K619" s="99"/>
      <c r="L619" s="99"/>
      <c r="M619" s="99"/>
      <c r="N619" s="99"/>
      <c r="O619" s="99"/>
      <c r="P619" s="99"/>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row>
    <row r="620" ht="19.5" customHeight="1">
      <c r="A620" s="14"/>
      <c r="B620" s="14"/>
      <c r="C620" s="14"/>
      <c r="D620" s="14"/>
      <c r="E620" s="14"/>
      <c r="F620" s="98"/>
      <c r="G620" s="98"/>
      <c r="H620" s="14"/>
      <c r="I620" s="99"/>
      <c r="J620" s="99"/>
      <c r="K620" s="99"/>
      <c r="L620" s="99"/>
      <c r="M620" s="99"/>
      <c r="N620" s="99"/>
      <c r="O620" s="99"/>
      <c r="P620" s="99"/>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row>
    <row r="621" ht="19.5" customHeight="1">
      <c r="A621" s="14"/>
      <c r="B621" s="14"/>
      <c r="C621" s="14"/>
      <c r="D621" s="14"/>
      <c r="E621" s="14"/>
      <c r="F621" s="98"/>
      <c r="G621" s="98"/>
      <c r="H621" s="14"/>
      <c r="I621" s="99"/>
      <c r="J621" s="99"/>
      <c r="K621" s="99"/>
      <c r="L621" s="99"/>
      <c r="M621" s="99"/>
      <c r="N621" s="99"/>
      <c r="O621" s="99"/>
      <c r="P621" s="99"/>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row>
    <row r="622" ht="19.5" customHeight="1">
      <c r="A622" s="14"/>
      <c r="B622" s="14"/>
      <c r="C622" s="14"/>
      <c r="D622" s="14"/>
      <c r="E622" s="14"/>
      <c r="F622" s="98"/>
      <c r="G622" s="98"/>
      <c r="H622" s="14"/>
      <c r="I622" s="99"/>
      <c r="J622" s="99"/>
      <c r="K622" s="99"/>
      <c r="L622" s="99"/>
      <c r="M622" s="99"/>
      <c r="N622" s="99"/>
      <c r="O622" s="99"/>
      <c r="P622" s="99"/>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row>
    <row r="623" ht="19.5" customHeight="1">
      <c r="A623" s="14"/>
      <c r="B623" s="14"/>
      <c r="C623" s="14"/>
      <c r="D623" s="14"/>
      <c r="E623" s="14"/>
      <c r="F623" s="98"/>
      <c r="G623" s="98"/>
      <c r="H623" s="14"/>
      <c r="I623" s="99"/>
      <c r="J623" s="99"/>
      <c r="K623" s="99"/>
      <c r="L623" s="99"/>
      <c r="M623" s="99"/>
      <c r="N623" s="99"/>
      <c r="O623" s="99"/>
      <c r="P623" s="99"/>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row>
    <row r="624" ht="19.5" customHeight="1">
      <c r="A624" s="14"/>
      <c r="B624" s="14"/>
      <c r="C624" s="14"/>
      <c r="D624" s="14"/>
      <c r="E624" s="14"/>
      <c r="F624" s="98"/>
      <c r="G624" s="98"/>
      <c r="H624" s="14"/>
      <c r="I624" s="99"/>
      <c r="J624" s="99"/>
      <c r="K624" s="99"/>
      <c r="L624" s="99"/>
      <c r="M624" s="99"/>
      <c r="N624" s="99"/>
      <c r="O624" s="99"/>
      <c r="P624" s="99"/>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row>
    <row r="625" ht="19.5" customHeight="1">
      <c r="A625" s="14"/>
      <c r="B625" s="14"/>
      <c r="C625" s="14"/>
      <c r="D625" s="14"/>
      <c r="E625" s="14"/>
      <c r="F625" s="98"/>
      <c r="G625" s="98"/>
      <c r="H625" s="14"/>
      <c r="I625" s="99"/>
      <c r="J625" s="99"/>
      <c r="K625" s="99"/>
      <c r="L625" s="99"/>
      <c r="M625" s="99"/>
      <c r="N625" s="99"/>
      <c r="O625" s="99"/>
      <c r="P625" s="99"/>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row>
    <row r="626" ht="19.5" customHeight="1">
      <c r="A626" s="14"/>
      <c r="B626" s="14"/>
      <c r="C626" s="14"/>
      <c r="D626" s="14"/>
      <c r="E626" s="14"/>
      <c r="F626" s="98"/>
      <c r="G626" s="98"/>
      <c r="H626" s="14"/>
      <c r="I626" s="99"/>
      <c r="J626" s="99"/>
      <c r="K626" s="99"/>
      <c r="L626" s="99"/>
      <c r="M626" s="99"/>
      <c r="N626" s="99"/>
      <c r="O626" s="99"/>
      <c r="P626" s="99"/>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row>
    <row r="627" ht="19.5" customHeight="1">
      <c r="A627" s="14"/>
      <c r="B627" s="14"/>
      <c r="C627" s="14"/>
      <c r="D627" s="14"/>
      <c r="E627" s="14"/>
      <c r="F627" s="98"/>
      <c r="G627" s="98"/>
      <c r="H627" s="14"/>
      <c r="I627" s="99"/>
      <c r="J627" s="99"/>
      <c r="K627" s="99"/>
      <c r="L627" s="99"/>
      <c r="M627" s="99"/>
      <c r="N627" s="99"/>
      <c r="O627" s="99"/>
      <c r="P627" s="99"/>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row>
    <row r="628" ht="19.5" customHeight="1">
      <c r="A628" s="14"/>
      <c r="B628" s="14"/>
      <c r="C628" s="14"/>
      <c r="D628" s="14"/>
      <c r="E628" s="14"/>
      <c r="F628" s="98"/>
      <c r="G628" s="98"/>
      <c r="H628" s="14"/>
      <c r="I628" s="99"/>
      <c r="J628" s="99"/>
      <c r="K628" s="99"/>
      <c r="L628" s="99"/>
      <c r="M628" s="99"/>
      <c r="N628" s="99"/>
      <c r="O628" s="99"/>
      <c r="P628" s="99"/>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row>
    <row r="629" ht="19.5" customHeight="1">
      <c r="A629" s="14"/>
      <c r="B629" s="14"/>
      <c r="C629" s="14"/>
      <c r="D629" s="14"/>
      <c r="E629" s="14"/>
      <c r="F629" s="98"/>
      <c r="G629" s="98"/>
      <c r="H629" s="14"/>
      <c r="I629" s="99"/>
      <c r="J629" s="99"/>
      <c r="K629" s="99"/>
      <c r="L629" s="99"/>
      <c r="M629" s="99"/>
      <c r="N629" s="99"/>
      <c r="O629" s="99"/>
      <c r="P629" s="99"/>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row>
    <row r="630" ht="19.5" customHeight="1">
      <c r="A630" s="14"/>
      <c r="B630" s="14"/>
      <c r="C630" s="14"/>
      <c r="D630" s="14"/>
      <c r="E630" s="14"/>
      <c r="F630" s="98"/>
      <c r="G630" s="98"/>
      <c r="H630" s="14"/>
      <c r="I630" s="99"/>
      <c r="J630" s="99"/>
      <c r="K630" s="99"/>
      <c r="L630" s="99"/>
      <c r="M630" s="99"/>
      <c r="N630" s="99"/>
      <c r="O630" s="99"/>
      <c r="P630" s="99"/>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row>
    <row r="631" ht="19.5" customHeight="1">
      <c r="A631" s="14"/>
      <c r="B631" s="14"/>
      <c r="C631" s="14"/>
      <c r="D631" s="14"/>
      <c r="E631" s="14"/>
      <c r="F631" s="98"/>
      <c r="G631" s="98"/>
      <c r="H631" s="14"/>
      <c r="I631" s="99"/>
      <c r="J631" s="99"/>
      <c r="K631" s="99"/>
      <c r="L631" s="99"/>
      <c r="M631" s="99"/>
      <c r="N631" s="99"/>
      <c r="O631" s="99"/>
      <c r="P631" s="99"/>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row>
    <row r="632" ht="19.5" customHeight="1">
      <c r="A632" s="14"/>
      <c r="B632" s="14"/>
      <c r="C632" s="14"/>
      <c r="D632" s="14"/>
      <c r="E632" s="14"/>
      <c r="F632" s="98"/>
      <c r="G632" s="98"/>
      <c r="H632" s="14"/>
      <c r="I632" s="99"/>
      <c r="J632" s="99"/>
      <c r="K632" s="99"/>
      <c r="L632" s="99"/>
      <c r="M632" s="99"/>
      <c r="N632" s="99"/>
      <c r="O632" s="99"/>
      <c r="P632" s="99"/>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row>
    <row r="633" ht="19.5" customHeight="1">
      <c r="A633" s="14"/>
      <c r="B633" s="14"/>
      <c r="C633" s="14"/>
      <c r="D633" s="14"/>
      <c r="E633" s="14"/>
      <c r="F633" s="98"/>
      <c r="G633" s="98"/>
      <c r="H633" s="14"/>
      <c r="I633" s="99"/>
      <c r="J633" s="99"/>
      <c r="K633" s="99"/>
      <c r="L633" s="99"/>
      <c r="M633" s="99"/>
      <c r="N633" s="99"/>
      <c r="O633" s="99"/>
      <c r="P633" s="99"/>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row>
    <row r="634" ht="19.5" customHeight="1">
      <c r="A634" s="14"/>
      <c r="B634" s="14"/>
      <c r="C634" s="14"/>
      <c r="D634" s="14"/>
      <c r="E634" s="14"/>
      <c r="F634" s="98"/>
      <c r="G634" s="98"/>
      <c r="H634" s="14"/>
      <c r="I634" s="99"/>
      <c r="J634" s="99"/>
      <c r="K634" s="99"/>
      <c r="L634" s="99"/>
      <c r="M634" s="99"/>
      <c r="N634" s="99"/>
      <c r="O634" s="99"/>
      <c r="P634" s="99"/>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row>
    <row r="635" ht="19.5" customHeight="1">
      <c r="A635" s="14"/>
      <c r="B635" s="14"/>
      <c r="C635" s="14"/>
      <c r="D635" s="14"/>
      <c r="E635" s="14"/>
      <c r="F635" s="98"/>
      <c r="G635" s="98"/>
      <c r="H635" s="14"/>
      <c r="I635" s="99"/>
      <c r="J635" s="99"/>
      <c r="K635" s="99"/>
      <c r="L635" s="99"/>
      <c r="M635" s="99"/>
      <c r="N635" s="99"/>
      <c r="O635" s="99"/>
      <c r="P635" s="99"/>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row>
    <row r="636" ht="19.5" customHeight="1">
      <c r="A636" s="14"/>
      <c r="B636" s="14"/>
      <c r="C636" s="14"/>
      <c r="D636" s="14"/>
      <c r="E636" s="14"/>
      <c r="F636" s="98"/>
      <c r="G636" s="98"/>
      <c r="H636" s="14"/>
      <c r="I636" s="99"/>
      <c r="J636" s="99"/>
      <c r="K636" s="99"/>
      <c r="L636" s="99"/>
      <c r="M636" s="99"/>
      <c r="N636" s="99"/>
      <c r="O636" s="99"/>
      <c r="P636" s="99"/>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row>
    <row r="637" ht="19.5" customHeight="1">
      <c r="A637" s="14"/>
      <c r="B637" s="14"/>
      <c r="C637" s="14"/>
      <c r="D637" s="14"/>
      <c r="E637" s="14"/>
      <c r="F637" s="98"/>
      <c r="G637" s="98"/>
      <c r="H637" s="14"/>
      <c r="I637" s="99"/>
      <c r="J637" s="99"/>
      <c r="K637" s="99"/>
      <c r="L637" s="99"/>
      <c r="M637" s="99"/>
      <c r="N637" s="99"/>
      <c r="O637" s="99"/>
      <c r="P637" s="99"/>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row>
    <row r="638" ht="19.5" customHeight="1">
      <c r="A638" s="14"/>
      <c r="B638" s="14"/>
      <c r="C638" s="14"/>
      <c r="D638" s="14"/>
      <c r="E638" s="14"/>
      <c r="F638" s="98"/>
      <c r="G638" s="98"/>
      <c r="H638" s="14"/>
      <c r="I638" s="99"/>
      <c r="J638" s="99"/>
      <c r="K638" s="99"/>
      <c r="L638" s="99"/>
      <c r="M638" s="99"/>
      <c r="N638" s="99"/>
      <c r="O638" s="99"/>
      <c r="P638" s="99"/>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row>
    <row r="639" ht="19.5" customHeight="1">
      <c r="A639" s="14"/>
      <c r="B639" s="14"/>
      <c r="C639" s="14"/>
      <c r="D639" s="14"/>
      <c r="E639" s="14"/>
      <c r="F639" s="98"/>
      <c r="G639" s="98"/>
      <c r="H639" s="14"/>
      <c r="I639" s="99"/>
      <c r="J639" s="99"/>
      <c r="K639" s="99"/>
      <c r="L639" s="99"/>
      <c r="M639" s="99"/>
      <c r="N639" s="99"/>
      <c r="O639" s="99"/>
      <c r="P639" s="99"/>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row>
    <row r="640" ht="19.5" customHeight="1">
      <c r="A640" s="14"/>
      <c r="B640" s="14"/>
      <c r="C640" s="14"/>
      <c r="D640" s="14"/>
      <c r="E640" s="14"/>
      <c r="F640" s="98"/>
      <c r="G640" s="98"/>
      <c r="H640" s="14"/>
      <c r="I640" s="99"/>
      <c r="J640" s="99"/>
      <c r="K640" s="99"/>
      <c r="L640" s="99"/>
      <c r="M640" s="99"/>
      <c r="N640" s="99"/>
      <c r="O640" s="99"/>
      <c r="P640" s="99"/>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row>
    <row r="641" ht="19.5" customHeight="1">
      <c r="A641" s="14"/>
      <c r="B641" s="14"/>
      <c r="C641" s="14"/>
      <c r="D641" s="14"/>
      <c r="E641" s="14"/>
      <c r="F641" s="98"/>
      <c r="G641" s="98"/>
      <c r="H641" s="14"/>
      <c r="I641" s="99"/>
      <c r="J641" s="99"/>
      <c r="K641" s="99"/>
      <c r="L641" s="99"/>
      <c r="M641" s="99"/>
      <c r="N641" s="99"/>
      <c r="O641" s="99"/>
      <c r="P641" s="99"/>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row>
    <row r="642" ht="19.5" customHeight="1">
      <c r="A642" s="14"/>
      <c r="B642" s="14"/>
      <c r="C642" s="14"/>
      <c r="D642" s="14"/>
      <c r="E642" s="14"/>
      <c r="F642" s="98"/>
      <c r="G642" s="98"/>
      <c r="H642" s="14"/>
      <c r="I642" s="99"/>
      <c r="J642" s="99"/>
      <c r="K642" s="99"/>
      <c r="L642" s="99"/>
      <c r="M642" s="99"/>
      <c r="N642" s="99"/>
      <c r="O642" s="99"/>
      <c r="P642" s="99"/>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row>
    <row r="643" ht="19.5" customHeight="1">
      <c r="A643" s="14"/>
      <c r="B643" s="14"/>
      <c r="C643" s="14"/>
      <c r="D643" s="14"/>
      <c r="E643" s="14"/>
      <c r="F643" s="98"/>
      <c r="G643" s="98"/>
      <c r="H643" s="14"/>
      <c r="I643" s="99"/>
      <c r="J643" s="99"/>
      <c r="K643" s="99"/>
      <c r="L643" s="99"/>
      <c r="M643" s="99"/>
      <c r="N643" s="99"/>
      <c r="O643" s="99"/>
      <c r="P643" s="99"/>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row>
    <row r="644" ht="19.5" customHeight="1">
      <c r="A644" s="14"/>
      <c r="B644" s="14"/>
      <c r="C644" s="14"/>
      <c r="D644" s="14"/>
      <c r="E644" s="14"/>
      <c r="F644" s="98"/>
      <c r="G644" s="98"/>
      <c r="H644" s="14"/>
      <c r="I644" s="99"/>
      <c r="J644" s="99"/>
      <c r="K644" s="99"/>
      <c r="L644" s="99"/>
      <c r="M644" s="99"/>
      <c r="N644" s="99"/>
      <c r="O644" s="99"/>
      <c r="P644" s="99"/>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row>
    <row r="645" ht="19.5" customHeight="1">
      <c r="A645" s="14"/>
      <c r="B645" s="14"/>
      <c r="C645" s="14"/>
      <c r="D645" s="14"/>
      <c r="E645" s="14"/>
      <c r="F645" s="98"/>
      <c r="G645" s="98"/>
      <c r="H645" s="14"/>
      <c r="I645" s="99"/>
      <c r="J645" s="99"/>
      <c r="K645" s="99"/>
      <c r="L645" s="99"/>
      <c r="M645" s="99"/>
      <c r="N645" s="99"/>
      <c r="O645" s="99"/>
      <c r="P645" s="99"/>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row>
    <row r="646" ht="19.5" customHeight="1">
      <c r="A646" s="14"/>
      <c r="B646" s="14"/>
      <c r="C646" s="14"/>
      <c r="D646" s="14"/>
      <c r="E646" s="14"/>
      <c r="F646" s="98"/>
      <c r="G646" s="98"/>
      <c r="H646" s="14"/>
      <c r="I646" s="99"/>
      <c r="J646" s="99"/>
      <c r="K646" s="99"/>
      <c r="L646" s="99"/>
      <c r="M646" s="99"/>
      <c r="N646" s="99"/>
      <c r="O646" s="99"/>
      <c r="P646" s="99"/>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c r="EN646" s="14"/>
    </row>
    <row r="647" ht="19.5" customHeight="1">
      <c r="A647" s="14"/>
      <c r="B647" s="14"/>
      <c r="C647" s="14"/>
      <c r="D647" s="14"/>
      <c r="E647" s="14"/>
      <c r="F647" s="98"/>
      <c r="G647" s="98"/>
      <c r="H647" s="14"/>
      <c r="I647" s="99"/>
      <c r="J647" s="99"/>
      <c r="K647" s="99"/>
      <c r="L647" s="99"/>
      <c r="M647" s="99"/>
      <c r="N647" s="99"/>
      <c r="O647" s="99"/>
      <c r="P647" s="99"/>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c r="EN647" s="14"/>
    </row>
    <row r="648" ht="19.5" customHeight="1">
      <c r="A648" s="14"/>
      <c r="B648" s="14"/>
      <c r="C648" s="14"/>
      <c r="D648" s="14"/>
      <c r="E648" s="14"/>
      <c r="F648" s="98"/>
      <c r="G648" s="98"/>
      <c r="H648" s="14"/>
      <c r="I648" s="99"/>
      <c r="J648" s="99"/>
      <c r="K648" s="99"/>
      <c r="L648" s="99"/>
      <c r="M648" s="99"/>
      <c r="N648" s="99"/>
      <c r="O648" s="99"/>
      <c r="P648" s="99"/>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c r="EN648" s="14"/>
    </row>
    <row r="649" ht="19.5" customHeight="1">
      <c r="A649" s="14"/>
      <c r="B649" s="14"/>
      <c r="C649" s="14"/>
      <c r="D649" s="14"/>
      <c r="E649" s="14"/>
      <c r="F649" s="98"/>
      <c r="G649" s="98"/>
      <c r="H649" s="14"/>
      <c r="I649" s="99"/>
      <c r="J649" s="99"/>
      <c r="K649" s="99"/>
      <c r="L649" s="99"/>
      <c r="M649" s="99"/>
      <c r="N649" s="99"/>
      <c r="O649" s="99"/>
      <c r="P649" s="99"/>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c r="EN649" s="14"/>
    </row>
    <row r="650" ht="19.5" customHeight="1">
      <c r="A650" s="14"/>
      <c r="B650" s="14"/>
      <c r="C650" s="14"/>
      <c r="D650" s="14"/>
      <c r="E650" s="14"/>
      <c r="F650" s="98"/>
      <c r="G650" s="98"/>
      <c r="H650" s="14"/>
      <c r="I650" s="99"/>
      <c r="J650" s="99"/>
      <c r="K650" s="99"/>
      <c r="L650" s="99"/>
      <c r="M650" s="99"/>
      <c r="N650" s="99"/>
      <c r="O650" s="99"/>
      <c r="P650" s="99"/>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c r="EN650" s="14"/>
    </row>
    <row r="651" ht="19.5" customHeight="1">
      <c r="A651" s="14"/>
      <c r="B651" s="14"/>
      <c r="C651" s="14"/>
      <c r="D651" s="14"/>
      <c r="E651" s="14"/>
      <c r="F651" s="98"/>
      <c r="G651" s="98"/>
      <c r="H651" s="14"/>
      <c r="I651" s="99"/>
      <c r="J651" s="99"/>
      <c r="K651" s="99"/>
      <c r="L651" s="99"/>
      <c r="M651" s="99"/>
      <c r="N651" s="99"/>
      <c r="O651" s="99"/>
      <c r="P651" s="99"/>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c r="EN651" s="14"/>
    </row>
    <row r="652" ht="19.5" customHeight="1">
      <c r="A652" s="14"/>
      <c r="B652" s="14"/>
      <c r="C652" s="14"/>
      <c r="D652" s="14"/>
      <c r="E652" s="14"/>
      <c r="F652" s="98"/>
      <c r="G652" s="98"/>
      <c r="H652" s="14"/>
      <c r="I652" s="99"/>
      <c r="J652" s="99"/>
      <c r="K652" s="99"/>
      <c r="L652" s="99"/>
      <c r="M652" s="99"/>
      <c r="N652" s="99"/>
      <c r="O652" s="99"/>
      <c r="P652" s="99"/>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c r="EN652" s="14"/>
    </row>
    <row r="653" ht="19.5" customHeight="1">
      <c r="A653" s="14"/>
      <c r="B653" s="14"/>
      <c r="C653" s="14"/>
      <c r="D653" s="14"/>
      <c r="E653" s="14"/>
      <c r="F653" s="98"/>
      <c r="G653" s="98"/>
      <c r="H653" s="14"/>
      <c r="I653" s="99"/>
      <c r="J653" s="99"/>
      <c r="K653" s="99"/>
      <c r="L653" s="99"/>
      <c r="M653" s="99"/>
      <c r="N653" s="99"/>
      <c r="O653" s="99"/>
      <c r="P653" s="99"/>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c r="EN653" s="14"/>
    </row>
    <row r="654" ht="19.5" customHeight="1">
      <c r="A654" s="14"/>
      <c r="B654" s="14"/>
      <c r="C654" s="14"/>
      <c r="D654" s="14"/>
      <c r="E654" s="14"/>
      <c r="F654" s="98"/>
      <c r="G654" s="98"/>
      <c r="H654" s="14"/>
      <c r="I654" s="99"/>
      <c r="J654" s="99"/>
      <c r="K654" s="99"/>
      <c r="L654" s="99"/>
      <c r="M654" s="99"/>
      <c r="N654" s="99"/>
      <c r="O654" s="99"/>
      <c r="P654" s="99"/>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c r="EN654" s="14"/>
    </row>
    <row r="655" ht="19.5" customHeight="1">
      <c r="A655" s="14"/>
      <c r="B655" s="14"/>
      <c r="C655" s="14"/>
      <c r="D655" s="14"/>
      <c r="E655" s="14"/>
      <c r="F655" s="98"/>
      <c r="G655" s="98"/>
      <c r="H655" s="14"/>
      <c r="I655" s="99"/>
      <c r="J655" s="99"/>
      <c r="K655" s="99"/>
      <c r="L655" s="99"/>
      <c r="M655" s="99"/>
      <c r="N655" s="99"/>
      <c r="O655" s="99"/>
      <c r="P655" s="99"/>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c r="EN655" s="14"/>
    </row>
    <row r="656" ht="19.5" customHeight="1">
      <c r="A656" s="14"/>
      <c r="B656" s="14"/>
      <c r="C656" s="14"/>
      <c r="D656" s="14"/>
      <c r="E656" s="14"/>
      <c r="F656" s="98"/>
      <c r="G656" s="98"/>
      <c r="H656" s="14"/>
      <c r="I656" s="99"/>
      <c r="J656" s="99"/>
      <c r="K656" s="99"/>
      <c r="L656" s="99"/>
      <c r="M656" s="99"/>
      <c r="N656" s="99"/>
      <c r="O656" s="99"/>
      <c r="P656" s="99"/>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c r="EN656" s="14"/>
    </row>
    <row r="657" ht="19.5" customHeight="1">
      <c r="A657" s="14"/>
      <c r="B657" s="14"/>
      <c r="C657" s="14"/>
      <c r="D657" s="14"/>
      <c r="E657" s="14"/>
      <c r="F657" s="98"/>
      <c r="G657" s="98"/>
      <c r="H657" s="14"/>
      <c r="I657" s="99"/>
      <c r="J657" s="99"/>
      <c r="K657" s="99"/>
      <c r="L657" s="99"/>
      <c r="M657" s="99"/>
      <c r="N657" s="99"/>
      <c r="O657" s="99"/>
      <c r="P657" s="99"/>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c r="EN657" s="14"/>
    </row>
    <row r="658" ht="19.5" customHeight="1">
      <c r="A658" s="14"/>
      <c r="B658" s="14"/>
      <c r="C658" s="14"/>
      <c r="D658" s="14"/>
      <c r="E658" s="14"/>
      <c r="F658" s="98"/>
      <c r="G658" s="98"/>
      <c r="H658" s="14"/>
      <c r="I658" s="99"/>
      <c r="J658" s="99"/>
      <c r="K658" s="99"/>
      <c r="L658" s="99"/>
      <c r="M658" s="99"/>
      <c r="N658" s="99"/>
      <c r="O658" s="99"/>
      <c r="P658" s="99"/>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c r="EN658" s="14"/>
    </row>
    <row r="659" ht="19.5" customHeight="1">
      <c r="A659" s="14"/>
      <c r="B659" s="14"/>
      <c r="C659" s="14"/>
      <c r="D659" s="14"/>
      <c r="E659" s="14"/>
      <c r="F659" s="98"/>
      <c r="G659" s="98"/>
      <c r="H659" s="14"/>
      <c r="I659" s="99"/>
      <c r="J659" s="99"/>
      <c r="K659" s="99"/>
      <c r="L659" s="99"/>
      <c r="M659" s="99"/>
      <c r="N659" s="99"/>
      <c r="O659" s="99"/>
      <c r="P659" s="99"/>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c r="EN659" s="14"/>
    </row>
    <row r="660" ht="19.5" customHeight="1">
      <c r="A660" s="14"/>
      <c r="B660" s="14"/>
      <c r="C660" s="14"/>
      <c r="D660" s="14"/>
      <c r="E660" s="14"/>
      <c r="F660" s="98"/>
      <c r="G660" s="98"/>
      <c r="H660" s="14"/>
      <c r="I660" s="99"/>
      <c r="J660" s="99"/>
      <c r="K660" s="99"/>
      <c r="L660" s="99"/>
      <c r="M660" s="99"/>
      <c r="N660" s="99"/>
      <c r="O660" s="99"/>
      <c r="P660" s="99"/>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c r="EN660" s="14"/>
    </row>
    <row r="661" ht="19.5" customHeight="1">
      <c r="A661" s="14"/>
      <c r="B661" s="14"/>
      <c r="C661" s="14"/>
      <c r="D661" s="14"/>
      <c r="E661" s="14"/>
      <c r="F661" s="98"/>
      <c r="G661" s="98"/>
      <c r="H661" s="14"/>
      <c r="I661" s="99"/>
      <c r="J661" s="99"/>
      <c r="K661" s="99"/>
      <c r="L661" s="99"/>
      <c r="M661" s="99"/>
      <c r="N661" s="99"/>
      <c r="O661" s="99"/>
      <c r="P661" s="99"/>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c r="EN661" s="14"/>
    </row>
    <row r="662" ht="19.5" customHeight="1">
      <c r="A662" s="14"/>
      <c r="B662" s="14"/>
      <c r="C662" s="14"/>
      <c r="D662" s="14"/>
      <c r="E662" s="14"/>
      <c r="F662" s="98"/>
      <c r="G662" s="98"/>
      <c r="H662" s="14"/>
      <c r="I662" s="99"/>
      <c r="J662" s="99"/>
      <c r="K662" s="99"/>
      <c r="L662" s="99"/>
      <c r="M662" s="99"/>
      <c r="N662" s="99"/>
      <c r="O662" s="99"/>
      <c r="P662" s="99"/>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c r="EN662" s="14"/>
    </row>
    <row r="663" ht="19.5" customHeight="1">
      <c r="A663" s="14"/>
      <c r="B663" s="14"/>
      <c r="C663" s="14"/>
      <c r="D663" s="14"/>
      <c r="E663" s="14"/>
      <c r="F663" s="98"/>
      <c r="G663" s="98"/>
      <c r="H663" s="14"/>
      <c r="I663" s="99"/>
      <c r="J663" s="99"/>
      <c r="K663" s="99"/>
      <c r="L663" s="99"/>
      <c r="M663" s="99"/>
      <c r="N663" s="99"/>
      <c r="O663" s="99"/>
      <c r="P663" s="99"/>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c r="EN663" s="14"/>
    </row>
    <row r="664" ht="19.5" customHeight="1">
      <c r="A664" s="14"/>
      <c r="B664" s="14"/>
      <c r="C664" s="14"/>
      <c r="D664" s="14"/>
      <c r="E664" s="14"/>
      <c r="F664" s="98"/>
      <c r="G664" s="98"/>
      <c r="H664" s="14"/>
      <c r="I664" s="99"/>
      <c r="J664" s="99"/>
      <c r="K664" s="99"/>
      <c r="L664" s="99"/>
      <c r="M664" s="99"/>
      <c r="N664" s="99"/>
      <c r="O664" s="99"/>
      <c r="P664" s="99"/>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c r="EN664" s="14"/>
    </row>
    <row r="665" ht="19.5" customHeight="1">
      <c r="A665" s="14"/>
      <c r="B665" s="14"/>
      <c r="C665" s="14"/>
      <c r="D665" s="14"/>
      <c r="E665" s="14"/>
      <c r="F665" s="98"/>
      <c r="G665" s="98"/>
      <c r="H665" s="14"/>
      <c r="I665" s="99"/>
      <c r="J665" s="99"/>
      <c r="K665" s="99"/>
      <c r="L665" s="99"/>
      <c r="M665" s="99"/>
      <c r="N665" s="99"/>
      <c r="O665" s="99"/>
      <c r="P665" s="99"/>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c r="EN665" s="14"/>
    </row>
    <row r="666" ht="19.5" customHeight="1">
      <c r="A666" s="14"/>
      <c r="B666" s="14"/>
      <c r="C666" s="14"/>
      <c r="D666" s="14"/>
      <c r="E666" s="14"/>
      <c r="F666" s="98"/>
      <c r="G666" s="98"/>
      <c r="H666" s="14"/>
      <c r="I666" s="99"/>
      <c r="J666" s="99"/>
      <c r="K666" s="99"/>
      <c r="L666" s="99"/>
      <c r="M666" s="99"/>
      <c r="N666" s="99"/>
      <c r="O666" s="99"/>
      <c r="P666" s="99"/>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c r="EN666" s="14"/>
    </row>
    <row r="667" ht="19.5" customHeight="1">
      <c r="A667" s="14"/>
      <c r="B667" s="14"/>
      <c r="C667" s="14"/>
      <c r="D667" s="14"/>
      <c r="E667" s="14"/>
      <c r="F667" s="98"/>
      <c r="G667" s="98"/>
      <c r="H667" s="14"/>
      <c r="I667" s="99"/>
      <c r="J667" s="99"/>
      <c r="K667" s="99"/>
      <c r="L667" s="99"/>
      <c r="M667" s="99"/>
      <c r="N667" s="99"/>
      <c r="O667" s="99"/>
      <c r="P667" s="99"/>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c r="EN667" s="14"/>
    </row>
    <row r="668" ht="19.5" customHeight="1">
      <c r="A668" s="14"/>
      <c r="B668" s="14"/>
      <c r="C668" s="14"/>
      <c r="D668" s="14"/>
      <c r="E668" s="14"/>
      <c r="F668" s="98"/>
      <c r="G668" s="98"/>
      <c r="H668" s="14"/>
      <c r="I668" s="99"/>
      <c r="J668" s="99"/>
      <c r="K668" s="99"/>
      <c r="L668" s="99"/>
      <c r="M668" s="99"/>
      <c r="N668" s="99"/>
      <c r="O668" s="99"/>
      <c r="P668" s="99"/>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c r="EN668" s="14"/>
    </row>
    <row r="669" ht="19.5" customHeight="1">
      <c r="A669" s="14"/>
      <c r="B669" s="14"/>
      <c r="C669" s="14"/>
      <c r="D669" s="14"/>
      <c r="E669" s="14"/>
      <c r="F669" s="98"/>
      <c r="G669" s="98"/>
      <c r="H669" s="14"/>
      <c r="I669" s="99"/>
      <c r="J669" s="99"/>
      <c r="K669" s="99"/>
      <c r="L669" s="99"/>
      <c r="M669" s="99"/>
      <c r="N669" s="99"/>
      <c r="O669" s="99"/>
      <c r="P669" s="99"/>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c r="EN669" s="14"/>
    </row>
    <row r="670" ht="19.5" customHeight="1">
      <c r="A670" s="14"/>
      <c r="B670" s="14"/>
      <c r="C670" s="14"/>
      <c r="D670" s="14"/>
      <c r="E670" s="14"/>
      <c r="F670" s="98"/>
      <c r="G670" s="98"/>
      <c r="H670" s="14"/>
      <c r="I670" s="99"/>
      <c r="J670" s="99"/>
      <c r="K670" s="99"/>
      <c r="L670" s="99"/>
      <c r="M670" s="99"/>
      <c r="N670" s="99"/>
      <c r="O670" s="99"/>
      <c r="P670" s="99"/>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c r="EN670" s="14"/>
    </row>
    <row r="671" ht="19.5" customHeight="1">
      <c r="A671" s="14"/>
      <c r="B671" s="14"/>
      <c r="C671" s="14"/>
      <c r="D671" s="14"/>
      <c r="E671" s="14"/>
      <c r="F671" s="98"/>
      <c r="G671" s="98"/>
      <c r="H671" s="14"/>
      <c r="I671" s="99"/>
      <c r="J671" s="99"/>
      <c r="K671" s="99"/>
      <c r="L671" s="99"/>
      <c r="M671" s="99"/>
      <c r="N671" s="99"/>
      <c r="O671" s="99"/>
      <c r="P671" s="99"/>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c r="EN671" s="14"/>
    </row>
    <row r="672" ht="19.5" customHeight="1">
      <c r="A672" s="14"/>
      <c r="B672" s="14"/>
      <c r="C672" s="14"/>
      <c r="D672" s="14"/>
      <c r="E672" s="14"/>
      <c r="F672" s="98"/>
      <c r="G672" s="98"/>
      <c r="H672" s="14"/>
      <c r="I672" s="99"/>
      <c r="J672" s="99"/>
      <c r="K672" s="99"/>
      <c r="L672" s="99"/>
      <c r="M672" s="99"/>
      <c r="N672" s="99"/>
      <c r="O672" s="99"/>
      <c r="P672" s="99"/>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c r="EN672" s="14"/>
    </row>
    <row r="673" ht="19.5" customHeight="1">
      <c r="A673" s="14"/>
      <c r="B673" s="14"/>
      <c r="C673" s="14"/>
      <c r="D673" s="14"/>
      <c r="E673" s="14"/>
      <c r="F673" s="98"/>
      <c r="G673" s="98"/>
      <c r="H673" s="14"/>
      <c r="I673" s="99"/>
      <c r="J673" s="99"/>
      <c r="K673" s="99"/>
      <c r="L673" s="99"/>
      <c r="M673" s="99"/>
      <c r="N673" s="99"/>
      <c r="O673" s="99"/>
      <c r="P673" s="99"/>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c r="EN673" s="14"/>
    </row>
    <row r="674" ht="19.5" customHeight="1">
      <c r="A674" s="14"/>
      <c r="B674" s="14"/>
      <c r="C674" s="14"/>
      <c r="D674" s="14"/>
      <c r="E674" s="14"/>
      <c r="F674" s="98"/>
      <c r="G674" s="98"/>
      <c r="H674" s="14"/>
      <c r="I674" s="99"/>
      <c r="J674" s="99"/>
      <c r="K674" s="99"/>
      <c r="L674" s="99"/>
      <c r="M674" s="99"/>
      <c r="N674" s="99"/>
      <c r="O674" s="99"/>
      <c r="P674" s="99"/>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c r="EN674" s="14"/>
    </row>
    <row r="675" ht="19.5" customHeight="1">
      <c r="A675" s="14"/>
      <c r="B675" s="14"/>
      <c r="C675" s="14"/>
      <c r="D675" s="14"/>
      <c r="E675" s="14"/>
      <c r="F675" s="98"/>
      <c r="G675" s="98"/>
      <c r="H675" s="14"/>
      <c r="I675" s="99"/>
      <c r="J675" s="99"/>
      <c r="K675" s="99"/>
      <c r="L675" s="99"/>
      <c r="M675" s="99"/>
      <c r="N675" s="99"/>
      <c r="O675" s="99"/>
      <c r="P675" s="99"/>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c r="EN675" s="14"/>
    </row>
    <row r="676" ht="19.5" customHeight="1">
      <c r="A676" s="14"/>
      <c r="B676" s="14"/>
      <c r="C676" s="14"/>
      <c r="D676" s="14"/>
      <c r="E676" s="14"/>
      <c r="F676" s="98"/>
      <c r="G676" s="98"/>
      <c r="H676" s="14"/>
      <c r="I676" s="99"/>
      <c r="J676" s="99"/>
      <c r="K676" s="99"/>
      <c r="L676" s="99"/>
      <c r="M676" s="99"/>
      <c r="N676" s="99"/>
      <c r="O676" s="99"/>
      <c r="P676" s="99"/>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c r="EN676" s="14"/>
    </row>
    <row r="677" ht="19.5" customHeight="1">
      <c r="A677" s="14"/>
      <c r="B677" s="14"/>
      <c r="C677" s="14"/>
      <c r="D677" s="14"/>
      <c r="E677" s="14"/>
      <c r="F677" s="98"/>
      <c r="G677" s="98"/>
      <c r="H677" s="14"/>
      <c r="I677" s="99"/>
      <c r="J677" s="99"/>
      <c r="K677" s="99"/>
      <c r="L677" s="99"/>
      <c r="M677" s="99"/>
      <c r="N677" s="99"/>
      <c r="O677" s="99"/>
      <c r="P677" s="99"/>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c r="EN677" s="14"/>
    </row>
    <row r="678" ht="19.5" customHeight="1">
      <c r="A678" s="14"/>
      <c r="B678" s="14"/>
      <c r="C678" s="14"/>
      <c r="D678" s="14"/>
      <c r="E678" s="14"/>
      <c r="F678" s="98"/>
      <c r="G678" s="98"/>
      <c r="H678" s="14"/>
      <c r="I678" s="99"/>
      <c r="J678" s="99"/>
      <c r="K678" s="99"/>
      <c r="L678" s="99"/>
      <c r="M678" s="99"/>
      <c r="N678" s="99"/>
      <c r="O678" s="99"/>
      <c r="P678" s="99"/>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c r="EN678" s="14"/>
    </row>
    <row r="679" ht="19.5" customHeight="1">
      <c r="A679" s="14"/>
      <c r="B679" s="14"/>
      <c r="C679" s="14"/>
      <c r="D679" s="14"/>
      <c r="E679" s="14"/>
      <c r="F679" s="98"/>
      <c r="G679" s="98"/>
      <c r="H679" s="14"/>
      <c r="I679" s="99"/>
      <c r="J679" s="99"/>
      <c r="K679" s="99"/>
      <c r="L679" s="99"/>
      <c r="M679" s="99"/>
      <c r="N679" s="99"/>
      <c r="O679" s="99"/>
      <c r="P679" s="99"/>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c r="EN679" s="14"/>
    </row>
    <row r="680" ht="19.5" customHeight="1">
      <c r="A680" s="14"/>
      <c r="B680" s="14"/>
      <c r="C680" s="14"/>
      <c r="D680" s="14"/>
      <c r="E680" s="14"/>
      <c r="F680" s="98"/>
      <c r="G680" s="98"/>
      <c r="H680" s="14"/>
      <c r="I680" s="99"/>
      <c r="J680" s="99"/>
      <c r="K680" s="99"/>
      <c r="L680" s="99"/>
      <c r="M680" s="99"/>
      <c r="N680" s="99"/>
      <c r="O680" s="99"/>
      <c r="P680" s="99"/>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c r="EN680" s="14"/>
    </row>
    <row r="681" ht="19.5" customHeight="1">
      <c r="A681" s="14"/>
      <c r="B681" s="14"/>
      <c r="C681" s="14"/>
      <c r="D681" s="14"/>
      <c r="E681" s="14"/>
      <c r="F681" s="98"/>
      <c r="G681" s="98"/>
      <c r="H681" s="14"/>
      <c r="I681" s="99"/>
      <c r="J681" s="99"/>
      <c r="K681" s="99"/>
      <c r="L681" s="99"/>
      <c r="M681" s="99"/>
      <c r="N681" s="99"/>
      <c r="O681" s="99"/>
      <c r="P681" s="99"/>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c r="EN681" s="14"/>
    </row>
    <row r="682" ht="19.5" customHeight="1">
      <c r="A682" s="14"/>
      <c r="B682" s="14"/>
      <c r="C682" s="14"/>
      <c r="D682" s="14"/>
      <c r="E682" s="14"/>
      <c r="F682" s="98"/>
      <c r="G682" s="98"/>
      <c r="H682" s="14"/>
      <c r="I682" s="99"/>
      <c r="J682" s="99"/>
      <c r="K682" s="99"/>
      <c r="L682" s="99"/>
      <c r="M682" s="99"/>
      <c r="N682" s="99"/>
      <c r="O682" s="99"/>
      <c r="P682" s="99"/>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c r="EN682" s="14"/>
    </row>
    <row r="683" ht="19.5" customHeight="1">
      <c r="A683" s="14"/>
      <c r="B683" s="14"/>
      <c r="C683" s="14"/>
      <c r="D683" s="14"/>
      <c r="E683" s="14"/>
      <c r="F683" s="98"/>
      <c r="G683" s="98"/>
      <c r="H683" s="14"/>
      <c r="I683" s="99"/>
      <c r="J683" s="99"/>
      <c r="K683" s="99"/>
      <c r="L683" s="99"/>
      <c r="M683" s="99"/>
      <c r="N683" s="99"/>
      <c r="O683" s="99"/>
      <c r="P683" s="99"/>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c r="EN683" s="14"/>
    </row>
    <row r="684" ht="19.5" customHeight="1">
      <c r="A684" s="14"/>
      <c r="B684" s="14"/>
      <c r="C684" s="14"/>
      <c r="D684" s="14"/>
      <c r="E684" s="14"/>
      <c r="F684" s="98"/>
      <c r="G684" s="98"/>
      <c r="H684" s="14"/>
      <c r="I684" s="99"/>
      <c r="J684" s="99"/>
      <c r="K684" s="99"/>
      <c r="L684" s="99"/>
      <c r="M684" s="99"/>
      <c r="N684" s="99"/>
      <c r="O684" s="99"/>
      <c r="P684" s="99"/>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c r="EN684" s="14"/>
    </row>
    <row r="685" ht="19.5" customHeight="1">
      <c r="A685" s="14"/>
      <c r="B685" s="14"/>
      <c r="C685" s="14"/>
      <c r="D685" s="14"/>
      <c r="E685" s="14"/>
      <c r="F685" s="98"/>
      <c r="G685" s="98"/>
      <c r="H685" s="14"/>
      <c r="I685" s="99"/>
      <c r="J685" s="99"/>
      <c r="K685" s="99"/>
      <c r="L685" s="99"/>
      <c r="M685" s="99"/>
      <c r="N685" s="99"/>
      <c r="O685" s="99"/>
      <c r="P685" s="99"/>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c r="EN685" s="14"/>
    </row>
    <row r="686" ht="19.5" customHeight="1">
      <c r="A686" s="14"/>
      <c r="B686" s="14"/>
      <c r="C686" s="14"/>
      <c r="D686" s="14"/>
      <c r="E686" s="14"/>
      <c r="F686" s="98"/>
      <c r="G686" s="98"/>
      <c r="H686" s="14"/>
      <c r="I686" s="99"/>
      <c r="J686" s="99"/>
      <c r="K686" s="99"/>
      <c r="L686" s="99"/>
      <c r="M686" s="99"/>
      <c r="N686" s="99"/>
      <c r="O686" s="99"/>
      <c r="P686" s="99"/>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c r="EN686" s="14"/>
    </row>
    <row r="687" ht="19.5" customHeight="1">
      <c r="A687" s="14"/>
      <c r="B687" s="14"/>
      <c r="C687" s="14"/>
      <c r="D687" s="14"/>
      <c r="E687" s="14"/>
      <c r="F687" s="98"/>
      <c r="G687" s="98"/>
      <c r="H687" s="14"/>
      <c r="I687" s="99"/>
      <c r="J687" s="99"/>
      <c r="K687" s="99"/>
      <c r="L687" s="99"/>
      <c r="M687" s="99"/>
      <c r="N687" s="99"/>
      <c r="O687" s="99"/>
      <c r="P687" s="99"/>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c r="EN687" s="14"/>
    </row>
    <row r="688" ht="19.5" customHeight="1">
      <c r="A688" s="14"/>
      <c r="B688" s="14"/>
      <c r="C688" s="14"/>
      <c r="D688" s="14"/>
      <c r="E688" s="14"/>
      <c r="F688" s="98"/>
      <c r="G688" s="98"/>
      <c r="H688" s="14"/>
      <c r="I688" s="99"/>
      <c r="J688" s="99"/>
      <c r="K688" s="99"/>
      <c r="L688" s="99"/>
      <c r="M688" s="99"/>
      <c r="N688" s="99"/>
      <c r="O688" s="99"/>
      <c r="P688" s="99"/>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c r="EN688" s="14"/>
    </row>
    <row r="689" ht="19.5" customHeight="1">
      <c r="A689" s="14"/>
      <c r="B689" s="14"/>
      <c r="C689" s="14"/>
      <c r="D689" s="14"/>
      <c r="E689" s="14"/>
      <c r="F689" s="98"/>
      <c r="G689" s="98"/>
      <c r="H689" s="14"/>
      <c r="I689" s="99"/>
      <c r="J689" s="99"/>
      <c r="K689" s="99"/>
      <c r="L689" s="99"/>
      <c r="M689" s="99"/>
      <c r="N689" s="99"/>
      <c r="O689" s="99"/>
      <c r="P689" s="99"/>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c r="EN689" s="14"/>
    </row>
    <row r="690" ht="19.5" customHeight="1">
      <c r="A690" s="14"/>
      <c r="B690" s="14"/>
      <c r="C690" s="14"/>
      <c r="D690" s="14"/>
      <c r="E690" s="14"/>
      <c r="F690" s="98"/>
      <c r="G690" s="98"/>
      <c r="H690" s="14"/>
      <c r="I690" s="99"/>
      <c r="J690" s="99"/>
      <c r="K690" s="99"/>
      <c r="L690" s="99"/>
      <c r="M690" s="99"/>
      <c r="N690" s="99"/>
      <c r="O690" s="99"/>
      <c r="P690" s="99"/>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c r="EN690" s="14"/>
    </row>
    <row r="691" ht="19.5" customHeight="1">
      <c r="A691" s="14"/>
      <c r="B691" s="14"/>
      <c r="C691" s="14"/>
      <c r="D691" s="14"/>
      <c r="E691" s="14"/>
      <c r="F691" s="98"/>
      <c r="G691" s="98"/>
      <c r="H691" s="14"/>
      <c r="I691" s="99"/>
      <c r="J691" s="99"/>
      <c r="K691" s="99"/>
      <c r="L691" s="99"/>
      <c r="M691" s="99"/>
      <c r="N691" s="99"/>
      <c r="O691" s="99"/>
      <c r="P691" s="99"/>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c r="EN691" s="14"/>
    </row>
    <row r="692" ht="19.5" customHeight="1">
      <c r="A692" s="14"/>
      <c r="B692" s="14"/>
      <c r="C692" s="14"/>
      <c r="D692" s="14"/>
      <c r="E692" s="14"/>
      <c r="F692" s="98"/>
      <c r="G692" s="98"/>
      <c r="H692" s="14"/>
      <c r="I692" s="99"/>
      <c r="J692" s="99"/>
      <c r="K692" s="99"/>
      <c r="L692" s="99"/>
      <c r="M692" s="99"/>
      <c r="N692" s="99"/>
      <c r="O692" s="99"/>
      <c r="P692" s="99"/>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c r="EN692" s="14"/>
    </row>
    <row r="693" ht="19.5" customHeight="1">
      <c r="A693" s="14"/>
      <c r="B693" s="14"/>
      <c r="C693" s="14"/>
      <c r="D693" s="14"/>
      <c r="E693" s="14"/>
      <c r="F693" s="98"/>
      <c r="G693" s="98"/>
      <c r="H693" s="14"/>
      <c r="I693" s="99"/>
      <c r="J693" s="99"/>
      <c r="K693" s="99"/>
      <c r="L693" s="99"/>
      <c r="M693" s="99"/>
      <c r="N693" s="99"/>
      <c r="O693" s="99"/>
      <c r="P693" s="99"/>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c r="EN693" s="14"/>
    </row>
    <row r="694" ht="19.5" customHeight="1">
      <c r="A694" s="14"/>
      <c r="B694" s="14"/>
      <c r="C694" s="14"/>
      <c r="D694" s="14"/>
      <c r="E694" s="14"/>
      <c r="F694" s="98"/>
      <c r="G694" s="98"/>
      <c r="H694" s="14"/>
      <c r="I694" s="99"/>
      <c r="J694" s="99"/>
      <c r="K694" s="99"/>
      <c r="L694" s="99"/>
      <c r="M694" s="99"/>
      <c r="N694" s="99"/>
      <c r="O694" s="99"/>
      <c r="P694" s="99"/>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c r="EN694" s="14"/>
    </row>
    <row r="695" ht="19.5" customHeight="1">
      <c r="A695" s="14"/>
      <c r="B695" s="14"/>
      <c r="C695" s="14"/>
      <c r="D695" s="14"/>
      <c r="E695" s="14"/>
      <c r="F695" s="98"/>
      <c r="G695" s="98"/>
      <c r="H695" s="14"/>
      <c r="I695" s="99"/>
      <c r="J695" s="99"/>
      <c r="K695" s="99"/>
      <c r="L695" s="99"/>
      <c r="M695" s="99"/>
      <c r="N695" s="99"/>
      <c r="O695" s="99"/>
      <c r="P695" s="99"/>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c r="EN695" s="14"/>
    </row>
    <row r="696" ht="19.5" customHeight="1">
      <c r="A696" s="14"/>
      <c r="B696" s="14"/>
      <c r="C696" s="14"/>
      <c r="D696" s="14"/>
      <c r="E696" s="14"/>
      <c r="F696" s="98"/>
      <c r="G696" s="98"/>
      <c r="H696" s="14"/>
      <c r="I696" s="99"/>
      <c r="J696" s="99"/>
      <c r="K696" s="99"/>
      <c r="L696" s="99"/>
      <c r="M696" s="99"/>
      <c r="N696" s="99"/>
      <c r="O696" s="99"/>
      <c r="P696" s="99"/>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c r="EN696" s="14"/>
    </row>
    <row r="697" ht="19.5" customHeight="1">
      <c r="A697" s="14"/>
      <c r="B697" s="14"/>
      <c r="C697" s="14"/>
      <c r="D697" s="14"/>
      <c r="E697" s="14"/>
      <c r="F697" s="98"/>
      <c r="G697" s="98"/>
      <c r="H697" s="14"/>
      <c r="I697" s="99"/>
      <c r="J697" s="99"/>
      <c r="K697" s="99"/>
      <c r="L697" s="99"/>
      <c r="M697" s="99"/>
      <c r="N697" s="99"/>
      <c r="O697" s="99"/>
      <c r="P697" s="99"/>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c r="EN697" s="14"/>
    </row>
    <row r="698" ht="19.5" customHeight="1">
      <c r="A698" s="14"/>
      <c r="B698" s="14"/>
      <c r="C698" s="14"/>
      <c r="D698" s="14"/>
      <c r="E698" s="14"/>
      <c r="F698" s="98"/>
      <c r="G698" s="98"/>
      <c r="H698" s="14"/>
      <c r="I698" s="99"/>
      <c r="J698" s="99"/>
      <c r="K698" s="99"/>
      <c r="L698" s="99"/>
      <c r="M698" s="99"/>
      <c r="N698" s="99"/>
      <c r="O698" s="99"/>
      <c r="P698" s="99"/>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c r="EN698" s="14"/>
    </row>
    <row r="699" ht="19.5" customHeight="1">
      <c r="A699" s="14"/>
      <c r="B699" s="14"/>
      <c r="C699" s="14"/>
      <c r="D699" s="14"/>
      <c r="E699" s="14"/>
      <c r="F699" s="98"/>
      <c r="G699" s="98"/>
      <c r="H699" s="14"/>
      <c r="I699" s="99"/>
      <c r="J699" s="99"/>
      <c r="K699" s="99"/>
      <c r="L699" s="99"/>
      <c r="M699" s="99"/>
      <c r="N699" s="99"/>
      <c r="O699" s="99"/>
      <c r="P699" s="99"/>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c r="EN699" s="14"/>
    </row>
    <row r="700" ht="19.5" customHeight="1">
      <c r="A700" s="14"/>
      <c r="B700" s="14"/>
      <c r="C700" s="14"/>
      <c r="D700" s="14"/>
      <c r="E700" s="14"/>
      <c r="F700" s="98"/>
      <c r="G700" s="98"/>
      <c r="H700" s="14"/>
      <c r="I700" s="99"/>
      <c r="J700" s="99"/>
      <c r="K700" s="99"/>
      <c r="L700" s="99"/>
      <c r="M700" s="99"/>
      <c r="N700" s="99"/>
      <c r="O700" s="99"/>
      <c r="P700" s="99"/>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c r="EN700" s="14"/>
    </row>
    <row r="701" ht="19.5" customHeight="1">
      <c r="A701" s="14"/>
      <c r="B701" s="14"/>
      <c r="C701" s="14"/>
      <c r="D701" s="14"/>
      <c r="E701" s="14"/>
      <c r="F701" s="98"/>
      <c r="G701" s="98"/>
      <c r="H701" s="14"/>
      <c r="I701" s="99"/>
      <c r="J701" s="99"/>
      <c r="K701" s="99"/>
      <c r="L701" s="99"/>
      <c r="M701" s="99"/>
      <c r="N701" s="99"/>
      <c r="O701" s="99"/>
      <c r="P701" s="99"/>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c r="EN701" s="14"/>
    </row>
    <row r="702" ht="19.5" customHeight="1">
      <c r="A702" s="14"/>
      <c r="B702" s="14"/>
      <c r="C702" s="14"/>
      <c r="D702" s="14"/>
      <c r="E702" s="14"/>
      <c r="F702" s="98"/>
      <c r="G702" s="98"/>
      <c r="H702" s="14"/>
      <c r="I702" s="99"/>
      <c r="J702" s="99"/>
      <c r="K702" s="99"/>
      <c r="L702" s="99"/>
      <c r="M702" s="99"/>
      <c r="N702" s="99"/>
      <c r="O702" s="99"/>
      <c r="P702" s="99"/>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c r="EN702" s="14"/>
    </row>
    <row r="703" ht="19.5" customHeight="1">
      <c r="A703" s="14"/>
      <c r="B703" s="14"/>
      <c r="C703" s="14"/>
      <c r="D703" s="14"/>
      <c r="E703" s="14"/>
      <c r="F703" s="98"/>
      <c r="G703" s="98"/>
      <c r="H703" s="14"/>
      <c r="I703" s="99"/>
      <c r="J703" s="99"/>
      <c r="K703" s="99"/>
      <c r="L703" s="99"/>
      <c r="M703" s="99"/>
      <c r="N703" s="99"/>
      <c r="O703" s="99"/>
      <c r="P703" s="99"/>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c r="EN703" s="14"/>
    </row>
    <row r="704" ht="19.5" customHeight="1">
      <c r="A704" s="14"/>
      <c r="B704" s="14"/>
      <c r="C704" s="14"/>
      <c r="D704" s="14"/>
      <c r="E704" s="14"/>
      <c r="F704" s="98"/>
      <c r="G704" s="98"/>
      <c r="H704" s="14"/>
      <c r="I704" s="99"/>
      <c r="J704" s="99"/>
      <c r="K704" s="99"/>
      <c r="L704" s="99"/>
      <c r="M704" s="99"/>
      <c r="N704" s="99"/>
      <c r="O704" s="99"/>
      <c r="P704" s="99"/>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c r="EN704" s="14"/>
    </row>
    <row r="705" ht="19.5" customHeight="1">
      <c r="A705" s="14"/>
      <c r="B705" s="14"/>
      <c r="C705" s="14"/>
      <c r="D705" s="14"/>
      <c r="E705" s="14"/>
      <c r="F705" s="98"/>
      <c r="G705" s="98"/>
      <c r="H705" s="14"/>
      <c r="I705" s="99"/>
      <c r="J705" s="99"/>
      <c r="K705" s="99"/>
      <c r="L705" s="99"/>
      <c r="M705" s="99"/>
      <c r="N705" s="99"/>
      <c r="O705" s="99"/>
      <c r="P705" s="99"/>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c r="EN705" s="14"/>
    </row>
    <row r="706" ht="19.5" customHeight="1">
      <c r="A706" s="14"/>
      <c r="B706" s="14"/>
      <c r="C706" s="14"/>
      <c r="D706" s="14"/>
      <c r="E706" s="14"/>
      <c r="F706" s="98"/>
      <c r="G706" s="98"/>
      <c r="H706" s="14"/>
      <c r="I706" s="99"/>
      <c r="J706" s="99"/>
      <c r="K706" s="99"/>
      <c r="L706" s="99"/>
      <c r="M706" s="99"/>
      <c r="N706" s="99"/>
      <c r="O706" s="99"/>
      <c r="P706" s="99"/>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c r="EN706" s="14"/>
    </row>
    <row r="707" ht="19.5" customHeight="1">
      <c r="A707" s="14"/>
      <c r="B707" s="14"/>
      <c r="C707" s="14"/>
      <c r="D707" s="14"/>
      <c r="E707" s="14"/>
      <c r="F707" s="98"/>
      <c r="G707" s="98"/>
      <c r="H707" s="14"/>
      <c r="I707" s="99"/>
      <c r="J707" s="99"/>
      <c r="K707" s="99"/>
      <c r="L707" s="99"/>
      <c r="M707" s="99"/>
      <c r="N707" s="99"/>
      <c r="O707" s="99"/>
      <c r="P707" s="99"/>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c r="EN707" s="14"/>
    </row>
    <row r="708" ht="19.5" customHeight="1">
      <c r="A708" s="14"/>
      <c r="B708" s="14"/>
      <c r="C708" s="14"/>
      <c r="D708" s="14"/>
      <c r="E708" s="14"/>
      <c r="F708" s="98"/>
      <c r="G708" s="98"/>
      <c r="H708" s="14"/>
      <c r="I708" s="99"/>
      <c r="J708" s="99"/>
      <c r="K708" s="99"/>
      <c r="L708" s="99"/>
      <c r="M708" s="99"/>
      <c r="N708" s="99"/>
      <c r="O708" s="99"/>
      <c r="P708" s="99"/>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c r="EN708" s="14"/>
    </row>
    <row r="709" ht="19.5" customHeight="1">
      <c r="A709" s="14"/>
      <c r="B709" s="14"/>
      <c r="C709" s="14"/>
      <c r="D709" s="14"/>
      <c r="E709" s="14"/>
      <c r="F709" s="98"/>
      <c r="G709" s="98"/>
      <c r="H709" s="14"/>
      <c r="I709" s="99"/>
      <c r="J709" s="99"/>
      <c r="K709" s="99"/>
      <c r="L709" s="99"/>
      <c r="M709" s="99"/>
      <c r="N709" s="99"/>
      <c r="O709" s="99"/>
      <c r="P709" s="99"/>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c r="EN709" s="14"/>
    </row>
    <row r="710" ht="19.5" customHeight="1">
      <c r="A710" s="14"/>
      <c r="B710" s="14"/>
      <c r="C710" s="14"/>
      <c r="D710" s="14"/>
      <c r="E710" s="14"/>
      <c r="F710" s="98"/>
      <c r="G710" s="98"/>
      <c r="H710" s="14"/>
      <c r="I710" s="99"/>
      <c r="J710" s="99"/>
      <c r="K710" s="99"/>
      <c r="L710" s="99"/>
      <c r="M710" s="99"/>
      <c r="N710" s="99"/>
      <c r="O710" s="99"/>
      <c r="P710" s="99"/>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c r="EN710" s="14"/>
    </row>
    <row r="711" ht="19.5" customHeight="1">
      <c r="A711" s="14"/>
      <c r="B711" s="14"/>
      <c r="C711" s="14"/>
      <c r="D711" s="14"/>
      <c r="E711" s="14"/>
      <c r="F711" s="98"/>
      <c r="G711" s="98"/>
      <c r="H711" s="14"/>
      <c r="I711" s="99"/>
      <c r="J711" s="99"/>
      <c r="K711" s="99"/>
      <c r="L711" s="99"/>
      <c r="M711" s="99"/>
      <c r="N711" s="99"/>
      <c r="O711" s="99"/>
      <c r="P711" s="99"/>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c r="EN711" s="14"/>
    </row>
    <row r="712" ht="19.5" customHeight="1">
      <c r="A712" s="14"/>
      <c r="B712" s="14"/>
      <c r="C712" s="14"/>
      <c r="D712" s="14"/>
      <c r="E712" s="14"/>
      <c r="F712" s="98"/>
      <c r="G712" s="98"/>
      <c r="H712" s="14"/>
      <c r="I712" s="99"/>
      <c r="J712" s="99"/>
      <c r="K712" s="99"/>
      <c r="L712" s="99"/>
      <c r="M712" s="99"/>
      <c r="N712" s="99"/>
      <c r="O712" s="99"/>
      <c r="P712" s="99"/>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c r="EN712" s="14"/>
    </row>
    <row r="713" ht="19.5" customHeight="1">
      <c r="A713" s="14"/>
      <c r="B713" s="14"/>
      <c r="C713" s="14"/>
      <c r="D713" s="14"/>
      <c r="E713" s="14"/>
      <c r="F713" s="98"/>
      <c r="G713" s="98"/>
      <c r="H713" s="14"/>
      <c r="I713" s="99"/>
      <c r="J713" s="99"/>
      <c r="K713" s="99"/>
      <c r="L713" s="99"/>
      <c r="M713" s="99"/>
      <c r="N713" s="99"/>
      <c r="O713" s="99"/>
      <c r="P713" s="99"/>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c r="EN713" s="14"/>
    </row>
    <row r="714" ht="19.5" customHeight="1">
      <c r="A714" s="14"/>
      <c r="B714" s="14"/>
      <c r="C714" s="14"/>
      <c r="D714" s="14"/>
      <c r="E714" s="14"/>
      <c r="F714" s="98"/>
      <c r="G714" s="98"/>
      <c r="H714" s="14"/>
      <c r="I714" s="99"/>
      <c r="J714" s="99"/>
      <c r="K714" s="99"/>
      <c r="L714" s="99"/>
      <c r="M714" s="99"/>
      <c r="N714" s="99"/>
      <c r="O714" s="99"/>
      <c r="P714" s="99"/>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c r="EN714" s="14"/>
    </row>
    <row r="715" ht="19.5" customHeight="1">
      <c r="A715" s="14"/>
      <c r="B715" s="14"/>
      <c r="C715" s="14"/>
      <c r="D715" s="14"/>
      <c r="E715" s="14"/>
      <c r="F715" s="98"/>
      <c r="G715" s="98"/>
      <c r="H715" s="14"/>
      <c r="I715" s="99"/>
      <c r="J715" s="99"/>
      <c r="K715" s="99"/>
      <c r="L715" s="99"/>
      <c r="M715" s="99"/>
      <c r="N715" s="99"/>
      <c r="O715" s="99"/>
      <c r="P715" s="99"/>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c r="EN715" s="14"/>
    </row>
    <row r="716" ht="19.5" customHeight="1">
      <c r="A716" s="14"/>
      <c r="B716" s="14"/>
      <c r="C716" s="14"/>
      <c r="D716" s="14"/>
      <c r="E716" s="14"/>
      <c r="F716" s="98"/>
      <c r="G716" s="98"/>
      <c r="H716" s="14"/>
      <c r="I716" s="99"/>
      <c r="J716" s="99"/>
      <c r="K716" s="99"/>
      <c r="L716" s="99"/>
      <c r="M716" s="99"/>
      <c r="N716" s="99"/>
      <c r="O716" s="99"/>
      <c r="P716" s="99"/>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c r="EN716" s="14"/>
    </row>
    <row r="717" ht="19.5" customHeight="1">
      <c r="A717" s="14"/>
      <c r="B717" s="14"/>
      <c r="C717" s="14"/>
      <c r="D717" s="14"/>
      <c r="E717" s="14"/>
      <c r="F717" s="98"/>
      <c r="G717" s="98"/>
      <c r="H717" s="14"/>
      <c r="I717" s="99"/>
      <c r="J717" s="99"/>
      <c r="K717" s="99"/>
      <c r="L717" s="99"/>
      <c r="M717" s="99"/>
      <c r="N717" s="99"/>
      <c r="O717" s="99"/>
      <c r="P717" s="99"/>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c r="EN717" s="14"/>
    </row>
    <row r="718" ht="19.5" customHeight="1">
      <c r="A718" s="14"/>
      <c r="B718" s="14"/>
      <c r="C718" s="14"/>
      <c r="D718" s="14"/>
      <c r="E718" s="14"/>
      <c r="F718" s="98"/>
      <c r="G718" s="98"/>
      <c r="H718" s="14"/>
      <c r="I718" s="99"/>
      <c r="J718" s="99"/>
      <c r="K718" s="99"/>
      <c r="L718" s="99"/>
      <c r="M718" s="99"/>
      <c r="N718" s="99"/>
      <c r="O718" s="99"/>
      <c r="P718" s="99"/>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c r="EN718" s="14"/>
    </row>
    <row r="719" ht="19.5" customHeight="1">
      <c r="A719" s="14"/>
      <c r="B719" s="14"/>
      <c r="C719" s="14"/>
      <c r="D719" s="14"/>
      <c r="E719" s="14"/>
      <c r="F719" s="98"/>
      <c r="G719" s="98"/>
      <c r="H719" s="14"/>
      <c r="I719" s="99"/>
      <c r="J719" s="99"/>
      <c r="K719" s="99"/>
      <c r="L719" s="99"/>
      <c r="M719" s="99"/>
      <c r="N719" s="99"/>
      <c r="O719" s="99"/>
      <c r="P719" s="99"/>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c r="EN719" s="14"/>
    </row>
    <row r="720" ht="19.5" customHeight="1">
      <c r="A720" s="14"/>
      <c r="B720" s="14"/>
      <c r="C720" s="14"/>
      <c r="D720" s="14"/>
      <c r="E720" s="14"/>
      <c r="F720" s="98"/>
      <c r="G720" s="98"/>
      <c r="H720" s="14"/>
      <c r="I720" s="99"/>
      <c r="J720" s="99"/>
      <c r="K720" s="99"/>
      <c r="L720" s="99"/>
      <c r="M720" s="99"/>
      <c r="N720" s="99"/>
      <c r="O720" s="99"/>
      <c r="P720" s="99"/>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c r="EN720" s="14"/>
    </row>
    <row r="721" ht="19.5" customHeight="1">
      <c r="A721" s="14"/>
      <c r="B721" s="14"/>
      <c r="C721" s="14"/>
      <c r="D721" s="14"/>
      <c r="E721" s="14"/>
      <c r="F721" s="98"/>
      <c r="G721" s="98"/>
      <c r="H721" s="14"/>
      <c r="I721" s="99"/>
      <c r="J721" s="99"/>
      <c r="K721" s="99"/>
      <c r="L721" s="99"/>
      <c r="M721" s="99"/>
      <c r="N721" s="99"/>
      <c r="O721" s="99"/>
      <c r="P721" s="99"/>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c r="EN721" s="14"/>
    </row>
    <row r="722" ht="19.5" customHeight="1">
      <c r="A722" s="14"/>
      <c r="B722" s="14"/>
      <c r="C722" s="14"/>
      <c r="D722" s="14"/>
      <c r="E722" s="14"/>
      <c r="F722" s="98"/>
      <c r="G722" s="98"/>
      <c r="H722" s="14"/>
      <c r="I722" s="99"/>
      <c r="J722" s="99"/>
      <c r="K722" s="99"/>
      <c r="L722" s="99"/>
      <c r="M722" s="99"/>
      <c r="N722" s="99"/>
      <c r="O722" s="99"/>
      <c r="P722" s="99"/>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c r="EN722" s="14"/>
    </row>
    <row r="723" ht="19.5" customHeight="1">
      <c r="A723" s="14"/>
      <c r="B723" s="14"/>
      <c r="C723" s="14"/>
      <c r="D723" s="14"/>
      <c r="E723" s="14"/>
      <c r="F723" s="98"/>
      <c r="G723" s="98"/>
      <c r="H723" s="14"/>
      <c r="I723" s="99"/>
      <c r="J723" s="99"/>
      <c r="K723" s="99"/>
      <c r="L723" s="99"/>
      <c r="M723" s="99"/>
      <c r="N723" s="99"/>
      <c r="O723" s="99"/>
      <c r="P723" s="99"/>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c r="EN723" s="14"/>
    </row>
    <row r="724" ht="19.5" customHeight="1">
      <c r="A724" s="14"/>
      <c r="B724" s="14"/>
      <c r="C724" s="14"/>
      <c r="D724" s="14"/>
      <c r="E724" s="14"/>
      <c r="F724" s="98"/>
      <c r="G724" s="98"/>
      <c r="H724" s="14"/>
      <c r="I724" s="99"/>
      <c r="J724" s="99"/>
      <c r="K724" s="99"/>
      <c r="L724" s="99"/>
      <c r="M724" s="99"/>
      <c r="N724" s="99"/>
      <c r="O724" s="99"/>
      <c r="P724" s="99"/>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c r="EN724" s="14"/>
    </row>
    <row r="725" ht="19.5" customHeight="1">
      <c r="A725" s="14"/>
      <c r="B725" s="14"/>
      <c r="C725" s="14"/>
      <c r="D725" s="14"/>
      <c r="E725" s="14"/>
      <c r="F725" s="98"/>
      <c r="G725" s="98"/>
      <c r="H725" s="14"/>
      <c r="I725" s="99"/>
      <c r="J725" s="99"/>
      <c r="K725" s="99"/>
      <c r="L725" s="99"/>
      <c r="M725" s="99"/>
      <c r="N725" s="99"/>
      <c r="O725" s="99"/>
      <c r="P725" s="99"/>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c r="EN725" s="14"/>
    </row>
    <row r="726" ht="19.5" customHeight="1">
      <c r="A726" s="14"/>
      <c r="B726" s="14"/>
      <c r="C726" s="14"/>
      <c r="D726" s="14"/>
      <c r="E726" s="14"/>
      <c r="F726" s="98"/>
      <c r="G726" s="98"/>
      <c r="H726" s="14"/>
      <c r="I726" s="99"/>
      <c r="J726" s="99"/>
      <c r="K726" s="99"/>
      <c r="L726" s="99"/>
      <c r="M726" s="99"/>
      <c r="N726" s="99"/>
      <c r="O726" s="99"/>
      <c r="P726" s="99"/>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c r="EN726" s="14"/>
    </row>
    <row r="727" ht="19.5" customHeight="1">
      <c r="A727" s="14"/>
      <c r="B727" s="14"/>
      <c r="C727" s="14"/>
      <c r="D727" s="14"/>
      <c r="E727" s="14"/>
      <c r="F727" s="98"/>
      <c r="G727" s="98"/>
      <c r="H727" s="14"/>
      <c r="I727" s="99"/>
      <c r="J727" s="99"/>
      <c r="K727" s="99"/>
      <c r="L727" s="99"/>
      <c r="M727" s="99"/>
      <c r="N727" s="99"/>
      <c r="O727" s="99"/>
      <c r="P727" s="99"/>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c r="EN727" s="14"/>
    </row>
    <row r="728" ht="19.5" customHeight="1">
      <c r="A728" s="14"/>
      <c r="B728" s="14"/>
      <c r="C728" s="14"/>
      <c r="D728" s="14"/>
      <c r="E728" s="14"/>
      <c r="F728" s="98"/>
      <c r="G728" s="98"/>
      <c r="H728" s="14"/>
      <c r="I728" s="99"/>
      <c r="J728" s="99"/>
      <c r="K728" s="99"/>
      <c r="L728" s="99"/>
      <c r="M728" s="99"/>
      <c r="N728" s="99"/>
      <c r="O728" s="99"/>
      <c r="P728" s="99"/>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c r="EN728" s="14"/>
    </row>
    <row r="729" ht="19.5" customHeight="1">
      <c r="A729" s="14"/>
      <c r="B729" s="14"/>
      <c r="C729" s="14"/>
      <c r="D729" s="14"/>
      <c r="E729" s="14"/>
      <c r="F729" s="98"/>
      <c r="G729" s="98"/>
      <c r="H729" s="14"/>
      <c r="I729" s="99"/>
      <c r="J729" s="99"/>
      <c r="K729" s="99"/>
      <c r="L729" s="99"/>
      <c r="M729" s="99"/>
      <c r="N729" s="99"/>
      <c r="O729" s="99"/>
      <c r="P729" s="99"/>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c r="EN729" s="14"/>
    </row>
    <row r="730" ht="19.5" customHeight="1">
      <c r="A730" s="14"/>
      <c r="B730" s="14"/>
      <c r="C730" s="14"/>
      <c r="D730" s="14"/>
      <c r="E730" s="14"/>
      <c r="F730" s="98"/>
      <c r="G730" s="98"/>
      <c r="H730" s="14"/>
      <c r="I730" s="99"/>
      <c r="J730" s="99"/>
      <c r="K730" s="99"/>
      <c r="L730" s="99"/>
      <c r="M730" s="99"/>
      <c r="N730" s="99"/>
      <c r="O730" s="99"/>
      <c r="P730" s="99"/>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c r="EN730" s="14"/>
    </row>
    <row r="731" ht="19.5" customHeight="1">
      <c r="A731" s="14"/>
      <c r="B731" s="14"/>
      <c r="C731" s="14"/>
      <c r="D731" s="14"/>
      <c r="E731" s="14"/>
      <c r="F731" s="98"/>
      <c r="G731" s="98"/>
      <c r="H731" s="14"/>
      <c r="I731" s="99"/>
      <c r="J731" s="99"/>
      <c r="K731" s="99"/>
      <c r="L731" s="99"/>
      <c r="M731" s="99"/>
      <c r="N731" s="99"/>
      <c r="O731" s="99"/>
      <c r="P731" s="99"/>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c r="EN731" s="14"/>
    </row>
    <row r="732" ht="19.5" customHeight="1">
      <c r="A732" s="14"/>
      <c r="B732" s="14"/>
      <c r="C732" s="14"/>
      <c r="D732" s="14"/>
      <c r="E732" s="14"/>
      <c r="F732" s="98"/>
      <c r="G732" s="98"/>
      <c r="H732" s="14"/>
      <c r="I732" s="99"/>
      <c r="J732" s="99"/>
      <c r="K732" s="99"/>
      <c r="L732" s="99"/>
      <c r="M732" s="99"/>
      <c r="N732" s="99"/>
      <c r="O732" s="99"/>
      <c r="P732" s="99"/>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c r="EN732" s="14"/>
    </row>
    <row r="733" ht="19.5" customHeight="1">
      <c r="A733" s="14"/>
      <c r="B733" s="14"/>
      <c r="C733" s="14"/>
      <c r="D733" s="14"/>
      <c r="E733" s="14"/>
      <c r="F733" s="98"/>
      <c r="G733" s="98"/>
      <c r="H733" s="14"/>
      <c r="I733" s="99"/>
      <c r="J733" s="99"/>
      <c r="K733" s="99"/>
      <c r="L733" s="99"/>
      <c r="M733" s="99"/>
      <c r="N733" s="99"/>
      <c r="O733" s="99"/>
      <c r="P733" s="99"/>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c r="EN733" s="14"/>
    </row>
    <row r="734" ht="19.5" customHeight="1">
      <c r="A734" s="14"/>
      <c r="B734" s="14"/>
      <c r="C734" s="14"/>
      <c r="D734" s="14"/>
      <c r="E734" s="14"/>
      <c r="F734" s="98"/>
      <c r="G734" s="98"/>
      <c r="H734" s="14"/>
      <c r="I734" s="99"/>
      <c r="J734" s="99"/>
      <c r="K734" s="99"/>
      <c r="L734" s="99"/>
      <c r="M734" s="99"/>
      <c r="N734" s="99"/>
      <c r="O734" s="99"/>
      <c r="P734" s="99"/>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c r="EN734" s="14"/>
    </row>
    <row r="735" ht="19.5" customHeight="1">
      <c r="A735" s="14"/>
      <c r="B735" s="14"/>
      <c r="C735" s="14"/>
      <c r="D735" s="14"/>
      <c r="E735" s="14"/>
      <c r="F735" s="98"/>
      <c r="G735" s="98"/>
      <c r="H735" s="14"/>
      <c r="I735" s="99"/>
      <c r="J735" s="99"/>
      <c r="K735" s="99"/>
      <c r="L735" s="99"/>
      <c r="M735" s="99"/>
      <c r="N735" s="99"/>
      <c r="O735" s="99"/>
      <c r="P735" s="99"/>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c r="EN735" s="14"/>
    </row>
    <row r="736" ht="19.5" customHeight="1">
      <c r="A736" s="14"/>
      <c r="B736" s="14"/>
      <c r="C736" s="14"/>
      <c r="D736" s="14"/>
      <c r="E736" s="14"/>
      <c r="F736" s="98"/>
      <c r="G736" s="98"/>
      <c r="H736" s="14"/>
      <c r="I736" s="99"/>
      <c r="J736" s="99"/>
      <c r="K736" s="99"/>
      <c r="L736" s="99"/>
      <c r="M736" s="99"/>
      <c r="N736" s="99"/>
      <c r="O736" s="99"/>
      <c r="P736" s="99"/>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c r="EN736" s="14"/>
    </row>
    <row r="737" ht="19.5" customHeight="1">
      <c r="A737" s="14"/>
      <c r="B737" s="14"/>
      <c r="C737" s="14"/>
      <c r="D737" s="14"/>
      <c r="E737" s="14"/>
      <c r="F737" s="98"/>
      <c r="G737" s="98"/>
      <c r="H737" s="14"/>
      <c r="I737" s="99"/>
      <c r="J737" s="99"/>
      <c r="K737" s="99"/>
      <c r="L737" s="99"/>
      <c r="M737" s="99"/>
      <c r="N737" s="99"/>
      <c r="O737" s="99"/>
      <c r="P737" s="99"/>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c r="EN737" s="14"/>
    </row>
    <row r="738" ht="19.5" customHeight="1">
      <c r="A738" s="14"/>
      <c r="B738" s="14"/>
      <c r="C738" s="14"/>
      <c r="D738" s="14"/>
      <c r="E738" s="14"/>
      <c r="F738" s="98"/>
      <c r="G738" s="98"/>
      <c r="H738" s="14"/>
      <c r="I738" s="99"/>
      <c r="J738" s="99"/>
      <c r="K738" s="99"/>
      <c r="L738" s="99"/>
      <c r="M738" s="99"/>
      <c r="N738" s="99"/>
      <c r="O738" s="99"/>
      <c r="P738" s="99"/>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c r="EN738" s="14"/>
    </row>
    <row r="739" ht="19.5" customHeight="1">
      <c r="A739" s="14"/>
      <c r="B739" s="14"/>
      <c r="C739" s="14"/>
      <c r="D739" s="14"/>
      <c r="E739" s="14"/>
      <c r="F739" s="98"/>
      <c r="G739" s="98"/>
      <c r="H739" s="14"/>
      <c r="I739" s="99"/>
      <c r="J739" s="99"/>
      <c r="K739" s="99"/>
      <c r="L739" s="99"/>
      <c r="M739" s="99"/>
      <c r="N739" s="99"/>
      <c r="O739" s="99"/>
      <c r="P739" s="99"/>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c r="EN739" s="14"/>
    </row>
    <row r="740" ht="19.5" customHeight="1">
      <c r="A740" s="14"/>
      <c r="B740" s="14"/>
      <c r="C740" s="14"/>
      <c r="D740" s="14"/>
      <c r="E740" s="14"/>
      <c r="F740" s="98"/>
      <c r="G740" s="98"/>
      <c r="H740" s="14"/>
      <c r="I740" s="99"/>
      <c r="J740" s="99"/>
      <c r="K740" s="99"/>
      <c r="L740" s="99"/>
      <c r="M740" s="99"/>
      <c r="N740" s="99"/>
      <c r="O740" s="99"/>
      <c r="P740" s="99"/>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c r="EN740" s="14"/>
    </row>
    <row r="741" ht="19.5" customHeight="1">
      <c r="A741" s="14"/>
      <c r="B741" s="14"/>
      <c r="C741" s="14"/>
      <c r="D741" s="14"/>
      <c r="E741" s="14"/>
      <c r="F741" s="98"/>
      <c r="G741" s="98"/>
      <c r="H741" s="14"/>
      <c r="I741" s="99"/>
      <c r="J741" s="99"/>
      <c r="K741" s="99"/>
      <c r="L741" s="99"/>
      <c r="M741" s="99"/>
      <c r="N741" s="99"/>
      <c r="O741" s="99"/>
      <c r="P741" s="99"/>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c r="EN741" s="14"/>
    </row>
    <row r="742" ht="19.5" customHeight="1">
      <c r="A742" s="14"/>
      <c r="B742" s="14"/>
      <c r="C742" s="14"/>
      <c r="D742" s="14"/>
      <c r="E742" s="14"/>
      <c r="F742" s="98"/>
      <c r="G742" s="98"/>
      <c r="H742" s="14"/>
      <c r="I742" s="99"/>
      <c r="J742" s="99"/>
      <c r="K742" s="99"/>
      <c r="L742" s="99"/>
      <c r="M742" s="99"/>
      <c r="N742" s="99"/>
      <c r="O742" s="99"/>
      <c r="P742" s="99"/>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c r="EN742" s="14"/>
    </row>
    <row r="743" ht="19.5" customHeight="1">
      <c r="A743" s="14"/>
      <c r="B743" s="14"/>
      <c r="C743" s="14"/>
      <c r="D743" s="14"/>
      <c r="E743" s="14"/>
      <c r="F743" s="98"/>
      <c r="G743" s="98"/>
      <c r="H743" s="14"/>
      <c r="I743" s="99"/>
      <c r="J743" s="99"/>
      <c r="K743" s="99"/>
      <c r="L743" s="99"/>
      <c r="M743" s="99"/>
      <c r="N743" s="99"/>
      <c r="O743" s="99"/>
      <c r="P743" s="99"/>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c r="EN743" s="14"/>
    </row>
    <row r="744" ht="19.5" customHeight="1">
      <c r="A744" s="14"/>
      <c r="B744" s="14"/>
      <c r="C744" s="14"/>
      <c r="D744" s="14"/>
      <c r="E744" s="14"/>
      <c r="F744" s="98"/>
      <c r="G744" s="98"/>
      <c r="H744" s="14"/>
      <c r="I744" s="99"/>
      <c r="J744" s="99"/>
      <c r="K744" s="99"/>
      <c r="L744" s="99"/>
      <c r="M744" s="99"/>
      <c r="N744" s="99"/>
      <c r="O744" s="99"/>
      <c r="P744" s="99"/>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c r="EN744" s="14"/>
    </row>
    <row r="745" ht="19.5" customHeight="1">
      <c r="A745" s="14"/>
      <c r="B745" s="14"/>
      <c r="C745" s="14"/>
      <c r="D745" s="14"/>
      <c r="E745" s="14"/>
      <c r="F745" s="98"/>
      <c r="G745" s="98"/>
      <c r="H745" s="14"/>
      <c r="I745" s="99"/>
      <c r="J745" s="99"/>
      <c r="K745" s="99"/>
      <c r="L745" s="99"/>
      <c r="M745" s="99"/>
      <c r="N745" s="99"/>
      <c r="O745" s="99"/>
      <c r="P745" s="99"/>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c r="EN745" s="14"/>
    </row>
    <row r="746" ht="19.5" customHeight="1">
      <c r="A746" s="14"/>
      <c r="B746" s="14"/>
      <c r="C746" s="14"/>
      <c r="D746" s="14"/>
      <c r="E746" s="14"/>
      <c r="F746" s="98"/>
      <c r="G746" s="98"/>
      <c r="H746" s="14"/>
      <c r="I746" s="99"/>
      <c r="J746" s="99"/>
      <c r="K746" s="99"/>
      <c r="L746" s="99"/>
      <c r="M746" s="99"/>
      <c r="N746" s="99"/>
      <c r="O746" s="99"/>
      <c r="P746" s="99"/>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c r="EN746" s="14"/>
    </row>
    <row r="747" ht="19.5" customHeight="1">
      <c r="A747" s="14"/>
      <c r="B747" s="14"/>
      <c r="C747" s="14"/>
      <c r="D747" s="14"/>
      <c r="E747" s="14"/>
      <c r="F747" s="98"/>
      <c r="G747" s="98"/>
      <c r="H747" s="14"/>
      <c r="I747" s="99"/>
      <c r="J747" s="99"/>
      <c r="K747" s="99"/>
      <c r="L747" s="99"/>
      <c r="M747" s="99"/>
      <c r="N747" s="99"/>
      <c r="O747" s="99"/>
      <c r="P747" s="99"/>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c r="EN747" s="14"/>
    </row>
    <row r="748" ht="19.5" customHeight="1">
      <c r="A748" s="14"/>
      <c r="B748" s="14"/>
      <c r="C748" s="14"/>
      <c r="D748" s="14"/>
      <c r="E748" s="14"/>
      <c r="F748" s="98"/>
      <c r="G748" s="98"/>
      <c r="H748" s="14"/>
      <c r="I748" s="99"/>
      <c r="J748" s="99"/>
      <c r="K748" s="99"/>
      <c r="L748" s="99"/>
      <c r="M748" s="99"/>
      <c r="N748" s="99"/>
      <c r="O748" s="99"/>
      <c r="P748" s="99"/>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c r="EN748" s="14"/>
    </row>
    <row r="749" ht="19.5" customHeight="1">
      <c r="A749" s="14"/>
      <c r="B749" s="14"/>
      <c r="C749" s="14"/>
      <c r="D749" s="14"/>
      <c r="E749" s="14"/>
      <c r="F749" s="98"/>
      <c r="G749" s="98"/>
      <c r="H749" s="14"/>
      <c r="I749" s="99"/>
      <c r="J749" s="99"/>
      <c r="K749" s="99"/>
      <c r="L749" s="99"/>
      <c r="M749" s="99"/>
      <c r="N749" s="99"/>
      <c r="O749" s="99"/>
      <c r="P749" s="99"/>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c r="EN749" s="14"/>
    </row>
    <row r="750" ht="19.5" customHeight="1">
      <c r="A750" s="14"/>
      <c r="B750" s="14"/>
      <c r="C750" s="14"/>
      <c r="D750" s="14"/>
      <c r="E750" s="14"/>
      <c r="F750" s="98"/>
      <c r="G750" s="98"/>
      <c r="H750" s="14"/>
      <c r="I750" s="99"/>
      <c r="J750" s="99"/>
      <c r="K750" s="99"/>
      <c r="L750" s="99"/>
      <c r="M750" s="99"/>
      <c r="N750" s="99"/>
      <c r="O750" s="99"/>
      <c r="P750" s="99"/>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c r="EN750" s="14"/>
    </row>
    <row r="751" ht="19.5" customHeight="1">
      <c r="A751" s="14"/>
      <c r="B751" s="14"/>
      <c r="C751" s="14"/>
      <c r="D751" s="14"/>
      <c r="E751" s="14"/>
      <c r="F751" s="98"/>
      <c r="G751" s="98"/>
      <c r="H751" s="14"/>
      <c r="I751" s="99"/>
      <c r="J751" s="99"/>
      <c r="K751" s="99"/>
      <c r="L751" s="99"/>
      <c r="M751" s="99"/>
      <c r="N751" s="99"/>
      <c r="O751" s="99"/>
      <c r="P751" s="99"/>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c r="EN751" s="14"/>
    </row>
    <row r="752" ht="19.5" customHeight="1">
      <c r="A752" s="14"/>
      <c r="B752" s="14"/>
      <c r="C752" s="14"/>
      <c r="D752" s="14"/>
      <c r="E752" s="14"/>
      <c r="F752" s="98"/>
      <c r="G752" s="98"/>
      <c r="H752" s="14"/>
      <c r="I752" s="99"/>
      <c r="J752" s="99"/>
      <c r="K752" s="99"/>
      <c r="L752" s="99"/>
      <c r="M752" s="99"/>
      <c r="N752" s="99"/>
      <c r="O752" s="99"/>
      <c r="P752" s="99"/>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c r="EN752" s="14"/>
    </row>
    <row r="753" ht="19.5" customHeight="1">
      <c r="A753" s="14"/>
      <c r="B753" s="14"/>
      <c r="C753" s="14"/>
      <c r="D753" s="14"/>
      <c r="E753" s="14"/>
      <c r="F753" s="98"/>
      <c r="G753" s="98"/>
      <c r="H753" s="14"/>
      <c r="I753" s="99"/>
      <c r="J753" s="99"/>
      <c r="K753" s="99"/>
      <c r="L753" s="99"/>
      <c r="M753" s="99"/>
      <c r="N753" s="99"/>
      <c r="O753" s="99"/>
      <c r="P753" s="99"/>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c r="EN753" s="14"/>
    </row>
    <row r="754" ht="19.5" customHeight="1">
      <c r="A754" s="14"/>
      <c r="B754" s="14"/>
      <c r="C754" s="14"/>
      <c r="D754" s="14"/>
      <c r="E754" s="14"/>
      <c r="F754" s="98"/>
      <c r="G754" s="98"/>
      <c r="H754" s="14"/>
      <c r="I754" s="99"/>
      <c r="J754" s="99"/>
      <c r="K754" s="99"/>
      <c r="L754" s="99"/>
      <c r="M754" s="99"/>
      <c r="N754" s="99"/>
      <c r="O754" s="99"/>
      <c r="P754" s="99"/>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c r="EN754" s="14"/>
    </row>
    <row r="755" ht="19.5" customHeight="1">
      <c r="A755" s="14"/>
      <c r="B755" s="14"/>
      <c r="C755" s="14"/>
      <c r="D755" s="14"/>
      <c r="E755" s="14"/>
      <c r="F755" s="98"/>
      <c r="G755" s="98"/>
      <c r="H755" s="14"/>
      <c r="I755" s="99"/>
      <c r="J755" s="99"/>
      <c r="K755" s="99"/>
      <c r="L755" s="99"/>
      <c r="M755" s="99"/>
      <c r="N755" s="99"/>
      <c r="O755" s="99"/>
      <c r="P755" s="99"/>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c r="EN755" s="14"/>
    </row>
    <row r="756" ht="19.5" customHeight="1">
      <c r="A756" s="14"/>
      <c r="B756" s="14"/>
      <c r="C756" s="14"/>
      <c r="D756" s="14"/>
      <c r="E756" s="14"/>
      <c r="F756" s="98"/>
      <c r="G756" s="98"/>
      <c r="H756" s="14"/>
      <c r="I756" s="99"/>
      <c r="J756" s="99"/>
      <c r="K756" s="99"/>
      <c r="L756" s="99"/>
      <c r="M756" s="99"/>
      <c r="N756" s="99"/>
      <c r="O756" s="99"/>
      <c r="P756" s="99"/>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c r="EN756" s="14"/>
    </row>
    <row r="757" ht="19.5" customHeight="1">
      <c r="A757" s="14"/>
      <c r="B757" s="14"/>
      <c r="C757" s="14"/>
      <c r="D757" s="14"/>
      <c r="E757" s="14"/>
      <c r="F757" s="98"/>
      <c r="G757" s="98"/>
      <c r="H757" s="14"/>
      <c r="I757" s="99"/>
      <c r="J757" s="99"/>
      <c r="K757" s="99"/>
      <c r="L757" s="99"/>
      <c r="M757" s="99"/>
      <c r="N757" s="99"/>
      <c r="O757" s="99"/>
      <c r="P757" s="99"/>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c r="EN757" s="14"/>
    </row>
    <row r="758" ht="19.5" customHeight="1">
      <c r="A758" s="14"/>
      <c r="B758" s="14"/>
      <c r="C758" s="14"/>
      <c r="D758" s="14"/>
      <c r="E758" s="14"/>
      <c r="F758" s="98"/>
      <c r="G758" s="98"/>
      <c r="H758" s="14"/>
      <c r="I758" s="99"/>
      <c r="J758" s="99"/>
      <c r="K758" s="99"/>
      <c r="L758" s="99"/>
      <c r="M758" s="99"/>
      <c r="N758" s="99"/>
      <c r="O758" s="99"/>
      <c r="P758" s="99"/>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c r="EN758" s="14"/>
    </row>
    <row r="759" ht="19.5" customHeight="1">
      <c r="A759" s="14"/>
      <c r="B759" s="14"/>
      <c r="C759" s="14"/>
      <c r="D759" s="14"/>
      <c r="E759" s="14"/>
      <c r="F759" s="98"/>
      <c r="G759" s="98"/>
      <c r="H759" s="14"/>
      <c r="I759" s="99"/>
      <c r="J759" s="99"/>
      <c r="K759" s="99"/>
      <c r="L759" s="99"/>
      <c r="M759" s="99"/>
      <c r="N759" s="99"/>
      <c r="O759" s="99"/>
      <c r="P759" s="99"/>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c r="EN759" s="14"/>
    </row>
    <row r="760" ht="19.5" customHeight="1">
      <c r="A760" s="14"/>
      <c r="B760" s="14"/>
      <c r="C760" s="14"/>
      <c r="D760" s="14"/>
      <c r="E760" s="14"/>
      <c r="F760" s="98"/>
      <c r="G760" s="98"/>
      <c r="H760" s="14"/>
      <c r="I760" s="99"/>
      <c r="J760" s="99"/>
      <c r="K760" s="99"/>
      <c r="L760" s="99"/>
      <c r="M760" s="99"/>
      <c r="N760" s="99"/>
      <c r="O760" s="99"/>
      <c r="P760" s="99"/>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c r="EN760" s="14"/>
    </row>
    <row r="761" ht="19.5" customHeight="1">
      <c r="A761" s="14"/>
      <c r="B761" s="14"/>
      <c r="C761" s="14"/>
      <c r="D761" s="14"/>
      <c r="E761" s="14"/>
      <c r="F761" s="98"/>
      <c r="G761" s="98"/>
      <c r="H761" s="14"/>
      <c r="I761" s="99"/>
      <c r="J761" s="99"/>
      <c r="K761" s="99"/>
      <c r="L761" s="99"/>
      <c r="M761" s="99"/>
      <c r="N761" s="99"/>
      <c r="O761" s="99"/>
      <c r="P761" s="99"/>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c r="EN761" s="14"/>
    </row>
    <row r="762" ht="19.5" customHeight="1">
      <c r="A762" s="14"/>
      <c r="B762" s="14"/>
      <c r="C762" s="14"/>
      <c r="D762" s="14"/>
      <c r="E762" s="14"/>
      <c r="F762" s="98"/>
      <c r="G762" s="98"/>
      <c r="H762" s="14"/>
      <c r="I762" s="99"/>
      <c r="J762" s="99"/>
      <c r="K762" s="99"/>
      <c r="L762" s="99"/>
      <c r="M762" s="99"/>
      <c r="N762" s="99"/>
      <c r="O762" s="99"/>
      <c r="P762" s="99"/>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c r="EN762" s="14"/>
    </row>
    <row r="763" ht="19.5" customHeight="1">
      <c r="A763" s="14"/>
      <c r="B763" s="14"/>
      <c r="C763" s="14"/>
      <c r="D763" s="14"/>
      <c r="E763" s="14"/>
      <c r="F763" s="98"/>
      <c r="G763" s="98"/>
      <c r="H763" s="14"/>
      <c r="I763" s="99"/>
      <c r="J763" s="99"/>
      <c r="K763" s="99"/>
      <c r="L763" s="99"/>
      <c r="M763" s="99"/>
      <c r="N763" s="99"/>
      <c r="O763" s="99"/>
      <c r="P763" s="99"/>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c r="EN763" s="14"/>
    </row>
    <row r="764" ht="19.5" customHeight="1">
      <c r="A764" s="14"/>
      <c r="B764" s="14"/>
      <c r="C764" s="14"/>
      <c r="D764" s="14"/>
      <c r="E764" s="14"/>
      <c r="F764" s="98"/>
      <c r="G764" s="98"/>
      <c r="H764" s="14"/>
      <c r="I764" s="99"/>
      <c r="J764" s="99"/>
      <c r="K764" s="99"/>
      <c r="L764" s="99"/>
      <c r="M764" s="99"/>
      <c r="N764" s="99"/>
      <c r="O764" s="99"/>
      <c r="P764" s="99"/>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c r="EN764" s="14"/>
    </row>
    <row r="765" ht="19.5" customHeight="1">
      <c r="A765" s="14"/>
      <c r="B765" s="14"/>
      <c r="C765" s="14"/>
      <c r="D765" s="14"/>
      <c r="E765" s="14"/>
      <c r="F765" s="98"/>
      <c r="G765" s="98"/>
      <c r="H765" s="14"/>
      <c r="I765" s="99"/>
      <c r="J765" s="99"/>
      <c r="K765" s="99"/>
      <c r="L765" s="99"/>
      <c r="M765" s="99"/>
      <c r="N765" s="99"/>
      <c r="O765" s="99"/>
      <c r="P765" s="99"/>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c r="EN765" s="14"/>
    </row>
    <row r="766" ht="19.5" customHeight="1">
      <c r="A766" s="14"/>
      <c r="B766" s="14"/>
      <c r="C766" s="14"/>
      <c r="D766" s="14"/>
      <c r="E766" s="14"/>
      <c r="F766" s="98"/>
      <c r="G766" s="98"/>
      <c r="H766" s="14"/>
      <c r="I766" s="99"/>
      <c r="J766" s="99"/>
      <c r="K766" s="99"/>
      <c r="L766" s="99"/>
      <c r="M766" s="99"/>
      <c r="N766" s="99"/>
      <c r="O766" s="99"/>
      <c r="P766" s="99"/>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c r="EN766" s="14"/>
    </row>
    <row r="767" ht="19.5" customHeight="1">
      <c r="A767" s="14"/>
      <c r="B767" s="14"/>
      <c r="C767" s="14"/>
      <c r="D767" s="14"/>
      <c r="E767" s="14"/>
      <c r="F767" s="98"/>
      <c r="G767" s="98"/>
      <c r="H767" s="14"/>
      <c r="I767" s="99"/>
      <c r="J767" s="99"/>
      <c r="K767" s="99"/>
      <c r="L767" s="99"/>
      <c r="M767" s="99"/>
      <c r="N767" s="99"/>
      <c r="O767" s="99"/>
      <c r="P767" s="99"/>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c r="EN767" s="14"/>
    </row>
    <row r="768" ht="19.5" customHeight="1">
      <c r="A768" s="14"/>
      <c r="B768" s="14"/>
      <c r="C768" s="14"/>
      <c r="D768" s="14"/>
      <c r="E768" s="14"/>
      <c r="F768" s="98"/>
      <c r="G768" s="98"/>
      <c r="H768" s="14"/>
      <c r="I768" s="99"/>
      <c r="J768" s="99"/>
      <c r="K768" s="99"/>
      <c r="L768" s="99"/>
      <c r="M768" s="99"/>
      <c r="N768" s="99"/>
      <c r="O768" s="99"/>
      <c r="P768" s="99"/>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c r="EN768" s="14"/>
    </row>
    <row r="769" ht="19.5" customHeight="1">
      <c r="A769" s="14"/>
      <c r="B769" s="14"/>
      <c r="C769" s="14"/>
      <c r="D769" s="14"/>
      <c r="E769" s="14"/>
      <c r="F769" s="98"/>
      <c r="G769" s="98"/>
      <c r="H769" s="14"/>
      <c r="I769" s="99"/>
      <c r="J769" s="99"/>
      <c r="K769" s="99"/>
      <c r="L769" s="99"/>
      <c r="M769" s="99"/>
      <c r="N769" s="99"/>
      <c r="O769" s="99"/>
      <c r="P769" s="99"/>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c r="EN769" s="14"/>
    </row>
    <row r="770" ht="19.5" customHeight="1">
      <c r="A770" s="14"/>
      <c r="B770" s="14"/>
      <c r="C770" s="14"/>
      <c r="D770" s="14"/>
      <c r="E770" s="14"/>
      <c r="F770" s="98"/>
      <c r="G770" s="98"/>
      <c r="H770" s="14"/>
      <c r="I770" s="99"/>
      <c r="J770" s="99"/>
      <c r="K770" s="99"/>
      <c r="L770" s="99"/>
      <c r="M770" s="99"/>
      <c r="N770" s="99"/>
      <c r="O770" s="99"/>
      <c r="P770" s="99"/>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c r="EN770" s="14"/>
    </row>
    <row r="771" ht="19.5" customHeight="1">
      <c r="A771" s="14"/>
      <c r="B771" s="14"/>
      <c r="C771" s="14"/>
      <c r="D771" s="14"/>
      <c r="E771" s="14"/>
      <c r="F771" s="98"/>
      <c r="G771" s="98"/>
      <c r="H771" s="14"/>
      <c r="I771" s="99"/>
      <c r="J771" s="99"/>
      <c r="K771" s="99"/>
      <c r="L771" s="99"/>
      <c r="M771" s="99"/>
      <c r="N771" s="99"/>
      <c r="O771" s="99"/>
      <c r="P771" s="99"/>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c r="EN771" s="14"/>
    </row>
    <row r="772" ht="19.5" customHeight="1">
      <c r="A772" s="14"/>
      <c r="B772" s="14"/>
      <c r="C772" s="14"/>
      <c r="D772" s="14"/>
      <c r="E772" s="14"/>
      <c r="F772" s="98"/>
      <c r="G772" s="98"/>
      <c r="H772" s="14"/>
      <c r="I772" s="99"/>
      <c r="J772" s="99"/>
      <c r="K772" s="99"/>
      <c r="L772" s="99"/>
      <c r="M772" s="99"/>
      <c r="N772" s="99"/>
      <c r="O772" s="99"/>
      <c r="P772" s="99"/>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c r="EN772" s="14"/>
    </row>
    <row r="773" ht="19.5" customHeight="1">
      <c r="A773" s="14"/>
      <c r="B773" s="14"/>
      <c r="C773" s="14"/>
      <c r="D773" s="14"/>
      <c r="E773" s="14"/>
      <c r="F773" s="98"/>
      <c r="G773" s="98"/>
      <c r="H773" s="14"/>
      <c r="I773" s="99"/>
      <c r="J773" s="99"/>
      <c r="K773" s="99"/>
      <c r="L773" s="99"/>
      <c r="M773" s="99"/>
      <c r="N773" s="99"/>
      <c r="O773" s="99"/>
      <c r="P773" s="99"/>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c r="EN773" s="14"/>
    </row>
    <row r="774" ht="19.5" customHeight="1">
      <c r="A774" s="14"/>
      <c r="B774" s="14"/>
      <c r="C774" s="14"/>
      <c r="D774" s="14"/>
      <c r="E774" s="14"/>
      <c r="F774" s="98"/>
      <c r="G774" s="98"/>
      <c r="H774" s="14"/>
      <c r="I774" s="99"/>
      <c r="J774" s="99"/>
      <c r="K774" s="99"/>
      <c r="L774" s="99"/>
      <c r="M774" s="99"/>
      <c r="N774" s="99"/>
      <c r="O774" s="99"/>
      <c r="P774" s="99"/>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c r="EN774" s="14"/>
    </row>
    <row r="775" ht="19.5" customHeight="1">
      <c r="A775" s="14"/>
      <c r="B775" s="14"/>
      <c r="C775" s="14"/>
      <c r="D775" s="14"/>
      <c r="E775" s="14"/>
      <c r="F775" s="98"/>
      <c r="G775" s="98"/>
      <c r="H775" s="14"/>
      <c r="I775" s="99"/>
      <c r="J775" s="99"/>
      <c r="K775" s="99"/>
      <c r="L775" s="99"/>
      <c r="M775" s="99"/>
      <c r="N775" s="99"/>
      <c r="O775" s="99"/>
      <c r="P775" s="99"/>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c r="EN775" s="14"/>
    </row>
    <row r="776" ht="19.5" customHeight="1">
      <c r="A776" s="14"/>
      <c r="B776" s="14"/>
      <c r="C776" s="14"/>
      <c r="D776" s="14"/>
      <c r="E776" s="14"/>
      <c r="F776" s="98"/>
      <c r="G776" s="98"/>
      <c r="H776" s="14"/>
      <c r="I776" s="99"/>
      <c r="J776" s="99"/>
      <c r="K776" s="99"/>
      <c r="L776" s="99"/>
      <c r="M776" s="99"/>
      <c r="N776" s="99"/>
      <c r="O776" s="99"/>
      <c r="P776" s="99"/>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c r="EN776" s="14"/>
    </row>
    <row r="777" ht="19.5" customHeight="1">
      <c r="A777" s="14"/>
      <c r="B777" s="14"/>
      <c r="C777" s="14"/>
      <c r="D777" s="14"/>
      <c r="E777" s="14"/>
      <c r="F777" s="98"/>
      <c r="G777" s="98"/>
      <c r="H777" s="14"/>
      <c r="I777" s="99"/>
      <c r="J777" s="99"/>
      <c r="K777" s="99"/>
      <c r="L777" s="99"/>
      <c r="M777" s="99"/>
      <c r="N777" s="99"/>
      <c r="O777" s="99"/>
      <c r="P777" s="99"/>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c r="EN777" s="14"/>
    </row>
    <row r="778" ht="19.5" customHeight="1">
      <c r="A778" s="14"/>
      <c r="B778" s="14"/>
      <c r="C778" s="14"/>
      <c r="D778" s="14"/>
      <c r="E778" s="14"/>
      <c r="F778" s="98"/>
      <c r="G778" s="98"/>
      <c r="H778" s="14"/>
      <c r="I778" s="99"/>
      <c r="J778" s="99"/>
      <c r="K778" s="99"/>
      <c r="L778" s="99"/>
      <c r="M778" s="99"/>
      <c r="N778" s="99"/>
      <c r="O778" s="99"/>
      <c r="P778" s="99"/>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c r="EN778" s="14"/>
    </row>
    <row r="779" ht="19.5" customHeight="1">
      <c r="A779" s="14"/>
      <c r="B779" s="14"/>
      <c r="C779" s="14"/>
      <c r="D779" s="14"/>
      <c r="E779" s="14"/>
      <c r="F779" s="98"/>
      <c r="G779" s="98"/>
      <c r="H779" s="14"/>
      <c r="I779" s="99"/>
      <c r="J779" s="99"/>
      <c r="K779" s="99"/>
      <c r="L779" s="99"/>
      <c r="M779" s="99"/>
      <c r="N779" s="99"/>
      <c r="O779" s="99"/>
      <c r="P779" s="99"/>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c r="EN779" s="14"/>
    </row>
    <row r="780" ht="19.5" customHeight="1">
      <c r="A780" s="14"/>
      <c r="B780" s="14"/>
      <c r="C780" s="14"/>
      <c r="D780" s="14"/>
      <c r="E780" s="14"/>
      <c r="F780" s="98"/>
      <c r="G780" s="98"/>
      <c r="H780" s="14"/>
      <c r="I780" s="99"/>
      <c r="J780" s="99"/>
      <c r="K780" s="99"/>
      <c r="L780" s="99"/>
      <c r="M780" s="99"/>
      <c r="N780" s="99"/>
      <c r="O780" s="99"/>
      <c r="P780" s="99"/>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c r="EN780" s="14"/>
    </row>
    <row r="781" ht="19.5" customHeight="1">
      <c r="A781" s="14"/>
      <c r="B781" s="14"/>
      <c r="C781" s="14"/>
      <c r="D781" s="14"/>
      <c r="E781" s="14"/>
      <c r="F781" s="98"/>
      <c r="G781" s="98"/>
      <c r="H781" s="14"/>
      <c r="I781" s="99"/>
      <c r="J781" s="99"/>
      <c r="K781" s="99"/>
      <c r="L781" s="99"/>
      <c r="M781" s="99"/>
      <c r="N781" s="99"/>
      <c r="O781" s="99"/>
      <c r="P781" s="99"/>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c r="EN781" s="14"/>
    </row>
    <row r="782" ht="19.5" customHeight="1">
      <c r="A782" s="14"/>
      <c r="B782" s="14"/>
      <c r="C782" s="14"/>
      <c r="D782" s="14"/>
      <c r="E782" s="14"/>
      <c r="F782" s="98"/>
      <c r="G782" s="98"/>
      <c r="H782" s="14"/>
      <c r="I782" s="99"/>
      <c r="J782" s="99"/>
      <c r="K782" s="99"/>
      <c r="L782" s="99"/>
      <c r="M782" s="99"/>
      <c r="N782" s="99"/>
      <c r="O782" s="99"/>
      <c r="P782" s="99"/>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c r="EN782" s="14"/>
    </row>
    <row r="783" ht="19.5" customHeight="1">
      <c r="A783" s="14"/>
      <c r="B783" s="14"/>
      <c r="C783" s="14"/>
      <c r="D783" s="14"/>
      <c r="E783" s="14"/>
      <c r="F783" s="98"/>
      <c r="G783" s="98"/>
      <c r="H783" s="14"/>
      <c r="I783" s="99"/>
      <c r="J783" s="99"/>
      <c r="K783" s="99"/>
      <c r="L783" s="99"/>
      <c r="M783" s="99"/>
      <c r="N783" s="99"/>
      <c r="O783" s="99"/>
      <c r="P783" s="99"/>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c r="EN783" s="14"/>
    </row>
    <row r="784" ht="19.5" customHeight="1">
      <c r="A784" s="14"/>
      <c r="B784" s="14"/>
      <c r="C784" s="14"/>
      <c r="D784" s="14"/>
      <c r="E784" s="14"/>
      <c r="F784" s="98"/>
      <c r="G784" s="98"/>
      <c r="H784" s="14"/>
      <c r="I784" s="99"/>
      <c r="J784" s="99"/>
      <c r="K784" s="99"/>
      <c r="L784" s="99"/>
      <c r="M784" s="99"/>
      <c r="N784" s="99"/>
      <c r="O784" s="99"/>
      <c r="P784" s="99"/>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c r="EN784" s="14"/>
    </row>
    <row r="785" ht="19.5" customHeight="1">
      <c r="A785" s="14"/>
      <c r="B785" s="14"/>
      <c r="C785" s="14"/>
      <c r="D785" s="14"/>
      <c r="E785" s="14"/>
      <c r="F785" s="98"/>
      <c r="G785" s="98"/>
      <c r="H785" s="14"/>
      <c r="I785" s="99"/>
      <c r="J785" s="99"/>
      <c r="K785" s="99"/>
      <c r="L785" s="99"/>
      <c r="M785" s="99"/>
      <c r="N785" s="99"/>
      <c r="O785" s="99"/>
      <c r="P785" s="99"/>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c r="EN785" s="14"/>
    </row>
    <row r="786" ht="19.5" customHeight="1">
      <c r="A786" s="14"/>
      <c r="B786" s="14"/>
      <c r="C786" s="14"/>
      <c r="D786" s="14"/>
      <c r="E786" s="14"/>
      <c r="F786" s="98"/>
      <c r="G786" s="98"/>
      <c r="H786" s="14"/>
      <c r="I786" s="99"/>
      <c r="J786" s="99"/>
      <c r="K786" s="99"/>
      <c r="L786" s="99"/>
      <c r="M786" s="99"/>
      <c r="N786" s="99"/>
      <c r="O786" s="99"/>
      <c r="P786" s="99"/>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c r="EN786" s="14"/>
    </row>
    <row r="787" ht="19.5" customHeight="1">
      <c r="A787" s="14"/>
      <c r="B787" s="14"/>
      <c r="C787" s="14"/>
      <c r="D787" s="14"/>
      <c r="E787" s="14"/>
      <c r="F787" s="98"/>
      <c r="G787" s="98"/>
      <c r="H787" s="14"/>
      <c r="I787" s="99"/>
      <c r="J787" s="99"/>
      <c r="K787" s="99"/>
      <c r="L787" s="99"/>
      <c r="M787" s="99"/>
      <c r="N787" s="99"/>
      <c r="O787" s="99"/>
      <c r="P787" s="99"/>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c r="EN787" s="14"/>
    </row>
    <row r="788" ht="19.5" customHeight="1">
      <c r="A788" s="14"/>
      <c r="B788" s="14"/>
      <c r="C788" s="14"/>
      <c r="D788" s="14"/>
      <c r="E788" s="14"/>
      <c r="F788" s="98"/>
      <c r="G788" s="98"/>
      <c r="H788" s="14"/>
      <c r="I788" s="99"/>
      <c r="J788" s="99"/>
      <c r="K788" s="99"/>
      <c r="L788" s="99"/>
      <c r="M788" s="99"/>
      <c r="N788" s="99"/>
      <c r="O788" s="99"/>
      <c r="P788" s="99"/>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c r="EN788" s="14"/>
    </row>
    <row r="789" ht="19.5" customHeight="1">
      <c r="A789" s="14"/>
      <c r="B789" s="14"/>
      <c r="C789" s="14"/>
      <c r="D789" s="14"/>
      <c r="E789" s="14"/>
      <c r="F789" s="98"/>
      <c r="G789" s="98"/>
      <c r="H789" s="14"/>
      <c r="I789" s="99"/>
      <c r="J789" s="99"/>
      <c r="K789" s="99"/>
      <c r="L789" s="99"/>
      <c r="M789" s="99"/>
      <c r="N789" s="99"/>
      <c r="O789" s="99"/>
      <c r="P789" s="99"/>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c r="EN789" s="14"/>
    </row>
    <row r="790" ht="19.5" customHeight="1">
      <c r="A790" s="14"/>
      <c r="B790" s="14"/>
      <c r="C790" s="14"/>
      <c r="D790" s="14"/>
      <c r="E790" s="14"/>
      <c r="F790" s="98"/>
      <c r="G790" s="98"/>
      <c r="H790" s="14"/>
      <c r="I790" s="99"/>
      <c r="J790" s="99"/>
      <c r="K790" s="99"/>
      <c r="L790" s="99"/>
      <c r="M790" s="99"/>
      <c r="N790" s="99"/>
      <c r="O790" s="99"/>
      <c r="P790" s="99"/>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c r="EN790" s="14"/>
    </row>
    <row r="791" ht="19.5" customHeight="1">
      <c r="A791" s="14"/>
      <c r="B791" s="14"/>
      <c r="C791" s="14"/>
      <c r="D791" s="14"/>
      <c r="E791" s="14"/>
      <c r="F791" s="98"/>
      <c r="G791" s="98"/>
      <c r="H791" s="14"/>
      <c r="I791" s="99"/>
      <c r="J791" s="99"/>
      <c r="K791" s="99"/>
      <c r="L791" s="99"/>
      <c r="M791" s="99"/>
      <c r="N791" s="99"/>
      <c r="O791" s="99"/>
      <c r="P791" s="99"/>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c r="EN791" s="14"/>
    </row>
    <row r="792" ht="19.5" customHeight="1">
      <c r="A792" s="14"/>
      <c r="B792" s="14"/>
      <c r="C792" s="14"/>
      <c r="D792" s="14"/>
      <c r="E792" s="14"/>
      <c r="F792" s="98"/>
      <c r="G792" s="98"/>
      <c r="H792" s="14"/>
      <c r="I792" s="99"/>
      <c r="J792" s="99"/>
      <c r="K792" s="99"/>
      <c r="L792" s="99"/>
      <c r="M792" s="99"/>
      <c r="N792" s="99"/>
      <c r="O792" s="99"/>
      <c r="P792" s="99"/>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c r="EN792" s="14"/>
    </row>
    <row r="793" ht="19.5" customHeight="1">
      <c r="A793" s="14"/>
      <c r="B793" s="14"/>
      <c r="C793" s="14"/>
      <c r="D793" s="14"/>
      <c r="E793" s="14"/>
      <c r="F793" s="98"/>
      <c r="G793" s="98"/>
      <c r="H793" s="14"/>
      <c r="I793" s="99"/>
      <c r="J793" s="99"/>
      <c r="K793" s="99"/>
      <c r="L793" s="99"/>
      <c r="M793" s="99"/>
      <c r="N793" s="99"/>
      <c r="O793" s="99"/>
      <c r="P793" s="99"/>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c r="EN793" s="14"/>
    </row>
    <row r="794" ht="19.5" customHeight="1">
      <c r="A794" s="14"/>
      <c r="B794" s="14"/>
      <c r="C794" s="14"/>
      <c r="D794" s="14"/>
      <c r="E794" s="14"/>
      <c r="F794" s="98"/>
      <c r="G794" s="98"/>
      <c r="H794" s="14"/>
      <c r="I794" s="99"/>
      <c r="J794" s="99"/>
      <c r="K794" s="99"/>
      <c r="L794" s="99"/>
      <c r="M794" s="99"/>
      <c r="N794" s="99"/>
      <c r="O794" s="99"/>
      <c r="P794" s="99"/>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c r="EN794" s="14"/>
    </row>
    <row r="795" ht="19.5" customHeight="1">
      <c r="A795" s="14"/>
      <c r="B795" s="14"/>
      <c r="C795" s="14"/>
      <c r="D795" s="14"/>
      <c r="E795" s="14"/>
      <c r="F795" s="98"/>
      <c r="G795" s="98"/>
      <c r="H795" s="14"/>
      <c r="I795" s="99"/>
      <c r="J795" s="99"/>
      <c r="K795" s="99"/>
      <c r="L795" s="99"/>
      <c r="M795" s="99"/>
      <c r="N795" s="99"/>
      <c r="O795" s="99"/>
      <c r="P795" s="99"/>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c r="EN795" s="14"/>
    </row>
    <row r="796" ht="19.5" customHeight="1">
      <c r="A796" s="14"/>
      <c r="B796" s="14"/>
      <c r="C796" s="14"/>
      <c r="D796" s="14"/>
      <c r="E796" s="14"/>
      <c r="F796" s="98"/>
      <c r="G796" s="98"/>
      <c r="H796" s="14"/>
      <c r="I796" s="99"/>
      <c r="J796" s="99"/>
      <c r="K796" s="99"/>
      <c r="L796" s="99"/>
      <c r="M796" s="99"/>
      <c r="N796" s="99"/>
      <c r="O796" s="99"/>
      <c r="P796" s="99"/>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c r="EN796" s="14"/>
    </row>
    <row r="797" ht="19.5" customHeight="1">
      <c r="A797" s="14"/>
      <c r="B797" s="14"/>
      <c r="C797" s="14"/>
      <c r="D797" s="14"/>
      <c r="E797" s="14"/>
      <c r="F797" s="98"/>
      <c r="G797" s="98"/>
      <c r="H797" s="14"/>
      <c r="I797" s="99"/>
      <c r="J797" s="99"/>
      <c r="K797" s="99"/>
      <c r="L797" s="99"/>
      <c r="M797" s="99"/>
      <c r="N797" s="99"/>
      <c r="O797" s="99"/>
      <c r="P797" s="99"/>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c r="EN797" s="14"/>
    </row>
    <row r="798" ht="19.5" customHeight="1">
      <c r="A798" s="14"/>
      <c r="B798" s="14"/>
      <c r="C798" s="14"/>
      <c r="D798" s="14"/>
      <c r="E798" s="14"/>
      <c r="F798" s="98"/>
      <c r="G798" s="98"/>
      <c r="H798" s="14"/>
      <c r="I798" s="99"/>
      <c r="J798" s="99"/>
      <c r="K798" s="99"/>
      <c r="L798" s="99"/>
      <c r="M798" s="99"/>
      <c r="N798" s="99"/>
      <c r="O798" s="99"/>
      <c r="P798" s="99"/>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c r="EN798" s="14"/>
    </row>
    <row r="799" ht="19.5" customHeight="1">
      <c r="A799" s="14"/>
      <c r="B799" s="14"/>
      <c r="C799" s="14"/>
      <c r="D799" s="14"/>
      <c r="E799" s="14"/>
      <c r="F799" s="98"/>
      <c r="G799" s="98"/>
      <c r="H799" s="14"/>
      <c r="I799" s="99"/>
      <c r="J799" s="99"/>
      <c r="K799" s="99"/>
      <c r="L799" s="99"/>
      <c r="M799" s="99"/>
      <c r="N799" s="99"/>
      <c r="O799" s="99"/>
      <c r="P799" s="99"/>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c r="EN799" s="14"/>
    </row>
    <row r="800" ht="19.5" customHeight="1">
      <c r="A800" s="14"/>
      <c r="B800" s="14"/>
      <c r="C800" s="14"/>
      <c r="D800" s="14"/>
      <c r="E800" s="14"/>
      <c r="F800" s="98"/>
      <c r="G800" s="98"/>
      <c r="H800" s="14"/>
      <c r="I800" s="99"/>
      <c r="J800" s="99"/>
      <c r="K800" s="99"/>
      <c r="L800" s="99"/>
      <c r="M800" s="99"/>
      <c r="N800" s="99"/>
      <c r="O800" s="99"/>
      <c r="P800" s="99"/>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c r="EN800" s="14"/>
    </row>
    <row r="801" ht="19.5" customHeight="1">
      <c r="A801" s="14"/>
      <c r="B801" s="14"/>
      <c r="C801" s="14"/>
      <c r="D801" s="14"/>
      <c r="E801" s="14"/>
      <c r="F801" s="98"/>
      <c r="G801" s="98"/>
      <c r="H801" s="14"/>
      <c r="I801" s="99"/>
      <c r="J801" s="99"/>
      <c r="K801" s="99"/>
      <c r="L801" s="99"/>
      <c r="M801" s="99"/>
      <c r="N801" s="99"/>
      <c r="O801" s="99"/>
      <c r="P801" s="99"/>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c r="EN801" s="14"/>
    </row>
    <row r="802" ht="19.5" customHeight="1">
      <c r="A802" s="14"/>
      <c r="B802" s="14"/>
      <c r="C802" s="14"/>
      <c r="D802" s="14"/>
      <c r="E802" s="14"/>
      <c r="F802" s="98"/>
      <c r="G802" s="98"/>
      <c r="H802" s="14"/>
      <c r="I802" s="99"/>
      <c r="J802" s="99"/>
      <c r="K802" s="99"/>
      <c r="L802" s="99"/>
      <c r="M802" s="99"/>
      <c r="N802" s="99"/>
      <c r="O802" s="99"/>
      <c r="P802" s="99"/>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c r="EN802" s="14"/>
    </row>
    <row r="803" ht="19.5" customHeight="1">
      <c r="A803" s="14"/>
      <c r="B803" s="14"/>
      <c r="C803" s="14"/>
      <c r="D803" s="14"/>
      <c r="E803" s="14"/>
      <c r="F803" s="98"/>
      <c r="G803" s="98"/>
      <c r="H803" s="14"/>
      <c r="I803" s="99"/>
      <c r="J803" s="99"/>
      <c r="K803" s="99"/>
      <c r="L803" s="99"/>
      <c r="M803" s="99"/>
      <c r="N803" s="99"/>
      <c r="O803" s="99"/>
      <c r="P803" s="99"/>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c r="EN803" s="14"/>
    </row>
    <row r="804" ht="19.5" customHeight="1">
      <c r="A804" s="14"/>
      <c r="B804" s="14"/>
      <c r="C804" s="14"/>
      <c r="D804" s="14"/>
      <c r="E804" s="14"/>
      <c r="F804" s="98"/>
      <c r="G804" s="98"/>
      <c r="H804" s="14"/>
      <c r="I804" s="99"/>
      <c r="J804" s="99"/>
      <c r="K804" s="99"/>
      <c r="L804" s="99"/>
      <c r="M804" s="99"/>
      <c r="N804" s="99"/>
      <c r="O804" s="99"/>
      <c r="P804" s="99"/>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c r="EN804" s="14"/>
    </row>
    <row r="805" ht="19.5" customHeight="1">
      <c r="A805" s="14"/>
      <c r="B805" s="14"/>
      <c r="C805" s="14"/>
      <c r="D805" s="14"/>
      <c r="E805" s="14"/>
      <c r="F805" s="98"/>
      <c r="G805" s="98"/>
      <c r="H805" s="14"/>
      <c r="I805" s="99"/>
      <c r="J805" s="99"/>
      <c r="K805" s="99"/>
      <c r="L805" s="99"/>
      <c r="M805" s="99"/>
      <c r="N805" s="99"/>
      <c r="O805" s="99"/>
      <c r="P805" s="99"/>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c r="EN805" s="14"/>
    </row>
    <row r="806" ht="19.5" customHeight="1">
      <c r="A806" s="14"/>
      <c r="B806" s="14"/>
      <c r="C806" s="14"/>
      <c r="D806" s="14"/>
      <c r="E806" s="14"/>
      <c r="F806" s="98"/>
      <c r="G806" s="98"/>
      <c r="H806" s="14"/>
      <c r="I806" s="99"/>
      <c r="J806" s="99"/>
      <c r="K806" s="99"/>
      <c r="L806" s="99"/>
      <c r="M806" s="99"/>
      <c r="N806" s="99"/>
      <c r="O806" s="99"/>
      <c r="P806" s="99"/>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c r="EN806" s="14"/>
    </row>
    <row r="807" ht="19.5" customHeight="1">
      <c r="A807" s="14"/>
      <c r="B807" s="14"/>
      <c r="C807" s="14"/>
      <c r="D807" s="14"/>
      <c r="E807" s="14"/>
      <c r="F807" s="98"/>
      <c r="G807" s="98"/>
      <c r="H807" s="14"/>
      <c r="I807" s="99"/>
      <c r="J807" s="99"/>
      <c r="K807" s="99"/>
      <c r="L807" s="99"/>
      <c r="M807" s="99"/>
      <c r="N807" s="99"/>
      <c r="O807" s="99"/>
      <c r="P807" s="99"/>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c r="EN807" s="14"/>
    </row>
    <row r="808" ht="19.5" customHeight="1">
      <c r="A808" s="14"/>
      <c r="B808" s="14"/>
      <c r="C808" s="14"/>
      <c r="D808" s="14"/>
      <c r="E808" s="14"/>
      <c r="F808" s="98"/>
      <c r="G808" s="98"/>
      <c r="H808" s="14"/>
      <c r="I808" s="99"/>
      <c r="J808" s="99"/>
      <c r="K808" s="99"/>
      <c r="L808" s="99"/>
      <c r="M808" s="99"/>
      <c r="N808" s="99"/>
      <c r="O808" s="99"/>
      <c r="P808" s="99"/>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c r="EN808" s="14"/>
    </row>
    <row r="809" ht="19.5" customHeight="1">
      <c r="A809" s="14"/>
      <c r="B809" s="14"/>
      <c r="C809" s="14"/>
      <c r="D809" s="14"/>
      <c r="E809" s="14"/>
      <c r="F809" s="98"/>
      <c r="G809" s="98"/>
      <c r="H809" s="14"/>
      <c r="I809" s="99"/>
      <c r="J809" s="99"/>
      <c r="K809" s="99"/>
      <c r="L809" s="99"/>
      <c r="M809" s="99"/>
      <c r="N809" s="99"/>
      <c r="O809" s="99"/>
      <c r="P809" s="99"/>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c r="EN809" s="14"/>
    </row>
    <row r="810" ht="19.5" customHeight="1">
      <c r="A810" s="14"/>
      <c r="B810" s="14"/>
      <c r="C810" s="14"/>
      <c r="D810" s="14"/>
      <c r="E810" s="14"/>
      <c r="F810" s="98"/>
      <c r="G810" s="98"/>
      <c r="H810" s="14"/>
      <c r="I810" s="99"/>
      <c r="J810" s="99"/>
      <c r="K810" s="99"/>
      <c r="L810" s="99"/>
      <c r="M810" s="99"/>
      <c r="N810" s="99"/>
      <c r="O810" s="99"/>
      <c r="P810" s="99"/>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c r="EN810" s="14"/>
    </row>
    <row r="811" ht="19.5" customHeight="1">
      <c r="A811" s="14"/>
      <c r="B811" s="14"/>
      <c r="C811" s="14"/>
      <c r="D811" s="14"/>
      <c r="E811" s="14"/>
      <c r="F811" s="98"/>
      <c r="G811" s="98"/>
      <c r="H811" s="14"/>
      <c r="I811" s="99"/>
      <c r="J811" s="99"/>
      <c r="K811" s="99"/>
      <c r="L811" s="99"/>
      <c r="M811" s="99"/>
      <c r="N811" s="99"/>
      <c r="O811" s="99"/>
      <c r="P811" s="99"/>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c r="EN811" s="14"/>
    </row>
    <row r="812" ht="19.5" customHeight="1">
      <c r="A812" s="14"/>
      <c r="B812" s="14"/>
      <c r="C812" s="14"/>
      <c r="D812" s="14"/>
      <c r="E812" s="14"/>
      <c r="F812" s="98"/>
      <c r="G812" s="98"/>
      <c r="H812" s="14"/>
      <c r="I812" s="99"/>
      <c r="J812" s="99"/>
      <c r="K812" s="99"/>
      <c r="L812" s="99"/>
      <c r="M812" s="99"/>
      <c r="N812" s="99"/>
      <c r="O812" s="99"/>
      <c r="P812" s="99"/>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c r="EN812" s="14"/>
    </row>
    <row r="813" ht="19.5" customHeight="1">
      <c r="A813" s="14"/>
      <c r="B813" s="14"/>
      <c r="C813" s="14"/>
      <c r="D813" s="14"/>
      <c r="E813" s="14"/>
      <c r="F813" s="98"/>
      <c r="G813" s="98"/>
      <c r="H813" s="14"/>
      <c r="I813" s="99"/>
      <c r="J813" s="99"/>
      <c r="K813" s="99"/>
      <c r="L813" s="99"/>
      <c r="M813" s="99"/>
      <c r="N813" s="99"/>
      <c r="O813" s="99"/>
      <c r="P813" s="99"/>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c r="EN813" s="14"/>
    </row>
    <row r="814" ht="19.5" customHeight="1">
      <c r="A814" s="14"/>
      <c r="B814" s="14"/>
      <c r="C814" s="14"/>
      <c r="D814" s="14"/>
      <c r="E814" s="14"/>
      <c r="F814" s="98"/>
      <c r="G814" s="98"/>
      <c r="H814" s="14"/>
      <c r="I814" s="99"/>
      <c r="J814" s="99"/>
      <c r="K814" s="99"/>
      <c r="L814" s="99"/>
      <c r="M814" s="99"/>
      <c r="N814" s="99"/>
      <c r="O814" s="99"/>
      <c r="P814" s="99"/>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c r="EN814" s="14"/>
    </row>
    <row r="815" ht="19.5" customHeight="1">
      <c r="A815" s="14"/>
      <c r="B815" s="14"/>
      <c r="C815" s="14"/>
      <c r="D815" s="14"/>
      <c r="E815" s="14"/>
      <c r="F815" s="98"/>
      <c r="G815" s="98"/>
      <c r="H815" s="14"/>
      <c r="I815" s="99"/>
      <c r="J815" s="99"/>
      <c r="K815" s="99"/>
      <c r="L815" s="99"/>
      <c r="M815" s="99"/>
      <c r="N815" s="99"/>
      <c r="O815" s="99"/>
      <c r="P815" s="99"/>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c r="EN815" s="14"/>
    </row>
    <row r="816" ht="19.5" customHeight="1">
      <c r="A816" s="14"/>
      <c r="B816" s="14"/>
      <c r="C816" s="14"/>
      <c r="D816" s="14"/>
      <c r="E816" s="14"/>
      <c r="F816" s="98"/>
      <c r="G816" s="98"/>
      <c r="H816" s="14"/>
      <c r="I816" s="99"/>
      <c r="J816" s="99"/>
      <c r="K816" s="99"/>
      <c r="L816" s="99"/>
      <c r="M816" s="99"/>
      <c r="N816" s="99"/>
      <c r="O816" s="99"/>
      <c r="P816" s="99"/>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c r="EN816" s="14"/>
    </row>
    <row r="817" ht="19.5" customHeight="1">
      <c r="A817" s="14"/>
      <c r="B817" s="14"/>
      <c r="C817" s="14"/>
      <c r="D817" s="14"/>
      <c r="E817" s="14"/>
      <c r="F817" s="98"/>
      <c r="G817" s="98"/>
      <c r="H817" s="14"/>
      <c r="I817" s="99"/>
      <c r="J817" s="99"/>
      <c r="K817" s="99"/>
      <c r="L817" s="99"/>
      <c r="M817" s="99"/>
      <c r="N817" s="99"/>
      <c r="O817" s="99"/>
      <c r="P817" s="99"/>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c r="EN817" s="14"/>
    </row>
    <row r="818" ht="19.5" customHeight="1">
      <c r="A818" s="14"/>
      <c r="B818" s="14"/>
      <c r="C818" s="14"/>
      <c r="D818" s="14"/>
      <c r="E818" s="14"/>
      <c r="F818" s="98"/>
      <c r="G818" s="98"/>
      <c r="H818" s="14"/>
      <c r="I818" s="99"/>
      <c r="J818" s="99"/>
      <c r="K818" s="99"/>
      <c r="L818" s="99"/>
      <c r="M818" s="99"/>
      <c r="N818" s="99"/>
      <c r="O818" s="99"/>
      <c r="P818" s="99"/>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c r="EN818" s="14"/>
    </row>
    <row r="819" ht="19.5" customHeight="1">
      <c r="A819" s="14"/>
      <c r="B819" s="14"/>
      <c r="C819" s="14"/>
      <c r="D819" s="14"/>
      <c r="E819" s="14"/>
      <c r="F819" s="98"/>
      <c r="G819" s="98"/>
      <c r="H819" s="14"/>
      <c r="I819" s="99"/>
      <c r="J819" s="99"/>
      <c r="K819" s="99"/>
      <c r="L819" s="99"/>
      <c r="M819" s="99"/>
      <c r="N819" s="99"/>
      <c r="O819" s="99"/>
      <c r="P819" s="99"/>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c r="EN819" s="14"/>
    </row>
    <row r="820" ht="19.5" customHeight="1">
      <c r="A820" s="14"/>
      <c r="B820" s="14"/>
      <c r="C820" s="14"/>
      <c r="D820" s="14"/>
      <c r="E820" s="14"/>
      <c r="F820" s="98"/>
      <c r="G820" s="98"/>
      <c r="H820" s="14"/>
      <c r="I820" s="99"/>
      <c r="J820" s="99"/>
      <c r="K820" s="99"/>
      <c r="L820" s="99"/>
      <c r="M820" s="99"/>
      <c r="N820" s="99"/>
      <c r="O820" s="99"/>
      <c r="P820" s="99"/>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c r="EN820" s="14"/>
    </row>
    <row r="821" ht="19.5" customHeight="1">
      <c r="A821" s="14"/>
      <c r="B821" s="14"/>
      <c r="C821" s="14"/>
      <c r="D821" s="14"/>
      <c r="E821" s="14"/>
      <c r="F821" s="98"/>
      <c r="G821" s="98"/>
      <c r="H821" s="14"/>
      <c r="I821" s="99"/>
      <c r="J821" s="99"/>
      <c r="K821" s="99"/>
      <c r="L821" s="99"/>
      <c r="M821" s="99"/>
      <c r="N821" s="99"/>
      <c r="O821" s="99"/>
      <c r="P821" s="99"/>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c r="EN821" s="14"/>
    </row>
    <row r="822" ht="19.5" customHeight="1">
      <c r="A822" s="14"/>
      <c r="B822" s="14"/>
      <c r="C822" s="14"/>
      <c r="D822" s="14"/>
      <c r="E822" s="14"/>
      <c r="F822" s="98"/>
      <c r="G822" s="98"/>
      <c r="H822" s="14"/>
      <c r="I822" s="99"/>
      <c r="J822" s="99"/>
      <c r="K822" s="99"/>
      <c r="L822" s="99"/>
      <c r="M822" s="99"/>
      <c r="N822" s="99"/>
      <c r="O822" s="99"/>
      <c r="P822" s="99"/>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c r="EN822" s="14"/>
    </row>
    <row r="823" ht="19.5" customHeight="1">
      <c r="A823" s="14"/>
      <c r="B823" s="14"/>
      <c r="C823" s="14"/>
      <c r="D823" s="14"/>
      <c r="E823" s="14"/>
      <c r="F823" s="98"/>
      <c r="G823" s="98"/>
      <c r="H823" s="14"/>
      <c r="I823" s="99"/>
      <c r="J823" s="99"/>
      <c r="K823" s="99"/>
      <c r="L823" s="99"/>
      <c r="M823" s="99"/>
      <c r="N823" s="99"/>
      <c r="O823" s="99"/>
      <c r="P823" s="99"/>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c r="EN823" s="14"/>
    </row>
    <row r="824" ht="19.5" customHeight="1">
      <c r="A824" s="14"/>
      <c r="B824" s="14"/>
      <c r="C824" s="14"/>
      <c r="D824" s="14"/>
      <c r="E824" s="14"/>
      <c r="F824" s="98"/>
      <c r="G824" s="98"/>
      <c r="H824" s="14"/>
      <c r="I824" s="99"/>
      <c r="J824" s="99"/>
      <c r="K824" s="99"/>
      <c r="L824" s="99"/>
      <c r="M824" s="99"/>
      <c r="N824" s="99"/>
      <c r="O824" s="99"/>
      <c r="P824" s="99"/>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c r="EN824" s="14"/>
    </row>
    <row r="825" ht="19.5" customHeight="1">
      <c r="A825" s="14"/>
      <c r="B825" s="14"/>
      <c r="C825" s="14"/>
      <c r="D825" s="14"/>
      <c r="E825" s="14"/>
      <c r="F825" s="98"/>
      <c r="G825" s="98"/>
      <c r="H825" s="14"/>
      <c r="I825" s="99"/>
      <c r="J825" s="99"/>
      <c r="K825" s="99"/>
      <c r="L825" s="99"/>
      <c r="M825" s="99"/>
      <c r="N825" s="99"/>
      <c r="O825" s="99"/>
      <c r="P825" s="99"/>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c r="EN825" s="14"/>
    </row>
    <row r="826" ht="19.5" customHeight="1">
      <c r="A826" s="14"/>
      <c r="B826" s="14"/>
      <c r="C826" s="14"/>
      <c r="D826" s="14"/>
      <c r="E826" s="14"/>
      <c r="F826" s="98"/>
      <c r="G826" s="98"/>
      <c r="H826" s="14"/>
      <c r="I826" s="99"/>
      <c r="J826" s="99"/>
      <c r="K826" s="99"/>
      <c r="L826" s="99"/>
      <c r="M826" s="99"/>
      <c r="N826" s="99"/>
      <c r="O826" s="99"/>
      <c r="P826" s="99"/>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c r="EN826" s="14"/>
    </row>
    <row r="827" ht="19.5" customHeight="1">
      <c r="A827" s="14"/>
      <c r="B827" s="14"/>
      <c r="C827" s="14"/>
      <c r="D827" s="14"/>
      <c r="E827" s="14"/>
      <c r="F827" s="98"/>
      <c r="G827" s="98"/>
      <c r="H827" s="14"/>
      <c r="I827" s="99"/>
      <c r="J827" s="99"/>
      <c r="K827" s="99"/>
      <c r="L827" s="99"/>
      <c r="M827" s="99"/>
      <c r="N827" s="99"/>
      <c r="O827" s="99"/>
      <c r="P827" s="99"/>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c r="EN827" s="14"/>
    </row>
    <row r="828" ht="19.5" customHeight="1">
      <c r="A828" s="14"/>
      <c r="B828" s="14"/>
      <c r="C828" s="14"/>
      <c r="D828" s="14"/>
      <c r="E828" s="14"/>
      <c r="F828" s="98"/>
      <c r="G828" s="98"/>
      <c r="H828" s="14"/>
      <c r="I828" s="99"/>
      <c r="J828" s="99"/>
      <c r="K828" s="99"/>
      <c r="L828" s="99"/>
      <c r="M828" s="99"/>
      <c r="N828" s="99"/>
      <c r="O828" s="99"/>
      <c r="P828" s="99"/>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c r="EN828" s="14"/>
    </row>
    <row r="829" ht="19.5" customHeight="1">
      <c r="A829" s="14"/>
      <c r="B829" s="14"/>
      <c r="C829" s="14"/>
      <c r="D829" s="14"/>
      <c r="E829" s="14"/>
      <c r="F829" s="98"/>
      <c r="G829" s="98"/>
      <c r="H829" s="14"/>
      <c r="I829" s="99"/>
      <c r="J829" s="99"/>
      <c r="K829" s="99"/>
      <c r="L829" s="99"/>
      <c r="M829" s="99"/>
      <c r="N829" s="99"/>
      <c r="O829" s="99"/>
      <c r="P829" s="99"/>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c r="EN829" s="14"/>
    </row>
    <row r="830" ht="19.5" customHeight="1">
      <c r="A830" s="14"/>
      <c r="B830" s="14"/>
      <c r="C830" s="14"/>
      <c r="D830" s="14"/>
      <c r="E830" s="14"/>
      <c r="F830" s="98"/>
      <c r="G830" s="98"/>
      <c r="H830" s="14"/>
      <c r="I830" s="99"/>
      <c r="J830" s="99"/>
      <c r="K830" s="99"/>
      <c r="L830" s="99"/>
      <c r="M830" s="99"/>
      <c r="N830" s="99"/>
      <c r="O830" s="99"/>
      <c r="P830" s="99"/>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c r="EN830" s="14"/>
    </row>
    <row r="831" ht="19.5" customHeight="1">
      <c r="A831" s="14"/>
      <c r="B831" s="14"/>
      <c r="C831" s="14"/>
      <c r="D831" s="14"/>
      <c r="E831" s="14"/>
      <c r="F831" s="98"/>
      <c r="G831" s="98"/>
      <c r="H831" s="14"/>
      <c r="I831" s="99"/>
      <c r="J831" s="99"/>
      <c r="K831" s="99"/>
      <c r="L831" s="99"/>
      <c r="M831" s="99"/>
      <c r="N831" s="99"/>
      <c r="O831" s="99"/>
      <c r="P831" s="99"/>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c r="EN831" s="14"/>
    </row>
    <row r="832" ht="19.5" customHeight="1">
      <c r="A832" s="14"/>
      <c r="B832" s="14"/>
      <c r="C832" s="14"/>
      <c r="D832" s="14"/>
      <c r="E832" s="14"/>
      <c r="F832" s="98"/>
      <c r="G832" s="98"/>
      <c r="H832" s="14"/>
      <c r="I832" s="99"/>
      <c r="J832" s="99"/>
      <c r="K832" s="99"/>
      <c r="L832" s="99"/>
      <c r="M832" s="99"/>
      <c r="N832" s="99"/>
      <c r="O832" s="99"/>
      <c r="P832" s="99"/>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c r="EN832" s="14"/>
    </row>
    <row r="833" ht="19.5" customHeight="1">
      <c r="A833" s="14"/>
      <c r="B833" s="14"/>
      <c r="C833" s="14"/>
      <c r="D833" s="14"/>
      <c r="E833" s="14"/>
      <c r="F833" s="98"/>
      <c r="G833" s="98"/>
      <c r="H833" s="14"/>
      <c r="I833" s="99"/>
      <c r="J833" s="99"/>
      <c r="K833" s="99"/>
      <c r="L833" s="99"/>
      <c r="M833" s="99"/>
      <c r="N833" s="99"/>
      <c r="O833" s="99"/>
      <c r="P833" s="99"/>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c r="EN833" s="14"/>
    </row>
    <row r="834" ht="19.5" customHeight="1">
      <c r="A834" s="14"/>
      <c r="B834" s="14"/>
      <c r="C834" s="14"/>
      <c r="D834" s="14"/>
      <c r="E834" s="14"/>
      <c r="F834" s="98"/>
      <c r="G834" s="98"/>
      <c r="H834" s="14"/>
      <c r="I834" s="99"/>
      <c r="J834" s="99"/>
      <c r="K834" s="99"/>
      <c r="L834" s="99"/>
      <c r="M834" s="99"/>
      <c r="N834" s="99"/>
      <c r="O834" s="99"/>
      <c r="P834" s="99"/>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c r="EN834" s="14"/>
    </row>
    <row r="835" ht="19.5" customHeight="1">
      <c r="A835" s="14"/>
      <c r="B835" s="14"/>
      <c r="C835" s="14"/>
      <c r="D835" s="14"/>
      <c r="E835" s="14"/>
      <c r="F835" s="98"/>
      <c r="G835" s="98"/>
      <c r="H835" s="14"/>
      <c r="I835" s="99"/>
      <c r="J835" s="99"/>
      <c r="K835" s="99"/>
      <c r="L835" s="99"/>
      <c r="M835" s="99"/>
      <c r="N835" s="99"/>
      <c r="O835" s="99"/>
      <c r="P835" s="99"/>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c r="EN835" s="14"/>
    </row>
    <row r="836" ht="19.5" customHeight="1">
      <c r="A836" s="14"/>
      <c r="B836" s="14"/>
      <c r="C836" s="14"/>
      <c r="D836" s="14"/>
      <c r="E836" s="14"/>
      <c r="F836" s="98"/>
      <c r="G836" s="98"/>
      <c r="H836" s="14"/>
      <c r="I836" s="99"/>
      <c r="J836" s="99"/>
      <c r="K836" s="99"/>
      <c r="L836" s="99"/>
      <c r="M836" s="99"/>
      <c r="N836" s="99"/>
      <c r="O836" s="99"/>
      <c r="P836" s="99"/>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c r="EN836" s="14"/>
    </row>
    <row r="837" ht="19.5" customHeight="1">
      <c r="A837" s="14"/>
      <c r="B837" s="14"/>
      <c r="C837" s="14"/>
      <c r="D837" s="14"/>
      <c r="E837" s="14"/>
      <c r="F837" s="98"/>
      <c r="G837" s="98"/>
      <c r="H837" s="14"/>
      <c r="I837" s="99"/>
      <c r="J837" s="99"/>
      <c r="K837" s="99"/>
      <c r="L837" s="99"/>
      <c r="M837" s="99"/>
      <c r="N837" s="99"/>
      <c r="O837" s="99"/>
      <c r="P837" s="99"/>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c r="EN837" s="14"/>
    </row>
    <row r="838" ht="19.5" customHeight="1">
      <c r="A838" s="14"/>
      <c r="B838" s="14"/>
      <c r="C838" s="14"/>
      <c r="D838" s="14"/>
      <c r="E838" s="14"/>
      <c r="F838" s="98"/>
      <c r="G838" s="98"/>
      <c r="H838" s="14"/>
      <c r="I838" s="99"/>
      <c r="J838" s="99"/>
      <c r="K838" s="99"/>
      <c r="L838" s="99"/>
      <c r="M838" s="99"/>
      <c r="N838" s="99"/>
      <c r="O838" s="99"/>
      <c r="P838" s="99"/>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c r="EN838" s="14"/>
    </row>
    <row r="839" ht="19.5" customHeight="1">
      <c r="A839" s="14"/>
      <c r="B839" s="14"/>
      <c r="C839" s="14"/>
      <c r="D839" s="14"/>
      <c r="E839" s="14"/>
      <c r="F839" s="98"/>
      <c r="G839" s="98"/>
      <c r="H839" s="14"/>
      <c r="I839" s="99"/>
      <c r="J839" s="99"/>
      <c r="K839" s="99"/>
      <c r="L839" s="99"/>
      <c r="M839" s="99"/>
      <c r="N839" s="99"/>
      <c r="O839" s="99"/>
      <c r="P839" s="99"/>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c r="EN839" s="14"/>
    </row>
    <row r="840" ht="19.5" customHeight="1">
      <c r="A840" s="14"/>
      <c r="B840" s="14"/>
      <c r="C840" s="14"/>
      <c r="D840" s="14"/>
      <c r="E840" s="14"/>
      <c r="F840" s="98"/>
      <c r="G840" s="98"/>
      <c r="H840" s="14"/>
      <c r="I840" s="99"/>
      <c r="J840" s="99"/>
      <c r="K840" s="99"/>
      <c r="L840" s="99"/>
      <c r="M840" s="99"/>
      <c r="N840" s="99"/>
      <c r="O840" s="99"/>
      <c r="P840" s="99"/>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c r="EN840" s="14"/>
    </row>
    <row r="841" ht="19.5" customHeight="1">
      <c r="A841" s="14"/>
      <c r="B841" s="14"/>
      <c r="C841" s="14"/>
      <c r="D841" s="14"/>
      <c r="E841" s="14"/>
      <c r="F841" s="98"/>
      <c r="G841" s="98"/>
      <c r="H841" s="14"/>
      <c r="I841" s="99"/>
      <c r="J841" s="99"/>
      <c r="K841" s="99"/>
      <c r="L841" s="99"/>
      <c r="M841" s="99"/>
      <c r="N841" s="99"/>
      <c r="O841" s="99"/>
      <c r="P841" s="99"/>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c r="EN841" s="14"/>
    </row>
    <row r="842" ht="19.5" customHeight="1">
      <c r="A842" s="14"/>
      <c r="B842" s="14"/>
      <c r="C842" s="14"/>
      <c r="D842" s="14"/>
      <c r="E842" s="14"/>
      <c r="F842" s="98"/>
      <c r="G842" s="98"/>
      <c r="H842" s="14"/>
      <c r="I842" s="99"/>
      <c r="J842" s="99"/>
      <c r="K842" s="99"/>
      <c r="L842" s="99"/>
      <c r="M842" s="99"/>
      <c r="N842" s="99"/>
      <c r="O842" s="99"/>
      <c r="P842" s="99"/>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c r="EN842" s="14"/>
    </row>
    <row r="843" ht="19.5" customHeight="1">
      <c r="A843" s="14"/>
      <c r="B843" s="14"/>
      <c r="C843" s="14"/>
      <c r="D843" s="14"/>
      <c r="E843" s="14"/>
      <c r="F843" s="98"/>
      <c r="G843" s="98"/>
      <c r="H843" s="14"/>
      <c r="I843" s="99"/>
      <c r="J843" s="99"/>
      <c r="K843" s="99"/>
      <c r="L843" s="99"/>
      <c r="M843" s="99"/>
      <c r="N843" s="99"/>
      <c r="O843" s="99"/>
      <c r="P843" s="99"/>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c r="EN843" s="14"/>
    </row>
    <row r="844" ht="19.5" customHeight="1">
      <c r="A844" s="14"/>
      <c r="B844" s="14"/>
      <c r="C844" s="14"/>
      <c r="D844" s="14"/>
      <c r="E844" s="14"/>
      <c r="F844" s="98"/>
      <c r="G844" s="98"/>
      <c r="H844" s="14"/>
      <c r="I844" s="99"/>
      <c r="J844" s="99"/>
      <c r="K844" s="99"/>
      <c r="L844" s="99"/>
      <c r="M844" s="99"/>
      <c r="N844" s="99"/>
      <c r="O844" s="99"/>
      <c r="P844" s="99"/>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c r="EN844" s="14"/>
    </row>
    <row r="845" ht="19.5" customHeight="1">
      <c r="A845" s="14"/>
      <c r="B845" s="14"/>
      <c r="C845" s="14"/>
      <c r="D845" s="14"/>
      <c r="E845" s="14"/>
      <c r="F845" s="98"/>
      <c r="G845" s="98"/>
      <c r="H845" s="14"/>
      <c r="I845" s="99"/>
      <c r="J845" s="99"/>
      <c r="K845" s="99"/>
      <c r="L845" s="99"/>
      <c r="M845" s="99"/>
      <c r="N845" s="99"/>
      <c r="O845" s="99"/>
      <c r="P845" s="99"/>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c r="EN845" s="14"/>
    </row>
    <row r="846" ht="19.5" customHeight="1">
      <c r="A846" s="14"/>
      <c r="B846" s="14"/>
      <c r="C846" s="14"/>
      <c r="D846" s="14"/>
      <c r="E846" s="14"/>
      <c r="F846" s="98"/>
      <c r="G846" s="98"/>
      <c r="H846" s="14"/>
      <c r="I846" s="99"/>
      <c r="J846" s="99"/>
      <c r="K846" s="99"/>
      <c r="L846" s="99"/>
      <c r="M846" s="99"/>
      <c r="N846" s="99"/>
      <c r="O846" s="99"/>
      <c r="P846" s="99"/>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c r="EN846" s="14"/>
    </row>
    <row r="847" ht="19.5" customHeight="1">
      <c r="A847" s="14"/>
      <c r="B847" s="14"/>
      <c r="C847" s="14"/>
      <c r="D847" s="14"/>
      <c r="E847" s="14"/>
      <c r="F847" s="98"/>
      <c r="G847" s="98"/>
      <c r="H847" s="14"/>
      <c r="I847" s="99"/>
      <c r="J847" s="99"/>
      <c r="K847" s="99"/>
      <c r="L847" s="99"/>
      <c r="M847" s="99"/>
      <c r="N847" s="99"/>
      <c r="O847" s="99"/>
      <c r="P847" s="99"/>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c r="EN847" s="14"/>
    </row>
    <row r="848" ht="19.5" customHeight="1">
      <c r="A848" s="14"/>
      <c r="B848" s="14"/>
      <c r="C848" s="14"/>
      <c r="D848" s="14"/>
      <c r="E848" s="14"/>
      <c r="F848" s="98"/>
      <c r="G848" s="98"/>
      <c r="H848" s="14"/>
      <c r="I848" s="99"/>
      <c r="J848" s="99"/>
      <c r="K848" s="99"/>
      <c r="L848" s="99"/>
      <c r="M848" s="99"/>
      <c r="N848" s="99"/>
      <c r="O848" s="99"/>
      <c r="P848" s="99"/>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c r="EN848" s="14"/>
    </row>
    <row r="849" ht="19.5" customHeight="1">
      <c r="A849" s="14"/>
      <c r="B849" s="14"/>
      <c r="C849" s="14"/>
      <c r="D849" s="14"/>
      <c r="E849" s="14"/>
      <c r="F849" s="98"/>
      <c r="G849" s="98"/>
      <c r="H849" s="14"/>
      <c r="I849" s="99"/>
      <c r="J849" s="99"/>
      <c r="K849" s="99"/>
      <c r="L849" s="99"/>
      <c r="M849" s="99"/>
      <c r="N849" s="99"/>
      <c r="O849" s="99"/>
      <c r="P849" s="99"/>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c r="EN849" s="14"/>
    </row>
    <row r="850" ht="19.5" customHeight="1">
      <c r="A850" s="14"/>
      <c r="B850" s="14"/>
      <c r="C850" s="14"/>
      <c r="D850" s="14"/>
      <c r="E850" s="14"/>
      <c r="F850" s="98"/>
      <c r="G850" s="98"/>
      <c r="H850" s="14"/>
      <c r="I850" s="99"/>
      <c r="J850" s="99"/>
      <c r="K850" s="99"/>
      <c r="L850" s="99"/>
      <c r="M850" s="99"/>
      <c r="N850" s="99"/>
      <c r="O850" s="99"/>
      <c r="P850" s="99"/>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c r="EN850" s="14"/>
    </row>
    <row r="851" ht="19.5" customHeight="1">
      <c r="A851" s="14"/>
      <c r="B851" s="14"/>
      <c r="C851" s="14"/>
      <c r="D851" s="14"/>
      <c r="E851" s="14"/>
      <c r="F851" s="98"/>
      <c r="G851" s="98"/>
      <c r="H851" s="14"/>
      <c r="I851" s="99"/>
      <c r="J851" s="99"/>
      <c r="K851" s="99"/>
      <c r="L851" s="99"/>
      <c r="M851" s="99"/>
      <c r="N851" s="99"/>
      <c r="O851" s="99"/>
      <c r="P851" s="99"/>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c r="EN851" s="14"/>
    </row>
    <row r="852" ht="19.5" customHeight="1">
      <c r="A852" s="14"/>
      <c r="B852" s="14"/>
      <c r="C852" s="14"/>
      <c r="D852" s="14"/>
      <c r="E852" s="14"/>
      <c r="F852" s="98"/>
      <c r="G852" s="98"/>
      <c r="H852" s="14"/>
      <c r="I852" s="99"/>
      <c r="J852" s="99"/>
      <c r="K852" s="99"/>
      <c r="L852" s="99"/>
      <c r="M852" s="99"/>
      <c r="N852" s="99"/>
      <c r="O852" s="99"/>
      <c r="P852" s="99"/>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c r="EN852" s="14"/>
    </row>
    <row r="853" ht="19.5" customHeight="1">
      <c r="A853" s="14"/>
      <c r="B853" s="14"/>
      <c r="C853" s="14"/>
      <c r="D853" s="14"/>
      <c r="E853" s="14"/>
      <c r="F853" s="98"/>
      <c r="G853" s="98"/>
      <c r="H853" s="14"/>
      <c r="I853" s="99"/>
      <c r="J853" s="99"/>
      <c r="K853" s="99"/>
      <c r="L853" s="99"/>
      <c r="M853" s="99"/>
      <c r="N853" s="99"/>
      <c r="O853" s="99"/>
      <c r="P853" s="99"/>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c r="EN853" s="14"/>
    </row>
    <row r="854" ht="19.5" customHeight="1">
      <c r="A854" s="14"/>
      <c r="B854" s="14"/>
      <c r="C854" s="14"/>
      <c r="D854" s="14"/>
      <c r="E854" s="14"/>
      <c r="F854" s="98"/>
      <c r="G854" s="98"/>
      <c r="H854" s="14"/>
      <c r="I854" s="99"/>
      <c r="J854" s="99"/>
      <c r="K854" s="99"/>
      <c r="L854" s="99"/>
      <c r="M854" s="99"/>
      <c r="N854" s="99"/>
      <c r="O854" s="99"/>
      <c r="P854" s="99"/>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c r="EN854" s="14"/>
    </row>
    <row r="855" ht="19.5" customHeight="1">
      <c r="A855" s="14"/>
      <c r="B855" s="14"/>
      <c r="C855" s="14"/>
      <c r="D855" s="14"/>
      <c r="E855" s="14"/>
      <c r="F855" s="98"/>
      <c r="G855" s="98"/>
      <c r="H855" s="14"/>
      <c r="I855" s="99"/>
      <c r="J855" s="99"/>
      <c r="K855" s="99"/>
      <c r="L855" s="99"/>
      <c r="M855" s="99"/>
      <c r="N855" s="99"/>
      <c r="O855" s="99"/>
      <c r="P855" s="99"/>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c r="EN855" s="14"/>
    </row>
    <row r="856" ht="19.5" customHeight="1">
      <c r="A856" s="14"/>
      <c r="B856" s="14"/>
      <c r="C856" s="14"/>
      <c r="D856" s="14"/>
      <c r="E856" s="14"/>
      <c r="F856" s="98"/>
      <c r="G856" s="98"/>
      <c r="H856" s="14"/>
      <c r="I856" s="99"/>
      <c r="J856" s="99"/>
      <c r="K856" s="99"/>
      <c r="L856" s="99"/>
      <c r="M856" s="99"/>
      <c r="N856" s="99"/>
      <c r="O856" s="99"/>
      <c r="P856" s="99"/>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c r="EN856" s="14"/>
    </row>
    <row r="857" ht="19.5" customHeight="1">
      <c r="A857" s="14"/>
      <c r="B857" s="14"/>
      <c r="C857" s="14"/>
      <c r="D857" s="14"/>
      <c r="E857" s="14"/>
      <c r="F857" s="98"/>
      <c r="G857" s="98"/>
      <c r="H857" s="14"/>
      <c r="I857" s="99"/>
      <c r="J857" s="99"/>
      <c r="K857" s="99"/>
      <c r="L857" s="99"/>
      <c r="M857" s="99"/>
      <c r="N857" s="99"/>
      <c r="O857" s="99"/>
      <c r="P857" s="99"/>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c r="EN857" s="14"/>
    </row>
    <row r="858" ht="19.5" customHeight="1">
      <c r="A858" s="14"/>
      <c r="B858" s="14"/>
      <c r="C858" s="14"/>
      <c r="D858" s="14"/>
      <c r="E858" s="14"/>
      <c r="F858" s="98"/>
      <c r="G858" s="98"/>
      <c r="H858" s="14"/>
      <c r="I858" s="99"/>
      <c r="J858" s="99"/>
      <c r="K858" s="99"/>
      <c r="L858" s="99"/>
      <c r="M858" s="99"/>
      <c r="N858" s="99"/>
      <c r="O858" s="99"/>
      <c r="P858" s="99"/>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c r="EN858" s="14"/>
    </row>
    <row r="859" ht="19.5" customHeight="1">
      <c r="A859" s="14"/>
      <c r="B859" s="14"/>
      <c r="C859" s="14"/>
      <c r="D859" s="14"/>
      <c r="E859" s="14"/>
      <c r="F859" s="98"/>
      <c r="G859" s="98"/>
      <c r="H859" s="14"/>
      <c r="I859" s="99"/>
      <c r="J859" s="99"/>
      <c r="K859" s="99"/>
      <c r="L859" s="99"/>
      <c r="M859" s="99"/>
      <c r="N859" s="99"/>
      <c r="O859" s="99"/>
      <c r="P859" s="99"/>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c r="EN859" s="14"/>
    </row>
    <row r="860" ht="19.5" customHeight="1">
      <c r="A860" s="14"/>
      <c r="B860" s="14"/>
      <c r="C860" s="14"/>
      <c r="D860" s="14"/>
      <c r="E860" s="14"/>
      <c r="F860" s="98"/>
      <c r="G860" s="98"/>
      <c r="H860" s="14"/>
      <c r="I860" s="99"/>
      <c r="J860" s="99"/>
      <c r="K860" s="99"/>
      <c r="L860" s="99"/>
      <c r="M860" s="99"/>
      <c r="N860" s="99"/>
      <c r="O860" s="99"/>
      <c r="P860" s="99"/>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c r="EN860" s="14"/>
    </row>
    <row r="861" ht="19.5" customHeight="1">
      <c r="A861" s="14"/>
      <c r="B861" s="14"/>
      <c r="C861" s="14"/>
      <c r="D861" s="14"/>
      <c r="E861" s="14"/>
      <c r="F861" s="98"/>
      <c r="G861" s="98"/>
      <c r="H861" s="14"/>
      <c r="I861" s="99"/>
      <c r="J861" s="99"/>
      <c r="K861" s="99"/>
      <c r="L861" s="99"/>
      <c r="M861" s="99"/>
      <c r="N861" s="99"/>
      <c r="O861" s="99"/>
      <c r="P861" s="99"/>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c r="EN861" s="14"/>
    </row>
    <row r="862" ht="19.5" customHeight="1">
      <c r="A862" s="14"/>
      <c r="B862" s="14"/>
      <c r="C862" s="14"/>
      <c r="D862" s="14"/>
      <c r="E862" s="14"/>
      <c r="F862" s="98"/>
      <c r="G862" s="98"/>
      <c r="H862" s="14"/>
      <c r="I862" s="99"/>
      <c r="J862" s="99"/>
      <c r="K862" s="99"/>
      <c r="L862" s="99"/>
      <c r="M862" s="99"/>
      <c r="N862" s="99"/>
      <c r="O862" s="99"/>
      <c r="P862" s="99"/>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c r="EN862" s="14"/>
    </row>
    <row r="863" ht="19.5" customHeight="1">
      <c r="A863" s="14"/>
      <c r="B863" s="14"/>
      <c r="C863" s="14"/>
      <c r="D863" s="14"/>
      <c r="E863" s="14"/>
      <c r="F863" s="98"/>
      <c r="G863" s="98"/>
      <c r="H863" s="14"/>
      <c r="I863" s="99"/>
      <c r="J863" s="99"/>
      <c r="K863" s="99"/>
      <c r="L863" s="99"/>
      <c r="M863" s="99"/>
      <c r="N863" s="99"/>
      <c r="O863" s="99"/>
      <c r="P863" s="99"/>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c r="EN863" s="14"/>
    </row>
    <row r="864" ht="19.5" customHeight="1">
      <c r="A864" s="14"/>
      <c r="B864" s="14"/>
      <c r="C864" s="14"/>
      <c r="D864" s="14"/>
      <c r="E864" s="14"/>
      <c r="F864" s="98"/>
      <c r="G864" s="98"/>
      <c r="H864" s="14"/>
      <c r="I864" s="99"/>
      <c r="J864" s="99"/>
      <c r="K864" s="99"/>
      <c r="L864" s="99"/>
      <c r="M864" s="99"/>
      <c r="N864" s="99"/>
      <c r="O864" s="99"/>
      <c r="P864" s="99"/>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c r="EN864" s="14"/>
    </row>
    <row r="865" ht="19.5" customHeight="1">
      <c r="A865" s="14"/>
      <c r="B865" s="14"/>
      <c r="C865" s="14"/>
      <c r="D865" s="14"/>
      <c r="E865" s="14"/>
      <c r="F865" s="98"/>
      <c r="G865" s="98"/>
      <c r="H865" s="14"/>
      <c r="I865" s="99"/>
      <c r="J865" s="99"/>
      <c r="K865" s="99"/>
      <c r="L865" s="99"/>
      <c r="M865" s="99"/>
      <c r="N865" s="99"/>
      <c r="O865" s="99"/>
      <c r="P865" s="99"/>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c r="EN865" s="14"/>
    </row>
    <row r="866" ht="19.5" customHeight="1">
      <c r="A866" s="14"/>
      <c r="B866" s="14"/>
      <c r="C866" s="14"/>
      <c r="D866" s="14"/>
      <c r="E866" s="14"/>
      <c r="F866" s="98"/>
      <c r="G866" s="98"/>
      <c r="H866" s="14"/>
      <c r="I866" s="99"/>
      <c r="J866" s="99"/>
      <c r="K866" s="99"/>
      <c r="L866" s="99"/>
      <c r="M866" s="99"/>
      <c r="N866" s="99"/>
      <c r="O866" s="99"/>
      <c r="P866" s="99"/>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c r="EN866" s="14"/>
    </row>
    <row r="867" ht="19.5" customHeight="1">
      <c r="A867" s="14"/>
      <c r="B867" s="14"/>
      <c r="C867" s="14"/>
      <c r="D867" s="14"/>
      <c r="E867" s="14"/>
      <c r="F867" s="98"/>
      <c r="G867" s="98"/>
      <c r="H867" s="14"/>
      <c r="I867" s="99"/>
      <c r="J867" s="99"/>
      <c r="K867" s="99"/>
      <c r="L867" s="99"/>
      <c r="M867" s="99"/>
      <c r="N867" s="99"/>
      <c r="O867" s="99"/>
      <c r="P867" s="99"/>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c r="EN867" s="14"/>
    </row>
    <row r="868" ht="19.5" customHeight="1">
      <c r="A868" s="14"/>
      <c r="B868" s="14"/>
      <c r="C868" s="14"/>
      <c r="D868" s="14"/>
      <c r="E868" s="14"/>
      <c r="F868" s="98"/>
      <c r="G868" s="98"/>
      <c r="H868" s="14"/>
      <c r="I868" s="99"/>
      <c r="J868" s="99"/>
      <c r="K868" s="99"/>
      <c r="L868" s="99"/>
      <c r="M868" s="99"/>
      <c r="N868" s="99"/>
      <c r="O868" s="99"/>
      <c r="P868" s="99"/>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c r="EN868" s="14"/>
    </row>
    <row r="869" ht="19.5" customHeight="1">
      <c r="A869" s="14"/>
      <c r="B869" s="14"/>
      <c r="C869" s="14"/>
      <c r="D869" s="14"/>
      <c r="E869" s="14"/>
      <c r="F869" s="98"/>
      <c r="G869" s="98"/>
      <c r="H869" s="14"/>
      <c r="I869" s="99"/>
      <c r="J869" s="99"/>
      <c r="K869" s="99"/>
      <c r="L869" s="99"/>
      <c r="M869" s="99"/>
      <c r="N869" s="99"/>
      <c r="O869" s="99"/>
      <c r="P869" s="99"/>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c r="EN869" s="14"/>
    </row>
    <row r="870" ht="19.5" customHeight="1">
      <c r="A870" s="14"/>
      <c r="B870" s="14"/>
      <c r="C870" s="14"/>
      <c r="D870" s="14"/>
      <c r="E870" s="14"/>
      <c r="F870" s="98"/>
      <c r="G870" s="98"/>
      <c r="H870" s="14"/>
      <c r="I870" s="99"/>
      <c r="J870" s="99"/>
      <c r="K870" s="99"/>
      <c r="L870" s="99"/>
      <c r="M870" s="99"/>
      <c r="N870" s="99"/>
      <c r="O870" s="99"/>
      <c r="P870" s="99"/>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c r="EN870" s="14"/>
    </row>
    <row r="871" ht="19.5" customHeight="1">
      <c r="A871" s="14"/>
      <c r="B871" s="14"/>
      <c r="C871" s="14"/>
      <c r="D871" s="14"/>
      <c r="E871" s="14"/>
      <c r="F871" s="98"/>
      <c r="G871" s="98"/>
      <c r="H871" s="14"/>
      <c r="I871" s="99"/>
      <c r="J871" s="99"/>
      <c r="K871" s="99"/>
      <c r="L871" s="99"/>
      <c r="M871" s="99"/>
      <c r="N871" s="99"/>
      <c r="O871" s="99"/>
      <c r="P871" s="99"/>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c r="EN871" s="14"/>
    </row>
    <row r="872" ht="19.5" customHeight="1">
      <c r="A872" s="14"/>
      <c r="B872" s="14"/>
      <c r="C872" s="14"/>
      <c r="D872" s="14"/>
      <c r="E872" s="14"/>
      <c r="F872" s="98"/>
      <c r="G872" s="98"/>
      <c r="H872" s="14"/>
      <c r="I872" s="99"/>
      <c r="J872" s="99"/>
      <c r="K872" s="99"/>
      <c r="L872" s="99"/>
      <c r="M872" s="99"/>
      <c r="N872" s="99"/>
      <c r="O872" s="99"/>
      <c r="P872" s="99"/>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c r="EN872" s="14"/>
    </row>
    <row r="873" ht="19.5" customHeight="1">
      <c r="A873" s="14"/>
      <c r="B873" s="14"/>
      <c r="C873" s="14"/>
      <c r="D873" s="14"/>
      <c r="E873" s="14"/>
      <c r="F873" s="98"/>
      <c r="G873" s="98"/>
      <c r="H873" s="14"/>
      <c r="I873" s="99"/>
      <c r="J873" s="99"/>
      <c r="K873" s="99"/>
      <c r="L873" s="99"/>
      <c r="M873" s="99"/>
      <c r="N873" s="99"/>
      <c r="O873" s="99"/>
      <c r="P873" s="99"/>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c r="EN873" s="14"/>
    </row>
    <row r="874" ht="19.5" customHeight="1">
      <c r="A874" s="14"/>
      <c r="B874" s="14"/>
      <c r="C874" s="14"/>
      <c r="D874" s="14"/>
      <c r="E874" s="14"/>
      <c r="F874" s="98"/>
      <c r="G874" s="98"/>
      <c r="H874" s="14"/>
      <c r="I874" s="99"/>
      <c r="J874" s="99"/>
      <c r="K874" s="99"/>
      <c r="L874" s="99"/>
      <c r="M874" s="99"/>
      <c r="N874" s="99"/>
      <c r="O874" s="99"/>
      <c r="P874" s="99"/>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c r="EN874" s="14"/>
    </row>
    <row r="875" ht="19.5" customHeight="1">
      <c r="A875" s="14"/>
      <c r="B875" s="14"/>
      <c r="C875" s="14"/>
      <c r="D875" s="14"/>
      <c r="E875" s="14"/>
      <c r="F875" s="98"/>
      <c r="G875" s="98"/>
      <c r="H875" s="14"/>
      <c r="I875" s="99"/>
      <c r="J875" s="99"/>
      <c r="K875" s="99"/>
      <c r="L875" s="99"/>
      <c r="M875" s="99"/>
      <c r="N875" s="99"/>
      <c r="O875" s="99"/>
      <c r="P875" s="99"/>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c r="EN875" s="14"/>
    </row>
    <row r="876" ht="19.5" customHeight="1">
      <c r="A876" s="14"/>
      <c r="B876" s="14"/>
      <c r="C876" s="14"/>
      <c r="D876" s="14"/>
      <c r="E876" s="14"/>
      <c r="F876" s="98"/>
      <c r="G876" s="98"/>
      <c r="H876" s="14"/>
      <c r="I876" s="99"/>
      <c r="J876" s="99"/>
      <c r="K876" s="99"/>
      <c r="L876" s="99"/>
      <c r="M876" s="99"/>
      <c r="N876" s="99"/>
      <c r="O876" s="99"/>
      <c r="P876" s="99"/>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c r="EN876" s="14"/>
    </row>
    <row r="877" ht="19.5" customHeight="1">
      <c r="A877" s="14"/>
      <c r="B877" s="14"/>
      <c r="C877" s="14"/>
      <c r="D877" s="14"/>
      <c r="E877" s="14"/>
      <c r="F877" s="98"/>
      <c r="G877" s="98"/>
      <c r="H877" s="14"/>
      <c r="I877" s="99"/>
      <c r="J877" s="99"/>
      <c r="K877" s="99"/>
      <c r="L877" s="99"/>
      <c r="M877" s="99"/>
      <c r="N877" s="99"/>
      <c r="O877" s="99"/>
      <c r="P877" s="99"/>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c r="EN877" s="14"/>
    </row>
    <row r="878" ht="19.5" customHeight="1">
      <c r="A878" s="14"/>
      <c r="B878" s="14"/>
      <c r="C878" s="14"/>
      <c r="D878" s="14"/>
      <c r="E878" s="14"/>
      <c r="F878" s="98"/>
      <c r="G878" s="98"/>
      <c r="H878" s="14"/>
      <c r="I878" s="99"/>
      <c r="J878" s="99"/>
      <c r="K878" s="99"/>
      <c r="L878" s="99"/>
      <c r="M878" s="99"/>
      <c r="N878" s="99"/>
      <c r="O878" s="99"/>
      <c r="P878" s="99"/>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c r="EN878" s="14"/>
    </row>
    <row r="879" ht="19.5" customHeight="1">
      <c r="A879" s="14"/>
      <c r="B879" s="14"/>
      <c r="C879" s="14"/>
      <c r="D879" s="14"/>
      <c r="E879" s="14"/>
      <c r="F879" s="98"/>
      <c r="G879" s="98"/>
      <c r="H879" s="14"/>
      <c r="I879" s="99"/>
      <c r="J879" s="99"/>
      <c r="K879" s="99"/>
      <c r="L879" s="99"/>
      <c r="M879" s="99"/>
      <c r="N879" s="99"/>
      <c r="O879" s="99"/>
      <c r="P879" s="99"/>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c r="EN879" s="14"/>
    </row>
    <row r="880" ht="19.5" customHeight="1">
      <c r="A880" s="14"/>
      <c r="B880" s="14"/>
      <c r="C880" s="14"/>
      <c r="D880" s="14"/>
      <c r="E880" s="14"/>
      <c r="F880" s="98"/>
      <c r="G880" s="98"/>
      <c r="H880" s="14"/>
      <c r="I880" s="99"/>
      <c r="J880" s="99"/>
      <c r="K880" s="99"/>
      <c r="L880" s="99"/>
      <c r="M880" s="99"/>
      <c r="N880" s="99"/>
      <c r="O880" s="99"/>
      <c r="P880" s="99"/>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c r="EN880" s="14"/>
    </row>
    <row r="881" ht="19.5" customHeight="1">
      <c r="A881" s="14"/>
      <c r="B881" s="14"/>
      <c r="C881" s="14"/>
      <c r="D881" s="14"/>
      <c r="E881" s="14"/>
      <c r="F881" s="98"/>
      <c r="G881" s="98"/>
      <c r="H881" s="14"/>
      <c r="I881" s="99"/>
      <c r="J881" s="99"/>
      <c r="K881" s="99"/>
      <c r="L881" s="99"/>
      <c r="M881" s="99"/>
      <c r="N881" s="99"/>
      <c r="O881" s="99"/>
      <c r="P881" s="99"/>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c r="EN881" s="14"/>
    </row>
    <row r="882" ht="19.5" customHeight="1">
      <c r="A882" s="14"/>
      <c r="B882" s="14"/>
      <c r="C882" s="14"/>
      <c r="D882" s="14"/>
      <c r="E882" s="14"/>
      <c r="F882" s="98"/>
      <c r="G882" s="98"/>
      <c r="H882" s="14"/>
      <c r="I882" s="99"/>
      <c r="J882" s="99"/>
      <c r="K882" s="99"/>
      <c r="L882" s="99"/>
      <c r="M882" s="99"/>
      <c r="N882" s="99"/>
      <c r="O882" s="99"/>
      <c r="P882" s="99"/>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c r="EN882" s="14"/>
    </row>
    <row r="883" ht="19.5" customHeight="1">
      <c r="A883" s="14"/>
      <c r="B883" s="14"/>
      <c r="C883" s="14"/>
      <c r="D883" s="14"/>
      <c r="E883" s="14"/>
      <c r="F883" s="98"/>
      <c r="G883" s="98"/>
      <c r="H883" s="14"/>
      <c r="I883" s="99"/>
      <c r="J883" s="99"/>
      <c r="K883" s="99"/>
      <c r="L883" s="99"/>
      <c r="M883" s="99"/>
      <c r="N883" s="99"/>
      <c r="O883" s="99"/>
      <c r="P883" s="99"/>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c r="EN883" s="14"/>
    </row>
    <row r="884" ht="19.5" customHeight="1">
      <c r="A884" s="14"/>
      <c r="B884" s="14"/>
      <c r="C884" s="14"/>
      <c r="D884" s="14"/>
      <c r="E884" s="14"/>
      <c r="F884" s="98"/>
      <c r="G884" s="98"/>
      <c r="H884" s="14"/>
      <c r="I884" s="99"/>
      <c r="J884" s="99"/>
      <c r="K884" s="99"/>
      <c r="L884" s="99"/>
      <c r="M884" s="99"/>
      <c r="N884" s="99"/>
      <c r="O884" s="99"/>
      <c r="P884" s="99"/>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c r="EN884" s="14"/>
    </row>
    <row r="885" ht="19.5" customHeight="1">
      <c r="A885" s="14"/>
      <c r="B885" s="14"/>
      <c r="C885" s="14"/>
      <c r="D885" s="14"/>
      <c r="E885" s="14"/>
      <c r="F885" s="98"/>
      <c r="G885" s="98"/>
      <c r="H885" s="14"/>
      <c r="I885" s="99"/>
      <c r="J885" s="99"/>
      <c r="K885" s="99"/>
      <c r="L885" s="99"/>
      <c r="M885" s="99"/>
      <c r="N885" s="99"/>
      <c r="O885" s="99"/>
      <c r="P885" s="99"/>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c r="EN885" s="14"/>
    </row>
    <row r="886" ht="19.5" customHeight="1">
      <c r="A886" s="14"/>
      <c r="B886" s="14"/>
      <c r="C886" s="14"/>
      <c r="D886" s="14"/>
      <c r="E886" s="14"/>
      <c r="F886" s="98"/>
      <c r="G886" s="98"/>
      <c r="H886" s="14"/>
      <c r="I886" s="99"/>
      <c r="J886" s="99"/>
      <c r="K886" s="99"/>
      <c r="L886" s="99"/>
      <c r="M886" s="99"/>
      <c r="N886" s="99"/>
      <c r="O886" s="99"/>
      <c r="P886" s="99"/>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c r="EN886" s="14"/>
    </row>
    <row r="887" ht="19.5" customHeight="1">
      <c r="A887" s="14"/>
      <c r="B887" s="14"/>
      <c r="C887" s="14"/>
      <c r="D887" s="14"/>
      <c r="E887" s="14"/>
      <c r="F887" s="98"/>
      <c r="G887" s="98"/>
      <c r="H887" s="14"/>
      <c r="I887" s="99"/>
      <c r="J887" s="99"/>
      <c r="K887" s="99"/>
      <c r="L887" s="99"/>
      <c r="M887" s="99"/>
      <c r="N887" s="99"/>
      <c r="O887" s="99"/>
      <c r="P887" s="99"/>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c r="EN887" s="14"/>
    </row>
    <row r="888" ht="19.5" customHeight="1">
      <c r="A888" s="14"/>
      <c r="B888" s="14"/>
      <c r="C888" s="14"/>
      <c r="D888" s="14"/>
      <c r="E888" s="14"/>
      <c r="F888" s="98"/>
      <c r="G888" s="98"/>
      <c r="H888" s="14"/>
      <c r="I888" s="99"/>
      <c r="J888" s="99"/>
      <c r="K888" s="99"/>
      <c r="L888" s="99"/>
      <c r="M888" s="99"/>
      <c r="N888" s="99"/>
      <c r="O888" s="99"/>
      <c r="P888" s="99"/>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c r="EN888" s="14"/>
    </row>
    <row r="889" ht="19.5" customHeight="1">
      <c r="A889" s="14"/>
      <c r="B889" s="14"/>
      <c r="C889" s="14"/>
      <c r="D889" s="14"/>
      <c r="E889" s="14"/>
      <c r="F889" s="98"/>
      <c r="G889" s="98"/>
      <c r="H889" s="14"/>
      <c r="I889" s="99"/>
      <c r="J889" s="99"/>
      <c r="K889" s="99"/>
      <c r="L889" s="99"/>
      <c r="M889" s="99"/>
      <c r="N889" s="99"/>
      <c r="O889" s="99"/>
      <c r="P889" s="99"/>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c r="EN889" s="14"/>
    </row>
    <row r="890" ht="19.5" customHeight="1">
      <c r="A890" s="14"/>
      <c r="B890" s="14"/>
      <c r="C890" s="14"/>
      <c r="D890" s="14"/>
      <c r="E890" s="14"/>
      <c r="F890" s="98"/>
      <c r="G890" s="98"/>
      <c r="H890" s="14"/>
      <c r="I890" s="99"/>
      <c r="J890" s="99"/>
      <c r="K890" s="99"/>
      <c r="L890" s="99"/>
      <c r="M890" s="99"/>
      <c r="N890" s="99"/>
      <c r="O890" s="99"/>
      <c r="P890" s="99"/>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c r="EN890" s="14"/>
    </row>
    <row r="891" ht="19.5" customHeight="1">
      <c r="A891" s="14"/>
      <c r="B891" s="14"/>
      <c r="C891" s="14"/>
      <c r="D891" s="14"/>
      <c r="E891" s="14"/>
      <c r="F891" s="98"/>
      <c r="G891" s="98"/>
      <c r="H891" s="14"/>
      <c r="I891" s="99"/>
      <c r="J891" s="99"/>
      <c r="K891" s="99"/>
      <c r="L891" s="99"/>
      <c r="M891" s="99"/>
      <c r="N891" s="99"/>
      <c r="O891" s="99"/>
      <c r="P891" s="99"/>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c r="EN891" s="14"/>
    </row>
    <row r="892" ht="19.5" customHeight="1">
      <c r="A892" s="14"/>
      <c r="B892" s="14"/>
      <c r="C892" s="14"/>
      <c r="D892" s="14"/>
      <c r="E892" s="14"/>
      <c r="F892" s="98"/>
      <c r="G892" s="98"/>
      <c r="H892" s="14"/>
      <c r="I892" s="99"/>
      <c r="J892" s="99"/>
      <c r="K892" s="99"/>
      <c r="L892" s="99"/>
      <c r="M892" s="99"/>
      <c r="N892" s="99"/>
      <c r="O892" s="99"/>
      <c r="P892" s="99"/>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c r="EN892" s="14"/>
    </row>
    <row r="893" ht="19.5" customHeight="1">
      <c r="A893" s="14"/>
      <c r="B893" s="14"/>
      <c r="C893" s="14"/>
      <c r="D893" s="14"/>
      <c r="E893" s="14"/>
      <c r="F893" s="98"/>
      <c r="G893" s="98"/>
      <c r="H893" s="14"/>
      <c r="I893" s="99"/>
      <c r="J893" s="99"/>
      <c r="K893" s="99"/>
      <c r="L893" s="99"/>
      <c r="M893" s="99"/>
      <c r="N893" s="99"/>
      <c r="O893" s="99"/>
      <c r="P893" s="99"/>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c r="EN893" s="14"/>
    </row>
    <row r="894" ht="19.5" customHeight="1">
      <c r="A894" s="14"/>
      <c r="B894" s="14"/>
      <c r="C894" s="14"/>
      <c r="D894" s="14"/>
      <c r="E894" s="14"/>
      <c r="F894" s="98"/>
      <c r="G894" s="98"/>
      <c r="H894" s="14"/>
      <c r="I894" s="99"/>
      <c r="J894" s="99"/>
      <c r="K894" s="99"/>
      <c r="L894" s="99"/>
      <c r="M894" s="99"/>
      <c r="N894" s="99"/>
      <c r="O894" s="99"/>
      <c r="P894" s="99"/>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c r="EN894" s="14"/>
    </row>
    <row r="895" ht="19.5" customHeight="1">
      <c r="A895" s="14"/>
      <c r="B895" s="14"/>
      <c r="C895" s="14"/>
      <c r="D895" s="14"/>
      <c r="E895" s="14"/>
      <c r="F895" s="98"/>
      <c r="G895" s="98"/>
      <c r="H895" s="14"/>
      <c r="I895" s="99"/>
      <c r="J895" s="99"/>
      <c r="K895" s="99"/>
      <c r="L895" s="99"/>
      <c r="M895" s="99"/>
      <c r="N895" s="99"/>
      <c r="O895" s="99"/>
      <c r="P895" s="99"/>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c r="EN895" s="14"/>
    </row>
    <row r="896" ht="19.5" customHeight="1">
      <c r="A896" s="14"/>
      <c r="B896" s="14"/>
      <c r="C896" s="14"/>
      <c r="D896" s="14"/>
      <c r="E896" s="14"/>
      <c r="F896" s="98"/>
      <c r="G896" s="98"/>
      <c r="H896" s="14"/>
      <c r="I896" s="99"/>
      <c r="J896" s="99"/>
      <c r="K896" s="99"/>
      <c r="L896" s="99"/>
      <c r="M896" s="99"/>
      <c r="N896" s="99"/>
      <c r="O896" s="99"/>
      <c r="P896" s="99"/>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c r="EN896" s="14"/>
    </row>
    <row r="897" ht="19.5" customHeight="1">
      <c r="A897" s="14"/>
      <c r="B897" s="14"/>
      <c r="C897" s="14"/>
      <c r="D897" s="14"/>
      <c r="E897" s="14"/>
      <c r="F897" s="98"/>
      <c r="G897" s="98"/>
      <c r="H897" s="14"/>
      <c r="I897" s="99"/>
      <c r="J897" s="99"/>
      <c r="K897" s="99"/>
      <c r="L897" s="99"/>
      <c r="M897" s="99"/>
      <c r="N897" s="99"/>
      <c r="O897" s="99"/>
      <c r="P897" s="99"/>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c r="EN897" s="14"/>
    </row>
    <row r="898" ht="19.5" customHeight="1">
      <c r="A898" s="14"/>
      <c r="B898" s="14"/>
      <c r="C898" s="14"/>
      <c r="D898" s="14"/>
      <c r="E898" s="14"/>
      <c r="F898" s="98"/>
      <c r="G898" s="98"/>
      <c r="H898" s="14"/>
      <c r="I898" s="99"/>
      <c r="J898" s="99"/>
      <c r="K898" s="99"/>
      <c r="L898" s="99"/>
      <c r="M898" s="99"/>
      <c r="N898" s="99"/>
      <c r="O898" s="99"/>
      <c r="P898" s="99"/>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c r="EN898" s="14"/>
    </row>
    <row r="899" ht="19.5" customHeight="1">
      <c r="A899" s="14"/>
      <c r="B899" s="14"/>
      <c r="C899" s="14"/>
      <c r="D899" s="14"/>
      <c r="E899" s="14"/>
      <c r="F899" s="98"/>
      <c r="G899" s="98"/>
      <c r="H899" s="14"/>
      <c r="I899" s="99"/>
      <c r="J899" s="99"/>
      <c r="K899" s="99"/>
      <c r="L899" s="99"/>
      <c r="M899" s="99"/>
      <c r="N899" s="99"/>
      <c r="O899" s="99"/>
      <c r="P899" s="99"/>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c r="EN899" s="14"/>
    </row>
    <row r="900" ht="19.5" customHeight="1">
      <c r="A900" s="14"/>
      <c r="B900" s="14"/>
      <c r="C900" s="14"/>
      <c r="D900" s="14"/>
      <c r="E900" s="14"/>
      <c r="F900" s="98"/>
      <c r="G900" s="98"/>
      <c r="H900" s="14"/>
      <c r="I900" s="99"/>
      <c r="J900" s="99"/>
      <c r="K900" s="99"/>
      <c r="L900" s="99"/>
      <c r="M900" s="99"/>
      <c r="N900" s="99"/>
      <c r="O900" s="99"/>
      <c r="P900" s="99"/>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c r="EN900" s="14"/>
    </row>
    <row r="901" ht="19.5" customHeight="1">
      <c r="A901" s="14"/>
      <c r="B901" s="14"/>
      <c r="C901" s="14"/>
      <c r="D901" s="14"/>
      <c r="E901" s="14"/>
      <c r="F901" s="98"/>
      <c r="G901" s="98"/>
      <c r="H901" s="14"/>
      <c r="I901" s="99"/>
      <c r="J901" s="99"/>
      <c r="K901" s="99"/>
      <c r="L901" s="99"/>
      <c r="M901" s="99"/>
      <c r="N901" s="99"/>
      <c r="O901" s="99"/>
      <c r="P901" s="99"/>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c r="EN901" s="14"/>
    </row>
    <row r="902" ht="19.5" customHeight="1">
      <c r="A902" s="14"/>
      <c r="B902" s="14"/>
      <c r="C902" s="14"/>
      <c r="D902" s="14"/>
      <c r="E902" s="14"/>
      <c r="F902" s="98"/>
      <c r="G902" s="98"/>
      <c r="H902" s="14"/>
      <c r="I902" s="99"/>
      <c r="J902" s="99"/>
      <c r="K902" s="99"/>
      <c r="L902" s="99"/>
      <c r="M902" s="99"/>
      <c r="N902" s="99"/>
      <c r="O902" s="99"/>
      <c r="P902" s="99"/>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c r="EN902" s="14"/>
    </row>
    <row r="903" ht="19.5" customHeight="1">
      <c r="A903" s="14"/>
      <c r="B903" s="14"/>
      <c r="C903" s="14"/>
      <c r="D903" s="14"/>
      <c r="E903" s="14"/>
      <c r="F903" s="98"/>
      <c r="G903" s="98"/>
      <c r="H903" s="14"/>
      <c r="I903" s="99"/>
      <c r="J903" s="99"/>
      <c r="K903" s="99"/>
      <c r="L903" s="99"/>
      <c r="M903" s="99"/>
      <c r="N903" s="99"/>
      <c r="O903" s="99"/>
      <c r="P903" s="99"/>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c r="EN903" s="14"/>
    </row>
    <row r="904" ht="19.5" customHeight="1">
      <c r="A904" s="14"/>
      <c r="B904" s="14"/>
      <c r="C904" s="14"/>
      <c r="D904" s="14"/>
      <c r="E904" s="14"/>
      <c r="F904" s="98"/>
      <c r="G904" s="98"/>
      <c r="H904" s="14"/>
      <c r="I904" s="99"/>
      <c r="J904" s="99"/>
      <c r="K904" s="99"/>
      <c r="L904" s="99"/>
      <c r="M904" s="99"/>
      <c r="N904" s="99"/>
      <c r="O904" s="99"/>
      <c r="P904" s="99"/>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c r="EN904" s="14"/>
    </row>
    <row r="905" ht="19.5" customHeight="1">
      <c r="A905" s="14"/>
      <c r="B905" s="14"/>
      <c r="C905" s="14"/>
      <c r="D905" s="14"/>
      <c r="E905" s="14"/>
      <c r="F905" s="98"/>
      <c r="G905" s="98"/>
      <c r="H905" s="14"/>
      <c r="I905" s="99"/>
      <c r="J905" s="99"/>
      <c r="K905" s="99"/>
      <c r="L905" s="99"/>
      <c r="M905" s="99"/>
      <c r="N905" s="99"/>
      <c r="O905" s="99"/>
      <c r="P905" s="99"/>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c r="EN905" s="14"/>
    </row>
    <row r="906" ht="19.5" customHeight="1">
      <c r="A906" s="14"/>
      <c r="B906" s="14"/>
      <c r="C906" s="14"/>
      <c r="D906" s="14"/>
      <c r="E906" s="14"/>
      <c r="F906" s="98"/>
      <c r="G906" s="98"/>
      <c r="H906" s="14"/>
      <c r="I906" s="99"/>
      <c r="J906" s="99"/>
      <c r="K906" s="99"/>
      <c r="L906" s="99"/>
      <c r="M906" s="99"/>
      <c r="N906" s="99"/>
      <c r="O906" s="99"/>
      <c r="P906" s="99"/>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c r="EN906" s="14"/>
    </row>
    <row r="907" ht="19.5" customHeight="1">
      <c r="A907" s="14"/>
      <c r="B907" s="14"/>
      <c r="C907" s="14"/>
      <c r="D907" s="14"/>
      <c r="E907" s="14"/>
      <c r="F907" s="98"/>
      <c r="G907" s="98"/>
      <c r="H907" s="14"/>
      <c r="I907" s="99"/>
      <c r="J907" s="99"/>
      <c r="K907" s="99"/>
      <c r="L907" s="99"/>
      <c r="M907" s="99"/>
      <c r="N907" s="99"/>
      <c r="O907" s="99"/>
      <c r="P907" s="99"/>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c r="EN907" s="14"/>
    </row>
    <row r="908" ht="19.5" customHeight="1">
      <c r="A908" s="14"/>
      <c r="B908" s="14"/>
      <c r="C908" s="14"/>
      <c r="D908" s="14"/>
      <c r="E908" s="14"/>
      <c r="F908" s="98"/>
      <c r="G908" s="98"/>
      <c r="H908" s="14"/>
      <c r="I908" s="99"/>
      <c r="J908" s="99"/>
      <c r="K908" s="99"/>
      <c r="L908" s="99"/>
      <c r="M908" s="99"/>
      <c r="N908" s="99"/>
      <c r="O908" s="99"/>
      <c r="P908" s="99"/>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c r="EN908" s="14"/>
    </row>
    <row r="909" ht="19.5" customHeight="1">
      <c r="A909" s="14"/>
      <c r="B909" s="14"/>
      <c r="C909" s="14"/>
      <c r="D909" s="14"/>
      <c r="E909" s="14"/>
      <c r="F909" s="98"/>
      <c r="G909" s="98"/>
      <c r="H909" s="14"/>
      <c r="I909" s="99"/>
      <c r="J909" s="99"/>
      <c r="K909" s="99"/>
      <c r="L909" s="99"/>
      <c r="M909" s="99"/>
      <c r="N909" s="99"/>
      <c r="O909" s="99"/>
      <c r="P909" s="99"/>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c r="EN909" s="14"/>
    </row>
    <row r="910" ht="19.5" customHeight="1">
      <c r="A910" s="14"/>
      <c r="B910" s="14"/>
      <c r="C910" s="14"/>
      <c r="D910" s="14"/>
      <c r="E910" s="14"/>
      <c r="F910" s="98"/>
      <c r="G910" s="98"/>
      <c r="H910" s="14"/>
      <c r="I910" s="99"/>
      <c r="J910" s="99"/>
      <c r="K910" s="99"/>
      <c r="L910" s="99"/>
      <c r="M910" s="99"/>
      <c r="N910" s="99"/>
      <c r="O910" s="99"/>
      <c r="P910" s="99"/>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c r="EN910" s="14"/>
    </row>
    <row r="911" ht="19.5" customHeight="1">
      <c r="A911" s="14"/>
      <c r="B911" s="14"/>
      <c r="C911" s="14"/>
      <c r="D911" s="14"/>
      <c r="E911" s="14"/>
      <c r="F911" s="98"/>
      <c r="G911" s="98"/>
      <c r="H911" s="14"/>
      <c r="I911" s="99"/>
      <c r="J911" s="99"/>
      <c r="K911" s="99"/>
      <c r="L911" s="99"/>
      <c r="M911" s="99"/>
      <c r="N911" s="99"/>
      <c r="O911" s="99"/>
      <c r="P911" s="99"/>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c r="EN911" s="14"/>
    </row>
    <row r="912" ht="19.5" customHeight="1">
      <c r="A912" s="14"/>
      <c r="B912" s="14"/>
      <c r="C912" s="14"/>
      <c r="D912" s="14"/>
      <c r="E912" s="14"/>
      <c r="F912" s="98"/>
      <c r="G912" s="98"/>
      <c r="H912" s="14"/>
      <c r="I912" s="99"/>
      <c r="J912" s="99"/>
      <c r="K912" s="99"/>
      <c r="L912" s="99"/>
      <c r="M912" s="99"/>
      <c r="N912" s="99"/>
      <c r="O912" s="99"/>
      <c r="P912" s="99"/>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c r="EN912" s="14"/>
    </row>
    <row r="913" ht="19.5" customHeight="1">
      <c r="A913" s="14"/>
      <c r="B913" s="14"/>
      <c r="C913" s="14"/>
      <c r="D913" s="14"/>
      <c r="E913" s="14"/>
      <c r="F913" s="98"/>
      <c r="G913" s="98"/>
      <c r="H913" s="14"/>
      <c r="I913" s="99"/>
      <c r="J913" s="99"/>
      <c r="K913" s="99"/>
      <c r="L913" s="99"/>
      <c r="M913" s="99"/>
      <c r="N913" s="99"/>
      <c r="O913" s="99"/>
      <c r="P913" s="99"/>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c r="EN913" s="14"/>
    </row>
    <row r="914" ht="19.5" customHeight="1">
      <c r="A914" s="14"/>
      <c r="B914" s="14"/>
      <c r="C914" s="14"/>
      <c r="D914" s="14"/>
      <c r="E914" s="14"/>
      <c r="F914" s="98"/>
      <c r="G914" s="98"/>
      <c r="H914" s="14"/>
      <c r="I914" s="99"/>
      <c r="J914" s="99"/>
      <c r="K914" s="99"/>
      <c r="L914" s="99"/>
      <c r="M914" s="99"/>
      <c r="N914" s="99"/>
      <c r="O914" s="99"/>
      <c r="P914" s="99"/>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c r="EN914" s="14"/>
    </row>
    <row r="915" ht="19.5" customHeight="1">
      <c r="A915" s="14"/>
      <c r="B915" s="14"/>
      <c r="C915" s="14"/>
      <c r="D915" s="14"/>
      <c r="E915" s="14"/>
      <c r="F915" s="98"/>
      <c r="G915" s="98"/>
      <c r="H915" s="14"/>
      <c r="I915" s="99"/>
      <c r="J915" s="99"/>
      <c r="K915" s="99"/>
      <c r="L915" s="99"/>
      <c r="M915" s="99"/>
      <c r="N915" s="99"/>
      <c r="O915" s="99"/>
      <c r="P915" s="99"/>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c r="EN915" s="14"/>
    </row>
    <row r="916" ht="19.5" customHeight="1">
      <c r="A916" s="14"/>
      <c r="B916" s="14"/>
      <c r="C916" s="14"/>
      <c r="D916" s="14"/>
      <c r="E916" s="14"/>
      <c r="F916" s="98"/>
      <c r="G916" s="98"/>
      <c r="H916" s="14"/>
      <c r="I916" s="99"/>
      <c r="J916" s="99"/>
      <c r="K916" s="99"/>
      <c r="L916" s="99"/>
      <c r="M916" s="99"/>
      <c r="N916" s="99"/>
      <c r="O916" s="99"/>
      <c r="P916" s="99"/>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c r="EN916" s="14"/>
    </row>
    <row r="917" ht="19.5" customHeight="1">
      <c r="A917" s="14"/>
      <c r="B917" s="14"/>
      <c r="C917" s="14"/>
      <c r="D917" s="14"/>
      <c r="E917" s="14"/>
      <c r="F917" s="98"/>
      <c r="G917" s="98"/>
      <c r="H917" s="14"/>
      <c r="I917" s="99"/>
      <c r="J917" s="99"/>
      <c r="K917" s="99"/>
      <c r="L917" s="99"/>
      <c r="M917" s="99"/>
      <c r="N917" s="99"/>
      <c r="O917" s="99"/>
      <c r="P917" s="99"/>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c r="EN917" s="14"/>
    </row>
    <row r="918" ht="19.5" customHeight="1">
      <c r="A918" s="14"/>
      <c r="B918" s="14"/>
      <c r="C918" s="14"/>
      <c r="D918" s="14"/>
      <c r="E918" s="14"/>
      <c r="F918" s="98"/>
      <c r="G918" s="98"/>
      <c r="H918" s="14"/>
      <c r="I918" s="99"/>
      <c r="J918" s="99"/>
      <c r="K918" s="99"/>
      <c r="L918" s="99"/>
      <c r="M918" s="99"/>
      <c r="N918" s="99"/>
      <c r="O918" s="99"/>
      <c r="P918" s="99"/>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c r="EN918" s="14"/>
    </row>
    <row r="919" ht="19.5" customHeight="1">
      <c r="A919" s="14"/>
      <c r="B919" s="14"/>
      <c r="C919" s="14"/>
      <c r="D919" s="14"/>
      <c r="E919" s="14"/>
      <c r="F919" s="98"/>
      <c r="G919" s="98"/>
      <c r="H919" s="14"/>
      <c r="I919" s="99"/>
      <c r="J919" s="99"/>
      <c r="K919" s="99"/>
      <c r="L919" s="99"/>
      <c r="M919" s="99"/>
      <c r="N919" s="99"/>
      <c r="O919" s="99"/>
      <c r="P919" s="99"/>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c r="EN919" s="14"/>
    </row>
    <row r="920" ht="19.5" customHeight="1">
      <c r="A920" s="14"/>
      <c r="B920" s="14"/>
      <c r="C920" s="14"/>
      <c r="D920" s="14"/>
      <c r="E920" s="14"/>
      <c r="F920" s="98"/>
      <c r="G920" s="98"/>
      <c r="H920" s="14"/>
      <c r="I920" s="99"/>
      <c r="J920" s="99"/>
      <c r="K920" s="99"/>
      <c r="L920" s="99"/>
      <c r="M920" s="99"/>
      <c r="N920" s="99"/>
      <c r="O920" s="99"/>
      <c r="P920" s="99"/>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c r="EN920" s="14"/>
    </row>
    <row r="921" ht="19.5" customHeight="1">
      <c r="A921" s="14"/>
      <c r="B921" s="14"/>
      <c r="C921" s="14"/>
      <c r="D921" s="14"/>
      <c r="E921" s="14"/>
      <c r="F921" s="98"/>
      <c r="G921" s="98"/>
      <c r="H921" s="14"/>
      <c r="I921" s="99"/>
      <c r="J921" s="99"/>
      <c r="K921" s="99"/>
      <c r="L921" s="99"/>
      <c r="M921" s="99"/>
      <c r="N921" s="99"/>
      <c r="O921" s="99"/>
      <c r="P921" s="99"/>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c r="EN921" s="14"/>
    </row>
    <row r="922" ht="19.5" customHeight="1">
      <c r="A922" s="14"/>
      <c r="B922" s="14"/>
      <c r="C922" s="14"/>
      <c r="D922" s="14"/>
      <c r="E922" s="14"/>
      <c r="F922" s="98"/>
      <c r="G922" s="98"/>
      <c r="H922" s="14"/>
      <c r="I922" s="99"/>
      <c r="J922" s="99"/>
      <c r="K922" s="99"/>
      <c r="L922" s="99"/>
      <c r="M922" s="99"/>
      <c r="N922" s="99"/>
      <c r="O922" s="99"/>
      <c r="P922" s="99"/>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c r="EN922" s="14"/>
    </row>
    <row r="923" ht="19.5" customHeight="1">
      <c r="A923" s="14"/>
      <c r="B923" s="14"/>
      <c r="C923" s="14"/>
      <c r="D923" s="14"/>
      <c r="E923" s="14"/>
      <c r="F923" s="98"/>
      <c r="G923" s="98"/>
      <c r="H923" s="14"/>
      <c r="I923" s="99"/>
      <c r="J923" s="99"/>
      <c r="K923" s="99"/>
      <c r="L923" s="99"/>
      <c r="M923" s="99"/>
      <c r="N923" s="99"/>
      <c r="O923" s="99"/>
      <c r="P923" s="99"/>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c r="EN923" s="14"/>
    </row>
    <row r="924" ht="19.5" customHeight="1">
      <c r="A924" s="14"/>
      <c r="B924" s="14"/>
      <c r="C924" s="14"/>
      <c r="D924" s="14"/>
      <c r="E924" s="14"/>
      <c r="F924" s="98"/>
      <c r="G924" s="98"/>
      <c r="H924" s="14"/>
      <c r="I924" s="99"/>
      <c r="J924" s="99"/>
      <c r="K924" s="99"/>
      <c r="L924" s="99"/>
      <c r="M924" s="99"/>
      <c r="N924" s="99"/>
      <c r="O924" s="99"/>
      <c r="P924" s="99"/>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c r="EN924" s="14"/>
    </row>
    <row r="925" ht="19.5" customHeight="1">
      <c r="A925" s="14"/>
      <c r="B925" s="14"/>
      <c r="C925" s="14"/>
      <c r="D925" s="14"/>
      <c r="E925" s="14"/>
      <c r="F925" s="98"/>
      <c r="G925" s="98"/>
      <c r="H925" s="14"/>
      <c r="I925" s="99"/>
      <c r="J925" s="99"/>
      <c r="K925" s="99"/>
      <c r="L925" s="99"/>
      <c r="M925" s="99"/>
      <c r="N925" s="99"/>
      <c r="O925" s="99"/>
      <c r="P925" s="99"/>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c r="EN925" s="14"/>
    </row>
    <row r="926" ht="19.5" customHeight="1">
      <c r="A926" s="14"/>
      <c r="B926" s="14"/>
      <c r="C926" s="14"/>
      <c r="D926" s="14"/>
      <c r="E926" s="14"/>
      <c r="F926" s="98"/>
      <c r="G926" s="98"/>
      <c r="H926" s="14"/>
      <c r="I926" s="99"/>
      <c r="J926" s="99"/>
      <c r="K926" s="99"/>
      <c r="L926" s="99"/>
      <c r="M926" s="99"/>
      <c r="N926" s="99"/>
      <c r="O926" s="99"/>
      <c r="P926" s="99"/>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c r="EN926" s="14"/>
    </row>
    <row r="927" ht="19.5" customHeight="1">
      <c r="A927" s="14"/>
      <c r="B927" s="14"/>
      <c r="C927" s="14"/>
      <c r="D927" s="14"/>
      <c r="E927" s="14"/>
      <c r="F927" s="98"/>
      <c r="G927" s="98"/>
      <c r="H927" s="14"/>
      <c r="I927" s="99"/>
      <c r="J927" s="99"/>
      <c r="K927" s="99"/>
      <c r="L927" s="99"/>
      <c r="M927" s="99"/>
      <c r="N927" s="99"/>
      <c r="O927" s="99"/>
      <c r="P927" s="99"/>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c r="EN927" s="14"/>
    </row>
    <row r="928" ht="19.5" customHeight="1">
      <c r="A928" s="14"/>
      <c r="B928" s="14"/>
      <c r="C928" s="14"/>
      <c r="D928" s="14"/>
      <c r="E928" s="14"/>
      <c r="F928" s="98"/>
      <c r="G928" s="98"/>
      <c r="H928" s="14"/>
      <c r="I928" s="99"/>
      <c r="J928" s="99"/>
      <c r="K928" s="99"/>
      <c r="L928" s="99"/>
      <c r="M928" s="99"/>
      <c r="N928" s="99"/>
      <c r="O928" s="99"/>
      <c r="P928" s="99"/>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c r="EN928" s="14"/>
    </row>
    <row r="929" ht="19.5" customHeight="1">
      <c r="A929" s="14"/>
      <c r="B929" s="14"/>
      <c r="C929" s="14"/>
      <c r="D929" s="14"/>
      <c r="E929" s="14"/>
      <c r="F929" s="98"/>
      <c r="G929" s="98"/>
      <c r="H929" s="14"/>
      <c r="I929" s="99"/>
      <c r="J929" s="99"/>
      <c r="K929" s="99"/>
      <c r="L929" s="99"/>
      <c r="M929" s="99"/>
      <c r="N929" s="99"/>
      <c r="O929" s="99"/>
      <c r="P929" s="99"/>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c r="EN929" s="14"/>
    </row>
    <row r="930" ht="19.5" customHeight="1">
      <c r="A930" s="14"/>
      <c r="B930" s="14"/>
      <c r="C930" s="14"/>
      <c r="D930" s="14"/>
      <c r="E930" s="14"/>
      <c r="F930" s="98"/>
      <c r="G930" s="98"/>
      <c r="H930" s="14"/>
      <c r="I930" s="99"/>
      <c r="J930" s="99"/>
      <c r="K930" s="99"/>
      <c r="L930" s="99"/>
      <c r="M930" s="99"/>
      <c r="N930" s="99"/>
      <c r="O930" s="99"/>
      <c r="P930" s="99"/>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c r="EN930" s="14"/>
    </row>
    <row r="931" ht="19.5" customHeight="1">
      <c r="A931" s="14"/>
      <c r="B931" s="14"/>
      <c r="C931" s="14"/>
      <c r="D931" s="14"/>
      <c r="E931" s="14"/>
      <c r="F931" s="98"/>
      <c r="G931" s="98"/>
      <c r="H931" s="14"/>
      <c r="I931" s="99"/>
      <c r="J931" s="99"/>
      <c r="K931" s="99"/>
      <c r="L931" s="99"/>
      <c r="M931" s="99"/>
      <c r="N931" s="99"/>
      <c r="O931" s="99"/>
      <c r="P931" s="99"/>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c r="EN931" s="14"/>
    </row>
    <row r="932" ht="19.5" customHeight="1">
      <c r="A932" s="14"/>
      <c r="B932" s="14"/>
      <c r="C932" s="14"/>
      <c r="D932" s="14"/>
      <c r="E932" s="14"/>
      <c r="F932" s="98"/>
      <c r="G932" s="98"/>
      <c r="H932" s="14"/>
      <c r="I932" s="99"/>
      <c r="J932" s="99"/>
      <c r="K932" s="99"/>
      <c r="L932" s="99"/>
      <c r="M932" s="99"/>
      <c r="N932" s="99"/>
      <c r="O932" s="99"/>
      <c r="P932" s="99"/>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c r="EN932" s="14"/>
    </row>
    <row r="933" ht="19.5" customHeight="1">
      <c r="A933" s="14"/>
      <c r="B933" s="14"/>
      <c r="C933" s="14"/>
      <c r="D933" s="14"/>
      <c r="E933" s="14"/>
      <c r="F933" s="98"/>
      <c r="G933" s="98"/>
      <c r="H933" s="14"/>
      <c r="I933" s="99"/>
      <c r="J933" s="99"/>
      <c r="K933" s="99"/>
      <c r="L933" s="99"/>
      <c r="M933" s="99"/>
      <c r="N933" s="99"/>
      <c r="O933" s="99"/>
      <c r="P933" s="99"/>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c r="EN933" s="14"/>
    </row>
    <row r="934" ht="19.5" customHeight="1">
      <c r="A934" s="14"/>
      <c r="B934" s="14"/>
      <c r="C934" s="14"/>
      <c r="D934" s="14"/>
      <c r="E934" s="14"/>
      <c r="F934" s="98"/>
      <c r="G934" s="98"/>
      <c r="H934" s="14"/>
      <c r="I934" s="99"/>
      <c r="J934" s="99"/>
      <c r="K934" s="99"/>
      <c r="L934" s="99"/>
      <c r="M934" s="99"/>
      <c r="N934" s="99"/>
      <c r="O934" s="99"/>
      <c r="P934" s="99"/>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c r="EN934" s="14"/>
    </row>
    <row r="935" ht="19.5" customHeight="1">
      <c r="A935" s="14"/>
      <c r="B935" s="14"/>
      <c r="C935" s="14"/>
      <c r="D935" s="14"/>
      <c r="E935" s="14"/>
      <c r="F935" s="98"/>
      <c r="G935" s="98"/>
      <c r="H935" s="14"/>
      <c r="I935" s="99"/>
      <c r="J935" s="99"/>
      <c r="K935" s="99"/>
      <c r="L935" s="99"/>
      <c r="M935" s="99"/>
      <c r="N935" s="99"/>
      <c r="O935" s="99"/>
      <c r="P935" s="99"/>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c r="EN935" s="14"/>
    </row>
    <row r="936" ht="19.5" customHeight="1">
      <c r="A936" s="14"/>
      <c r="B936" s="14"/>
      <c r="C936" s="14"/>
      <c r="D936" s="14"/>
      <c r="E936" s="14"/>
      <c r="F936" s="98"/>
      <c r="G936" s="98"/>
      <c r="H936" s="14"/>
      <c r="I936" s="99"/>
      <c r="J936" s="99"/>
      <c r="K936" s="99"/>
      <c r="L936" s="99"/>
      <c r="M936" s="99"/>
      <c r="N936" s="99"/>
      <c r="O936" s="99"/>
      <c r="P936" s="99"/>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c r="EN936" s="14"/>
    </row>
    <row r="937" ht="19.5" customHeight="1">
      <c r="A937" s="14"/>
      <c r="B937" s="14"/>
      <c r="C937" s="14"/>
      <c r="D937" s="14"/>
      <c r="E937" s="14"/>
      <c r="F937" s="98"/>
      <c r="G937" s="98"/>
      <c r="H937" s="14"/>
      <c r="I937" s="99"/>
      <c r="J937" s="99"/>
      <c r="K937" s="99"/>
      <c r="L937" s="99"/>
      <c r="M937" s="99"/>
      <c r="N937" s="99"/>
      <c r="O937" s="99"/>
      <c r="P937" s="99"/>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c r="EN937" s="14"/>
    </row>
    <row r="938" ht="19.5" customHeight="1">
      <c r="A938" s="14"/>
      <c r="B938" s="14"/>
      <c r="C938" s="14"/>
      <c r="D938" s="14"/>
      <c r="E938" s="14"/>
      <c r="F938" s="98"/>
      <c r="G938" s="98"/>
      <c r="H938" s="14"/>
      <c r="I938" s="99"/>
      <c r="J938" s="99"/>
      <c r="K938" s="99"/>
      <c r="L938" s="99"/>
      <c r="M938" s="99"/>
      <c r="N938" s="99"/>
      <c r="O938" s="99"/>
      <c r="P938" s="99"/>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c r="EN938" s="14"/>
    </row>
    <row r="939" ht="19.5" customHeight="1">
      <c r="A939" s="14"/>
      <c r="B939" s="14"/>
      <c r="C939" s="14"/>
      <c r="D939" s="14"/>
      <c r="E939" s="14"/>
      <c r="F939" s="98"/>
      <c r="G939" s="98"/>
      <c r="H939" s="14"/>
      <c r="I939" s="99"/>
      <c r="J939" s="99"/>
      <c r="K939" s="99"/>
      <c r="L939" s="99"/>
      <c r="M939" s="99"/>
      <c r="N939" s="99"/>
      <c r="O939" s="99"/>
      <c r="P939" s="99"/>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c r="EN939" s="14"/>
    </row>
    <row r="940" ht="19.5" customHeight="1">
      <c r="A940" s="14"/>
      <c r="B940" s="14"/>
      <c r="C940" s="14"/>
      <c r="D940" s="14"/>
      <c r="E940" s="14"/>
      <c r="F940" s="98"/>
      <c r="G940" s="98"/>
      <c r="H940" s="14"/>
      <c r="I940" s="99"/>
      <c r="J940" s="99"/>
      <c r="K940" s="99"/>
      <c r="L940" s="99"/>
      <c r="M940" s="99"/>
      <c r="N940" s="99"/>
      <c r="O940" s="99"/>
      <c r="P940" s="99"/>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c r="EN940" s="14"/>
    </row>
    <row r="941" ht="19.5" customHeight="1">
      <c r="A941" s="14"/>
      <c r="B941" s="14"/>
      <c r="C941" s="14"/>
      <c r="D941" s="14"/>
      <c r="E941" s="14"/>
      <c r="F941" s="98"/>
      <c r="G941" s="98"/>
      <c r="H941" s="14"/>
      <c r="I941" s="99"/>
      <c r="J941" s="99"/>
      <c r="K941" s="99"/>
      <c r="L941" s="99"/>
      <c r="M941" s="99"/>
      <c r="N941" s="99"/>
      <c r="O941" s="99"/>
      <c r="P941" s="99"/>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c r="EN941" s="14"/>
    </row>
    <row r="942" ht="19.5" customHeight="1">
      <c r="A942" s="14"/>
      <c r="B942" s="14"/>
      <c r="C942" s="14"/>
      <c r="D942" s="14"/>
      <c r="E942" s="14"/>
      <c r="F942" s="98"/>
      <c r="G942" s="98"/>
      <c r="H942" s="14"/>
      <c r="I942" s="99"/>
      <c r="J942" s="99"/>
      <c r="K942" s="99"/>
      <c r="L942" s="99"/>
      <c r="M942" s="99"/>
      <c r="N942" s="99"/>
      <c r="O942" s="99"/>
      <c r="P942" s="99"/>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c r="EN942" s="14"/>
    </row>
    <row r="943" ht="19.5" customHeight="1">
      <c r="A943" s="14"/>
      <c r="B943" s="14"/>
      <c r="C943" s="14"/>
      <c r="D943" s="14"/>
      <c r="E943" s="14"/>
      <c r="F943" s="98"/>
      <c r="G943" s="98"/>
      <c r="H943" s="14"/>
      <c r="I943" s="99"/>
      <c r="J943" s="99"/>
      <c r="K943" s="99"/>
      <c r="L943" s="99"/>
      <c r="M943" s="99"/>
      <c r="N943" s="99"/>
      <c r="O943" s="99"/>
      <c r="P943" s="99"/>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c r="EN943" s="14"/>
    </row>
    <row r="944" ht="19.5" customHeight="1">
      <c r="A944" s="14"/>
      <c r="B944" s="14"/>
      <c r="C944" s="14"/>
      <c r="D944" s="14"/>
      <c r="E944" s="14"/>
      <c r="F944" s="98"/>
      <c r="G944" s="98"/>
      <c r="H944" s="14"/>
      <c r="I944" s="99"/>
      <c r="J944" s="99"/>
      <c r="K944" s="99"/>
      <c r="L944" s="99"/>
      <c r="M944" s="99"/>
      <c r="N944" s="99"/>
      <c r="O944" s="99"/>
      <c r="P944" s="99"/>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c r="EN944" s="14"/>
    </row>
    <row r="945" ht="19.5" customHeight="1">
      <c r="A945" s="14"/>
      <c r="B945" s="14"/>
      <c r="C945" s="14"/>
      <c r="D945" s="14"/>
      <c r="E945" s="14"/>
      <c r="F945" s="98"/>
      <c r="G945" s="98"/>
      <c r="H945" s="14"/>
      <c r="I945" s="99"/>
      <c r="J945" s="99"/>
      <c r="K945" s="99"/>
      <c r="L945" s="99"/>
      <c r="M945" s="99"/>
      <c r="N945" s="99"/>
      <c r="O945" s="99"/>
      <c r="P945" s="99"/>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c r="EN945" s="14"/>
    </row>
    <row r="946" ht="19.5" customHeight="1">
      <c r="A946" s="14"/>
      <c r="B946" s="14"/>
      <c r="C946" s="14"/>
      <c r="D946" s="14"/>
      <c r="E946" s="14"/>
      <c r="F946" s="98"/>
      <c r="G946" s="98"/>
      <c r="H946" s="14"/>
      <c r="I946" s="99"/>
      <c r="J946" s="99"/>
      <c r="K946" s="99"/>
      <c r="L946" s="99"/>
      <c r="M946" s="99"/>
      <c r="N946" s="99"/>
      <c r="O946" s="99"/>
      <c r="P946" s="99"/>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c r="EN946" s="14"/>
    </row>
    <row r="947" ht="19.5" customHeight="1">
      <c r="A947" s="14"/>
      <c r="B947" s="14"/>
      <c r="C947" s="14"/>
      <c r="D947" s="14"/>
      <c r="E947" s="14"/>
      <c r="F947" s="98"/>
      <c r="G947" s="98"/>
      <c r="H947" s="14"/>
      <c r="I947" s="99"/>
      <c r="J947" s="99"/>
      <c r="K947" s="99"/>
      <c r="L947" s="99"/>
      <c r="M947" s="99"/>
      <c r="N947" s="99"/>
      <c r="O947" s="99"/>
      <c r="P947" s="99"/>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c r="EN947" s="14"/>
    </row>
    <row r="948" ht="19.5" customHeight="1">
      <c r="A948" s="14"/>
      <c r="B948" s="14"/>
      <c r="C948" s="14"/>
      <c r="D948" s="14"/>
      <c r="E948" s="14"/>
      <c r="F948" s="98"/>
      <c r="G948" s="98"/>
      <c r="H948" s="14"/>
      <c r="I948" s="99"/>
      <c r="J948" s="99"/>
      <c r="K948" s="99"/>
      <c r="L948" s="99"/>
      <c r="M948" s="99"/>
      <c r="N948" s="99"/>
      <c r="O948" s="99"/>
      <c r="P948" s="99"/>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c r="EN948" s="14"/>
    </row>
    <row r="949" ht="19.5" customHeight="1">
      <c r="A949" s="14"/>
      <c r="B949" s="14"/>
      <c r="C949" s="14"/>
      <c r="D949" s="14"/>
      <c r="E949" s="14"/>
      <c r="F949" s="98"/>
      <c r="G949" s="98"/>
      <c r="H949" s="14"/>
      <c r="I949" s="99"/>
      <c r="J949" s="99"/>
      <c r="K949" s="99"/>
      <c r="L949" s="99"/>
      <c r="M949" s="99"/>
      <c r="N949" s="99"/>
      <c r="O949" s="99"/>
      <c r="P949" s="99"/>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c r="EN949" s="14"/>
    </row>
    <row r="950" ht="19.5" customHeight="1">
      <c r="A950" s="14"/>
      <c r="B950" s="14"/>
      <c r="C950" s="14"/>
      <c r="D950" s="14"/>
      <c r="E950" s="14"/>
      <c r="F950" s="98"/>
      <c r="G950" s="98"/>
      <c r="H950" s="14"/>
      <c r="I950" s="99"/>
      <c r="J950" s="99"/>
      <c r="K950" s="99"/>
      <c r="L950" s="99"/>
      <c r="M950" s="99"/>
      <c r="N950" s="99"/>
      <c r="O950" s="99"/>
      <c r="P950" s="99"/>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c r="EN950" s="14"/>
    </row>
    <row r="951" ht="19.5" customHeight="1">
      <c r="A951" s="14"/>
      <c r="B951" s="14"/>
      <c r="C951" s="14"/>
      <c r="D951" s="14"/>
      <c r="E951" s="14"/>
      <c r="F951" s="98"/>
      <c r="G951" s="98"/>
      <c r="H951" s="14"/>
      <c r="I951" s="99"/>
      <c r="J951" s="99"/>
      <c r="K951" s="99"/>
      <c r="L951" s="99"/>
      <c r="M951" s="99"/>
      <c r="N951" s="99"/>
      <c r="O951" s="99"/>
      <c r="P951" s="99"/>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c r="EN951" s="14"/>
    </row>
    <row r="952" ht="19.5" customHeight="1">
      <c r="A952" s="14"/>
      <c r="B952" s="14"/>
      <c r="C952" s="14"/>
      <c r="D952" s="14"/>
      <c r="E952" s="14"/>
      <c r="F952" s="98"/>
      <c r="G952" s="98"/>
      <c r="H952" s="14"/>
      <c r="I952" s="99"/>
      <c r="J952" s="99"/>
      <c r="K952" s="99"/>
      <c r="L952" s="99"/>
      <c r="M952" s="99"/>
      <c r="N952" s="99"/>
      <c r="O952" s="99"/>
      <c r="P952" s="99"/>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c r="EN952" s="14"/>
    </row>
    <row r="953" ht="19.5" customHeight="1">
      <c r="A953" s="14"/>
      <c r="B953" s="14"/>
      <c r="C953" s="14"/>
      <c r="D953" s="14"/>
      <c r="E953" s="14"/>
      <c r="F953" s="98"/>
      <c r="G953" s="98"/>
      <c r="H953" s="14"/>
      <c r="I953" s="99"/>
      <c r="J953" s="99"/>
      <c r="K953" s="99"/>
      <c r="L953" s="99"/>
      <c r="M953" s="99"/>
      <c r="N953" s="99"/>
      <c r="O953" s="99"/>
      <c r="P953" s="99"/>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c r="EN953" s="14"/>
    </row>
    <row r="954" ht="19.5" customHeight="1">
      <c r="A954" s="14"/>
      <c r="B954" s="14"/>
      <c r="C954" s="14"/>
      <c r="D954" s="14"/>
      <c r="E954" s="14"/>
      <c r="F954" s="98"/>
      <c r="G954" s="98"/>
      <c r="H954" s="14"/>
      <c r="I954" s="99"/>
      <c r="J954" s="99"/>
      <c r="K954" s="99"/>
      <c r="L954" s="99"/>
      <c r="M954" s="99"/>
      <c r="N954" s="99"/>
      <c r="O954" s="99"/>
      <c r="P954" s="99"/>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c r="EN954" s="14"/>
    </row>
    <row r="955" ht="19.5" customHeight="1">
      <c r="A955" s="14"/>
      <c r="B955" s="14"/>
      <c r="C955" s="14"/>
      <c r="D955" s="14"/>
      <c r="E955" s="14"/>
      <c r="F955" s="98"/>
      <c r="G955" s="98"/>
      <c r="H955" s="14"/>
      <c r="I955" s="99"/>
      <c r="J955" s="99"/>
      <c r="K955" s="99"/>
      <c r="L955" s="99"/>
      <c r="M955" s="99"/>
      <c r="N955" s="99"/>
      <c r="O955" s="99"/>
      <c r="P955" s="99"/>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c r="EN955" s="14"/>
    </row>
    <row r="956" ht="19.5" customHeight="1">
      <c r="A956" s="14"/>
      <c r="B956" s="14"/>
      <c r="C956" s="14"/>
      <c r="D956" s="14"/>
      <c r="E956" s="14"/>
      <c r="F956" s="98"/>
      <c r="G956" s="98"/>
      <c r="H956" s="14"/>
      <c r="I956" s="99"/>
      <c r="J956" s="99"/>
      <c r="K956" s="99"/>
      <c r="L956" s="99"/>
      <c r="M956" s="99"/>
      <c r="N956" s="99"/>
      <c r="O956" s="99"/>
      <c r="P956" s="99"/>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c r="EN956" s="14"/>
    </row>
    <row r="957" ht="19.5" customHeight="1">
      <c r="A957" s="14"/>
      <c r="B957" s="14"/>
      <c r="C957" s="14"/>
      <c r="D957" s="14"/>
      <c r="E957" s="14"/>
      <c r="F957" s="98"/>
      <c r="G957" s="98"/>
      <c r="H957" s="14"/>
      <c r="I957" s="99"/>
      <c r="J957" s="99"/>
      <c r="K957" s="99"/>
      <c r="L957" s="99"/>
      <c r="M957" s="99"/>
      <c r="N957" s="99"/>
      <c r="O957" s="99"/>
      <c r="P957" s="99"/>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c r="EN957" s="14"/>
    </row>
    <row r="958" ht="19.5" customHeight="1">
      <c r="A958" s="14"/>
      <c r="B958" s="14"/>
      <c r="C958" s="14"/>
      <c r="D958" s="14"/>
      <c r="E958" s="14"/>
      <c r="F958" s="98"/>
      <c r="G958" s="98"/>
      <c r="H958" s="14"/>
      <c r="I958" s="99"/>
      <c r="J958" s="99"/>
      <c r="K958" s="99"/>
      <c r="L958" s="99"/>
      <c r="M958" s="99"/>
      <c r="N958" s="99"/>
      <c r="O958" s="99"/>
      <c r="P958" s="99"/>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c r="EN958" s="14"/>
    </row>
    <row r="959" ht="19.5" customHeight="1">
      <c r="A959" s="14"/>
      <c r="B959" s="14"/>
      <c r="C959" s="14"/>
      <c r="D959" s="14"/>
      <c r="E959" s="14"/>
      <c r="F959" s="98"/>
      <c r="G959" s="98"/>
      <c r="H959" s="14"/>
      <c r="I959" s="99"/>
      <c r="J959" s="99"/>
      <c r="K959" s="99"/>
      <c r="L959" s="99"/>
      <c r="M959" s="99"/>
      <c r="N959" s="99"/>
      <c r="O959" s="99"/>
      <c r="P959" s="99"/>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c r="EN959" s="14"/>
    </row>
    <row r="960" ht="19.5" customHeight="1">
      <c r="A960" s="14"/>
      <c r="B960" s="14"/>
      <c r="C960" s="14"/>
      <c r="D960" s="14"/>
      <c r="E960" s="14"/>
      <c r="F960" s="98"/>
      <c r="G960" s="98"/>
      <c r="H960" s="14"/>
      <c r="I960" s="99"/>
      <c r="J960" s="99"/>
      <c r="K960" s="99"/>
      <c r="L960" s="99"/>
      <c r="M960" s="99"/>
      <c r="N960" s="99"/>
      <c r="O960" s="99"/>
      <c r="P960" s="99"/>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c r="EN960" s="14"/>
    </row>
    <row r="961" ht="19.5" customHeight="1">
      <c r="A961" s="14"/>
      <c r="B961" s="14"/>
      <c r="C961" s="14"/>
      <c r="D961" s="14"/>
      <c r="E961" s="14"/>
      <c r="F961" s="98"/>
      <c r="G961" s="98"/>
      <c r="H961" s="14"/>
      <c r="I961" s="99"/>
      <c r="J961" s="99"/>
      <c r="K961" s="99"/>
      <c r="L961" s="99"/>
      <c r="M961" s="99"/>
      <c r="N961" s="99"/>
      <c r="O961" s="99"/>
      <c r="P961" s="99"/>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c r="EN961" s="14"/>
    </row>
    <row r="962" ht="19.5" customHeight="1">
      <c r="A962" s="14"/>
      <c r="B962" s="14"/>
      <c r="C962" s="14"/>
      <c r="D962" s="14"/>
      <c r="E962" s="14"/>
      <c r="F962" s="98"/>
      <c r="G962" s="98"/>
      <c r="H962" s="14"/>
      <c r="I962" s="99"/>
      <c r="J962" s="99"/>
      <c r="K962" s="99"/>
      <c r="L962" s="99"/>
      <c r="M962" s="99"/>
      <c r="N962" s="99"/>
      <c r="O962" s="99"/>
      <c r="P962" s="99"/>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c r="EN962" s="14"/>
    </row>
    <row r="963" ht="19.5" customHeight="1">
      <c r="A963" s="14"/>
      <c r="B963" s="14"/>
      <c r="C963" s="14"/>
      <c r="D963" s="14"/>
      <c r="E963" s="14"/>
      <c r="F963" s="98"/>
      <c r="G963" s="98"/>
      <c r="H963" s="14"/>
      <c r="I963" s="99"/>
      <c r="J963" s="99"/>
      <c r="K963" s="99"/>
      <c r="L963" s="99"/>
      <c r="M963" s="99"/>
      <c r="N963" s="99"/>
      <c r="O963" s="99"/>
      <c r="P963" s="99"/>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c r="EN963" s="14"/>
    </row>
    <row r="964" ht="19.5" customHeight="1">
      <c r="A964" s="14"/>
      <c r="B964" s="14"/>
      <c r="C964" s="14"/>
      <c r="D964" s="14"/>
      <c r="E964" s="14"/>
      <c r="F964" s="98"/>
      <c r="G964" s="98"/>
      <c r="H964" s="14"/>
      <c r="I964" s="99"/>
      <c r="J964" s="99"/>
      <c r="K964" s="99"/>
      <c r="L964" s="99"/>
      <c r="M964" s="99"/>
      <c r="N964" s="99"/>
      <c r="O964" s="99"/>
      <c r="P964" s="99"/>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c r="EN964" s="14"/>
    </row>
    <row r="965" ht="19.5" customHeight="1">
      <c r="A965" s="14"/>
      <c r="B965" s="14"/>
      <c r="C965" s="14"/>
      <c r="D965" s="14"/>
      <c r="E965" s="14"/>
      <c r="F965" s="98"/>
      <c r="G965" s="98"/>
      <c r="H965" s="14"/>
      <c r="I965" s="99"/>
      <c r="J965" s="99"/>
      <c r="K965" s="99"/>
      <c r="L965" s="99"/>
      <c r="M965" s="99"/>
      <c r="N965" s="99"/>
      <c r="O965" s="99"/>
      <c r="P965" s="99"/>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c r="EN965" s="14"/>
    </row>
    <row r="966" ht="19.5" customHeight="1">
      <c r="A966" s="14"/>
      <c r="B966" s="14"/>
      <c r="C966" s="14"/>
      <c r="D966" s="14"/>
      <c r="E966" s="14"/>
      <c r="F966" s="98"/>
      <c r="G966" s="98"/>
      <c r="H966" s="14"/>
      <c r="I966" s="99"/>
      <c r="J966" s="99"/>
      <c r="K966" s="99"/>
      <c r="L966" s="99"/>
      <c r="M966" s="99"/>
      <c r="N966" s="99"/>
      <c r="O966" s="99"/>
      <c r="P966" s="99"/>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c r="EN966" s="14"/>
    </row>
    <row r="967" ht="19.5" customHeight="1">
      <c r="A967" s="14"/>
      <c r="B967" s="14"/>
      <c r="C967" s="14"/>
      <c r="D967" s="14"/>
      <c r="E967" s="14"/>
      <c r="F967" s="98"/>
      <c r="G967" s="98"/>
      <c r="H967" s="14"/>
      <c r="I967" s="99"/>
      <c r="J967" s="99"/>
      <c r="K967" s="99"/>
      <c r="L967" s="99"/>
      <c r="M967" s="99"/>
      <c r="N967" s="99"/>
      <c r="O967" s="99"/>
      <c r="P967" s="99"/>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c r="EN967" s="14"/>
    </row>
    <row r="968" ht="19.5" customHeight="1">
      <c r="A968" s="14"/>
      <c r="B968" s="14"/>
      <c r="C968" s="14"/>
      <c r="D968" s="14"/>
      <c r="E968" s="14"/>
      <c r="F968" s="98"/>
      <c r="G968" s="98"/>
      <c r="H968" s="14"/>
      <c r="I968" s="99"/>
      <c r="J968" s="99"/>
      <c r="K968" s="99"/>
      <c r="L968" s="99"/>
      <c r="M968" s="99"/>
      <c r="N968" s="99"/>
      <c r="O968" s="99"/>
      <c r="P968" s="99"/>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c r="EN968" s="14"/>
    </row>
    <row r="969" ht="19.5" customHeight="1">
      <c r="A969" s="14"/>
      <c r="B969" s="14"/>
      <c r="C969" s="14"/>
      <c r="D969" s="14"/>
      <c r="E969" s="14"/>
      <c r="F969" s="98"/>
      <c r="G969" s="98"/>
      <c r="H969" s="14"/>
      <c r="I969" s="99"/>
      <c r="J969" s="99"/>
      <c r="K969" s="99"/>
      <c r="L969" s="99"/>
      <c r="M969" s="99"/>
      <c r="N969" s="99"/>
      <c r="O969" s="99"/>
      <c r="P969" s="99"/>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c r="EN969" s="14"/>
    </row>
    <row r="970" ht="19.5" customHeight="1">
      <c r="A970" s="14"/>
      <c r="B970" s="14"/>
      <c r="C970" s="14"/>
      <c r="D970" s="14"/>
      <c r="E970" s="14"/>
      <c r="F970" s="98"/>
      <c r="G970" s="98"/>
      <c r="H970" s="14"/>
      <c r="I970" s="99"/>
      <c r="J970" s="99"/>
      <c r="K970" s="99"/>
      <c r="L970" s="99"/>
      <c r="M970" s="99"/>
      <c r="N970" s="99"/>
      <c r="O970" s="99"/>
      <c r="P970" s="99"/>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c r="EN970" s="14"/>
    </row>
    <row r="971" ht="19.5" customHeight="1">
      <c r="A971" s="14"/>
      <c r="B971" s="14"/>
      <c r="C971" s="14"/>
      <c r="D971" s="14"/>
      <c r="E971" s="14"/>
      <c r="F971" s="98"/>
      <c r="G971" s="98"/>
      <c r="H971" s="14"/>
      <c r="I971" s="99"/>
      <c r="J971" s="99"/>
      <c r="K971" s="99"/>
      <c r="L971" s="99"/>
      <c r="M971" s="99"/>
      <c r="N971" s="99"/>
      <c r="O971" s="99"/>
      <c r="P971" s="99"/>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c r="EN971" s="14"/>
    </row>
    <row r="972" ht="19.5" customHeight="1">
      <c r="A972" s="14"/>
      <c r="B972" s="14"/>
      <c r="C972" s="14"/>
      <c r="D972" s="14"/>
      <c r="E972" s="14"/>
      <c r="F972" s="98"/>
      <c r="G972" s="98"/>
      <c r="H972" s="14"/>
      <c r="I972" s="99"/>
      <c r="J972" s="99"/>
      <c r="K972" s="99"/>
      <c r="L972" s="99"/>
      <c r="M972" s="99"/>
      <c r="N972" s="99"/>
      <c r="O972" s="99"/>
      <c r="P972" s="99"/>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c r="EN972" s="14"/>
    </row>
    <row r="973" ht="19.5" customHeight="1">
      <c r="A973" s="14"/>
      <c r="B973" s="14"/>
      <c r="C973" s="14"/>
      <c r="D973" s="14"/>
      <c r="E973" s="14"/>
      <c r="F973" s="98"/>
      <c r="G973" s="98"/>
      <c r="H973" s="14"/>
      <c r="I973" s="99"/>
      <c r="J973" s="99"/>
      <c r="K973" s="99"/>
      <c r="L973" s="99"/>
      <c r="M973" s="99"/>
      <c r="N973" s="99"/>
      <c r="O973" s="99"/>
      <c r="P973" s="99"/>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c r="EN973" s="14"/>
    </row>
    <row r="974" ht="19.5" customHeight="1">
      <c r="A974" s="14"/>
      <c r="B974" s="14"/>
      <c r="C974" s="14"/>
      <c r="D974" s="14"/>
      <c r="E974" s="14"/>
      <c r="F974" s="98"/>
      <c r="G974" s="98"/>
      <c r="H974" s="14"/>
      <c r="I974" s="99"/>
      <c r="J974" s="99"/>
      <c r="K974" s="99"/>
      <c r="L974" s="99"/>
      <c r="M974" s="99"/>
      <c r="N974" s="99"/>
      <c r="O974" s="99"/>
      <c r="P974" s="99"/>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c r="EN974" s="14"/>
    </row>
    <row r="975" ht="19.5" customHeight="1">
      <c r="A975" s="14"/>
      <c r="B975" s="14"/>
      <c r="C975" s="14"/>
      <c r="D975" s="14"/>
      <c r="E975" s="14"/>
      <c r="F975" s="98"/>
      <c r="G975" s="98"/>
      <c r="H975" s="14"/>
      <c r="I975" s="99"/>
      <c r="J975" s="99"/>
      <c r="K975" s="99"/>
      <c r="L975" s="99"/>
      <c r="M975" s="99"/>
      <c r="N975" s="99"/>
      <c r="O975" s="99"/>
      <c r="P975" s="99"/>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c r="EN975" s="14"/>
    </row>
    <row r="976" ht="19.5" customHeight="1">
      <c r="A976" s="14"/>
      <c r="B976" s="14"/>
      <c r="C976" s="14"/>
      <c r="D976" s="14"/>
      <c r="E976" s="14"/>
      <c r="F976" s="98"/>
      <c r="G976" s="98"/>
      <c r="H976" s="14"/>
      <c r="I976" s="99"/>
      <c r="J976" s="99"/>
      <c r="K976" s="99"/>
      <c r="L976" s="99"/>
      <c r="M976" s="99"/>
      <c r="N976" s="99"/>
      <c r="O976" s="99"/>
      <c r="P976" s="99"/>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c r="EN976" s="14"/>
    </row>
    <row r="977" ht="19.5" customHeight="1">
      <c r="A977" s="14"/>
      <c r="B977" s="14"/>
      <c r="C977" s="14"/>
      <c r="D977" s="14"/>
      <c r="E977" s="14"/>
      <c r="F977" s="98"/>
      <c r="G977" s="98"/>
      <c r="H977" s="14"/>
      <c r="I977" s="99"/>
      <c r="J977" s="99"/>
      <c r="K977" s="99"/>
      <c r="L977" s="99"/>
      <c r="M977" s="99"/>
      <c r="N977" s="99"/>
      <c r="O977" s="99"/>
      <c r="P977" s="99"/>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c r="EN977" s="14"/>
    </row>
    <row r="978" ht="19.5" customHeight="1">
      <c r="A978" s="14"/>
      <c r="B978" s="14"/>
      <c r="C978" s="14"/>
      <c r="D978" s="14"/>
      <c r="E978" s="14"/>
      <c r="F978" s="98"/>
      <c r="G978" s="98"/>
      <c r="H978" s="14"/>
      <c r="I978" s="99"/>
      <c r="J978" s="99"/>
      <c r="K978" s="99"/>
      <c r="L978" s="99"/>
      <c r="M978" s="99"/>
      <c r="N978" s="99"/>
      <c r="O978" s="99"/>
      <c r="P978" s="99"/>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c r="EN978" s="14"/>
    </row>
    <row r="979" ht="19.5" customHeight="1">
      <c r="A979" s="14"/>
      <c r="B979" s="14"/>
      <c r="C979" s="14"/>
      <c r="D979" s="14"/>
      <c r="E979" s="14"/>
      <c r="F979" s="98"/>
      <c r="G979" s="98"/>
      <c r="H979" s="14"/>
      <c r="I979" s="99"/>
      <c r="J979" s="99"/>
      <c r="K979" s="99"/>
      <c r="L979" s="99"/>
      <c r="M979" s="99"/>
      <c r="N979" s="99"/>
      <c r="O979" s="99"/>
      <c r="P979" s="99"/>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c r="EN979" s="14"/>
    </row>
    <row r="980" ht="19.5" customHeight="1">
      <c r="A980" s="14"/>
      <c r="B980" s="14"/>
      <c r="C980" s="14"/>
      <c r="D980" s="14"/>
      <c r="E980" s="14"/>
      <c r="F980" s="98"/>
      <c r="G980" s="98"/>
      <c r="H980" s="14"/>
      <c r="I980" s="99"/>
      <c r="J980" s="99"/>
      <c r="K980" s="99"/>
      <c r="L980" s="99"/>
      <c r="M980" s="99"/>
      <c r="N980" s="99"/>
      <c r="O980" s="99"/>
      <c r="P980" s="99"/>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DM980" s="14"/>
      <c r="DN980" s="14"/>
      <c r="DO980" s="14"/>
      <c r="DP980" s="14"/>
      <c r="DQ980" s="14"/>
      <c r="DR980" s="14"/>
      <c r="DS980" s="14"/>
      <c r="DT980" s="14"/>
      <c r="DU980" s="14"/>
      <c r="DV980" s="14"/>
      <c r="DW980" s="14"/>
      <c r="DX980" s="14"/>
      <c r="DY980" s="14"/>
      <c r="DZ980" s="14"/>
      <c r="EA980" s="14"/>
      <c r="EB980" s="14"/>
      <c r="EC980" s="14"/>
      <c r="ED980" s="14"/>
      <c r="EE980" s="14"/>
      <c r="EF980" s="14"/>
      <c r="EG980" s="14"/>
      <c r="EH980" s="14"/>
      <c r="EI980" s="14"/>
      <c r="EJ980" s="14"/>
      <c r="EK980" s="14"/>
      <c r="EL980" s="14"/>
      <c r="EM980" s="14"/>
      <c r="EN980" s="14"/>
    </row>
    <row r="981" ht="19.5" customHeight="1">
      <c r="A981" s="14"/>
      <c r="B981" s="14"/>
      <c r="C981" s="14"/>
      <c r="D981" s="14"/>
      <c r="E981" s="14"/>
      <c r="F981" s="98"/>
      <c r="G981" s="98"/>
      <c r="H981" s="14"/>
      <c r="I981" s="99"/>
      <c r="J981" s="99"/>
      <c r="K981" s="99"/>
      <c r="L981" s="99"/>
      <c r="M981" s="99"/>
      <c r="N981" s="99"/>
      <c r="O981" s="99"/>
      <c r="P981" s="99"/>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c r="DJ981" s="14"/>
      <c r="DK981" s="14"/>
      <c r="DL981" s="14"/>
      <c r="DM981" s="14"/>
      <c r="DN981" s="14"/>
      <c r="DO981" s="14"/>
      <c r="DP981" s="14"/>
      <c r="DQ981" s="14"/>
      <c r="DR981" s="14"/>
      <c r="DS981" s="14"/>
      <c r="DT981" s="14"/>
      <c r="DU981" s="14"/>
      <c r="DV981" s="14"/>
      <c r="DW981" s="14"/>
      <c r="DX981" s="14"/>
      <c r="DY981" s="14"/>
      <c r="DZ981" s="14"/>
      <c r="EA981" s="14"/>
      <c r="EB981" s="14"/>
      <c r="EC981" s="14"/>
      <c r="ED981" s="14"/>
      <c r="EE981" s="14"/>
      <c r="EF981" s="14"/>
      <c r="EG981" s="14"/>
      <c r="EH981" s="14"/>
      <c r="EI981" s="14"/>
      <c r="EJ981" s="14"/>
      <c r="EK981" s="14"/>
      <c r="EL981" s="14"/>
      <c r="EM981" s="14"/>
      <c r="EN981" s="14"/>
    </row>
    <row r="982" ht="19.5" customHeight="1">
      <c r="A982" s="14"/>
      <c r="B982" s="14"/>
      <c r="C982" s="14"/>
      <c r="D982" s="14"/>
      <c r="E982" s="14"/>
      <c r="F982" s="98"/>
      <c r="G982" s="98"/>
      <c r="H982" s="14"/>
      <c r="I982" s="99"/>
      <c r="J982" s="99"/>
      <c r="K982" s="99"/>
      <c r="L982" s="99"/>
      <c r="M982" s="99"/>
      <c r="N982" s="99"/>
      <c r="O982" s="99"/>
      <c r="P982" s="99"/>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c r="DJ982" s="14"/>
      <c r="DK982" s="14"/>
      <c r="DL982" s="14"/>
      <c r="DM982" s="14"/>
      <c r="DN982" s="14"/>
      <c r="DO982" s="14"/>
      <c r="DP982" s="14"/>
      <c r="DQ982" s="14"/>
      <c r="DR982" s="14"/>
      <c r="DS982" s="14"/>
      <c r="DT982" s="14"/>
      <c r="DU982" s="14"/>
      <c r="DV982" s="14"/>
      <c r="DW982" s="14"/>
      <c r="DX982" s="14"/>
      <c r="DY982" s="14"/>
      <c r="DZ982" s="14"/>
      <c r="EA982" s="14"/>
      <c r="EB982" s="14"/>
      <c r="EC982" s="14"/>
      <c r="ED982" s="14"/>
      <c r="EE982" s="14"/>
      <c r="EF982" s="14"/>
      <c r="EG982" s="14"/>
      <c r="EH982" s="14"/>
      <c r="EI982" s="14"/>
      <c r="EJ982" s="14"/>
      <c r="EK982" s="14"/>
      <c r="EL982" s="14"/>
      <c r="EM982" s="14"/>
      <c r="EN982" s="14"/>
    </row>
    <row r="983" ht="19.5" customHeight="1">
      <c r="A983" s="14"/>
      <c r="B983" s="14"/>
      <c r="C983" s="14"/>
      <c r="D983" s="14"/>
      <c r="E983" s="14"/>
      <c r="F983" s="98"/>
      <c r="G983" s="98"/>
      <c r="H983" s="14"/>
      <c r="I983" s="99"/>
      <c r="J983" s="99"/>
      <c r="K983" s="99"/>
      <c r="L983" s="99"/>
      <c r="M983" s="99"/>
      <c r="N983" s="99"/>
      <c r="O983" s="99"/>
      <c r="P983" s="99"/>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c r="DJ983" s="14"/>
      <c r="DK983" s="14"/>
      <c r="DL983" s="14"/>
      <c r="DM983" s="14"/>
      <c r="DN983" s="14"/>
      <c r="DO983" s="14"/>
      <c r="DP983" s="14"/>
      <c r="DQ983" s="14"/>
      <c r="DR983" s="14"/>
      <c r="DS983" s="14"/>
      <c r="DT983" s="14"/>
      <c r="DU983" s="14"/>
      <c r="DV983" s="14"/>
      <c r="DW983" s="14"/>
      <c r="DX983" s="14"/>
      <c r="DY983" s="14"/>
      <c r="DZ983" s="14"/>
      <c r="EA983" s="14"/>
      <c r="EB983" s="14"/>
      <c r="EC983" s="14"/>
      <c r="ED983" s="14"/>
      <c r="EE983" s="14"/>
      <c r="EF983" s="14"/>
      <c r="EG983" s="14"/>
      <c r="EH983" s="14"/>
      <c r="EI983" s="14"/>
      <c r="EJ983" s="14"/>
      <c r="EK983" s="14"/>
      <c r="EL983" s="14"/>
      <c r="EM983" s="14"/>
      <c r="EN983" s="14"/>
    </row>
    <row r="984" ht="19.5" customHeight="1">
      <c r="A984" s="14"/>
      <c r="B984" s="14"/>
      <c r="C984" s="14"/>
      <c r="D984" s="14"/>
      <c r="E984" s="14"/>
      <c r="F984" s="98"/>
      <c r="G984" s="98"/>
      <c r="H984" s="14"/>
      <c r="I984" s="99"/>
      <c r="J984" s="99"/>
      <c r="K984" s="99"/>
      <c r="L984" s="99"/>
      <c r="M984" s="99"/>
      <c r="N984" s="99"/>
      <c r="O984" s="99"/>
      <c r="P984" s="99"/>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c r="DJ984" s="14"/>
      <c r="DK984" s="14"/>
      <c r="DL984" s="14"/>
      <c r="DM984" s="14"/>
      <c r="DN984" s="14"/>
      <c r="DO984" s="14"/>
      <c r="DP984" s="14"/>
      <c r="DQ984" s="14"/>
      <c r="DR984" s="14"/>
      <c r="DS984" s="14"/>
      <c r="DT984" s="14"/>
      <c r="DU984" s="14"/>
      <c r="DV984" s="14"/>
      <c r="DW984" s="14"/>
      <c r="DX984" s="14"/>
      <c r="DY984" s="14"/>
      <c r="DZ984" s="14"/>
      <c r="EA984" s="14"/>
      <c r="EB984" s="14"/>
      <c r="EC984" s="14"/>
      <c r="ED984" s="14"/>
      <c r="EE984" s="14"/>
      <c r="EF984" s="14"/>
      <c r="EG984" s="14"/>
      <c r="EH984" s="14"/>
      <c r="EI984" s="14"/>
      <c r="EJ984" s="14"/>
      <c r="EK984" s="14"/>
      <c r="EL984" s="14"/>
      <c r="EM984" s="14"/>
      <c r="EN984" s="14"/>
    </row>
    <row r="985" ht="19.5" customHeight="1">
      <c r="A985" s="14"/>
      <c r="B985" s="14"/>
      <c r="C985" s="14"/>
      <c r="D985" s="14"/>
      <c r="E985" s="14"/>
      <c r="F985" s="98"/>
      <c r="G985" s="98"/>
      <c r="H985" s="14"/>
      <c r="I985" s="99"/>
      <c r="J985" s="99"/>
      <c r="K985" s="99"/>
      <c r="L985" s="99"/>
      <c r="M985" s="99"/>
      <c r="N985" s="99"/>
      <c r="O985" s="99"/>
      <c r="P985" s="99"/>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c r="DJ985" s="14"/>
      <c r="DK985" s="14"/>
      <c r="DL985" s="14"/>
      <c r="DM985" s="14"/>
      <c r="DN985" s="14"/>
      <c r="DO985" s="14"/>
      <c r="DP985" s="14"/>
      <c r="DQ985" s="14"/>
      <c r="DR985" s="14"/>
      <c r="DS985" s="14"/>
      <c r="DT985" s="14"/>
      <c r="DU985" s="14"/>
      <c r="DV985" s="14"/>
      <c r="DW985" s="14"/>
      <c r="DX985" s="14"/>
      <c r="DY985" s="14"/>
      <c r="DZ985" s="14"/>
      <c r="EA985" s="14"/>
      <c r="EB985" s="14"/>
      <c r="EC985" s="14"/>
      <c r="ED985" s="14"/>
      <c r="EE985" s="14"/>
      <c r="EF985" s="14"/>
      <c r="EG985" s="14"/>
      <c r="EH985" s="14"/>
      <c r="EI985" s="14"/>
      <c r="EJ985" s="14"/>
      <c r="EK985" s="14"/>
      <c r="EL985" s="14"/>
      <c r="EM985" s="14"/>
      <c r="EN985" s="14"/>
    </row>
    <row r="986" ht="19.5" customHeight="1">
      <c r="A986" s="14"/>
      <c r="B986" s="14"/>
      <c r="C986" s="14"/>
      <c r="D986" s="14"/>
      <c r="E986" s="14"/>
      <c r="F986" s="98"/>
      <c r="G986" s="98"/>
      <c r="H986" s="14"/>
      <c r="I986" s="99"/>
      <c r="J986" s="99"/>
      <c r="K986" s="99"/>
      <c r="L986" s="99"/>
      <c r="M986" s="99"/>
      <c r="N986" s="99"/>
      <c r="O986" s="99"/>
      <c r="P986" s="99"/>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c r="DJ986" s="14"/>
      <c r="DK986" s="14"/>
      <c r="DL986" s="14"/>
      <c r="DM986" s="14"/>
      <c r="DN986" s="14"/>
      <c r="DO986" s="14"/>
      <c r="DP986" s="14"/>
      <c r="DQ986" s="14"/>
      <c r="DR986" s="14"/>
      <c r="DS986" s="14"/>
      <c r="DT986" s="14"/>
      <c r="DU986" s="14"/>
      <c r="DV986" s="14"/>
      <c r="DW986" s="14"/>
      <c r="DX986" s="14"/>
      <c r="DY986" s="14"/>
      <c r="DZ986" s="14"/>
      <c r="EA986" s="14"/>
      <c r="EB986" s="14"/>
      <c r="EC986" s="14"/>
      <c r="ED986" s="14"/>
      <c r="EE986" s="14"/>
      <c r="EF986" s="14"/>
      <c r="EG986" s="14"/>
      <c r="EH986" s="14"/>
      <c r="EI986" s="14"/>
      <c r="EJ986" s="14"/>
      <c r="EK986" s="14"/>
      <c r="EL986" s="14"/>
      <c r="EM986" s="14"/>
      <c r="EN986" s="14"/>
    </row>
    <row r="987" ht="19.5" customHeight="1">
      <c r="A987" s="14"/>
      <c r="B987" s="14"/>
      <c r="C987" s="14"/>
      <c r="D987" s="14"/>
      <c r="E987" s="14"/>
      <c r="F987" s="98"/>
      <c r="G987" s="98"/>
      <c r="H987" s="14"/>
      <c r="I987" s="99"/>
      <c r="J987" s="99"/>
      <c r="K987" s="99"/>
      <c r="L987" s="99"/>
      <c r="M987" s="99"/>
      <c r="N987" s="99"/>
      <c r="O987" s="99"/>
      <c r="P987" s="99"/>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c r="DJ987" s="14"/>
      <c r="DK987" s="14"/>
      <c r="DL987" s="14"/>
      <c r="DM987" s="14"/>
      <c r="DN987" s="14"/>
      <c r="DO987" s="14"/>
      <c r="DP987" s="14"/>
      <c r="DQ987" s="14"/>
      <c r="DR987" s="14"/>
      <c r="DS987" s="14"/>
      <c r="DT987" s="14"/>
      <c r="DU987" s="14"/>
      <c r="DV987" s="14"/>
      <c r="DW987" s="14"/>
      <c r="DX987" s="14"/>
      <c r="DY987" s="14"/>
      <c r="DZ987" s="14"/>
      <c r="EA987" s="14"/>
      <c r="EB987" s="14"/>
      <c r="EC987" s="14"/>
      <c r="ED987" s="14"/>
      <c r="EE987" s="14"/>
      <c r="EF987" s="14"/>
      <c r="EG987" s="14"/>
      <c r="EH987" s="14"/>
      <c r="EI987" s="14"/>
      <c r="EJ987" s="14"/>
      <c r="EK987" s="14"/>
      <c r="EL987" s="14"/>
      <c r="EM987" s="14"/>
      <c r="EN987" s="14"/>
    </row>
    <row r="988" ht="19.5" customHeight="1">
      <c r="A988" s="14"/>
      <c r="B988" s="14"/>
      <c r="C988" s="14"/>
      <c r="D988" s="14"/>
      <c r="E988" s="14"/>
      <c r="F988" s="98"/>
      <c r="G988" s="98"/>
      <c r="H988" s="14"/>
      <c r="I988" s="99"/>
      <c r="J988" s="99"/>
      <c r="K988" s="99"/>
      <c r="L988" s="99"/>
      <c r="M988" s="99"/>
      <c r="N988" s="99"/>
      <c r="O988" s="99"/>
      <c r="P988" s="99"/>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c r="DJ988" s="14"/>
      <c r="DK988" s="14"/>
      <c r="DL988" s="14"/>
      <c r="DM988" s="14"/>
      <c r="DN988" s="14"/>
      <c r="DO988" s="14"/>
      <c r="DP988" s="14"/>
      <c r="DQ988" s="14"/>
      <c r="DR988" s="14"/>
      <c r="DS988" s="14"/>
      <c r="DT988" s="14"/>
      <c r="DU988" s="14"/>
      <c r="DV988" s="14"/>
      <c r="DW988" s="14"/>
      <c r="DX988" s="14"/>
      <c r="DY988" s="14"/>
      <c r="DZ988" s="14"/>
      <c r="EA988" s="14"/>
      <c r="EB988" s="14"/>
      <c r="EC988" s="14"/>
      <c r="ED988" s="14"/>
      <c r="EE988" s="14"/>
      <c r="EF988" s="14"/>
      <c r="EG988" s="14"/>
      <c r="EH988" s="14"/>
      <c r="EI988" s="14"/>
      <c r="EJ988" s="14"/>
      <c r="EK988" s="14"/>
      <c r="EL988" s="14"/>
      <c r="EM988" s="14"/>
      <c r="EN988" s="14"/>
    </row>
    <row r="989" ht="19.5" customHeight="1">
      <c r="A989" s="14"/>
      <c r="B989" s="14"/>
      <c r="C989" s="14"/>
      <c r="D989" s="14"/>
      <c r="E989" s="14"/>
      <c r="F989" s="98"/>
      <c r="G989" s="98"/>
      <c r="H989" s="14"/>
      <c r="I989" s="99"/>
      <c r="J989" s="99"/>
      <c r="K989" s="99"/>
      <c r="L989" s="99"/>
      <c r="M989" s="99"/>
      <c r="N989" s="99"/>
      <c r="O989" s="99"/>
      <c r="P989" s="99"/>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c r="DJ989" s="14"/>
      <c r="DK989" s="14"/>
      <c r="DL989" s="14"/>
      <c r="DM989" s="14"/>
      <c r="DN989" s="14"/>
      <c r="DO989" s="14"/>
      <c r="DP989" s="14"/>
      <c r="DQ989" s="14"/>
      <c r="DR989" s="14"/>
      <c r="DS989" s="14"/>
      <c r="DT989" s="14"/>
      <c r="DU989" s="14"/>
      <c r="DV989" s="14"/>
      <c r="DW989" s="14"/>
      <c r="DX989" s="14"/>
      <c r="DY989" s="14"/>
      <c r="DZ989" s="14"/>
      <c r="EA989" s="14"/>
      <c r="EB989" s="14"/>
      <c r="EC989" s="14"/>
      <c r="ED989" s="14"/>
      <c r="EE989" s="14"/>
      <c r="EF989" s="14"/>
      <c r="EG989" s="14"/>
      <c r="EH989" s="14"/>
      <c r="EI989" s="14"/>
      <c r="EJ989" s="14"/>
      <c r="EK989" s="14"/>
      <c r="EL989" s="14"/>
      <c r="EM989" s="14"/>
      <c r="EN989" s="14"/>
    </row>
    <row r="990" ht="19.5" customHeight="1">
      <c r="A990" s="14"/>
      <c r="B990" s="14"/>
      <c r="C990" s="14"/>
      <c r="D990" s="14"/>
      <c r="E990" s="14"/>
      <c r="F990" s="98"/>
      <c r="G990" s="98"/>
      <c r="H990" s="14"/>
      <c r="I990" s="99"/>
      <c r="J990" s="99"/>
      <c r="K990" s="99"/>
      <c r="L990" s="99"/>
      <c r="M990" s="99"/>
      <c r="N990" s="99"/>
      <c r="O990" s="99"/>
      <c r="P990" s="99"/>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c r="DJ990" s="14"/>
      <c r="DK990" s="14"/>
      <c r="DL990" s="14"/>
      <c r="DM990" s="14"/>
      <c r="DN990" s="14"/>
      <c r="DO990" s="14"/>
      <c r="DP990" s="14"/>
      <c r="DQ990" s="14"/>
      <c r="DR990" s="14"/>
      <c r="DS990" s="14"/>
      <c r="DT990" s="14"/>
      <c r="DU990" s="14"/>
      <c r="DV990" s="14"/>
      <c r="DW990" s="14"/>
      <c r="DX990" s="14"/>
      <c r="DY990" s="14"/>
      <c r="DZ990" s="14"/>
      <c r="EA990" s="14"/>
      <c r="EB990" s="14"/>
      <c r="EC990" s="14"/>
      <c r="ED990" s="14"/>
      <c r="EE990" s="14"/>
      <c r="EF990" s="14"/>
      <c r="EG990" s="14"/>
      <c r="EH990" s="14"/>
      <c r="EI990" s="14"/>
      <c r="EJ990" s="14"/>
      <c r="EK990" s="14"/>
      <c r="EL990" s="14"/>
      <c r="EM990" s="14"/>
      <c r="EN990" s="14"/>
    </row>
    <row r="991" ht="19.5" customHeight="1">
      <c r="A991" s="14"/>
      <c r="B991" s="14"/>
      <c r="C991" s="14"/>
      <c r="D991" s="14"/>
      <c r="E991" s="14"/>
      <c r="F991" s="98"/>
      <c r="G991" s="98"/>
      <c r="H991" s="14"/>
      <c r="I991" s="99"/>
      <c r="J991" s="99"/>
      <c r="K991" s="99"/>
      <c r="L991" s="99"/>
      <c r="M991" s="99"/>
      <c r="N991" s="99"/>
      <c r="O991" s="99"/>
      <c r="P991" s="99"/>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DH991" s="14"/>
      <c r="DI991" s="14"/>
      <c r="DJ991" s="14"/>
      <c r="DK991" s="14"/>
      <c r="DL991" s="14"/>
      <c r="DM991" s="14"/>
      <c r="DN991" s="14"/>
      <c r="DO991" s="14"/>
      <c r="DP991" s="14"/>
      <c r="DQ991" s="14"/>
      <c r="DR991" s="14"/>
      <c r="DS991" s="14"/>
      <c r="DT991" s="14"/>
      <c r="DU991" s="14"/>
      <c r="DV991" s="14"/>
      <c r="DW991" s="14"/>
      <c r="DX991" s="14"/>
      <c r="DY991" s="14"/>
      <c r="DZ991" s="14"/>
      <c r="EA991" s="14"/>
      <c r="EB991" s="14"/>
      <c r="EC991" s="14"/>
      <c r="ED991" s="14"/>
      <c r="EE991" s="14"/>
      <c r="EF991" s="14"/>
      <c r="EG991" s="14"/>
      <c r="EH991" s="14"/>
      <c r="EI991" s="14"/>
      <c r="EJ991" s="14"/>
      <c r="EK991" s="14"/>
      <c r="EL991" s="14"/>
      <c r="EM991" s="14"/>
      <c r="EN991" s="14"/>
    </row>
    <row r="992" ht="19.5" customHeight="1">
      <c r="A992" s="14"/>
      <c r="B992" s="14"/>
      <c r="C992" s="14"/>
      <c r="D992" s="14"/>
      <c r="E992" s="14"/>
      <c r="F992" s="98"/>
      <c r="G992" s="98"/>
      <c r="H992" s="14"/>
      <c r="I992" s="99"/>
      <c r="J992" s="99"/>
      <c r="K992" s="99"/>
      <c r="L992" s="99"/>
      <c r="M992" s="99"/>
      <c r="N992" s="99"/>
      <c r="O992" s="99"/>
      <c r="P992" s="99"/>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c r="DJ992" s="14"/>
      <c r="DK992" s="14"/>
      <c r="DL992" s="14"/>
      <c r="DM992" s="14"/>
      <c r="DN992" s="14"/>
      <c r="DO992" s="14"/>
      <c r="DP992" s="14"/>
      <c r="DQ992" s="14"/>
      <c r="DR992" s="14"/>
      <c r="DS992" s="14"/>
      <c r="DT992" s="14"/>
      <c r="DU992" s="14"/>
      <c r="DV992" s="14"/>
      <c r="DW992" s="14"/>
      <c r="DX992" s="14"/>
      <c r="DY992" s="14"/>
      <c r="DZ992" s="14"/>
      <c r="EA992" s="14"/>
      <c r="EB992" s="14"/>
      <c r="EC992" s="14"/>
      <c r="ED992" s="14"/>
      <c r="EE992" s="14"/>
      <c r="EF992" s="14"/>
      <c r="EG992" s="14"/>
      <c r="EH992" s="14"/>
      <c r="EI992" s="14"/>
      <c r="EJ992" s="14"/>
      <c r="EK992" s="14"/>
      <c r="EL992" s="14"/>
      <c r="EM992" s="14"/>
      <c r="EN992" s="14"/>
    </row>
    <row r="993" ht="19.5" customHeight="1">
      <c r="A993" s="14"/>
      <c r="B993" s="14"/>
      <c r="C993" s="14"/>
      <c r="D993" s="14"/>
      <c r="E993" s="14"/>
      <c r="F993" s="98"/>
      <c r="G993" s="98"/>
      <c r="H993" s="14"/>
      <c r="I993" s="99"/>
      <c r="J993" s="99"/>
      <c r="K993" s="99"/>
      <c r="L993" s="99"/>
      <c r="M993" s="99"/>
      <c r="N993" s="99"/>
      <c r="O993" s="99"/>
      <c r="P993" s="99"/>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c r="DJ993" s="14"/>
      <c r="DK993" s="14"/>
      <c r="DL993" s="14"/>
      <c r="DM993" s="14"/>
      <c r="DN993" s="14"/>
      <c r="DO993" s="14"/>
      <c r="DP993" s="14"/>
      <c r="DQ993" s="14"/>
      <c r="DR993" s="14"/>
      <c r="DS993" s="14"/>
      <c r="DT993" s="14"/>
      <c r="DU993" s="14"/>
      <c r="DV993" s="14"/>
      <c r="DW993" s="14"/>
      <c r="DX993" s="14"/>
      <c r="DY993" s="14"/>
      <c r="DZ993" s="14"/>
      <c r="EA993" s="14"/>
      <c r="EB993" s="14"/>
      <c r="EC993" s="14"/>
      <c r="ED993" s="14"/>
      <c r="EE993" s="14"/>
      <c r="EF993" s="14"/>
      <c r="EG993" s="14"/>
      <c r="EH993" s="14"/>
      <c r="EI993" s="14"/>
      <c r="EJ993" s="14"/>
      <c r="EK993" s="14"/>
      <c r="EL993" s="14"/>
      <c r="EM993" s="14"/>
      <c r="EN993" s="14"/>
    </row>
    <row r="994" ht="19.5" customHeight="1">
      <c r="A994" s="14"/>
      <c r="B994" s="14"/>
      <c r="C994" s="14"/>
      <c r="D994" s="14"/>
      <c r="E994" s="14"/>
      <c r="F994" s="98"/>
      <c r="G994" s="98"/>
      <c r="H994" s="14"/>
      <c r="I994" s="99"/>
      <c r="J994" s="99"/>
      <c r="K994" s="99"/>
      <c r="L994" s="99"/>
      <c r="M994" s="99"/>
      <c r="N994" s="99"/>
      <c r="O994" s="99"/>
      <c r="P994" s="99"/>
      <c r="Q994" s="14"/>
      <c r="R994" s="14"/>
      <c r="S994" s="14"/>
      <c r="T994" s="14"/>
      <c r="U994" s="14"/>
      <c r="V994" s="14"/>
      <c r="W994" s="14"/>
      <c r="X994" s="14"/>
      <c r="Y994" s="14"/>
      <c r="Z994" s="14"/>
      <c r="AJ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c r="DJ994" s="14"/>
      <c r="DK994" s="14"/>
      <c r="DL994" s="14"/>
      <c r="DM994" s="14"/>
      <c r="DN994" s="14"/>
      <c r="DO994" s="14"/>
      <c r="DP994" s="14"/>
      <c r="DQ994" s="14"/>
      <c r="DR994" s="14"/>
      <c r="DS994" s="14"/>
      <c r="DT994" s="14"/>
      <c r="DU994" s="14"/>
      <c r="DV994" s="14"/>
      <c r="DW994" s="14"/>
      <c r="DX994" s="14"/>
      <c r="DY994" s="14"/>
      <c r="DZ994" s="14"/>
      <c r="EA994" s="14"/>
      <c r="EB994" s="14"/>
      <c r="EC994" s="14"/>
      <c r="ED994" s="14"/>
      <c r="EE994" s="14"/>
      <c r="EF994" s="14"/>
      <c r="EG994" s="14"/>
      <c r="EH994" s="14"/>
      <c r="EI994" s="14"/>
      <c r="EJ994" s="14"/>
      <c r="EK994" s="14"/>
      <c r="EL994" s="14"/>
      <c r="EM994" s="14"/>
      <c r="EN994" s="14"/>
    </row>
    <row r="995" ht="19.5" customHeight="1">
      <c r="A995" s="14"/>
      <c r="B995" s="14"/>
      <c r="C995" s="14"/>
      <c r="D995" s="14"/>
      <c r="E995" s="14"/>
      <c r="F995" s="98"/>
      <c r="G995" s="98"/>
      <c r="H995" s="14"/>
      <c r="I995" s="99"/>
      <c r="J995" s="99"/>
      <c r="K995" s="99"/>
      <c r="L995" s="99"/>
      <c r="M995" s="99"/>
      <c r="N995" s="99"/>
      <c r="O995" s="99"/>
      <c r="P995" s="99"/>
      <c r="Q995" s="14"/>
      <c r="R995" s="14"/>
      <c r="S995" s="14"/>
      <c r="T995" s="14"/>
      <c r="U995" s="14"/>
      <c r="V995" s="14"/>
      <c r="W995" s="14"/>
      <c r="X995" s="14"/>
      <c r="Y995" s="14"/>
      <c r="Z995" s="14"/>
      <c r="AJ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c r="DJ995" s="14"/>
      <c r="DK995" s="14"/>
      <c r="DL995" s="14"/>
      <c r="DM995" s="14"/>
      <c r="DN995" s="14"/>
      <c r="DO995" s="14"/>
      <c r="DP995" s="14"/>
      <c r="DQ995" s="14"/>
      <c r="DR995" s="14"/>
      <c r="DS995" s="14"/>
      <c r="DT995" s="14"/>
      <c r="DU995" s="14"/>
      <c r="DV995" s="14"/>
      <c r="DW995" s="14"/>
      <c r="DX995" s="14"/>
      <c r="DY995" s="14"/>
      <c r="DZ995" s="14"/>
      <c r="EA995" s="14"/>
      <c r="EB995" s="14"/>
      <c r="EC995" s="14"/>
      <c r="ED995" s="14"/>
      <c r="EE995" s="14"/>
      <c r="EF995" s="14"/>
      <c r="EG995" s="14"/>
      <c r="EH995" s="14"/>
      <c r="EI995" s="14"/>
      <c r="EJ995" s="14"/>
      <c r="EK995" s="14"/>
      <c r="EL995" s="14"/>
      <c r="EM995" s="14"/>
      <c r="EN995" s="14"/>
    </row>
    <row r="996" ht="19.5" customHeight="1">
      <c r="A996" s="14"/>
      <c r="B996" s="14"/>
      <c r="C996" s="14"/>
      <c r="D996" s="14"/>
      <c r="E996" s="14"/>
      <c r="F996" s="98"/>
      <c r="G996" s="98"/>
      <c r="H996" s="14"/>
      <c r="I996" s="99"/>
      <c r="J996" s="99"/>
      <c r="K996" s="99"/>
      <c r="L996" s="99"/>
      <c r="M996" s="99"/>
      <c r="N996" s="99"/>
      <c r="O996" s="99"/>
      <c r="P996" s="99"/>
      <c r="Q996" s="14"/>
      <c r="R996" s="14"/>
      <c r="S996" s="14"/>
      <c r="T996" s="14"/>
      <c r="U996" s="14"/>
      <c r="V996" s="14"/>
      <c r="W996" s="14"/>
      <c r="X996" s="14"/>
      <c r="Y996" s="14"/>
      <c r="Z996" s="14"/>
      <c r="AJ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c r="DJ996" s="14"/>
      <c r="DK996" s="14"/>
      <c r="DL996" s="14"/>
      <c r="DM996" s="14"/>
      <c r="DN996" s="14"/>
      <c r="DO996" s="14"/>
      <c r="DP996" s="14"/>
      <c r="DQ996" s="14"/>
      <c r="DR996" s="14"/>
      <c r="DS996" s="14"/>
      <c r="DT996" s="14"/>
      <c r="DU996" s="14"/>
      <c r="DV996" s="14"/>
      <c r="DW996" s="14"/>
      <c r="DX996" s="14"/>
      <c r="DY996" s="14"/>
      <c r="DZ996" s="14"/>
      <c r="EA996" s="14"/>
      <c r="EB996" s="14"/>
      <c r="EC996" s="14"/>
      <c r="ED996" s="14"/>
      <c r="EE996" s="14"/>
      <c r="EF996" s="14"/>
      <c r="EG996" s="14"/>
      <c r="EH996" s="14"/>
      <c r="EI996" s="14"/>
      <c r="EJ996" s="14"/>
      <c r="EK996" s="14"/>
      <c r="EL996" s="14"/>
      <c r="EM996" s="14"/>
      <c r="EN996" s="14"/>
    </row>
    <row r="997" ht="19.5" customHeight="1">
      <c r="E997" s="14"/>
      <c r="F997" s="98"/>
      <c r="G997" s="98"/>
      <c r="H997" s="14"/>
      <c r="I997" s="99"/>
      <c r="J997" s="99"/>
      <c r="K997" s="99"/>
      <c r="L997" s="99"/>
      <c r="M997" s="99"/>
      <c r="N997" s="99"/>
      <c r="O997" s="99"/>
      <c r="P997" s="99"/>
      <c r="Q997" s="14"/>
      <c r="R997" s="14"/>
      <c r="S997" s="14"/>
      <c r="T997" s="14"/>
      <c r="U997" s="14"/>
      <c r="V997" s="14"/>
      <c r="W997" s="14"/>
      <c r="X997" s="14"/>
      <c r="Y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DH997" s="14"/>
      <c r="DI997" s="14"/>
      <c r="DJ997" s="14"/>
      <c r="DK997" s="14"/>
      <c r="DL997" s="14"/>
      <c r="DM997" s="14"/>
      <c r="DN997" s="14"/>
      <c r="DO997" s="14"/>
      <c r="DP997" s="14"/>
      <c r="DQ997" s="14"/>
      <c r="DR997" s="14"/>
      <c r="DS997" s="14"/>
      <c r="DT997" s="14"/>
      <c r="DU997" s="14"/>
      <c r="DV997" s="14"/>
      <c r="DW997" s="14"/>
      <c r="DX997" s="14"/>
      <c r="DY997" s="14"/>
      <c r="DZ997" s="14"/>
      <c r="EA997" s="14"/>
      <c r="EB997" s="14"/>
      <c r="EC997" s="14"/>
      <c r="ED997" s="14"/>
      <c r="EE997" s="14"/>
      <c r="EF997" s="14"/>
      <c r="EG997" s="14"/>
      <c r="EH997" s="14"/>
      <c r="EI997" s="14"/>
      <c r="EJ997" s="14"/>
      <c r="EK997" s="14"/>
      <c r="EL997" s="14"/>
      <c r="EM997" s="14"/>
      <c r="EN997" s="14"/>
    </row>
    <row r="998" ht="19.5" customHeight="1">
      <c r="E998" s="14"/>
      <c r="F998" s="98"/>
      <c r="G998" s="98"/>
      <c r="H998" s="14"/>
      <c r="I998" s="99"/>
      <c r="J998" s="99"/>
      <c r="K998" s="99"/>
      <c r="L998" s="99"/>
      <c r="M998" s="99"/>
      <c r="N998" s="99"/>
      <c r="O998" s="99"/>
      <c r="P998" s="99"/>
      <c r="Q998" s="14"/>
      <c r="R998" s="14"/>
      <c r="S998" s="14"/>
      <c r="T998" s="14"/>
      <c r="U998" s="14"/>
      <c r="V998" s="14"/>
      <c r="W998" s="14"/>
      <c r="X998" s="14"/>
      <c r="Y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DH998" s="14"/>
      <c r="DI998" s="14"/>
      <c r="DJ998" s="14"/>
      <c r="DK998" s="14"/>
      <c r="DL998" s="14"/>
      <c r="DM998" s="14"/>
      <c r="DN998" s="14"/>
      <c r="DO998" s="14"/>
      <c r="DP998" s="14"/>
      <c r="DQ998" s="14"/>
      <c r="DR998" s="14"/>
      <c r="DS998" s="14"/>
      <c r="DT998" s="14"/>
      <c r="DU998" s="14"/>
      <c r="DV998" s="14"/>
      <c r="DW998" s="14"/>
      <c r="DX998" s="14"/>
      <c r="DY998" s="14"/>
      <c r="DZ998" s="14"/>
      <c r="EA998" s="14"/>
      <c r="EB998" s="14"/>
      <c r="EC998" s="14"/>
      <c r="ED998" s="14"/>
      <c r="EE998" s="14"/>
      <c r="EF998" s="14"/>
      <c r="EG998" s="14"/>
      <c r="EH998" s="14"/>
      <c r="EI998" s="14"/>
      <c r="EJ998" s="14"/>
      <c r="EK998" s="14"/>
      <c r="EL998" s="14"/>
      <c r="EM998" s="14"/>
      <c r="EN998" s="14"/>
    </row>
    <row r="999" ht="19.5" customHeight="1">
      <c r="E999" s="14"/>
      <c r="F999" s="98"/>
      <c r="G999" s="98"/>
      <c r="H999" s="14"/>
      <c r="I999" s="99"/>
      <c r="J999" s="99"/>
      <c r="K999" s="99"/>
      <c r="L999" s="99"/>
      <c r="M999" s="99"/>
      <c r="N999" s="99"/>
      <c r="O999" s="99"/>
      <c r="P999" s="99"/>
      <c r="Q999" s="14"/>
      <c r="R999" s="14"/>
      <c r="S999" s="14"/>
      <c r="T999" s="14"/>
      <c r="U999" s="14"/>
      <c r="V999" s="14"/>
      <c r="W999" s="14"/>
      <c r="X999" s="14"/>
      <c r="Y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DH999" s="14"/>
      <c r="DI999" s="14"/>
      <c r="DJ999" s="14"/>
      <c r="DK999" s="14"/>
      <c r="DL999" s="14"/>
      <c r="DM999" s="14"/>
      <c r="DN999" s="14"/>
      <c r="DO999" s="14"/>
      <c r="DP999" s="14"/>
      <c r="DQ999" s="14"/>
      <c r="DR999" s="14"/>
      <c r="DS999" s="14"/>
      <c r="DT999" s="14"/>
      <c r="DU999" s="14"/>
      <c r="DV999" s="14"/>
      <c r="DW999" s="14"/>
      <c r="DX999" s="14"/>
      <c r="DY999" s="14"/>
      <c r="DZ999" s="14"/>
      <c r="EA999" s="14"/>
      <c r="EB999" s="14"/>
      <c r="EC999" s="14"/>
      <c r="ED999" s="14"/>
      <c r="EE999" s="14"/>
      <c r="EF999" s="14"/>
      <c r="EG999" s="14"/>
      <c r="EH999" s="14"/>
      <c r="EI999" s="14"/>
      <c r="EJ999" s="14"/>
      <c r="EK999" s="14"/>
      <c r="EL999" s="14"/>
      <c r="EM999" s="14"/>
      <c r="EN999" s="14"/>
    </row>
    <row r="1000" ht="19.5" customHeight="1">
      <c r="E1000" s="14"/>
      <c r="F1000" s="98"/>
      <c r="G1000" s="98"/>
      <c r="H1000" s="14"/>
      <c r="I1000" s="99"/>
      <c r="J1000" s="99"/>
      <c r="K1000" s="99"/>
      <c r="L1000" s="99"/>
      <c r="M1000" s="99"/>
      <c r="N1000" s="99"/>
      <c r="O1000" s="99"/>
      <c r="P1000" s="99"/>
      <c r="Q1000" s="14"/>
      <c r="R1000" s="14"/>
      <c r="S1000" s="14"/>
      <c r="T1000" s="14"/>
      <c r="U1000" s="14"/>
      <c r="V1000" s="14"/>
      <c r="W1000" s="14"/>
      <c r="X1000" s="14"/>
      <c r="Y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DH1000" s="14"/>
      <c r="DI1000" s="14"/>
      <c r="DJ1000" s="14"/>
      <c r="DK1000" s="14"/>
      <c r="DL1000" s="14"/>
      <c r="DM1000" s="14"/>
      <c r="DN1000" s="14"/>
      <c r="DO1000" s="14"/>
      <c r="DP1000" s="14"/>
      <c r="DQ1000" s="14"/>
      <c r="DR1000" s="14"/>
      <c r="DS1000" s="14"/>
      <c r="DT1000" s="14"/>
      <c r="DU1000" s="14"/>
      <c r="DV1000" s="14"/>
      <c r="DW1000" s="14"/>
      <c r="DX1000" s="14"/>
      <c r="DY1000" s="14"/>
      <c r="DZ1000" s="14"/>
      <c r="EA1000" s="14"/>
      <c r="EB1000" s="14"/>
      <c r="EC1000" s="14"/>
      <c r="ED1000" s="14"/>
      <c r="EE1000" s="14"/>
      <c r="EF1000" s="14"/>
      <c r="EG1000" s="14"/>
      <c r="EH1000" s="14"/>
      <c r="EI1000" s="14"/>
      <c r="EJ1000" s="14"/>
      <c r="EK1000" s="14"/>
      <c r="EL1000" s="14"/>
      <c r="EM1000" s="14"/>
      <c r="EN1000" s="14"/>
    </row>
    <row r="1001" ht="19.5" customHeight="1">
      <c r="E1001" s="14"/>
      <c r="F1001" s="98"/>
      <c r="G1001" s="98"/>
      <c r="H1001" s="14"/>
      <c r="I1001" s="99"/>
      <c r="J1001" s="99"/>
      <c r="K1001" s="99"/>
      <c r="L1001" s="99"/>
      <c r="M1001" s="99"/>
      <c r="N1001" s="99"/>
      <c r="O1001" s="99"/>
      <c r="P1001" s="99"/>
      <c r="Q1001" s="14"/>
      <c r="R1001" s="14"/>
      <c r="S1001" s="14"/>
      <c r="T1001" s="14"/>
      <c r="U1001" s="14"/>
      <c r="V1001" s="14"/>
      <c r="W1001" s="14"/>
      <c r="X1001" s="14"/>
      <c r="Y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DM1001" s="14"/>
      <c r="DN1001" s="14"/>
      <c r="DO1001" s="14"/>
      <c r="DP1001" s="14"/>
      <c r="DQ1001" s="14"/>
      <c r="DR1001" s="14"/>
      <c r="DS1001" s="14"/>
      <c r="DT1001" s="14"/>
      <c r="DU1001" s="14"/>
      <c r="DV1001" s="14"/>
      <c r="DW1001" s="14"/>
      <c r="DX1001" s="14"/>
      <c r="DY1001" s="14"/>
      <c r="DZ1001" s="14"/>
      <c r="EA1001" s="14"/>
      <c r="EB1001" s="14"/>
      <c r="EC1001" s="14"/>
      <c r="ED1001" s="14"/>
      <c r="EE1001" s="14"/>
      <c r="EF1001" s="14"/>
      <c r="EG1001" s="14"/>
      <c r="EH1001" s="14"/>
      <c r="EI1001" s="14"/>
      <c r="EJ1001" s="14"/>
      <c r="EK1001" s="14"/>
      <c r="EL1001" s="14"/>
      <c r="EM1001" s="14"/>
      <c r="EN1001" s="14"/>
    </row>
    <row r="1002" ht="19.5" customHeight="1">
      <c r="E1002" s="14"/>
      <c r="F1002" s="98"/>
      <c r="G1002" s="98"/>
      <c r="H1002" s="14"/>
      <c r="I1002" s="99"/>
      <c r="J1002" s="99"/>
      <c r="K1002" s="99"/>
      <c r="L1002" s="99"/>
      <c r="M1002" s="99"/>
      <c r="N1002" s="99"/>
      <c r="O1002" s="99"/>
      <c r="P1002" s="99"/>
      <c r="Q1002" s="14"/>
      <c r="R1002" s="14"/>
      <c r="S1002" s="14"/>
      <c r="T1002" s="14"/>
      <c r="U1002" s="14"/>
      <c r="V1002" s="14"/>
      <c r="W1002" s="14"/>
      <c r="X1002" s="14"/>
      <c r="Y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row>
    <row r="1003" ht="19.5" customHeight="1">
      <c r="E1003" s="14"/>
      <c r="F1003" s="98"/>
      <c r="G1003" s="98"/>
      <c r="H1003" s="14"/>
      <c r="I1003" s="99"/>
      <c r="J1003" s="99"/>
      <c r="K1003" s="99"/>
      <c r="L1003" s="99"/>
      <c r="M1003" s="99"/>
      <c r="N1003" s="99"/>
      <c r="O1003" s="99"/>
      <c r="P1003" s="99"/>
      <c r="Q1003" s="14"/>
      <c r="R1003" s="14"/>
      <c r="S1003" s="14"/>
      <c r="T1003" s="14"/>
      <c r="U1003" s="14"/>
      <c r="V1003" s="14"/>
      <c r="W1003" s="14"/>
      <c r="X1003" s="14"/>
      <c r="Y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row>
    <row r="1004" ht="19.5" customHeight="1">
      <c r="E1004" s="14"/>
      <c r="F1004" s="98"/>
      <c r="G1004" s="98"/>
      <c r="H1004" s="14"/>
      <c r="I1004" s="99"/>
      <c r="J1004" s="99"/>
      <c r="K1004" s="99"/>
      <c r="L1004" s="99"/>
      <c r="M1004" s="99"/>
      <c r="N1004" s="99"/>
      <c r="O1004" s="99"/>
      <c r="P1004" s="99"/>
      <c r="Q1004" s="14"/>
      <c r="R1004" s="14"/>
      <c r="S1004" s="14"/>
      <c r="T1004" s="14"/>
      <c r="U1004" s="14"/>
      <c r="V1004" s="14"/>
      <c r="W1004" s="14"/>
      <c r="X1004" s="14"/>
      <c r="Y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row>
    <row r="1005" ht="19.5" customHeight="1">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row>
    <row r="1006" ht="19.5" customHeight="1">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row>
    <row r="1007" ht="19.5" customHeight="1">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c r="DC1007" s="14"/>
      <c r="DD1007" s="14"/>
      <c r="DE1007" s="14"/>
      <c r="DF1007" s="14"/>
      <c r="DG1007" s="14"/>
      <c r="DH1007" s="14"/>
      <c r="DI1007" s="14"/>
      <c r="DJ1007" s="14"/>
      <c r="DK1007" s="14"/>
      <c r="DL1007" s="14"/>
      <c r="DM1007" s="14"/>
      <c r="DN1007" s="14"/>
      <c r="DO1007" s="14"/>
      <c r="DP1007" s="14"/>
      <c r="DQ1007" s="14"/>
      <c r="DR1007" s="14"/>
      <c r="DS1007" s="14"/>
      <c r="DT1007" s="14"/>
      <c r="DU1007" s="14"/>
      <c r="DV1007" s="14"/>
      <c r="DW1007" s="14"/>
      <c r="DX1007" s="14"/>
      <c r="DY1007" s="14"/>
      <c r="DZ1007" s="14"/>
      <c r="EA1007" s="14"/>
      <c r="EB1007" s="14"/>
      <c r="EC1007" s="14"/>
      <c r="ED1007" s="14"/>
      <c r="EE1007" s="14"/>
      <c r="EF1007" s="14"/>
      <c r="EG1007" s="14"/>
      <c r="EH1007" s="14"/>
      <c r="EI1007" s="14"/>
      <c r="EJ1007" s="14"/>
      <c r="EK1007" s="14"/>
      <c r="EL1007" s="14"/>
      <c r="EM1007" s="14"/>
      <c r="EN1007" s="14"/>
    </row>
    <row r="1008" ht="19.5" customHeight="1">
      <c r="BN1008" s="14"/>
      <c r="BO1008" s="14"/>
      <c r="BP1008" s="14"/>
      <c r="BQ1008" s="14"/>
      <c r="BR1008" s="14"/>
      <c r="BS1008" s="14"/>
      <c r="BT1008" s="14"/>
      <c r="BU1008" s="14"/>
      <c r="BV1008" s="14"/>
      <c r="BW1008" s="14"/>
      <c r="BX1008" s="14"/>
      <c r="BY1008" s="14"/>
      <c r="BZ1008" s="14"/>
      <c r="CA1008" s="14"/>
      <c r="CB1008" s="14"/>
      <c r="CC1008" s="14"/>
      <c r="CD1008" s="14"/>
      <c r="CE1008" s="14"/>
      <c r="CF1008" s="14"/>
      <c r="CG1008" s="14"/>
      <c r="CH1008" s="14"/>
      <c r="CI1008" s="14"/>
      <c r="CJ1008" s="14"/>
      <c r="CK1008" s="14"/>
      <c r="CL1008" s="14"/>
      <c r="CM1008" s="14"/>
      <c r="CN1008" s="14"/>
      <c r="CO1008" s="14"/>
      <c r="CP1008" s="14"/>
      <c r="CQ1008" s="14"/>
      <c r="CR1008" s="14"/>
      <c r="CS1008" s="14"/>
      <c r="CT1008" s="14"/>
      <c r="CU1008" s="14"/>
      <c r="CV1008" s="14"/>
      <c r="CW1008" s="14"/>
      <c r="CX1008" s="14"/>
      <c r="CY1008" s="14"/>
      <c r="CZ1008" s="14"/>
      <c r="DA1008" s="14"/>
      <c r="DB1008" s="14"/>
      <c r="DC1008" s="14"/>
      <c r="DD1008" s="14"/>
      <c r="DE1008" s="14"/>
      <c r="DF1008" s="14"/>
      <c r="DG1008" s="14"/>
      <c r="DH1008" s="14"/>
      <c r="DI1008" s="14"/>
      <c r="DJ1008" s="14"/>
      <c r="DK1008" s="14"/>
      <c r="DL1008" s="14"/>
      <c r="DM1008" s="14"/>
      <c r="DN1008" s="14"/>
      <c r="DO1008" s="14"/>
      <c r="DP1008" s="14"/>
      <c r="DQ1008" s="14"/>
      <c r="DR1008" s="14"/>
      <c r="DS1008" s="14"/>
      <c r="DT1008" s="14"/>
      <c r="DU1008" s="14"/>
      <c r="DV1008" s="14"/>
      <c r="DW1008" s="14"/>
      <c r="DX1008" s="14"/>
      <c r="DY1008" s="14"/>
      <c r="DZ1008" s="14"/>
      <c r="EA1008" s="14"/>
      <c r="EB1008" s="14"/>
      <c r="EC1008" s="14"/>
      <c r="ED1008" s="14"/>
      <c r="EE1008" s="14"/>
      <c r="EF1008" s="14"/>
      <c r="EG1008" s="14"/>
      <c r="EH1008" s="14"/>
      <c r="EI1008" s="14"/>
      <c r="EJ1008" s="14"/>
      <c r="EK1008" s="14"/>
      <c r="EL1008" s="14"/>
      <c r="EM1008" s="14"/>
      <c r="EN1008" s="14"/>
    </row>
    <row r="1009" ht="19.5" customHeight="1">
      <c r="BN1009" s="14"/>
      <c r="BO1009" s="14"/>
      <c r="BP1009" s="14"/>
      <c r="BQ1009" s="14"/>
      <c r="BR1009" s="14"/>
      <c r="BS1009" s="14"/>
      <c r="BT1009" s="14"/>
      <c r="BU1009" s="14"/>
      <c r="BV1009" s="14"/>
      <c r="BW1009" s="14"/>
      <c r="BX1009" s="14"/>
      <c r="BY1009" s="14"/>
      <c r="BZ1009" s="14"/>
      <c r="CA1009" s="14"/>
      <c r="CB1009" s="14"/>
      <c r="CC1009" s="14"/>
      <c r="CD1009" s="14"/>
      <c r="CE1009" s="14"/>
      <c r="CF1009" s="14"/>
      <c r="CG1009" s="14"/>
      <c r="CH1009" s="14"/>
      <c r="CI1009" s="14"/>
      <c r="CJ1009" s="14"/>
      <c r="CK1009" s="14"/>
      <c r="CL1009" s="14"/>
      <c r="CM1009" s="14"/>
      <c r="CN1009" s="14"/>
      <c r="CO1009" s="14"/>
      <c r="CP1009" s="14"/>
      <c r="CQ1009" s="14"/>
      <c r="CR1009" s="14"/>
      <c r="CS1009" s="14"/>
      <c r="CT1009" s="14"/>
      <c r="CU1009" s="14"/>
      <c r="CV1009" s="14"/>
      <c r="CW1009" s="14"/>
      <c r="CX1009" s="14"/>
      <c r="CY1009" s="14"/>
      <c r="CZ1009" s="14"/>
      <c r="DA1009" s="14"/>
      <c r="DB1009" s="14"/>
      <c r="DC1009" s="14"/>
      <c r="DD1009" s="14"/>
      <c r="DE1009" s="14"/>
      <c r="DF1009" s="14"/>
      <c r="DG1009" s="14"/>
      <c r="DH1009" s="14"/>
      <c r="DI1009" s="14"/>
      <c r="DJ1009" s="14"/>
      <c r="DK1009" s="14"/>
      <c r="DL1009" s="14"/>
      <c r="DM1009" s="14"/>
      <c r="DN1009" s="14"/>
      <c r="DO1009" s="14"/>
      <c r="DP1009" s="14"/>
      <c r="DQ1009" s="14"/>
      <c r="DR1009" s="14"/>
      <c r="DS1009" s="14"/>
      <c r="DT1009" s="14"/>
      <c r="DU1009" s="14"/>
      <c r="DV1009" s="14"/>
      <c r="DW1009" s="14"/>
      <c r="DX1009" s="14"/>
      <c r="DY1009" s="14"/>
      <c r="DZ1009" s="14"/>
      <c r="EA1009" s="14"/>
      <c r="EB1009" s="14"/>
      <c r="EC1009" s="14"/>
      <c r="ED1009" s="14"/>
      <c r="EE1009" s="14"/>
      <c r="EF1009" s="14"/>
      <c r="EG1009" s="14"/>
      <c r="EH1009" s="14"/>
      <c r="EI1009" s="14"/>
      <c r="EJ1009" s="14"/>
      <c r="EK1009" s="14"/>
      <c r="EL1009" s="14"/>
      <c r="EM1009" s="14"/>
      <c r="EN1009" s="14"/>
    </row>
    <row r="1010" ht="19.5" customHeight="1">
      <c r="BN1010" s="14"/>
      <c r="BO1010" s="14"/>
      <c r="BP1010" s="14"/>
      <c r="BQ1010" s="14"/>
      <c r="BR1010" s="14"/>
      <c r="BS1010" s="14"/>
      <c r="BT1010" s="14"/>
      <c r="BU1010" s="14"/>
      <c r="BV1010" s="14"/>
      <c r="BW1010" s="14"/>
      <c r="BX1010" s="14"/>
      <c r="BY1010" s="14"/>
      <c r="BZ1010" s="14"/>
      <c r="CA1010" s="14"/>
      <c r="CB1010" s="14"/>
      <c r="CC1010" s="14"/>
      <c r="CD1010" s="14"/>
      <c r="CE1010" s="14"/>
      <c r="CF1010" s="14"/>
      <c r="CG1010" s="14"/>
      <c r="CH1010" s="14"/>
      <c r="CI1010" s="14"/>
      <c r="CJ1010" s="14"/>
      <c r="CK1010" s="14"/>
      <c r="CL1010" s="14"/>
      <c r="CM1010" s="14"/>
      <c r="CN1010" s="14"/>
      <c r="CO1010" s="14"/>
      <c r="CP1010" s="14"/>
      <c r="CQ1010" s="14"/>
      <c r="CR1010" s="14"/>
      <c r="CS1010" s="14"/>
      <c r="CT1010" s="14"/>
      <c r="CU1010" s="14"/>
      <c r="CV1010" s="14"/>
      <c r="CW1010" s="14"/>
      <c r="CX1010" s="14"/>
      <c r="CY1010" s="14"/>
      <c r="CZ1010" s="14"/>
      <c r="DA1010" s="14"/>
      <c r="DB1010" s="14"/>
      <c r="DC1010" s="14"/>
      <c r="DD1010" s="14"/>
      <c r="DE1010" s="14"/>
      <c r="DF1010" s="14"/>
      <c r="DG1010" s="14"/>
      <c r="DH1010" s="14"/>
      <c r="DI1010" s="14"/>
      <c r="DJ1010" s="14"/>
      <c r="DK1010" s="14"/>
      <c r="DL1010" s="14"/>
      <c r="DM1010" s="14"/>
      <c r="DN1010" s="14"/>
      <c r="DO1010" s="14"/>
      <c r="DP1010" s="14"/>
      <c r="DQ1010" s="14"/>
      <c r="DR1010" s="14"/>
      <c r="DS1010" s="14"/>
      <c r="DT1010" s="14"/>
      <c r="DU1010" s="14"/>
      <c r="DV1010" s="14"/>
      <c r="DW1010" s="14"/>
      <c r="DX1010" s="14"/>
      <c r="DY1010" s="14"/>
      <c r="DZ1010" s="14"/>
      <c r="EA1010" s="14"/>
      <c r="EB1010" s="14"/>
      <c r="EC1010" s="14"/>
      <c r="ED1010" s="14"/>
      <c r="EE1010" s="14"/>
      <c r="EF1010" s="14"/>
      <c r="EG1010" s="14"/>
      <c r="EH1010" s="14"/>
      <c r="EI1010" s="14"/>
      <c r="EJ1010" s="14"/>
      <c r="EK1010" s="14"/>
      <c r="EL1010" s="14"/>
      <c r="EM1010" s="14"/>
      <c r="EN1010" s="14"/>
    </row>
    <row r="1011" ht="19.5" customHeight="1">
      <c r="BN1011" s="14"/>
      <c r="BO1011" s="14"/>
      <c r="BP1011" s="14"/>
      <c r="BQ1011" s="14"/>
      <c r="BR1011" s="14"/>
      <c r="BS1011" s="14"/>
      <c r="BT1011" s="14"/>
      <c r="BU1011" s="14"/>
      <c r="BV1011" s="14"/>
      <c r="BW1011" s="14"/>
      <c r="BX1011" s="14"/>
      <c r="BY1011" s="14"/>
      <c r="BZ1011" s="14"/>
      <c r="CA1011" s="14"/>
      <c r="CB1011" s="14"/>
      <c r="CC1011" s="14"/>
      <c r="CD1011" s="14"/>
      <c r="CE1011" s="14"/>
      <c r="CF1011" s="14"/>
      <c r="CG1011" s="14"/>
      <c r="CH1011" s="14"/>
      <c r="CI1011" s="14"/>
      <c r="CJ1011" s="14"/>
      <c r="CK1011" s="14"/>
      <c r="CL1011" s="14"/>
      <c r="CM1011" s="14"/>
      <c r="CN1011" s="14"/>
      <c r="CO1011" s="14"/>
      <c r="CP1011" s="14"/>
      <c r="CQ1011" s="14"/>
      <c r="CR1011" s="14"/>
      <c r="CS1011" s="14"/>
      <c r="CT1011" s="14"/>
      <c r="CU1011" s="14"/>
      <c r="CV1011" s="14"/>
      <c r="CW1011" s="14"/>
      <c r="CX1011" s="14"/>
      <c r="CY1011" s="14"/>
      <c r="CZ1011" s="14"/>
      <c r="DA1011" s="14"/>
      <c r="DB1011" s="14"/>
      <c r="DC1011" s="14"/>
      <c r="DD1011" s="14"/>
      <c r="DE1011" s="14"/>
      <c r="DF1011" s="14"/>
      <c r="DG1011" s="14"/>
      <c r="DH1011" s="14"/>
      <c r="DI1011" s="14"/>
      <c r="DJ1011" s="14"/>
      <c r="DK1011" s="14"/>
      <c r="DL1011" s="14"/>
      <c r="DM1011" s="14"/>
      <c r="DN1011" s="14"/>
      <c r="DO1011" s="14"/>
      <c r="DP1011" s="14"/>
      <c r="DQ1011" s="14"/>
      <c r="DR1011" s="14"/>
      <c r="DS1011" s="14"/>
      <c r="DT1011" s="14"/>
      <c r="DU1011" s="14"/>
      <c r="DV1011" s="14"/>
      <c r="DW1011" s="14"/>
      <c r="DX1011" s="14"/>
      <c r="DY1011" s="14"/>
      <c r="DZ1011" s="14"/>
      <c r="EA1011" s="14"/>
      <c r="EB1011" s="14"/>
      <c r="EC1011" s="14"/>
      <c r="ED1011" s="14"/>
      <c r="EE1011" s="14"/>
      <c r="EF1011" s="14"/>
      <c r="EG1011" s="14"/>
      <c r="EH1011" s="14"/>
      <c r="EI1011" s="14"/>
      <c r="EJ1011" s="14"/>
      <c r="EK1011" s="14"/>
      <c r="EL1011" s="14"/>
      <c r="EM1011" s="14"/>
      <c r="EN1011" s="14"/>
    </row>
    <row r="1012" ht="19.5" customHeight="1">
      <c r="BN1012" s="14"/>
      <c r="BO1012" s="14"/>
      <c r="BP1012" s="14"/>
      <c r="BQ1012" s="14"/>
      <c r="BR1012" s="14"/>
      <c r="BS1012" s="14"/>
      <c r="BT1012" s="14"/>
      <c r="BU1012" s="14"/>
      <c r="BV1012" s="14"/>
      <c r="BW1012" s="14"/>
      <c r="BX1012" s="14"/>
      <c r="BY1012" s="14"/>
      <c r="BZ1012" s="14"/>
      <c r="CA1012" s="14"/>
      <c r="CB1012" s="14"/>
      <c r="CC1012" s="14"/>
      <c r="CD1012" s="14"/>
      <c r="CE1012" s="14"/>
      <c r="CF1012" s="14"/>
      <c r="CG1012" s="14"/>
      <c r="CH1012" s="14"/>
      <c r="CI1012" s="14"/>
      <c r="CJ1012" s="14"/>
      <c r="CK1012" s="14"/>
      <c r="CL1012" s="14"/>
      <c r="CM1012" s="14"/>
      <c r="CN1012" s="14"/>
      <c r="CO1012" s="14"/>
      <c r="CP1012" s="14"/>
      <c r="CQ1012" s="14"/>
      <c r="CR1012" s="14"/>
      <c r="CS1012" s="14"/>
      <c r="CT1012" s="14"/>
      <c r="CU1012" s="14"/>
      <c r="CV1012" s="14"/>
      <c r="CW1012" s="14"/>
      <c r="CX1012" s="14"/>
      <c r="CY1012" s="14"/>
      <c r="CZ1012" s="14"/>
      <c r="DA1012" s="14"/>
      <c r="DB1012" s="14"/>
      <c r="DC1012" s="14"/>
      <c r="DD1012" s="14"/>
      <c r="DE1012" s="14"/>
      <c r="DF1012" s="14"/>
      <c r="DG1012" s="14"/>
      <c r="DH1012" s="14"/>
      <c r="DI1012" s="14"/>
      <c r="DJ1012" s="14"/>
      <c r="DK1012" s="14"/>
      <c r="DL1012" s="14"/>
      <c r="DM1012" s="14"/>
      <c r="DN1012" s="14"/>
      <c r="DO1012" s="14"/>
      <c r="DP1012" s="14"/>
      <c r="DQ1012" s="14"/>
      <c r="DR1012" s="14"/>
      <c r="DS1012" s="14"/>
      <c r="DT1012" s="14"/>
      <c r="DU1012" s="14"/>
      <c r="DV1012" s="14"/>
      <c r="DW1012" s="14"/>
      <c r="DX1012" s="14"/>
      <c r="DY1012" s="14"/>
      <c r="DZ1012" s="14"/>
      <c r="EA1012" s="14"/>
      <c r="EB1012" s="14"/>
      <c r="EC1012" s="14"/>
      <c r="ED1012" s="14"/>
      <c r="EE1012" s="14"/>
      <c r="EF1012" s="14"/>
      <c r="EG1012" s="14"/>
      <c r="EH1012" s="14"/>
      <c r="EI1012" s="14"/>
      <c r="EJ1012" s="14"/>
      <c r="EK1012" s="14"/>
      <c r="EL1012" s="14"/>
      <c r="EM1012" s="14"/>
      <c r="EN1012" s="14"/>
    </row>
    <row r="1013" ht="19.5" customHeight="1">
      <c r="BN1013" s="14"/>
      <c r="BO1013" s="14"/>
      <c r="BP1013" s="14"/>
      <c r="BQ1013" s="14"/>
      <c r="BR1013" s="14"/>
      <c r="BS1013" s="14"/>
      <c r="BT1013" s="14"/>
      <c r="BU1013" s="14"/>
      <c r="BV1013" s="14"/>
      <c r="BW1013" s="14"/>
      <c r="BX1013" s="14"/>
      <c r="BY1013" s="14"/>
      <c r="BZ1013" s="14"/>
      <c r="CA1013" s="14"/>
      <c r="CB1013" s="14"/>
      <c r="CC1013" s="14"/>
      <c r="CD1013" s="14"/>
      <c r="CE1013" s="14"/>
      <c r="CF1013" s="14"/>
      <c r="CG1013" s="14"/>
      <c r="CH1013" s="14"/>
      <c r="CI1013" s="14"/>
      <c r="CJ1013" s="14"/>
      <c r="CK1013" s="14"/>
      <c r="CL1013" s="14"/>
      <c r="CM1013" s="14"/>
      <c r="CN1013" s="14"/>
      <c r="CO1013" s="14"/>
      <c r="CP1013" s="14"/>
      <c r="CQ1013" s="14"/>
      <c r="CR1013" s="14"/>
      <c r="CS1013" s="14"/>
      <c r="CT1013" s="14"/>
      <c r="CU1013" s="14"/>
      <c r="CV1013" s="14"/>
      <c r="CW1013" s="14"/>
      <c r="CX1013" s="14"/>
      <c r="CY1013" s="14"/>
      <c r="CZ1013" s="14"/>
      <c r="DA1013" s="14"/>
      <c r="DB1013" s="14"/>
      <c r="DC1013" s="14"/>
      <c r="DD1013" s="14"/>
      <c r="DE1013" s="14"/>
      <c r="DF1013" s="14"/>
      <c r="DG1013" s="14"/>
      <c r="DH1013" s="14"/>
      <c r="DI1013" s="14"/>
      <c r="DJ1013" s="14"/>
      <c r="DK1013" s="14"/>
      <c r="DL1013" s="14"/>
      <c r="DM1013" s="14"/>
      <c r="DN1013" s="14"/>
      <c r="DO1013" s="14"/>
      <c r="DP1013" s="14"/>
      <c r="DQ1013" s="14"/>
      <c r="DR1013" s="14"/>
      <c r="DS1013" s="14"/>
      <c r="DT1013" s="14"/>
      <c r="DU1013" s="14"/>
      <c r="DV1013" s="14"/>
      <c r="DW1013" s="14"/>
      <c r="DX1013" s="14"/>
      <c r="DY1013" s="14"/>
      <c r="DZ1013" s="14"/>
      <c r="EA1013" s="14"/>
      <c r="EB1013" s="14"/>
      <c r="EC1013" s="14"/>
      <c r="ED1013" s="14"/>
      <c r="EE1013" s="14"/>
      <c r="EF1013" s="14"/>
      <c r="EG1013" s="14"/>
      <c r="EH1013" s="14"/>
      <c r="EI1013" s="14"/>
      <c r="EJ1013" s="14"/>
      <c r="EK1013" s="14"/>
      <c r="EL1013" s="14"/>
      <c r="EM1013" s="14"/>
      <c r="EN1013" s="14"/>
    </row>
    <row r="1014" ht="19.5" customHeight="1">
      <c r="BN1014" s="14"/>
      <c r="BO1014" s="14"/>
      <c r="BP1014" s="14"/>
      <c r="BQ1014" s="14"/>
      <c r="BR1014" s="14"/>
      <c r="BS1014" s="14"/>
      <c r="BT1014" s="14"/>
      <c r="BU1014" s="14"/>
      <c r="BV1014" s="14"/>
      <c r="BW1014" s="14"/>
      <c r="BX1014" s="14"/>
      <c r="BY1014" s="14"/>
      <c r="BZ1014" s="14"/>
      <c r="CA1014" s="14"/>
      <c r="CB1014" s="14"/>
      <c r="CC1014" s="14"/>
      <c r="CD1014" s="14"/>
      <c r="CE1014" s="14"/>
      <c r="CF1014" s="14"/>
      <c r="CG1014" s="14"/>
      <c r="CH1014" s="14"/>
      <c r="CI1014" s="14"/>
      <c r="CJ1014" s="14"/>
      <c r="CK1014" s="14"/>
      <c r="CL1014" s="14"/>
      <c r="CM1014" s="14"/>
      <c r="CN1014" s="14"/>
      <c r="CO1014" s="14"/>
      <c r="CP1014" s="14"/>
      <c r="CQ1014" s="14"/>
      <c r="CR1014" s="14"/>
      <c r="CS1014" s="14"/>
      <c r="CT1014" s="14"/>
      <c r="CU1014" s="14"/>
      <c r="CV1014" s="14"/>
      <c r="CW1014" s="14"/>
      <c r="CX1014" s="14"/>
      <c r="CY1014" s="14"/>
      <c r="CZ1014" s="14"/>
      <c r="DA1014" s="14"/>
      <c r="DB1014" s="14"/>
      <c r="DC1014" s="14"/>
      <c r="DD1014" s="14"/>
      <c r="DE1014" s="14"/>
      <c r="DF1014" s="14"/>
      <c r="DG1014" s="14"/>
      <c r="DH1014" s="14"/>
      <c r="DI1014" s="14"/>
      <c r="DJ1014" s="14"/>
      <c r="DK1014" s="14"/>
      <c r="DL1014" s="14"/>
      <c r="DM1014" s="14"/>
      <c r="DN1014" s="14"/>
      <c r="DO1014" s="14"/>
      <c r="DP1014" s="14"/>
      <c r="DQ1014" s="14"/>
      <c r="DR1014" s="14"/>
      <c r="DS1014" s="14"/>
      <c r="DT1014" s="14"/>
      <c r="DU1014" s="14"/>
      <c r="DV1014" s="14"/>
      <c r="DW1014" s="14"/>
      <c r="DX1014" s="14"/>
      <c r="DY1014" s="14"/>
      <c r="DZ1014" s="14"/>
      <c r="EA1014" s="14"/>
      <c r="EB1014" s="14"/>
      <c r="EC1014" s="14"/>
      <c r="ED1014" s="14"/>
      <c r="EE1014" s="14"/>
      <c r="EF1014" s="14"/>
      <c r="EG1014" s="14"/>
      <c r="EH1014" s="14"/>
      <c r="EI1014" s="14"/>
      <c r="EJ1014" s="14"/>
      <c r="EK1014" s="14"/>
      <c r="EL1014" s="14"/>
      <c r="EM1014" s="14"/>
      <c r="EN1014" s="14"/>
    </row>
    <row r="1015" ht="19.5" customHeight="1">
      <c r="BN1015" s="14"/>
      <c r="BO1015" s="14"/>
      <c r="BP1015" s="14"/>
      <c r="BQ1015" s="14"/>
      <c r="BR1015" s="14"/>
      <c r="BS1015" s="14"/>
      <c r="BT1015" s="14"/>
      <c r="BU1015" s="14"/>
      <c r="BV1015" s="14"/>
      <c r="BW1015" s="14"/>
      <c r="BX1015" s="14"/>
      <c r="BY1015" s="14"/>
      <c r="BZ1015" s="14"/>
      <c r="CA1015" s="14"/>
      <c r="CB1015" s="14"/>
      <c r="CC1015" s="14"/>
      <c r="CD1015" s="14"/>
      <c r="CE1015" s="14"/>
      <c r="CF1015" s="14"/>
      <c r="CG1015" s="14"/>
      <c r="CH1015" s="14"/>
      <c r="CI1015" s="14"/>
      <c r="CJ1015" s="14"/>
      <c r="CK1015" s="14"/>
      <c r="CL1015" s="14"/>
      <c r="CM1015" s="14"/>
      <c r="CN1015" s="14"/>
      <c r="CO1015" s="14"/>
      <c r="CP1015" s="14"/>
      <c r="CQ1015" s="14"/>
      <c r="CR1015" s="14"/>
      <c r="CS1015" s="14"/>
      <c r="CT1015" s="14"/>
      <c r="CU1015" s="14"/>
      <c r="CV1015" s="14"/>
      <c r="CW1015" s="14"/>
      <c r="CX1015" s="14"/>
      <c r="CY1015" s="14"/>
      <c r="CZ1015" s="14"/>
      <c r="DA1015" s="14"/>
      <c r="DB1015" s="14"/>
      <c r="DC1015" s="14"/>
      <c r="DD1015" s="14"/>
      <c r="DE1015" s="14"/>
      <c r="DF1015" s="14"/>
      <c r="DG1015" s="14"/>
      <c r="DH1015" s="14"/>
      <c r="DI1015" s="14"/>
      <c r="DJ1015" s="14"/>
      <c r="DK1015" s="14"/>
      <c r="DL1015" s="14"/>
      <c r="DM1015" s="14"/>
      <c r="DN1015" s="14"/>
      <c r="DO1015" s="14"/>
      <c r="DP1015" s="14"/>
      <c r="DQ1015" s="14"/>
      <c r="DR1015" s="14"/>
      <c r="DS1015" s="14"/>
      <c r="DT1015" s="14"/>
      <c r="DU1015" s="14"/>
      <c r="DV1015" s="14"/>
      <c r="DW1015" s="14"/>
      <c r="DX1015" s="14"/>
      <c r="DY1015" s="14"/>
      <c r="DZ1015" s="14"/>
      <c r="EA1015" s="14"/>
      <c r="EB1015" s="14"/>
      <c r="EC1015" s="14"/>
      <c r="ED1015" s="14"/>
      <c r="EE1015" s="14"/>
      <c r="EF1015" s="14"/>
      <c r="EG1015" s="14"/>
      <c r="EH1015" s="14"/>
      <c r="EI1015" s="14"/>
      <c r="EJ1015" s="14"/>
      <c r="EK1015" s="14"/>
      <c r="EL1015" s="14"/>
      <c r="EM1015" s="14"/>
      <c r="EN1015" s="14"/>
    </row>
    <row r="1016" ht="19.5" customHeight="1">
      <c r="BN1016" s="14"/>
      <c r="BO1016" s="14"/>
      <c r="BP1016" s="14"/>
      <c r="BQ1016" s="14"/>
      <c r="BR1016" s="14"/>
      <c r="BS1016" s="14"/>
      <c r="BT1016" s="14"/>
      <c r="BU1016" s="14"/>
      <c r="BV1016" s="14"/>
      <c r="BW1016" s="14"/>
      <c r="BX1016" s="14"/>
      <c r="BY1016" s="14"/>
      <c r="BZ1016" s="14"/>
      <c r="CA1016" s="14"/>
      <c r="CB1016" s="14"/>
      <c r="CC1016" s="14"/>
      <c r="CD1016" s="14"/>
      <c r="CE1016" s="14"/>
      <c r="CF1016" s="14"/>
      <c r="CG1016" s="14"/>
      <c r="CH1016" s="14"/>
      <c r="CI1016" s="14"/>
      <c r="CJ1016" s="14"/>
      <c r="CK1016" s="14"/>
      <c r="CL1016" s="14"/>
      <c r="CM1016" s="14"/>
      <c r="CN1016" s="14"/>
      <c r="CO1016" s="14"/>
      <c r="CP1016" s="14"/>
      <c r="CQ1016" s="14"/>
      <c r="CR1016" s="14"/>
      <c r="CS1016" s="14"/>
      <c r="CT1016" s="14"/>
      <c r="CU1016" s="14"/>
      <c r="CV1016" s="14"/>
      <c r="CW1016" s="14"/>
      <c r="CX1016" s="14"/>
      <c r="CY1016" s="14"/>
      <c r="CZ1016" s="14"/>
      <c r="DA1016" s="14"/>
      <c r="DB1016" s="14"/>
      <c r="DC1016" s="14"/>
      <c r="DD1016" s="14"/>
      <c r="DE1016" s="14"/>
      <c r="DF1016" s="14"/>
      <c r="DG1016" s="14"/>
      <c r="DH1016" s="14"/>
      <c r="DI1016" s="14"/>
      <c r="DJ1016" s="14"/>
      <c r="DK1016" s="14"/>
      <c r="DL1016" s="14"/>
      <c r="DM1016" s="14"/>
      <c r="DN1016" s="14"/>
      <c r="DO1016" s="14"/>
      <c r="DP1016" s="14"/>
      <c r="DQ1016" s="14"/>
      <c r="DR1016" s="14"/>
      <c r="DS1016" s="14"/>
      <c r="DT1016" s="14"/>
      <c r="DU1016" s="14"/>
      <c r="DV1016" s="14"/>
      <c r="DW1016" s="14"/>
      <c r="DX1016" s="14"/>
      <c r="DY1016" s="14"/>
      <c r="DZ1016" s="14"/>
      <c r="EA1016" s="14"/>
      <c r="EB1016" s="14"/>
      <c r="EC1016" s="14"/>
      <c r="ED1016" s="14"/>
      <c r="EE1016" s="14"/>
      <c r="EF1016" s="14"/>
      <c r="EG1016" s="14"/>
      <c r="EH1016" s="14"/>
      <c r="EI1016" s="14"/>
      <c r="EJ1016" s="14"/>
      <c r="EK1016" s="14"/>
      <c r="EL1016" s="14"/>
      <c r="EM1016" s="14"/>
      <c r="EN1016" s="14"/>
    </row>
    <row r="1017" ht="19.5" customHeight="1">
      <c r="BN1017" s="14"/>
      <c r="BO1017" s="14"/>
      <c r="BP1017" s="14"/>
      <c r="BQ1017" s="14"/>
      <c r="BR1017" s="14"/>
      <c r="BS1017" s="14"/>
      <c r="BT1017" s="14"/>
      <c r="BU1017" s="14"/>
      <c r="BV1017" s="14"/>
      <c r="BW1017" s="14"/>
      <c r="BX1017" s="14"/>
      <c r="BY1017" s="14"/>
      <c r="BZ1017" s="14"/>
      <c r="CA1017" s="14"/>
      <c r="CB1017" s="14"/>
      <c r="CC1017" s="14"/>
      <c r="CD1017" s="14"/>
      <c r="CE1017" s="14"/>
      <c r="CF1017" s="14"/>
      <c r="CG1017" s="14"/>
      <c r="CH1017" s="14"/>
      <c r="CI1017" s="14"/>
      <c r="CJ1017" s="14"/>
      <c r="CK1017" s="14"/>
      <c r="CL1017" s="14"/>
      <c r="CM1017" s="14"/>
      <c r="CN1017" s="14"/>
      <c r="CO1017" s="14"/>
      <c r="CP1017" s="14"/>
      <c r="CQ1017" s="14"/>
      <c r="CR1017" s="14"/>
      <c r="CS1017" s="14"/>
      <c r="CT1017" s="14"/>
      <c r="CU1017" s="14"/>
      <c r="CV1017" s="14"/>
      <c r="CW1017" s="14"/>
      <c r="CX1017" s="14"/>
      <c r="CY1017" s="14"/>
      <c r="CZ1017" s="14"/>
      <c r="DA1017" s="14"/>
      <c r="DB1017" s="14"/>
      <c r="DC1017" s="14"/>
      <c r="DD1017" s="14"/>
      <c r="DE1017" s="14"/>
      <c r="DF1017" s="14"/>
      <c r="DG1017" s="14"/>
      <c r="DH1017" s="14"/>
      <c r="DI1017" s="14"/>
      <c r="DJ1017" s="14"/>
      <c r="DK1017" s="14"/>
      <c r="DL1017" s="14"/>
      <c r="DM1017" s="14"/>
      <c r="DN1017" s="14"/>
      <c r="DO1017" s="14"/>
      <c r="DP1017" s="14"/>
      <c r="DQ1017" s="14"/>
      <c r="DR1017" s="14"/>
      <c r="DS1017" s="14"/>
      <c r="DT1017" s="14"/>
      <c r="DU1017" s="14"/>
      <c r="DV1017" s="14"/>
      <c r="DW1017" s="14"/>
      <c r="DX1017" s="14"/>
      <c r="DY1017" s="14"/>
      <c r="DZ1017" s="14"/>
      <c r="EA1017" s="14"/>
      <c r="EB1017" s="14"/>
      <c r="EC1017" s="14"/>
      <c r="ED1017" s="14"/>
      <c r="EE1017" s="14"/>
      <c r="EF1017" s="14"/>
      <c r="EG1017" s="14"/>
      <c r="EH1017" s="14"/>
      <c r="EI1017" s="14"/>
      <c r="EJ1017" s="14"/>
      <c r="EK1017" s="14"/>
      <c r="EL1017" s="14"/>
      <c r="EM1017" s="14"/>
      <c r="EN1017" s="14"/>
    </row>
    <row r="1018" ht="19.5" customHeight="1">
      <c r="BN1018" s="14"/>
      <c r="BO1018" s="14"/>
      <c r="BP1018" s="14"/>
      <c r="BQ1018" s="14"/>
      <c r="BR1018" s="14"/>
      <c r="BS1018" s="14"/>
      <c r="BT1018" s="14"/>
      <c r="BU1018" s="14"/>
      <c r="BV1018" s="14"/>
      <c r="BW1018" s="14"/>
      <c r="BX1018" s="14"/>
      <c r="BY1018" s="14"/>
      <c r="BZ1018" s="14"/>
      <c r="CA1018" s="14"/>
      <c r="CB1018" s="14"/>
      <c r="CC1018" s="14"/>
      <c r="CD1018" s="14"/>
      <c r="CE1018" s="14"/>
      <c r="CF1018" s="14"/>
      <c r="CG1018" s="14"/>
      <c r="CH1018" s="14"/>
      <c r="CI1018" s="14"/>
      <c r="CJ1018" s="14"/>
      <c r="CK1018" s="14"/>
      <c r="CL1018" s="14"/>
      <c r="CM1018" s="14"/>
      <c r="CN1018" s="14"/>
      <c r="CO1018" s="14"/>
      <c r="CP1018" s="14"/>
      <c r="CQ1018" s="14"/>
      <c r="CR1018" s="14"/>
      <c r="CS1018" s="14"/>
      <c r="CT1018" s="14"/>
      <c r="CU1018" s="14"/>
      <c r="CV1018" s="14"/>
      <c r="CW1018" s="14"/>
      <c r="CX1018" s="14"/>
      <c r="CY1018" s="14"/>
      <c r="CZ1018" s="14"/>
      <c r="DA1018" s="14"/>
      <c r="DB1018" s="14"/>
      <c r="DC1018" s="14"/>
      <c r="DD1018" s="14"/>
      <c r="DE1018" s="14"/>
      <c r="DF1018" s="14"/>
      <c r="DG1018" s="14"/>
      <c r="DH1018" s="14"/>
      <c r="DI1018" s="14"/>
      <c r="DJ1018" s="14"/>
      <c r="DK1018" s="14"/>
      <c r="DL1018" s="14"/>
      <c r="DM1018" s="14"/>
      <c r="DN1018" s="14"/>
      <c r="DO1018" s="14"/>
      <c r="DP1018" s="14"/>
      <c r="DQ1018" s="14"/>
      <c r="DR1018" s="14"/>
      <c r="DS1018" s="14"/>
      <c r="DT1018" s="14"/>
      <c r="DU1018" s="14"/>
      <c r="DV1018" s="14"/>
      <c r="DW1018" s="14"/>
      <c r="DX1018" s="14"/>
      <c r="DY1018" s="14"/>
      <c r="DZ1018" s="14"/>
      <c r="EA1018" s="14"/>
      <c r="EB1018" s="14"/>
      <c r="EC1018" s="14"/>
      <c r="ED1018" s="14"/>
      <c r="EE1018" s="14"/>
      <c r="EF1018" s="14"/>
      <c r="EG1018" s="14"/>
      <c r="EH1018" s="14"/>
      <c r="EI1018" s="14"/>
      <c r="EJ1018" s="14"/>
      <c r="EK1018" s="14"/>
      <c r="EL1018" s="14"/>
      <c r="EM1018" s="14"/>
      <c r="EN1018" s="14"/>
    </row>
    <row r="1019" ht="19.5" customHeight="1">
      <c r="BN1019" s="14"/>
      <c r="BO1019" s="14"/>
      <c r="BP1019" s="14"/>
      <c r="BQ1019" s="14"/>
      <c r="BR1019" s="14"/>
      <c r="BS1019" s="14"/>
      <c r="BT1019" s="14"/>
      <c r="BU1019" s="14"/>
      <c r="BV1019" s="14"/>
      <c r="BW1019" s="14"/>
      <c r="BX1019" s="14"/>
      <c r="BY1019" s="14"/>
      <c r="BZ1019" s="14"/>
      <c r="CA1019" s="14"/>
      <c r="CB1019" s="14"/>
      <c r="CC1019" s="14"/>
      <c r="CD1019" s="14"/>
      <c r="CE1019" s="14"/>
      <c r="CF1019" s="14"/>
      <c r="CG1019" s="14"/>
      <c r="CH1019" s="14"/>
      <c r="CI1019" s="14"/>
      <c r="CJ1019" s="14"/>
      <c r="CK1019" s="14"/>
      <c r="CL1019" s="14"/>
      <c r="CM1019" s="14"/>
      <c r="CN1019" s="14"/>
      <c r="CO1019" s="14"/>
      <c r="CP1019" s="14"/>
      <c r="CQ1019" s="14"/>
      <c r="CR1019" s="14"/>
      <c r="CS1019" s="14"/>
      <c r="CT1019" s="14"/>
      <c r="CU1019" s="14"/>
      <c r="CV1019" s="14"/>
      <c r="CW1019" s="14"/>
      <c r="CX1019" s="14"/>
      <c r="CY1019" s="14"/>
      <c r="CZ1019" s="14"/>
      <c r="DA1019" s="14"/>
      <c r="DB1019" s="14"/>
      <c r="DC1019" s="14"/>
      <c r="DD1019" s="14"/>
      <c r="DE1019" s="14"/>
      <c r="DF1019" s="14"/>
      <c r="DG1019" s="14"/>
      <c r="DH1019" s="14"/>
      <c r="DI1019" s="14"/>
      <c r="DJ1019" s="14"/>
      <c r="DK1019" s="14"/>
      <c r="DL1019" s="14"/>
      <c r="DM1019" s="14"/>
      <c r="DN1019" s="14"/>
      <c r="DO1019" s="14"/>
      <c r="DP1019" s="14"/>
      <c r="DQ1019" s="14"/>
      <c r="DR1019" s="14"/>
      <c r="DS1019" s="14"/>
      <c r="DT1019" s="14"/>
      <c r="DU1019" s="14"/>
      <c r="DV1019" s="14"/>
      <c r="DW1019" s="14"/>
      <c r="DX1019" s="14"/>
      <c r="DY1019" s="14"/>
      <c r="DZ1019" s="14"/>
      <c r="EA1019" s="14"/>
      <c r="EB1019" s="14"/>
      <c r="EC1019" s="14"/>
      <c r="ED1019" s="14"/>
      <c r="EE1019" s="14"/>
      <c r="EF1019" s="14"/>
      <c r="EG1019" s="14"/>
      <c r="EH1019" s="14"/>
      <c r="EI1019" s="14"/>
      <c r="EJ1019" s="14"/>
      <c r="EK1019" s="14"/>
      <c r="EL1019" s="14"/>
      <c r="EM1019" s="14"/>
      <c r="EN1019" s="14"/>
    </row>
    <row r="1020" ht="19.5" customHeight="1">
      <c r="BN1020" s="14"/>
      <c r="BO1020" s="14"/>
      <c r="BP1020" s="14"/>
      <c r="BQ1020" s="14"/>
      <c r="BR1020" s="14"/>
      <c r="BS1020" s="14"/>
      <c r="BT1020" s="14"/>
      <c r="BU1020" s="14"/>
      <c r="BV1020" s="14"/>
      <c r="BW1020" s="14"/>
      <c r="BX1020" s="14"/>
      <c r="BY1020" s="14"/>
      <c r="BZ1020" s="14"/>
      <c r="CA1020" s="14"/>
      <c r="CB1020" s="14"/>
      <c r="CC1020" s="14"/>
      <c r="CD1020" s="14"/>
      <c r="CE1020" s="14"/>
      <c r="CF1020" s="14"/>
      <c r="CG1020" s="14"/>
      <c r="CH1020" s="14"/>
      <c r="CI1020" s="14"/>
      <c r="CJ1020" s="14"/>
      <c r="CK1020" s="14"/>
      <c r="CL1020" s="14"/>
      <c r="CM1020" s="14"/>
      <c r="CN1020" s="14"/>
      <c r="CO1020" s="14"/>
      <c r="CP1020" s="14"/>
      <c r="CQ1020" s="14"/>
      <c r="CR1020" s="14"/>
      <c r="CS1020" s="14"/>
      <c r="CT1020" s="14"/>
      <c r="CU1020" s="14"/>
      <c r="CV1020" s="14"/>
      <c r="CW1020" s="14"/>
      <c r="CX1020" s="14"/>
      <c r="CY1020" s="14"/>
      <c r="CZ1020" s="14"/>
      <c r="DA1020" s="14"/>
      <c r="DB1020" s="14"/>
      <c r="DC1020" s="14"/>
      <c r="DD1020" s="14"/>
      <c r="DE1020" s="14"/>
      <c r="DF1020" s="14"/>
      <c r="DG1020" s="14"/>
      <c r="DH1020" s="14"/>
      <c r="DI1020" s="14"/>
      <c r="DJ1020" s="14"/>
      <c r="DK1020" s="14"/>
      <c r="DL1020" s="14"/>
      <c r="DM1020" s="14"/>
      <c r="DN1020" s="14"/>
      <c r="DO1020" s="14"/>
      <c r="DP1020" s="14"/>
      <c r="DQ1020" s="14"/>
      <c r="DR1020" s="14"/>
      <c r="DS1020" s="14"/>
      <c r="DT1020" s="14"/>
      <c r="DU1020" s="14"/>
      <c r="DV1020" s="14"/>
      <c r="DW1020" s="14"/>
      <c r="DX1020" s="14"/>
      <c r="DY1020" s="14"/>
      <c r="DZ1020" s="14"/>
      <c r="EA1020" s="14"/>
      <c r="EB1020" s="14"/>
      <c r="EC1020" s="14"/>
      <c r="ED1020" s="14"/>
      <c r="EE1020" s="14"/>
      <c r="EF1020" s="14"/>
      <c r="EG1020" s="14"/>
      <c r="EH1020" s="14"/>
      <c r="EI1020" s="14"/>
      <c r="EJ1020" s="14"/>
      <c r="EK1020" s="14"/>
      <c r="EL1020" s="14"/>
      <c r="EM1020" s="14"/>
      <c r="EN1020" s="14"/>
    </row>
    <row r="1021" ht="19.5" customHeight="1">
      <c r="BN1021" s="14"/>
      <c r="BO1021" s="14"/>
      <c r="BP1021" s="14"/>
      <c r="BQ1021" s="14"/>
      <c r="BR1021" s="14"/>
      <c r="BS1021" s="14"/>
      <c r="BT1021" s="14"/>
      <c r="BU1021" s="14"/>
      <c r="BV1021" s="14"/>
      <c r="BW1021" s="14"/>
      <c r="BX1021" s="14"/>
      <c r="BY1021" s="14"/>
      <c r="BZ1021" s="14"/>
      <c r="CA1021" s="14"/>
      <c r="CB1021" s="14"/>
      <c r="CC1021" s="14"/>
      <c r="CD1021" s="14"/>
      <c r="CE1021" s="14"/>
      <c r="CF1021" s="14"/>
      <c r="CG1021" s="14"/>
      <c r="CH1021" s="14"/>
      <c r="CI1021" s="14"/>
      <c r="CJ1021" s="14"/>
      <c r="CK1021" s="14"/>
      <c r="CL1021" s="14"/>
      <c r="CM1021" s="14"/>
      <c r="CN1021" s="14"/>
      <c r="CO1021" s="14"/>
      <c r="CP1021" s="14"/>
      <c r="CQ1021" s="14"/>
      <c r="CR1021" s="14"/>
      <c r="CS1021" s="14"/>
      <c r="CT1021" s="14"/>
      <c r="CU1021" s="14"/>
      <c r="CV1021" s="14"/>
      <c r="CW1021" s="14"/>
      <c r="CX1021" s="14"/>
      <c r="CY1021" s="14"/>
      <c r="CZ1021" s="14"/>
      <c r="DA1021" s="14"/>
      <c r="DB1021" s="14"/>
      <c r="DC1021" s="14"/>
      <c r="DD1021" s="14"/>
      <c r="DE1021" s="14"/>
      <c r="DF1021" s="14"/>
      <c r="DG1021" s="14"/>
      <c r="DH1021" s="14"/>
      <c r="DI1021" s="14"/>
      <c r="DJ1021" s="14"/>
      <c r="DK1021" s="14"/>
      <c r="DL1021" s="14"/>
      <c r="DM1021" s="14"/>
      <c r="DN1021" s="14"/>
      <c r="DO1021" s="14"/>
      <c r="DP1021" s="14"/>
      <c r="DQ1021" s="14"/>
      <c r="DR1021" s="14"/>
      <c r="DS1021" s="14"/>
      <c r="DT1021" s="14"/>
      <c r="DU1021" s="14"/>
      <c r="DV1021" s="14"/>
      <c r="DW1021" s="14"/>
      <c r="DX1021" s="14"/>
      <c r="DY1021" s="14"/>
      <c r="DZ1021" s="14"/>
      <c r="EA1021" s="14"/>
      <c r="EB1021" s="14"/>
      <c r="EC1021" s="14"/>
      <c r="ED1021" s="14"/>
      <c r="EE1021" s="14"/>
      <c r="EF1021" s="14"/>
      <c r="EG1021" s="14"/>
      <c r="EH1021" s="14"/>
      <c r="EI1021" s="14"/>
      <c r="EJ1021" s="14"/>
      <c r="EK1021" s="14"/>
      <c r="EL1021" s="14"/>
      <c r="EM1021" s="14"/>
      <c r="EN1021" s="14"/>
    </row>
    <row r="1022" ht="19.5" customHeight="1">
      <c r="BN1022" s="14"/>
      <c r="BO1022" s="14"/>
      <c r="BP1022" s="14"/>
      <c r="BQ1022" s="14"/>
      <c r="BR1022" s="14"/>
      <c r="BS1022" s="14"/>
      <c r="BT1022" s="14"/>
      <c r="BU1022" s="14"/>
      <c r="BV1022" s="14"/>
      <c r="BW1022" s="14"/>
      <c r="BX1022" s="14"/>
      <c r="BY1022" s="14"/>
      <c r="BZ1022" s="14"/>
      <c r="CA1022" s="14"/>
      <c r="CB1022" s="14"/>
      <c r="CC1022" s="14"/>
      <c r="CD1022" s="14"/>
      <c r="CE1022" s="14"/>
      <c r="CF1022" s="14"/>
      <c r="CG1022" s="14"/>
      <c r="CH1022" s="14"/>
      <c r="CI1022" s="14"/>
      <c r="CJ1022" s="14"/>
      <c r="CK1022" s="14"/>
      <c r="CL1022" s="14"/>
      <c r="CM1022" s="14"/>
      <c r="CN1022" s="14"/>
      <c r="CO1022" s="14"/>
      <c r="CP1022" s="14"/>
      <c r="CQ1022" s="14"/>
      <c r="CR1022" s="14"/>
      <c r="CS1022" s="14"/>
      <c r="CT1022" s="14"/>
      <c r="CU1022" s="14"/>
      <c r="CV1022" s="14"/>
      <c r="CW1022" s="14"/>
      <c r="CX1022" s="14"/>
      <c r="CY1022" s="14"/>
      <c r="CZ1022" s="14"/>
      <c r="DA1022" s="14"/>
      <c r="DB1022" s="14"/>
      <c r="DC1022" s="14"/>
      <c r="DD1022" s="14"/>
      <c r="DE1022" s="14"/>
      <c r="DF1022" s="14"/>
      <c r="DG1022" s="14"/>
      <c r="DH1022" s="14"/>
      <c r="DI1022" s="14"/>
      <c r="DJ1022" s="14"/>
      <c r="DK1022" s="14"/>
      <c r="DL1022" s="14"/>
      <c r="DM1022" s="14"/>
      <c r="DN1022" s="14"/>
      <c r="DO1022" s="14"/>
      <c r="DP1022" s="14"/>
      <c r="DQ1022" s="14"/>
      <c r="DR1022" s="14"/>
      <c r="DS1022" s="14"/>
      <c r="DT1022" s="14"/>
      <c r="DU1022" s="14"/>
      <c r="DV1022" s="14"/>
      <c r="DW1022" s="14"/>
      <c r="DX1022" s="14"/>
      <c r="DY1022" s="14"/>
      <c r="DZ1022" s="14"/>
      <c r="EA1022" s="14"/>
      <c r="EB1022" s="14"/>
      <c r="EC1022" s="14"/>
      <c r="ED1022" s="14"/>
      <c r="EE1022" s="14"/>
      <c r="EF1022" s="14"/>
      <c r="EG1022" s="14"/>
      <c r="EH1022" s="14"/>
      <c r="EI1022" s="14"/>
      <c r="EJ1022" s="14"/>
      <c r="EK1022" s="14"/>
      <c r="EL1022" s="14"/>
      <c r="EM1022" s="14"/>
      <c r="EN1022" s="14"/>
    </row>
    <row r="1023" ht="19.5" customHeight="1">
      <c r="BN1023" s="14"/>
      <c r="BO1023" s="14"/>
      <c r="BP1023" s="14"/>
      <c r="BQ1023" s="14"/>
      <c r="BR1023" s="14"/>
      <c r="BS1023" s="14"/>
      <c r="BT1023" s="14"/>
      <c r="BU1023" s="14"/>
      <c r="BV1023" s="14"/>
      <c r="BW1023" s="14"/>
      <c r="BX1023" s="14"/>
      <c r="BY1023" s="14"/>
      <c r="BZ1023" s="14"/>
      <c r="CA1023" s="14"/>
      <c r="CB1023" s="14"/>
      <c r="CC1023" s="14"/>
      <c r="CD1023" s="14"/>
      <c r="CE1023" s="14"/>
      <c r="CF1023" s="14"/>
      <c r="CG1023" s="14"/>
      <c r="CH1023" s="14"/>
      <c r="CI1023" s="14"/>
      <c r="CJ1023" s="14"/>
      <c r="CK1023" s="14"/>
      <c r="CL1023" s="14"/>
      <c r="CM1023" s="14"/>
      <c r="CN1023" s="14"/>
      <c r="CO1023" s="14"/>
      <c r="CP1023" s="14"/>
      <c r="CQ1023" s="14"/>
      <c r="CR1023" s="14"/>
      <c r="CS1023" s="14"/>
      <c r="CT1023" s="14"/>
      <c r="CU1023" s="14"/>
      <c r="CV1023" s="14"/>
      <c r="CW1023" s="14"/>
      <c r="CX1023" s="14"/>
      <c r="CY1023" s="14"/>
      <c r="CZ1023" s="14"/>
      <c r="DA1023" s="14"/>
      <c r="DB1023" s="14"/>
      <c r="DC1023" s="14"/>
      <c r="DD1023" s="14"/>
      <c r="DE1023" s="14"/>
      <c r="DF1023" s="14"/>
      <c r="DG1023" s="14"/>
      <c r="DH1023" s="14"/>
      <c r="DI1023" s="14"/>
      <c r="DJ1023" s="14"/>
      <c r="DK1023" s="14"/>
      <c r="DL1023" s="14"/>
      <c r="DM1023" s="14"/>
      <c r="DN1023" s="14"/>
      <c r="DO1023" s="14"/>
      <c r="DP1023" s="14"/>
      <c r="DQ1023" s="14"/>
      <c r="DR1023" s="14"/>
      <c r="DS1023" s="14"/>
      <c r="DT1023" s="14"/>
      <c r="DU1023" s="14"/>
      <c r="DV1023" s="14"/>
      <c r="DW1023" s="14"/>
      <c r="DX1023" s="14"/>
      <c r="DY1023" s="14"/>
      <c r="DZ1023" s="14"/>
      <c r="EA1023" s="14"/>
      <c r="EB1023" s="14"/>
      <c r="EC1023" s="14"/>
      <c r="ED1023" s="14"/>
      <c r="EE1023" s="14"/>
      <c r="EF1023" s="14"/>
      <c r="EG1023" s="14"/>
      <c r="EH1023" s="14"/>
      <c r="EI1023" s="14"/>
      <c r="EJ1023" s="14"/>
      <c r="EK1023" s="14"/>
      <c r="EL1023" s="14"/>
      <c r="EM1023" s="14"/>
      <c r="EN1023" s="14"/>
    </row>
    <row r="1024" ht="19.5" customHeight="1">
      <c r="BN1024" s="14"/>
      <c r="BO1024" s="14"/>
      <c r="BP1024" s="14"/>
      <c r="BQ1024" s="14"/>
      <c r="BR1024" s="14"/>
      <c r="BS1024" s="14"/>
      <c r="BT1024" s="14"/>
      <c r="BU1024" s="14"/>
      <c r="BV1024" s="14"/>
      <c r="BW1024" s="14"/>
      <c r="BX1024" s="14"/>
      <c r="BY1024" s="14"/>
      <c r="BZ1024" s="14"/>
      <c r="CA1024" s="14"/>
      <c r="CB1024" s="14"/>
      <c r="CC1024" s="14"/>
      <c r="CD1024" s="14"/>
      <c r="CE1024" s="14"/>
      <c r="CF1024" s="14"/>
      <c r="CG1024" s="14"/>
      <c r="CH1024" s="14"/>
      <c r="CI1024" s="14"/>
      <c r="CJ1024" s="14"/>
      <c r="CK1024" s="14"/>
      <c r="CL1024" s="14"/>
      <c r="CM1024" s="14"/>
      <c r="CN1024" s="14"/>
      <c r="CO1024" s="14"/>
      <c r="CP1024" s="14"/>
      <c r="CQ1024" s="14"/>
      <c r="CR1024" s="14"/>
      <c r="CS1024" s="14"/>
      <c r="CT1024" s="14"/>
      <c r="CU1024" s="14"/>
      <c r="CV1024" s="14"/>
      <c r="CW1024" s="14"/>
      <c r="CX1024" s="14"/>
      <c r="CY1024" s="14"/>
      <c r="CZ1024" s="14"/>
      <c r="DA1024" s="14"/>
      <c r="DB1024" s="14"/>
      <c r="DC1024" s="14"/>
      <c r="DD1024" s="14"/>
      <c r="DE1024" s="14"/>
      <c r="DF1024" s="14"/>
      <c r="DG1024" s="14"/>
      <c r="DH1024" s="14"/>
      <c r="DI1024" s="14"/>
      <c r="DJ1024" s="14"/>
      <c r="DK1024" s="14"/>
      <c r="DL1024" s="14"/>
      <c r="DM1024" s="14"/>
      <c r="DN1024" s="14"/>
      <c r="DO1024" s="14"/>
      <c r="DP1024" s="14"/>
      <c r="DQ1024" s="14"/>
      <c r="DR1024" s="14"/>
      <c r="DS1024" s="14"/>
      <c r="DT1024" s="14"/>
      <c r="DU1024" s="14"/>
      <c r="DV1024" s="14"/>
      <c r="DW1024" s="14"/>
      <c r="DX1024" s="14"/>
      <c r="DY1024" s="14"/>
      <c r="DZ1024" s="14"/>
      <c r="EA1024" s="14"/>
      <c r="EB1024" s="14"/>
      <c r="EC1024" s="14"/>
      <c r="ED1024" s="14"/>
      <c r="EE1024" s="14"/>
      <c r="EF1024" s="14"/>
      <c r="EG1024" s="14"/>
      <c r="EH1024" s="14"/>
      <c r="EI1024" s="14"/>
      <c r="EJ1024" s="14"/>
      <c r="EK1024" s="14"/>
      <c r="EL1024" s="14"/>
      <c r="EM1024" s="14"/>
      <c r="EN1024" s="14"/>
    </row>
    <row r="1025" ht="19.5" customHeight="1">
      <c r="BN1025" s="14"/>
      <c r="BO1025" s="14"/>
      <c r="BP1025" s="14"/>
      <c r="BQ1025" s="14"/>
      <c r="BR1025" s="14"/>
      <c r="BS1025" s="14"/>
      <c r="BT1025" s="14"/>
      <c r="BU1025" s="14"/>
      <c r="BV1025" s="14"/>
      <c r="BW1025" s="14"/>
      <c r="BX1025" s="14"/>
      <c r="BY1025" s="14"/>
      <c r="BZ1025" s="14"/>
      <c r="CA1025" s="14"/>
      <c r="CB1025" s="14"/>
      <c r="CC1025" s="14"/>
      <c r="CD1025" s="14"/>
      <c r="CE1025" s="14"/>
      <c r="CF1025" s="14"/>
      <c r="CG1025" s="14"/>
      <c r="CH1025" s="14"/>
      <c r="CI1025" s="14"/>
      <c r="CJ1025" s="14"/>
      <c r="CK1025" s="14"/>
      <c r="CL1025" s="14"/>
      <c r="CM1025" s="14"/>
      <c r="CN1025" s="14"/>
      <c r="CO1025" s="14"/>
      <c r="CP1025" s="14"/>
      <c r="CQ1025" s="14"/>
      <c r="CR1025" s="14"/>
      <c r="CS1025" s="14"/>
      <c r="CT1025" s="14"/>
      <c r="CU1025" s="14"/>
      <c r="CV1025" s="14"/>
      <c r="CW1025" s="14"/>
      <c r="CX1025" s="14"/>
      <c r="CY1025" s="14"/>
      <c r="CZ1025" s="14"/>
      <c r="DA1025" s="14"/>
      <c r="DB1025" s="14"/>
      <c r="DC1025" s="14"/>
      <c r="DD1025" s="14"/>
      <c r="DE1025" s="14"/>
      <c r="DF1025" s="14"/>
      <c r="DG1025" s="14"/>
      <c r="DH1025" s="14"/>
      <c r="DI1025" s="14"/>
      <c r="DJ1025" s="14"/>
      <c r="DK1025" s="14"/>
      <c r="DL1025" s="14"/>
      <c r="DM1025" s="14"/>
      <c r="DN1025" s="14"/>
      <c r="DO1025" s="14"/>
      <c r="DP1025" s="14"/>
      <c r="DQ1025" s="14"/>
      <c r="DR1025" s="14"/>
      <c r="DS1025" s="14"/>
      <c r="DT1025" s="14"/>
      <c r="DU1025" s="14"/>
      <c r="DV1025" s="14"/>
      <c r="DW1025" s="14"/>
      <c r="DX1025" s="14"/>
      <c r="DY1025" s="14"/>
      <c r="DZ1025" s="14"/>
      <c r="EA1025" s="14"/>
      <c r="EB1025" s="14"/>
      <c r="EC1025" s="14"/>
      <c r="ED1025" s="14"/>
      <c r="EE1025" s="14"/>
      <c r="EF1025" s="14"/>
      <c r="EG1025" s="14"/>
      <c r="EH1025" s="14"/>
      <c r="EI1025" s="14"/>
      <c r="EJ1025" s="14"/>
      <c r="EK1025" s="14"/>
      <c r="EL1025" s="14"/>
      <c r="EM1025" s="14"/>
      <c r="EN1025" s="14"/>
    </row>
    <row r="1026" ht="19.5" customHeight="1">
      <c r="BN1026" s="14"/>
      <c r="BO1026" s="14"/>
      <c r="BP1026" s="14"/>
      <c r="BQ1026" s="14"/>
      <c r="BR1026" s="14"/>
      <c r="BS1026" s="14"/>
      <c r="BT1026" s="14"/>
      <c r="BU1026" s="14"/>
      <c r="BV1026" s="14"/>
      <c r="BW1026" s="14"/>
      <c r="BX1026" s="14"/>
      <c r="BY1026" s="14"/>
      <c r="BZ1026" s="14"/>
      <c r="CA1026" s="14"/>
      <c r="CB1026" s="14"/>
      <c r="CC1026" s="14"/>
      <c r="CD1026" s="14"/>
      <c r="CE1026" s="14"/>
      <c r="CF1026" s="14"/>
      <c r="CG1026" s="14"/>
      <c r="CH1026" s="14"/>
      <c r="CI1026" s="14"/>
      <c r="CJ1026" s="14"/>
      <c r="CK1026" s="14"/>
      <c r="CL1026" s="14"/>
      <c r="CM1026" s="14"/>
      <c r="CN1026" s="14"/>
      <c r="CO1026" s="14"/>
      <c r="CP1026" s="14"/>
      <c r="CQ1026" s="14"/>
      <c r="CR1026" s="14"/>
      <c r="CS1026" s="14"/>
      <c r="CT1026" s="14"/>
      <c r="CU1026" s="14"/>
      <c r="CV1026" s="14"/>
      <c r="CW1026" s="14"/>
      <c r="CX1026" s="14"/>
      <c r="CY1026" s="14"/>
      <c r="CZ1026" s="14"/>
      <c r="DA1026" s="14"/>
      <c r="DB1026" s="14"/>
      <c r="DC1026" s="14"/>
      <c r="DD1026" s="14"/>
      <c r="DE1026" s="14"/>
      <c r="DF1026" s="14"/>
      <c r="DG1026" s="14"/>
      <c r="DH1026" s="14"/>
      <c r="DI1026" s="14"/>
      <c r="DJ1026" s="14"/>
      <c r="DK1026" s="14"/>
      <c r="DL1026" s="14"/>
      <c r="DM1026" s="14"/>
      <c r="DN1026" s="14"/>
      <c r="DO1026" s="14"/>
      <c r="DP1026" s="14"/>
      <c r="DQ1026" s="14"/>
      <c r="DR1026" s="14"/>
      <c r="DS1026" s="14"/>
      <c r="DT1026" s="14"/>
      <c r="DU1026" s="14"/>
      <c r="DV1026" s="14"/>
      <c r="DW1026" s="14"/>
      <c r="DX1026" s="14"/>
      <c r="DY1026" s="14"/>
      <c r="DZ1026" s="14"/>
      <c r="EA1026" s="14"/>
      <c r="EB1026" s="14"/>
      <c r="EC1026" s="14"/>
      <c r="ED1026" s="14"/>
      <c r="EE1026" s="14"/>
      <c r="EF1026" s="14"/>
      <c r="EG1026" s="14"/>
      <c r="EH1026" s="14"/>
      <c r="EI1026" s="14"/>
      <c r="EJ1026" s="14"/>
      <c r="EK1026" s="14"/>
      <c r="EL1026" s="14"/>
      <c r="EM1026" s="14"/>
      <c r="EN1026" s="14"/>
    </row>
    <row r="1027" ht="19.5" customHeight="1">
      <c r="BN1027" s="14"/>
      <c r="BO1027" s="14"/>
      <c r="BP1027" s="14"/>
      <c r="BQ1027" s="14"/>
      <c r="BR1027" s="14"/>
      <c r="BS1027" s="14"/>
      <c r="BT1027" s="14"/>
      <c r="BU1027" s="14"/>
      <c r="BV1027" s="14"/>
      <c r="BW1027" s="14"/>
      <c r="BX1027" s="14"/>
      <c r="BY1027" s="14"/>
      <c r="BZ1027" s="14"/>
      <c r="CA1027" s="14"/>
      <c r="CB1027" s="14"/>
      <c r="CC1027" s="14"/>
      <c r="CD1027" s="14"/>
      <c r="CE1027" s="14"/>
      <c r="CF1027" s="14"/>
      <c r="CG1027" s="14"/>
      <c r="CH1027" s="14"/>
      <c r="CI1027" s="14"/>
      <c r="CJ1027" s="14"/>
      <c r="CK1027" s="14"/>
      <c r="CL1027" s="14"/>
      <c r="CM1027" s="14"/>
      <c r="CN1027" s="14"/>
      <c r="CO1027" s="14"/>
      <c r="CP1027" s="14"/>
      <c r="CQ1027" s="14"/>
      <c r="CR1027" s="14"/>
      <c r="CS1027" s="14"/>
      <c r="CT1027" s="14"/>
      <c r="CU1027" s="14"/>
      <c r="CV1027" s="14"/>
      <c r="CW1027" s="14"/>
      <c r="CX1027" s="14"/>
      <c r="CY1027" s="14"/>
      <c r="CZ1027" s="14"/>
      <c r="DA1027" s="14"/>
      <c r="DB1027" s="14"/>
      <c r="DC1027" s="14"/>
      <c r="DD1027" s="14"/>
      <c r="DE1027" s="14"/>
      <c r="DF1027" s="14"/>
      <c r="DG1027" s="14"/>
      <c r="DH1027" s="14"/>
      <c r="DI1027" s="14"/>
      <c r="DJ1027" s="14"/>
      <c r="DK1027" s="14"/>
      <c r="DL1027" s="14"/>
      <c r="DM1027" s="14"/>
      <c r="DN1027" s="14"/>
      <c r="DO1027" s="14"/>
      <c r="DP1027" s="14"/>
      <c r="DQ1027" s="14"/>
      <c r="DR1027" s="14"/>
      <c r="DS1027" s="14"/>
      <c r="DT1027" s="14"/>
      <c r="DU1027" s="14"/>
      <c r="DV1027" s="14"/>
      <c r="DW1027" s="14"/>
      <c r="DX1027" s="14"/>
      <c r="DY1027" s="14"/>
      <c r="DZ1027" s="14"/>
      <c r="EA1027" s="14"/>
      <c r="EB1027" s="14"/>
      <c r="EC1027" s="14"/>
      <c r="ED1027" s="14"/>
      <c r="EE1027" s="14"/>
      <c r="EF1027" s="14"/>
      <c r="EG1027" s="14"/>
      <c r="EH1027" s="14"/>
      <c r="EI1027" s="14"/>
      <c r="EJ1027" s="14"/>
      <c r="EK1027" s="14"/>
      <c r="EL1027" s="14"/>
      <c r="EM1027" s="14"/>
      <c r="EN1027" s="14"/>
    </row>
    <row r="1028" ht="19.5" customHeight="1">
      <c r="BN1028" s="14"/>
      <c r="BO1028" s="14"/>
      <c r="BP1028" s="14"/>
      <c r="BQ1028" s="14"/>
      <c r="BR1028" s="14"/>
      <c r="BS1028" s="14"/>
      <c r="BT1028" s="14"/>
      <c r="BU1028" s="14"/>
      <c r="BV1028" s="14"/>
      <c r="BW1028" s="14"/>
      <c r="BX1028" s="14"/>
      <c r="BY1028" s="14"/>
      <c r="BZ1028" s="14"/>
      <c r="CA1028" s="14"/>
      <c r="CB1028" s="14"/>
      <c r="CC1028" s="14"/>
      <c r="CD1028" s="14"/>
      <c r="CE1028" s="14"/>
      <c r="CF1028" s="14"/>
      <c r="CG1028" s="14"/>
      <c r="CH1028" s="14"/>
      <c r="CI1028" s="14"/>
      <c r="CJ1028" s="14"/>
      <c r="CK1028" s="14"/>
      <c r="CL1028" s="14"/>
      <c r="CM1028" s="14"/>
      <c r="CN1028" s="14"/>
      <c r="CO1028" s="14"/>
      <c r="CP1028" s="14"/>
      <c r="CQ1028" s="14"/>
      <c r="CR1028" s="14"/>
      <c r="CS1028" s="14"/>
      <c r="CT1028" s="14"/>
      <c r="CU1028" s="14"/>
      <c r="CV1028" s="14"/>
      <c r="CW1028" s="14"/>
      <c r="CX1028" s="14"/>
      <c r="CY1028" s="14"/>
      <c r="CZ1028" s="14"/>
      <c r="DA1028" s="14"/>
      <c r="DB1028" s="14"/>
      <c r="DC1028" s="14"/>
      <c r="DD1028" s="14"/>
      <c r="DE1028" s="14"/>
      <c r="DF1028" s="14"/>
      <c r="DG1028" s="14"/>
      <c r="DH1028" s="14"/>
      <c r="DI1028" s="14"/>
      <c r="DJ1028" s="14"/>
      <c r="DK1028" s="14"/>
      <c r="DL1028" s="14"/>
      <c r="DM1028" s="14"/>
      <c r="DN1028" s="14"/>
      <c r="DO1028" s="14"/>
      <c r="DP1028" s="14"/>
      <c r="DQ1028" s="14"/>
      <c r="DR1028" s="14"/>
      <c r="DS1028" s="14"/>
      <c r="DT1028" s="14"/>
      <c r="DU1028" s="14"/>
      <c r="DV1028" s="14"/>
      <c r="DW1028" s="14"/>
      <c r="DX1028" s="14"/>
      <c r="DY1028" s="14"/>
      <c r="DZ1028" s="14"/>
      <c r="EA1028" s="14"/>
      <c r="EB1028" s="14"/>
      <c r="EC1028" s="14"/>
      <c r="ED1028" s="14"/>
      <c r="EE1028" s="14"/>
      <c r="EF1028" s="14"/>
      <c r="EG1028" s="14"/>
      <c r="EH1028" s="14"/>
      <c r="EI1028" s="14"/>
      <c r="EJ1028" s="14"/>
      <c r="EK1028" s="14"/>
      <c r="EL1028" s="14"/>
      <c r="EM1028" s="14"/>
      <c r="EN1028" s="14"/>
    </row>
    <row r="1029" ht="19.5" customHeight="1">
      <c r="BN1029" s="14"/>
      <c r="BO1029" s="14"/>
      <c r="BP1029" s="14"/>
      <c r="BQ1029" s="14"/>
      <c r="BR1029" s="14"/>
      <c r="BS1029" s="14"/>
      <c r="BT1029" s="14"/>
      <c r="BU1029" s="14"/>
      <c r="BV1029" s="14"/>
      <c r="BW1029" s="14"/>
      <c r="BX1029" s="14"/>
      <c r="BY1029" s="14"/>
      <c r="BZ1029" s="14"/>
      <c r="CA1029" s="14"/>
      <c r="CB1029" s="14"/>
      <c r="CC1029" s="14"/>
      <c r="CD1029" s="14"/>
      <c r="CE1029" s="14"/>
      <c r="CF1029" s="14"/>
      <c r="CG1029" s="14"/>
      <c r="CH1029" s="14"/>
      <c r="CI1029" s="14"/>
      <c r="CJ1029" s="14"/>
      <c r="CK1029" s="14"/>
      <c r="CL1029" s="14"/>
      <c r="CM1029" s="14"/>
      <c r="CN1029" s="14"/>
      <c r="CO1029" s="14"/>
      <c r="CP1029" s="14"/>
      <c r="CQ1029" s="14"/>
      <c r="CR1029" s="14"/>
      <c r="CS1029" s="14"/>
      <c r="CT1029" s="14"/>
      <c r="CU1029" s="14"/>
      <c r="CV1029" s="14"/>
      <c r="CW1029" s="14"/>
      <c r="CX1029" s="14"/>
      <c r="CY1029" s="14"/>
      <c r="CZ1029" s="14"/>
      <c r="DA1029" s="14"/>
      <c r="DB1029" s="14"/>
      <c r="DC1029" s="14"/>
      <c r="DD1029" s="14"/>
      <c r="DE1029" s="14"/>
      <c r="DF1029" s="14"/>
      <c r="DG1029" s="14"/>
      <c r="DH1029" s="14"/>
      <c r="DI1029" s="14"/>
      <c r="DJ1029" s="14"/>
      <c r="DK1029" s="14"/>
      <c r="DL1029" s="14"/>
      <c r="DM1029" s="14"/>
      <c r="DN1029" s="14"/>
      <c r="DO1029" s="14"/>
      <c r="DP1029" s="14"/>
      <c r="DQ1029" s="14"/>
      <c r="DR1029" s="14"/>
      <c r="DS1029" s="14"/>
      <c r="DT1029" s="14"/>
      <c r="DU1029" s="14"/>
      <c r="DV1029" s="14"/>
      <c r="DW1029" s="14"/>
      <c r="DX1029" s="14"/>
      <c r="DY1029" s="14"/>
      <c r="DZ1029" s="14"/>
      <c r="EA1029" s="14"/>
      <c r="EB1029" s="14"/>
      <c r="EC1029" s="14"/>
      <c r="ED1029" s="14"/>
      <c r="EE1029" s="14"/>
      <c r="EF1029" s="14"/>
      <c r="EG1029" s="14"/>
      <c r="EH1029" s="14"/>
      <c r="EI1029" s="14"/>
      <c r="EJ1029" s="14"/>
      <c r="EK1029" s="14"/>
      <c r="EL1029" s="14"/>
      <c r="EM1029" s="14"/>
      <c r="EN1029" s="14"/>
    </row>
    <row r="1030" ht="19.5" customHeight="1">
      <c r="BN1030" s="14"/>
      <c r="BO1030" s="14"/>
      <c r="BP1030" s="14"/>
      <c r="BQ1030" s="14"/>
      <c r="BR1030" s="14"/>
      <c r="BS1030" s="14"/>
      <c r="BT1030" s="14"/>
      <c r="BU1030" s="14"/>
      <c r="BV1030" s="14"/>
      <c r="BW1030" s="14"/>
      <c r="BX1030" s="14"/>
      <c r="BY1030" s="14"/>
      <c r="BZ1030" s="14"/>
      <c r="CA1030" s="14"/>
      <c r="CB1030" s="14"/>
      <c r="CC1030" s="14"/>
      <c r="CD1030" s="14"/>
      <c r="CE1030" s="14"/>
      <c r="CF1030" s="14"/>
      <c r="CG1030" s="14"/>
      <c r="CH1030" s="14"/>
      <c r="CI1030" s="14"/>
      <c r="CJ1030" s="14"/>
      <c r="CK1030" s="14"/>
      <c r="CL1030" s="14"/>
      <c r="CM1030" s="14"/>
      <c r="CN1030" s="14"/>
      <c r="CO1030" s="14"/>
      <c r="CP1030" s="14"/>
      <c r="CQ1030" s="14"/>
      <c r="CR1030" s="14"/>
      <c r="CS1030" s="14"/>
      <c r="CT1030" s="14"/>
      <c r="CU1030" s="14"/>
      <c r="CV1030" s="14"/>
      <c r="CW1030" s="14"/>
      <c r="CX1030" s="14"/>
      <c r="CY1030" s="14"/>
      <c r="CZ1030" s="14"/>
      <c r="DA1030" s="14"/>
      <c r="DB1030" s="14"/>
      <c r="DC1030" s="14"/>
      <c r="DD1030" s="14"/>
      <c r="DE1030" s="14"/>
      <c r="DF1030" s="14"/>
      <c r="DG1030" s="14"/>
      <c r="DH1030" s="14"/>
      <c r="DI1030" s="14"/>
      <c r="DJ1030" s="14"/>
      <c r="DK1030" s="14"/>
      <c r="DL1030" s="14"/>
      <c r="DM1030" s="14"/>
      <c r="DN1030" s="14"/>
      <c r="DO1030" s="14"/>
      <c r="DP1030" s="14"/>
      <c r="DQ1030" s="14"/>
      <c r="DR1030" s="14"/>
      <c r="DS1030" s="14"/>
      <c r="DT1030" s="14"/>
      <c r="DU1030" s="14"/>
      <c r="DV1030" s="14"/>
      <c r="DW1030" s="14"/>
      <c r="DX1030" s="14"/>
      <c r="DY1030" s="14"/>
      <c r="DZ1030" s="14"/>
      <c r="EA1030" s="14"/>
      <c r="EB1030" s="14"/>
      <c r="EC1030" s="14"/>
      <c r="ED1030" s="14"/>
      <c r="EE1030" s="14"/>
      <c r="EF1030" s="14"/>
      <c r="EG1030" s="14"/>
      <c r="EH1030" s="14"/>
      <c r="EI1030" s="14"/>
      <c r="EJ1030" s="14"/>
      <c r="EK1030" s="14"/>
      <c r="EL1030" s="14"/>
      <c r="EM1030" s="14"/>
      <c r="EN1030" s="14"/>
    </row>
    <row r="1031" ht="19.5" customHeight="1">
      <c r="BN1031" s="14"/>
      <c r="BO1031" s="14"/>
      <c r="BP1031" s="14"/>
      <c r="BQ1031" s="14"/>
      <c r="BR1031" s="14"/>
      <c r="BS1031" s="14"/>
      <c r="BT1031" s="14"/>
      <c r="BU1031" s="14"/>
      <c r="BV1031" s="14"/>
      <c r="BW1031" s="14"/>
      <c r="BX1031" s="14"/>
      <c r="BY1031" s="14"/>
      <c r="BZ1031" s="14"/>
      <c r="CA1031" s="14"/>
      <c r="CB1031" s="14"/>
      <c r="CC1031" s="14"/>
      <c r="CD1031" s="14"/>
      <c r="CE1031" s="14"/>
      <c r="CF1031" s="14"/>
      <c r="CG1031" s="14"/>
      <c r="CH1031" s="14"/>
      <c r="CI1031" s="14"/>
      <c r="CJ1031" s="14"/>
      <c r="CK1031" s="14"/>
      <c r="CL1031" s="14"/>
      <c r="CM1031" s="14"/>
      <c r="CN1031" s="14"/>
      <c r="CO1031" s="14"/>
      <c r="CP1031" s="14"/>
      <c r="CQ1031" s="14"/>
      <c r="CR1031" s="14"/>
      <c r="CS1031" s="14"/>
      <c r="CT1031" s="14"/>
      <c r="CU1031" s="14"/>
      <c r="CV1031" s="14"/>
      <c r="CW1031" s="14"/>
      <c r="CX1031" s="14"/>
      <c r="CY1031" s="14"/>
      <c r="CZ1031" s="14"/>
      <c r="DA1031" s="14"/>
      <c r="DB1031" s="14"/>
      <c r="DC1031" s="14"/>
      <c r="DD1031" s="14"/>
      <c r="DE1031" s="14"/>
      <c r="DF1031" s="14"/>
      <c r="DG1031" s="14"/>
      <c r="DH1031" s="14"/>
      <c r="DI1031" s="14"/>
      <c r="DJ1031" s="14"/>
      <c r="DK1031" s="14"/>
      <c r="DL1031" s="14"/>
      <c r="DM1031" s="14"/>
      <c r="DN1031" s="14"/>
      <c r="DO1031" s="14"/>
      <c r="DP1031" s="14"/>
      <c r="DQ1031" s="14"/>
      <c r="DR1031" s="14"/>
      <c r="DS1031" s="14"/>
      <c r="DT1031" s="14"/>
      <c r="DU1031" s="14"/>
      <c r="DV1031" s="14"/>
      <c r="DW1031" s="14"/>
      <c r="DX1031" s="14"/>
      <c r="DY1031" s="14"/>
      <c r="DZ1031" s="14"/>
      <c r="EA1031" s="14"/>
      <c r="EB1031" s="14"/>
      <c r="EC1031" s="14"/>
      <c r="ED1031" s="14"/>
      <c r="EE1031" s="14"/>
      <c r="EF1031" s="14"/>
      <c r="EG1031" s="14"/>
      <c r="EH1031" s="14"/>
      <c r="EI1031" s="14"/>
      <c r="EJ1031" s="14"/>
      <c r="EK1031" s="14"/>
      <c r="EL1031" s="14"/>
      <c r="EM1031" s="14"/>
      <c r="EN1031" s="14"/>
    </row>
    <row r="1032" ht="19.5" customHeight="1">
      <c r="BN1032" s="14"/>
      <c r="BO1032" s="14"/>
      <c r="BP1032" s="14"/>
      <c r="BQ1032" s="14"/>
      <c r="BR1032" s="14"/>
      <c r="BS1032" s="14"/>
      <c r="BT1032" s="14"/>
      <c r="BU1032" s="14"/>
      <c r="BV1032" s="14"/>
      <c r="BW1032" s="14"/>
      <c r="BX1032" s="14"/>
      <c r="BY1032" s="14"/>
      <c r="BZ1032" s="14"/>
      <c r="CA1032" s="14"/>
      <c r="CB1032" s="14"/>
      <c r="CC1032" s="14"/>
      <c r="CD1032" s="14"/>
      <c r="CE1032" s="14"/>
      <c r="CF1032" s="14"/>
      <c r="CG1032" s="14"/>
      <c r="CH1032" s="14"/>
      <c r="CI1032" s="14"/>
      <c r="CJ1032" s="14"/>
      <c r="CK1032" s="14"/>
      <c r="CL1032" s="14"/>
      <c r="CM1032" s="14"/>
      <c r="CN1032" s="14"/>
      <c r="CO1032" s="14"/>
      <c r="CP1032" s="14"/>
      <c r="CQ1032" s="14"/>
      <c r="CR1032" s="14"/>
      <c r="CS1032" s="14"/>
      <c r="CT1032" s="14"/>
      <c r="CU1032" s="14"/>
      <c r="CV1032" s="14"/>
      <c r="CW1032" s="14"/>
      <c r="CX1032" s="14"/>
      <c r="CY1032" s="14"/>
      <c r="CZ1032" s="14"/>
      <c r="DA1032" s="14"/>
      <c r="DB1032" s="14"/>
      <c r="DC1032" s="14"/>
      <c r="DD1032" s="14"/>
      <c r="DE1032" s="14"/>
      <c r="DF1032" s="14"/>
      <c r="DG1032" s="14"/>
      <c r="DH1032" s="14"/>
      <c r="DI1032" s="14"/>
      <c r="DJ1032" s="14"/>
      <c r="DK1032" s="14"/>
      <c r="DL1032" s="14"/>
      <c r="DM1032" s="14"/>
      <c r="DN1032" s="14"/>
      <c r="DO1032" s="14"/>
      <c r="DP1032" s="14"/>
      <c r="DQ1032" s="14"/>
      <c r="DR1032" s="14"/>
      <c r="DS1032" s="14"/>
      <c r="DT1032" s="14"/>
      <c r="DU1032" s="14"/>
      <c r="DV1032" s="14"/>
      <c r="DW1032" s="14"/>
      <c r="DX1032" s="14"/>
      <c r="DY1032" s="14"/>
      <c r="DZ1032" s="14"/>
      <c r="EA1032" s="14"/>
      <c r="EB1032" s="14"/>
      <c r="EC1032" s="14"/>
      <c r="ED1032" s="14"/>
      <c r="EE1032" s="14"/>
      <c r="EF1032" s="14"/>
      <c r="EG1032" s="14"/>
      <c r="EH1032" s="14"/>
      <c r="EI1032" s="14"/>
      <c r="EJ1032" s="14"/>
      <c r="EK1032" s="14"/>
      <c r="EL1032" s="14"/>
      <c r="EM1032" s="14"/>
      <c r="EN1032" s="14"/>
    </row>
    <row r="1033" ht="19.5" customHeight="1">
      <c r="BN1033" s="14"/>
      <c r="BO1033" s="14"/>
      <c r="BP1033" s="14"/>
      <c r="BQ1033" s="14"/>
      <c r="BR1033" s="14"/>
      <c r="BS1033" s="14"/>
      <c r="BT1033" s="14"/>
      <c r="BU1033" s="14"/>
      <c r="BV1033" s="14"/>
      <c r="BW1033" s="14"/>
      <c r="BX1033" s="14"/>
      <c r="BY1033" s="14"/>
      <c r="BZ1033" s="14"/>
      <c r="CA1033" s="14"/>
      <c r="CB1033" s="14"/>
      <c r="CC1033" s="14"/>
      <c r="CD1033" s="14"/>
      <c r="CE1033" s="14"/>
      <c r="CF1033" s="14"/>
      <c r="CG1033" s="14"/>
      <c r="CH1033" s="14"/>
      <c r="CI1033" s="14"/>
      <c r="CJ1033" s="14"/>
      <c r="CK1033" s="14"/>
      <c r="CL1033" s="14"/>
      <c r="CM1033" s="14"/>
      <c r="CN1033" s="14"/>
      <c r="CO1033" s="14"/>
      <c r="CP1033" s="14"/>
      <c r="CQ1033" s="14"/>
      <c r="CR1033" s="14"/>
      <c r="CS1033" s="14"/>
      <c r="CT1033" s="14"/>
      <c r="CU1033" s="14"/>
      <c r="CV1033" s="14"/>
      <c r="CW1033" s="14"/>
      <c r="CX1033" s="14"/>
      <c r="CY1033" s="14"/>
      <c r="CZ1033" s="14"/>
      <c r="DA1033" s="14"/>
      <c r="DB1033" s="14"/>
      <c r="DC1033" s="14"/>
      <c r="DD1033" s="14"/>
      <c r="DE1033" s="14"/>
      <c r="DF1033" s="14"/>
      <c r="DG1033" s="14"/>
      <c r="DH1033" s="14"/>
      <c r="DI1033" s="14"/>
      <c r="DJ1033" s="14"/>
      <c r="DK1033" s="14"/>
      <c r="DL1033" s="14"/>
      <c r="DM1033" s="14"/>
      <c r="DN1033" s="14"/>
      <c r="DO1033" s="14"/>
      <c r="DP1033" s="14"/>
      <c r="DQ1033" s="14"/>
      <c r="DR1033" s="14"/>
      <c r="DS1033" s="14"/>
      <c r="DT1033" s="14"/>
      <c r="DU1033" s="14"/>
      <c r="DV1033" s="14"/>
      <c r="DW1033" s="14"/>
      <c r="DX1033" s="14"/>
      <c r="DY1033" s="14"/>
      <c r="DZ1033" s="14"/>
      <c r="EA1033" s="14"/>
      <c r="EB1033" s="14"/>
      <c r="EC1033" s="14"/>
      <c r="ED1033" s="14"/>
      <c r="EE1033" s="14"/>
      <c r="EF1033" s="14"/>
      <c r="EG1033" s="14"/>
      <c r="EH1033" s="14"/>
      <c r="EI1033" s="14"/>
      <c r="EJ1033" s="14"/>
      <c r="EK1033" s="14"/>
      <c r="EL1033" s="14"/>
      <c r="EM1033" s="14"/>
      <c r="EN1033" s="14"/>
    </row>
    <row r="1034" ht="19.5" customHeight="1">
      <c r="BN1034" s="14"/>
      <c r="BO1034" s="14"/>
      <c r="BP1034" s="14"/>
      <c r="BQ1034" s="14"/>
      <c r="BR1034" s="14"/>
      <c r="BS1034" s="14"/>
      <c r="BT1034" s="14"/>
      <c r="BU1034" s="14"/>
      <c r="BV1034" s="14"/>
      <c r="BW1034" s="14"/>
      <c r="BX1034" s="14"/>
      <c r="BY1034" s="14"/>
      <c r="BZ1034" s="14"/>
      <c r="CA1034" s="14"/>
      <c r="CB1034" s="14"/>
      <c r="CC1034" s="14"/>
      <c r="CD1034" s="14"/>
      <c r="CE1034" s="14"/>
      <c r="CF1034" s="14"/>
      <c r="CG1034" s="14"/>
      <c r="CH1034" s="14"/>
      <c r="CI1034" s="14"/>
      <c r="CJ1034" s="14"/>
      <c r="CK1034" s="14"/>
      <c r="CL1034" s="14"/>
      <c r="CM1034" s="14"/>
      <c r="CN1034" s="14"/>
      <c r="CO1034" s="14"/>
      <c r="CP1034" s="14"/>
      <c r="CQ1034" s="14"/>
      <c r="CR1034" s="14"/>
      <c r="CS1034" s="14"/>
      <c r="CT1034" s="14"/>
      <c r="CU1034" s="14"/>
      <c r="CV1034" s="14"/>
      <c r="CW1034" s="14"/>
      <c r="CX1034" s="14"/>
      <c r="CY1034" s="14"/>
      <c r="CZ1034" s="14"/>
      <c r="DA1034" s="14"/>
      <c r="DB1034" s="14"/>
      <c r="DC1034" s="14"/>
      <c r="DD1034" s="14"/>
      <c r="DE1034" s="14"/>
      <c r="DF1034" s="14"/>
      <c r="DG1034" s="14"/>
      <c r="DH1034" s="14"/>
      <c r="DI1034" s="14"/>
      <c r="DJ1034" s="14"/>
      <c r="DK1034" s="14"/>
      <c r="DL1034" s="14"/>
      <c r="DM1034" s="14"/>
      <c r="DN1034" s="14"/>
      <c r="DO1034" s="14"/>
      <c r="DP1034" s="14"/>
      <c r="DQ1034" s="14"/>
      <c r="DR1034" s="14"/>
      <c r="DS1034" s="14"/>
      <c r="DT1034" s="14"/>
      <c r="DU1034" s="14"/>
      <c r="DV1034" s="14"/>
      <c r="DW1034" s="14"/>
      <c r="DX1034" s="14"/>
      <c r="DY1034" s="14"/>
      <c r="DZ1034" s="14"/>
      <c r="EA1034" s="14"/>
      <c r="EB1034" s="14"/>
      <c r="EC1034" s="14"/>
      <c r="ED1034" s="14"/>
      <c r="EE1034" s="14"/>
      <c r="EF1034" s="14"/>
      <c r="EG1034" s="14"/>
      <c r="EH1034" s="14"/>
      <c r="EI1034" s="14"/>
      <c r="EJ1034" s="14"/>
      <c r="EK1034" s="14"/>
      <c r="EL1034" s="14"/>
      <c r="EM1034" s="14"/>
      <c r="EN1034" s="14"/>
    </row>
    <row r="1035" ht="19.5" customHeight="1">
      <c r="BN1035" s="14"/>
      <c r="BO1035" s="14"/>
      <c r="BP1035" s="14"/>
      <c r="BQ1035" s="14"/>
      <c r="BR1035" s="14"/>
      <c r="BS1035" s="14"/>
      <c r="BT1035" s="14"/>
      <c r="BU1035" s="14"/>
      <c r="BV1035" s="14"/>
      <c r="BW1035" s="14"/>
      <c r="BX1035" s="14"/>
      <c r="BY1035" s="14"/>
      <c r="BZ1035" s="14"/>
      <c r="CA1035" s="14"/>
      <c r="CB1035" s="14"/>
      <c r="CC1035" s="14"/>
      <c r="CD1035" s="14"/>
      <c r="CE1035" s="14"/>
      <c r="CF1035" s="14"/>
      <c r="CG1035" s="14"/>
      <c r="CH1035" s="14"/>
      <c r="CI1035" s="14"/>
      <c r="CJ1035" s="14"/>
      <c r="CK1035" s="14"/>
      <c r="CL1035" s="14"/>
      <c r="CM1035" s="14"/>
      <c r="CN1035" s="14"/>
      <c r="CO1035" s="14"/>
      <c r="CP1035" s="14"/>
      <c r="CQ1035" s="14"/>
      <c r="CR1035" s="14"/>
      <c r="CS1035" s="14"/>
      <c r="CT1035" s="14"/>
      <c r="CU1035" s="14"/>
      <c r="CV1035" s="14"/>
      <c r="CW1035" s="14"/>
      <c r="CX1035" s="14"/>
      <c r="CY1035" s="14"/>
      <c r="CZ1035" s="14"/>
      <c r="DA1035" s="14"/>
      <c r="DB1035" s="14"/>
      <c r="DC1035" s="14"/>
      <c r="DD1035" s="14"/>
      <c r="DE1035" s="14"/>
      <c r="DF1035" s="14"/>
      <c r="DG1035" s="14"/>
      <c r="DH1035" s="14"/>
      <c r="DI1035" s="14"/>
      <c r="DJ1035" s="14"/>
      <c r="DK1035" s="14"/>
      <c r="DL1035" s="14"/>
      <c r="DM1035" s="14"/>
      <c r="DN1035" s="14"/>
      <c r="DO1035" s="14"/>
      <c r="DP1035" s="14"/>
      <c r="DQ1035" s="14"/>
      <c r="DR1035" s="14"/>
      <c r="DS1035" s="14"/>
      <c r="DT1035" s="14"/>
      <c r="DU1035" s="14"/>
      <c r="DV1035" s="14"/>
      <c r="DW1035" s="14"/>
      <c r="DX1035" s="14"/>
      <c r="DY1035" s="14"/>
      <c r="DZ1035" s="14"/>
      <c r="EA1035" s="14"/>
      <c r="EB1035" s="14"/>
      <c r="EC1035" s="14"/>
      <c r="ED1035" s="14"/>
      <c r="EE1035" s="14"/>
      <c r="EF1035" s="14"/>
      <c r="EG1035" s="14"/>
      <c r="EH1035" s="14"/>
      <c r="EI1035" s="14"/>
      <c r="EJ1035" s="14"/>
      <c r="EK1035" s="14"/>
      <c r="EL1035" s="14"/>
      <c r="EM1035" s="14"/>
      <c r="EN1035" s="14"/>
    </row>
    <row r="1036" ht="19.5" customHeight="1">
      <c r="BN1036" s="14"/>
      <c r="BO1036" s="14"/>
      <c r="BP1036" s="14"/>
      <c r="BQ1036" s="14"/>
      <c r="BR1036" s="14"/>
      <c r="BS1036" s="14"/>
      <c r="BT1036" s="14"/>
      <c r="BU1036" s="14"/>
      <c r="BV1036" s="14"/>
      <c r="BW1036" s="14"/>
      <c r="BX1036" s="14"/>
      <c r="BY1036" s="14"/>
      <c r="BZ1036" s="14"/>
      <c r="CA1036" s="14"/>
      <c r="CB1036" s="14"/>
      <c r="CC1036" s="14"/>
      <c r="CD1036" s="14"/>
      <c r="CE1036" s="14"/>
      <c r="CF1036" s="14"/>
      <c r="CG1036" s="14"/>
      <c r="CH1036" s="14"/>
      <c r="CI1036" s="14"/>
      <c r="CJ1036" s="14"/>
      <c r="CK1036" s="14"/>
      <c r="CL1036" s="14"/>
      <c r="CM1036" s="14"/>
      <c r="CN1036" s="14"/>
      <c r="CO1036" s="14"/>
      <c r="CP1036" s="14"/>
      <c r="CQ1036" s="14"/>
      <c r="CR1036" s="14"/>
      <c r="CS1036" s="14"/>
      <c r="CT1036" s="14"/>
      <c r="CU1036" s="14"/>
      <c r="CV1036" s="14"/>
      <c r="CW1036" s="14"/>
      <c r="CX1036" s="14"/>
      <c r="CY1036" s="14"/>
      <c r="CZ1036" s="14"/>
      <c r="DA1036" s="14"/>
      <c r="DB1036" s="14"/>
      <c r="DC1036" s="14"/>
      <c r="DD1036" s="14"/>
      <c r="DE1036" s="14"/>
      <c r="DF1036" s="14"/>
      <c r="DG1036" s="14"/>
      <c r="DH1036" s="14"/>
      <c r="DI1036" s="14"/>
      <c r="DJ1036" s="14"/>
      <c r="DK1036" s="14"/>
      <c r="DL1036" s="14"/>
      <c r="DM1036" s="14"/>
      <c r="DN1036" s="14"/>
      <c r="DO1036" s="14"/>
      <c r="DP1036" s="14"/>
      <c r="DQ1036" s="14"/>
      <c r="DR1036" s="14"/>
      <c r="DS1036" s="14"/>
      <c r="DT1036" s="14"/>
      <c r="DU1036" s="14"/>
      <c r="DV1036" s="14"/>
      <c r="DW1036" s="14"/>
      <c r="DX1036" s="14"/>
      <c r="DY1036" s="14"/>
      <c r="DZ1036" s="14"/>
      <c r="EA1036" s="14"/>
      <c r="EB1036" s="14"/>
      <c r="EC1036" s="14"/>
      <c r="ED1036" s="14"/>
      <c r="EE1036" s="14"/>
      <c r="EF1036" s="14"/>
      <c r="EG1036" s="14"/>
      <c r="EH1036" s="14"/>
      <c r="EI1036" s="14"/>
      <c r="EJ1036" s="14"/>
      <c r="EK1036" s="14"/>
      <c r="EL1036" s="14"/>
      <c r="EM1036" s="14"/>
      <c r="EN1036" s="14"/>
    </row>
    <row r="1037" ht="19.5" customHeight="1">
      <c r="BN1037" s="14"/>
      <c r="BO1037" s="14"/>
      <c r="BP1037" s="14"/>
      <c r="BQ1037" s="14"/>
      <c r="BR1037" s="14"/>
      <c r="BS1037" s="14"/>
      <c r="BT1037" s="14"/>
      <c r="BU1037" s="14"/>
      <c r="BV1037" s="14"/>
      <c r="BW1037" s="14"/>
      <c r="BX1037" s="14"/>
      <c r="BY1037" s="14"/>
      <c r="BZ1037" s="14"/>
      <c r="CA1037" s="14"/>
      <c r="CB1037" s="14"/>
      <c r="CC1037" s="14"/>
      <c r="CD1037" s="14"/>
      <c r="CE1037" s="14"/>
      <c r="CF1037" s="14"/>
      <c r="CG1037" s="14"/>
      <c r="CH1037" s="14"/>
      <c r="CI1037" s="14"/>
      <c r="CJ1037" s="14"/>
      <c r="CK1037" s="14"/>
      <c r="CL1037" s="14"/>
      <c r="CM1037" s="14"/>
      <c r="CN1037" s="14"/>
      <c r="CO1037" s="14"/>
      <c r="CP1037" s="14"/>
      <c r="CQ1037" s="14"/>
      <c r="CR1037" s="14"/>
      <c r="CS1037" s="14"/>
      <c r="CT1037" s="14"/>
      <c r="CU1037" s="14"/>
      <c r="CV1037" s="14"/>
      <c r="CW1037" s="14"/>
      <c r="CX1037" s="14"/>
      <c r="CY1037" s="14"/>
      <c r="CZ1037" s="14"/>
      <c r="DA1037" s="14"/>
      <c r="DB1037" s="14"/>
      <c r="DC1037" s="14"/>
      <c r="DD1037" s="14"/>
      <c r="DE1037" s="14"/>
      <c r="DF1037" s="14"/>
      <c r="DG1037" s="14"/>
      <c r="DH1037" s="14"/>
      <c r="DI1037" s="14"/>
      <c r="DJ1037" s="14"/>
      <c r="DK1037" s="14"/>
      <c r="DL1037" s="14"/>
      <c r="DM1037" s="14"/>
      <c r="DN1037" s="14"/>
      <c r="DO1037" s="14"/>
      <c r="DP1037" s="14"/>
      <c r="DQ1037" s="14"/>
      <c r="DR1037" s="14"/>
      <c r="DS1037" s="14"/>
      <c r="DT1037" s="14"/>
      <c r="DU1037" s="14"/>
      <c r="DV1037" s="14"/>
      <c r="DW1037" s="14"/>
      <c r="DX1037" s="14"/>
      <c r="DY1037" s="14"/>
      <c r="DZ1037" s="14"/>
      <c r="EA1037" s="14"/>
      <c r="EB1037" s="14"/>
      <c r="EC1037" s="14"/>
      <c r="ED1037" s="14"/>
      <c r="EE1037" s="14"/>
      <c r="EF1037" s="14"/>
      <c r="EG1037" s="14"/>
      <c r="EH1037" s="14"/>
      <c r="EI1037" s="14"/>
      <c r="EJ1037" s="14"/>
      <c r="EK1037" s="14"/>
      <c r="EL1037" s="14"/>
      <c r="EM1037" s="14"/>
      <c r="EN1037" s="14"/>
    </row>
    <row r="1038" ht="19.5" customHeight="1">
      <c r="BN1038" s="14"/>
      <c r="BO1038" s="14"/>
      <c r="BP1038" s="14"/>
      <c r="BQ1038" s="14"/>
      <c r="BR1038" s="14"/>
      <c r="BS1038" s="14"/>
      <c r="BT1038" s="14"/>
      <c r="BU1038" s="14"/>
      <c r="BV1038" s="14"/>
      <c r="BW1038" s="14"/>
      <c r="BX1038" s="14"/>
      <c r="BY1038" s="14"/>
      <c r="BZ1038" s="14"/>
      <c r="CA1038" s="14"/>
      <c r="CB1038" s="14"/>
      <c r="CC1038" s="14"/>
      <c r="CD1038" s="14"/>
      <c r="CE1038" s="14"/>
      <c r="CF1038" s="14"/>
      <c r="CG1038" s="14"/>
      <c r="CH1038" s="14"/>
      <c r="CI1038" s="14"/>
      <c r="CJ1038" s="14"/>
      <c r="CK1038" s="14"/>
      <c r="CL1038" s="14"/>
      <c r="CM1038" s="14"/>
      <c r="CN1038" s="14"/>
      <c r="CO1038" s="14"/>
      <c r="CP1038" s="14"/>
      <c r="CQ1038" s="14"/>
      <c r="CR1038" s="14"/>
      <c r="CS1038" s="14"/>
      <c r="CT1038" s="14"/>
      <c r="CU1038" s="14"/>
      <c r="CV1038" s="14"/>
      <c r="CW1038" s="14"/>
      <c r="CX1038" s="14"/>
      <c r="CY1038" s="14"/>
      <c r="CZ1038" s="14"/>
      <c r="DA1038" s="14"/>
      <c r="DB1038" s="14"/>
      <c r="DC1038" s="14"/>
      <c r="DD1038" s="14"/>
      <c r="DE1038" s="14"/>
      <c r="DF1038" s="14"/>
      <c r="DG1038" s="14"/>
      <c r="DH1038" s="14"/>
      <c r="DI1038" s="14"/>
      <c r="DJ1038" s="14"/>
      <c r="DK1038" s="14"/>
      <c r="DL1038" s="14"/>
      <c r="DM1038" s="14"/>
      <c r="DN1038" s="14"/>
      <c r="DO1038" s="14"/>
      <c r="DP1038" s="14"/>
      <c r="DQ1038" s="14"/>
      <c r="DR1038" s="14"/>
      <c r="DS1038" s="14"/>
      <c r="DT1038" s="14"/>
      <c r="DU1038" s="14"/>
      <c r="DV1038" s="14"/>
      <c r="DW1038" s="14"/>
      <c r="DX1038" s="14"/>
      <c r="DY1038" s="14"/>
      <c r="DZ1038" s="14"/>
      <c r="EA1038" s="14"/>
      <c r="EB1038" s="14"/>
      <c r="EC1038" s="14"/>
      <c r="ED1038" s="14"/>
      <c r="EE1038" s="14"/>
      <c r="EF1038" s="14"/>
      <c r="EG1038" s="14"/>
      <c r="EH1038" s="14"/>
      <c r="EI1038" s="14"/>
      <c r="EJ1038" s="14"/>
      <c r="EK1038" s="14"/>
      <c r="EL1038" s="14"/>
      <c r="EM1038" s="14"/>
      <c r="EN1038" s="14"/>
    </row>
    <row r="1039" ht="19.5" customHeight="1">
      <c r="BN1039" s="14"/>
      <c r="BO1039" s="14"/>
      <c r="BP1039" s="14"/>
      <c r="BQ1039" s="14"/>
      <c r="BR1039" s="14"/>
      <c r="BS1039" s="14"/>
      <c r="BT1039" s="14"/>
      <c r="BU1039" s="14"/>
      <c r="BV1039" s="14"/>
      <c r="BW1039" s="14"/>
      <c r="BX1039" s="14"/>
      <c r="BY1039" s="14"/>
      <c r="BZ1039" s="14"/>
      <c r="CA1039" s="14"/>
      <c r="CB1039" s="14"/>
      <c r="CC1039" s="14"/>
      <c r="CD1039" s="14"/>
      <c r="CE1039" s="14"/>
      <c r="CF1039" s="14"/>
      <c r="CG1039" s="14"/>
      <c r="CH1039" s="14"/>
      <c r="CI1039" s="14"/>
      <c r="CJ1039" s="14"/>
      <c r="CK1039" s="14"/>
      <c r="CL1039" s="14"/>
      <c r="CM1039" s="14"/>
      <c r="CN1039" s="14"/>
      <c r="CO1039" s="14"/>
      <c r="CP1039" s="14"/>
      <c r="CQ1039" s="14"/>
      <c r="CR1039" s="14"/>
      <c r="CS1039" s="14"/>
      <c r="CT1039" s="14"/>
      <c r="CU1039" s="14"/>
      <c r="CV1039" s="14"/>
      <c r="CW1039" s="14"/>
      <c r="CX1039" s="14"/>
      <c r="CY1039" s="14"/>
      <c r="CZ1039" s="14"/>
      <c r="DA1039" s="14"/>
      <c r="DB1039" s="14"/>
      <c r="DC1039" s="14"/>
      <c r="DD1039" s="14"/>
      <c r="DE1039" s="14"/>
      <c r="DF1039" s="14"/>
      <c r="DG1039" s="14"/>
      <c r="DH1039" s="14"/>
      <c r="DI1039" s="14"/>
      <c r="DJ1039" s="14"/>
      <c r="DK1039" s="14"/>
      <c r="DL1039" s="14"/>
      <c r="DM1039" s="14"/>
      <c r="DN1039" s="14"/>
      <c r="DO1039" s="14"/>
      <c r="DP1039" s="14"/>
      <c r="DQ1039" s="14"/>
      <c r="DR1039" s="14"/>
      <c r="DS1039" s="14"/>
      <c r="DT1039" s="14"/>
      <c r="DU1039" s="14"/>
      <c r="DV1039" s="14"/>
      <c r="DW1039" s="14"/>
      <c r="DX1039" s="14"/>
      <c r="DY1039" s="14"/>
      <c r="DZ1039" s="14"/>
      <c r="EA1039" s="14"/>
      <c r="EB1039" s="14"/>
      <c r="EC1039" s="14"/>
      <c r="ED1039" s="14"/>
      <c r="EE1039" s="14"/>
      <c r="EF1039" s="14"/>
      <c r="EG1039" s="14"/>
      <c r="EH1039" s="14"/>
      <c r="EI1039" s="14"/>
      <c r="EJ1039" s="14"/>
      <c r="EK1039" s="14"/>
      <c r="EL1039" s="14"/>
      <c r="EM1039" s="14"/>
      <c r="EN1039" s="14"/>
    </row>
    <row r="1040" ht="19.5" customHeight="1">
      <c r="BN1040" s="14"/>
      <c r="BO1040" s="14"/>
      <c r="BP1040" s="14"/>
      <c r="BQ1040" s="14"/>
      <c r="BR1040" s="14"/>
      <c r="BS1040" s="14"/>
      <c r="BT1040" s="14"/>
      <c r="BU1040" s="14"/>
      <c r="BV1040" s="14"/>
      <c r="BW1040" s="14"/>
      <c r="BX1040" s="14"/>
      <c r="BY1040" s="14"/>
      <c r="BZ1040" s="14"/>
      <c r="CA1040" s="14"/>
      <c r="CB1040" s="14"/>
      <c r="CC1040" s="14"/>
      <c r="CD1040" s="14"/>
      <c r="CE1040" s="14"/>
      <c r="CF1040" s="14"/>
      <c r="CG1040" s="14"/>
      <c r="CH1040" s="14"/>
      <c r="CI1040" s="14"/>
      <c r="CJ1040" s="14"/>
      <c r="CK1040" s="14"/>
      <c r="CL1040" s="14"/>
      <c r="CM1040" s="14"/>
      <c r="CN1040" s="14"/>
      <c r="CO1040" s="14"/>
      <c r="CP1040" s="14"/>
      <c r="CQ1040" s="14"/>
      <c r="CR1040" s="14"/>
      <c r="CS1040" s="14"/>
      <c r="CT1040" s="14"/>
      <c r="CU1040" s="14"/>
      <c r="CV1040" s="14"/>
      <c r="CW1040" s="14"/>
      <c r="CX1040" s="14"/>
      <c r="CY1040" s="14"/>
      <c r="CZ1040" s="14"/>
      <c r="DA1040" s="14"/>
      <c r="DB1040" s="14"/>
      <c r="DC1040" s="14"/>
      <c r="DD1040" s="14"/>
      <c r="DE1040" s="14"/>
      <c r="DF1040" s="14"/>
      <c r="DG1040" s="14"/>
      <c r="DH1040" s="14"/>
      <c r="DI1040" s="14"/>
      <c r="DJ1040" s="14"/>
      <c r="DK1040" s="14"/>
      <c r="DL1040" s="14"/>
      <c r="DM1040" s="14"/>
      <c r="DN1040" s="14"/>
      <c r="DO1040" s="14"/>
      <c r="DP1040" s="14"/>
      <c r="DQ1040" s="14"/>
      <c r="DR1040" s="14"/>
      <c r="DS1040" s="14"/>
      <c r="DT1040" s="14"/>
      <c r="DU1040" s="14"/>
      <c r="DV1040" s="14"/>
      <c r="DW1040" s="14"/>
      <c r="DX1040" s="14"/>
      <c r="DY1040" s="14"/>
      <c r="DZ1040" s="14"/>
      <c r="EA1040" s="14"/>
      <c r="EB1040" s="14"/>
      <c r="EC1040" s="14"/>
      <c r="ED1040" s="14"/>
      <c r="EE1040" s="14"/>
      <c r="EF1040" s="14"/>
      <c r="EG1040" s="14"/>
      <c r="EH1040" s="14"/>
      <c r="EI1040" s="14"/>
      <c r="EJ1040" s="14"/>
      <c r="EK1040" s="14"/>
      <c r="EL1040" s="14"/>
      <c r="EM1040" s="14"/>
      <c r="EN1040" s="14"/>
    </row>
  </sheetData>
  <mergeCells count="125">
    <mergeCell ref="C2:D2"/>
    <mergeCell ref="B5:B10"/>
    <mergeCell ref="C5:C10"/>
    <mergeCell ref="D5:D10"/>
    <mergeCell ref="B16:B21"/>
    <mergeCell ref="C16:C21"/>
    <mergeCell ref="D16:D21"/>
    <mergeCell ref="C142:C147"/>
    <mergeCell ref="D142:D147"/>
    <mergeCell ref="B114:B122"/>
    <mergeCell ref="C114:C122"/>
    <mergeCell ref="D114:D122"/>
    <mergeCell ref="B128:B136"/>
    <mergeCell ref="C128:C136"/>
    <mergeCell ref="D128:D136"/>
    <mergeCell ref="B142:B147"/>
    <mergeCell ref="C182:C191"/>
    <mergeCell ref="D182:D191"/>
    <mergeCell ref="B154:B158"/>
    <mergeCell ref="C154:C158"/>
    <mergeCell ref="D154:D158"/>
    <mergeCell ref="B166:B176"/>
    <mergeCell ref="C166:C176"/>
    <mergeCell ref="D166:D176"/>
    <mergeCell ref="B182:B191"/>
    <mergeCell ref="C230:C239"/>
    <mergeCell ref="D230:D239"/>
    <mergeCell ref="B246:B255"/>
    <mergeCell ref="C246:C255"/>
    <mergeCell ref="D246:D255"/>
    <mergeCell ref="B262:B271"/>
    <mergeCell ref="C262:C271"/>
    <mergeCell ref="D262:D271"/>
    <mergeCell ref="B198:B207"/>
    <mergeCell ref="C198:C207"/>
    <mergeCell ref="D198:D207"/>
    <mergeCell ref="B214:B223"/>
    <mergeCell ref="C214:C223"/>
    <mergeCell ref="D214:D223"/>
    <mergeCell ref="B230:B239"/>
    <mergeCell ref="AB111:AI111"/>
    <mergeCell ref="AI112:AI113"/>
    <mergeCell ref="K125:Q125"/>
    <mergeCell ref="S125:Y125"/>
    <mergeCell ref="AB125:AI125"/>
    <mergeCell ref="AI126:AI127"/>
    <mergeCell ref="K139:Q139"/>
    <mergeCell ref="S139:Y139"/>
    <mergeCell ref="AB139:AI139"/>
    <mergeCell ref="AI140:AI141"/>
    <mergeCell ref="K151:Q151"/>
    <mergeCell ref="S151:Y151"/>
    <mergeCell ref="AB151:AI151"/>
    <mergeCell ref="AI152:AI153"/>
    <mergeCell ref="BK244:BK245"/>
    <mergeCell ref="AV259:BK259"/>
    <mergeCell ref="BK260:BK261"/>
    <mergeCell ref="AV195:BK195"/>
    <mergeCell ref="BK196:BK197"/>
    <mergeCell ref="AV211:BK211"/>
    <mergeCell ref="BK212:BK213"/>
    <mergeCell ref="AV227:BK227"/>
    <mergeCell ref="BK228:BK229"/>
    <mergeCell ref="AV243:BK243"/>
    <mergeCell ref="K163:Q163"/>
    <mergeCell ref="S163:Y163"/>
    <mergeCell ref="AB163:AI163"/>
    <mergeCell ref="AI164:AI165"/>
    <mergeCell ref="K179:Q179"/>
    <mergeCell ref="AB179:AI179"/>
    <mergeCell ref="AI180:AI181"/>
    <mergeCell ref="S179:Y179"/>
    <mergeCell ref="K195:Y195"/>
    <mergeCell ref="AA195:AO195"/>
    <mergeCell ref="I196:J196"/>
    <mergeCell ref="K211:Y211"/>
    <mergeCell ref="AA211:AO211"/>
    <mergeCell ref="I212:J212"/>
    <mergeCell ref="S57:Y57"/>
    <mergeCell ref="AB57:AI57"/>
    <mergeCell ref="AI58:AI59"/>
    <mergeCell ref="B60:B64"/>
    <mergeCell ref="C60:C64"/>
    <mergeCell ref="D60:D64"/>
    <mergeCell ref="K68:Q68"/>
    <mergeCell ref="S68:Y68"/>
    <mergeCell ref="AB68:AI68"/>
    <mergeCell ref="AI69:AI70"/>
    <mergeCell ref="B27:B33"/>
    <mergeCell ref="C27:C33"/>
    <mergeCell ref="D27:D33"/>
    <mergeCell ref="B39:B53"/>
    <mergeCell ref="C39:C53"/>
    <mergeCell ref="D39:D53"/>
    <mergeCell ref="K57:Q57"/>
    <mergeCell ref="B71:B82"/>
    <mergeCell ref="C71:C82"/>
    <mergeCell ref="D71:D82"/>
    <mergeCell ref="K86:Q86"/>
    <mergeCell ref="S86:Y86"/>
    <mergeCell ref="AB86:AI86"/>
    <mergeCell ref="AI87:AI88"/>
    <mergeCell ref="B89:B95"/>
    <mergeCell ref="C89:C95"/>
    <mergeCell ref="D89:D95"/>
    <mergeCell ref="K99:Q99"/>
    <mergeCell ref="S99:Y99"/>
    <mergeCell ref="AB99:AI99"/>
    <mergeCell ref="AI100:AI101"/>
    <mergeCell ref="B102:B108"/>
    <mergeCell ref="C102:C108"/>
    <mergeCell ref="D102:D108"/>
    <mergeCell ref="S110:Y110"/>
    <mergeCell ref="AB110:AI110"/>
    <mergeCell ref="K111:Q111"/>
    <mergeCell ref="S111:Y111"/>
    <mergeCell ref="K259:Y259"/>
    <mergeCell ref="I260:J260"/>
    <mergeCell ref="K227:Y227"/>
    <mergeCell ref="AA227:AO227"/>
    <mergeCell ref="I228:J228"/>
    <mergeCell ref="K243:Y243"/>
    <mergeCell ref="AA243:AO243"/>
    <mergeCell ref="I244:J244"/>
    <mergeCell ref="AA259:AO259"/>
  </mergeCells>
  <dataValidations>
    <dataValidation type="list" allowBlank="1" showInputMessage="1" prompt="UNEXPECTED Value - The expected values are listed on sheet Validation." sqref="H5:H10 H16:H21 H27:H33 H39:H53 H60:I64 AA60:AA64 AA71:AA75 H71:I82 AA89:AA93 AA102:AA106 AA114:AA118 AA128:AA132">
      <formula1>Check!$D$2:$D$9</formula1>
    </dataValidation>
    <dataValidation type="list" allowBlank="1" showErrorMessage="1" sqref="H89:H95 H102:H108 H114:H122 H128:H136 H142:H147 H154:H158 H166:H176 H182:H191 H198:H207 H214:H223 H230:H239 H246:H255 H262:H271">
      <formula1>"Christian Lam,Daniel Monge,Eric Truong,Erina Lara,Michael Lamera"</formula1>
    </dataValidation>
    <dataValidation type="custom" allowBlank="1" showDropDown="1" sqref="D89 D102 D114 D128 D142 D148 D154 D159:D160 D166 D182 D192 D198 D208 D214 D224 D230 D240 D246 D256 D262 D272">
      <formula1>OR(NOT(ISERROR(DATEVALUE(D89))), AND(ISNUMBER(D89), LEFT(CELL("format", D89))="D"))</formula1>
    </dataValidation>
    <dataValidation type="list" allowBlank="1" sqref="I89:I95 I102:I108 I114:I122 I128:I136 I142:I147 I154:I158 I166:I176 I182:I191 I198:I207 I214:I223 I230:I239 I246:I255 I262:I271">
      <formula1>"Christian Lam,Daniel Monge,Eric Truong,Erina Lara,Michael Lamera"</formula1>
    </dataValidation>
    <dataValidation type="list" allowBlank="1" showInputMessage="1" prompt="UNEXPECTED Value - The expected values are listed on sheet Validation." sqref="G5:G10 G16:G21 G27:G33 G39:G53 G60:G64 G71:G82">
      <formula1>Check!$C$2:$C$10</formula1>
    </dataValidation>
  </dataValidations>
  <printOptions/>
  <pageMargins bottom="1.0" footer="0.0" header="0.0" left="0.75" right="0.75" top="1.0"/>
  <pageSetup paperSize="9" orientation="portrait"/>
  <drawing r:id="rId2"/>
  <legacyDrawing r:id="rId3"/>
  <tableParts count="58">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1" width="15.71"/>
  </cols>
  <sheetData>
    <row r="1">
      <c r="A1" s="58"/>
      <c r="B1" s="623" t="s">
        <v>254</v>
      </c>
      <c r="C1" s="624"/>
      <c r="D1" s="625"/>
      <c r="E1" s="625"/>
      <c r="F1" s="626"/>
      <c r="G1" s="623" t="s">
        <v>8</v>
      </c>
      <c r="H1" s="624"/>
      <c r="L1" s="623" t="s">
        <v>7</v>
      </c>
      <c r="M1" s="624"/>
      <c r="P1" s="58"/>
      <c r="Q1" s="623" t="s">
        <v>5</v>
      </c>
      <c r="R1" s="624"/>
      <c r="V1" s="623" t="s">
        <v>10</v>
      </c>
      <c r="W1" s="624"/>
      <c r="AA1" s="623" t="s">
        <v>12</v>
      </c>
      <c r="AB1" s="624"/>
    </row>
    <row r="2">
      <c r="A2" s="627"/>
      <c r="B2" s="627"/>
      <c r="C2" s="628"/>
      <c r="D2" s="629"/>
      <c r="E2" s="630"/>
      <c r="F2" s="630"/>
    </row>
    <row r="3">
      <c r="A3" s="627"/>
      <c r="B3" s="627"/>
      <c r="C3" s="628"/>
      <c r="D3" s="629"/>
      <c r="E3" s="630"/>
      <c r="F3" s="630"/>
    </row>
    <row r="4">
      <c r="A4" s="627"/>
      <c r="D4" s="629"/>
      <c r="E4" s="630"/>
      <c r="F4" s="630"/>
    </row>
    <row r="5">
      <c r="A5" s="627"/>
      <c r="D5" s="629"/>
      <c r="E5" s="630"/>
      <c r="F5" s="630"/>
    </row>
    <row r="6">
      <c r="A6" s="627"/>
      <c r="D6" s="629"/>
      <c r="E6" s="630"/>
      <c r="F6" s="630"/>
    </row>
    <row r="7">
      <c r="A7" s="627"/>
      <c r="D7" s="629"/>
      <c r="E7" s="630"/>
      <c r="F7" s="630"/>
    </row>
    <row r="8">
      <c r="A8" s="627"/>
      <c r="D8" s="629"/>
      <c r="E8" s="630"/>
      <c r="F8" s="630"/>
    </row>
    <row r="9">
      <c r="A9" s="631"/>
      <c r="B9" s="631"/>
      <c r="C9" s="630"/>
      <c r="D9" s="632"/>
      <c r="E9" s="630"/>
      <c r="F9" s="630"/>
    </row>
    <row r="10">
      <c r="A10" s="631"/>
      <c r="B10" s="631"/>
      <c r="C10" s="633"/>
      <c r="D10" s="632"/>
      <c r="E10" s="630"/>
      <c r="F10" s="634"/>
    </row>
    <row r="23">
      <c r="A23" s="625"/>
      <c r="B23" s="625"/>
      <c r="C23" s="625"/>
      <c r="D23" s="625"/>
      <c r="E23" s="625"/>
      <c r="F23" s="626"/>
    </row>
    <row r="24">
      <c r="A24" s="627"/>
      <c r="B24" s="627"/>
      <c r="C24" s="628"/>
      <c r="D24" s="629"/>
      <c r="E24" s="630"/>
      <c r="F24" s="630"/>
    </row>
    <row r="25">
      <c r="A25" s="627"/>
      <c r="B25" s="627"/>
      <c r="D25" s="629"/>
      <c r="E25" s="630"/>
      <c r="F25" s="630"/>
    </row>
    <row r="26">
      <c r="A26" s="627"/>
      <c r="B26" s="627"/>
      <c r="D26" s="629"/>
      <c r="E26" s="630"/>
      <c r="F26" s="630"/>
    </row>
    <row r="27">
      <c r="A27" s="627"/>
      <c r="B27" s="627"/>
      <c r="D27" s="629"/>
      <c r="E27" s="630"/>
      <c r="F27" s="630"/>
    </row>
    <row r="28">
      <c r="A28" s="627"/>
      <c r="B28" s="627"/>
      <c r="D28" s="629"/>
      <c r="E28" s="630"/>
      <c r="F28" s="630"/>
    </row>
    <row r="29">
      <c r="A29" s="627"/>
      <c r="B29" s="627"/>
      <c r="D29" s="629"/>
      <c r="E29" s="630"/>
      <c r="F29" s="630"/>
      <c r="G29" s="630"/>
      <c r="H29" s="630"/>
      <c r="I29" s="630"/>
      <c r="J29" s="630"/>
    </row>
    <row r="30">
      <c r="A30" s="631"/>
      <c r="B30" s="631"/>
      <c r="C30" s="630"/>
      <c r="D30" s="632"/>
      <c r="E30" s="630"/>
      <c r="F30" s="634"/>
      <c r="G30" s="634"/>
      <c r="H30" s="634"/>
      <c r="I30" s="634"/>
      <c r="J30" s="634"/>
    </row>
    <row r="31">
      <c r="A31" s="631"/>
      <c r="B31" s="631"/>
      <c r="C31" s="633"/>
      <c r="D31" s="632"/>
      <c r="E31" s="630"/>
      <c r="F31" s="634"/>
      <c r="G31" s="630"/>
      <c r="H31" s="630"/>
      <c r="I31" s="630"/>
      <c r="J31" s="630"/>
    </row>
    <row r="44">
      <c r="A44" s="635"/>
      <c r="B44" s="635"/>
      <c r="C44" s="635"/>
      <c r="D44" s="635"/>
      <c r="E44" s="635"/>
      <c r="F44" s="636"/>
      <c r="G44" s="636"/>
      <c r="H44" s="636"/>
      <c r="I44" s="636"/>
      <c r="J44" s="636"/>
      <c r="K44" s="636"/>
    </row>
    <row r="45">
      <c r="A45" s="637"/>
      <c r="B45" s="637"/>
      <c r="C45" s="628"/>
      <c r="D45" s="629"/>
      <c r="E45" s="638"/>
      <c r="F45" s="639"/>
      <c r="G45" s="638"/>
      <c r="H45" s="639"/>
      <c r="I45" s="639"/>
      <c r="J45" s="639"/>
    </row>
    <row r="46">
      <c r="A46" s="637"/>
      <c r="D46" s="640"/>
      <c r="E46" s="638"/>
      <c r="F46" s="639"/>
      <c r="G46" s="639"/>
      <c r="H46" s="639"/>
      <c r="I46" s="639"/>
      <c r="J46" s="639"/>
    </row>
    <row r="47">
      <c r="A47" s="637"/>
      <c r="D47" s="629"/>
      <c r="E47" s="638"/>
      <c r="F47" s="638"/>
      <c r="G47" s="638"/>
      <c r="H47" s="639"/>
      <c r="I47" s="639"/>
      <c r="J47" s="639"/>
    </row>
    <row r="48">
      <c r="A48" s="637"/>
      <c r="D48" s="640"/>
      <c r="E48" s="638"/>
      <c r="F48" s="638"/>
      <c r="G48" s="639"/>
      <c r="H48" s="639"/>
      <c r="I48" s="639"/>
      <c r="J48" s="639"/>
    </row>
    <row r="49">
      <c r="A49" s="637"/>
      <c r="D49" s="640"/>
      <c r="E49" s="638"/>
      <c r="F49" s="638"/>
      <c r="G49" s="639"/>
      <c r="H49" s="639"/>
      <c r="I49" s="639"/>
      <c r="J49" s="639"/>
    </row>
    <row r="50">
      <c r="A50" s="637"/>
      <c r="D50" s="640"/>
      <c r="E50" s="638"/>
      <c r="F50" s="638"/>
      <c r="G50" s="639"/>
      <c r="H50" s="639"/>
      <c r="I50" s="639"/>
      <c r="J50" s="639"/>
    </row>
    <row r="51">
      <c r="A51" s="637"/>
      <c r="D51" s="629"/>
      <c r="E51" s="638"/>
      <c r="F51" s="639"/>
      <c r="G51" s="639"/>
      <c r="H51" s="639"/>
      <c r="I51" s="639"/>
      <c r="J51" s="639"/>
    </row>
    <row r="52">
      <c r="A52" s="641"/>
      <c r="B52" s="641"/>
      <c r="C52" s="639"/>
      <c r="D52" s="642"/>
      <c r="E52" s="639"/>
      <c r="F52" s="643"/>
      <c r="G52" s="643"/>
      <c r="H52" s="643"/>
      <c r="I52" s="643"/>
      <c r="J52" s="643"/>
    </row>
    <row r="53">
      <c r="A53" s="641"/>
      <c r="B53" s="641"/>
      <c r="C53" s="639"/>
      <c r="D53" s="642"/>
      <c r="E53" s="639"/>
      <c r="F53" s="643"/>
      <c r="G53" s="643"/>
      <c r="H53" s="643"/>
      <c r="I53" s="643"/>
      <c r="J53" s="643"/>
    </row>
    <row r="58">
      <c r="A58" s="644">
        <v>3.1</v>
      </c>
      <c r="B58" s="645"/>
      <c r="C58" s="646"/>
      <c r="D58" s="647"/>
      <c r="E58" s="648"/>
      <c r="F58" s="649"/>
      <c r="G58" s="649"/>
      <c r="H58" s="649"/>
      <c r="I58" s="649"/>
      <c r="J58" s="649"/>
      <c r="K58" s="650"/>
      <c r="L58" s="650"/>
      <c r="M58" s="650"/>
      <c r="N58" s="650"/>
      <c r="O58" s="650"/>
      <c r="P58" s="650"/>
      <c r="Q58" s="650"/>
      <c r="R58" s="650"/>
      <c r="S58" s="650"/>
      <c r="T58" s="650"/>
      <c r="U58" s="650"/>
      <c r="V58" s="650"/>
      <c r="W58" s="650"/>
      <c r="X58" s="650"/>
      <c r="Y58" s="650"/>
      <c r="Z58" s="650"/>
      <c r="AA58" s="650"/>
      <c r="AB58" s="650"/>
      <c r="AC58" s="650"/>
      <c r="AD58" s="650"/>
      <c r="AE58" s="650"/>
      <c r="AF58" s="650"/>
      <c r="AG58" s="650"/>
      <c r="AH58" s="650"/>
    </row>
    <row r="59">
      <c r="B59" s="645"/>
      <c r="C59" s="646"/>
      <c r="D59" s="647"/>
      <c r="E59" s="648"/>
      <c r="F59" s="649"/>
      <c r="G59" s="649"/>
      <c r="H59" s="649"/>
      <c r="I59" s="649"/>
      <c r="J59" s="649"/>
      <c r="K59" s="650"/>
      <c r="L59" s="650"/>
      <c r="M59" s="650"/>
      <c r="N59" s="650"/>
      <c r="O59" s="650"/>
      <c r="P59" s="650"/>
      <c r="Q59" s="650"/>
      <c r="R59" s="650"/>
      <c r="S59" s="650"/>
      <c r="T59" s="650"/>
      <c r="U59" s="650"/>
      <c r="V59" s="650"/>
      <c r="W59" s="650"/>
      <c r="X59" s="650"/>
      <c r="Y59" s="650"/>
      <c r="Z59" s="650"/>
      <c r="AA59" s="650"/>
      <c r="AB59" s="650"/>
      <c r="AC59" s="650"/>
      <c r="AD59" s="650"/>
      <c r="AE59" s="650"/>
      <c r="AF59" s="650"/>
      <c r="AG59" s="650"/>
      <c r="AH59" s="650"/>
    </row>
    <row r="60">
      <c r="B60" s="645"/>
      <c r="C60" s="646"/>
      <c r="D60" s="647"/>
      <c r="E60" s="648"/>
      <c r="F60" s="649"/>
      <c r="G60" s="649"/>
      <c r="H60" s="649"/>
      <c r="I60" s="649"/>
      <c r="J60" s="649"/>
      <c r="K60" s="650"/>
      <c r="L60" s="650"/>
      <c r="M60" s="650"/>
      <c r="N60" s="650"/>
      <c r="O60" s="650"/>
      <c r="P60" s="650"/>
      <c r="Q60" s="650"/>
      <c r="R60" s="650"/>
      <c r="S60" s="650"/>
      <c r="T60" s="650"/>
      <c r="U60" s="650"/>
      <c r="V60" s="650"/>
      <c r="W60" s="650"/>
      <c r="X60" s="650"/>
      <c r="Y60" s="650"/>
      <c r="Z60" s="650"/>
      <c r="AA60" s="650"/>
      <c r="AB60" s="650"/>
      <c r="AC60" s="650"/>
      <c r="AD60" s="650"/>
      <c r="AE60" s="650"/>
      <c r="AF60" s="650"/>
      <c r="AG60" s="650"/>
      <c r="AH60" s="650"/>
    </row>
    <row r="61">
      <c r="B61" s="645"/>
      <c r="C61" s="646"/>
      <c r="D61" s="647"/>
      <c r="E61" s="648"/>
      <c r="F61" s="649"/>
      <c r="G61" s="649"/>
      <c r="H61" s="649"/>
      <c r="I61" s="649"/>
      <c r="J61" s="649"/>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row>
    <row r="62">
      <c r="B62" s="645"/>
      <c r="C62" s="646"/>
      <c r="D62" s="647"/>
      <c r="E62" s="648"/>
      <c r="F62" s="649"/>
      <c r="G62" s="649"/>
      <c r="H62" s="649"/>
      <c r="I62" s="649"/>
      <c r="J62" s="649"/>
      <c r="K62" s="650"/>
      <c r="L62" s="650"/>
      <c r="M62" s="650"/>
      <c r="N62" s="650"/>
      <c r="O62" s="650"/>
      <c r="P62" s="650"/>
      <c r="Q62" s="650"/>
      <c r="R62" s="650"/>
      <c r="S62" s="650"/>
      <c r="T62" s="650"/>
      <c r="U62" s="650"/>
      <c r="V62" s="650"/>
      <c r="W62" s="650"/>
      <c r="X62" s="650"/>
      <c r="Y62" s="650"/>
      <c r="Z62" s="650"/>
      <c r="AA62" s="650"/>
      <c r="AB62" s="650"/>
      <c r="AC62" s="650"/>
      <c r="AD62" s="650"/>
      <c r="AE62" s="650"/>
      <c r="AF62" s="650"/>
      <c r="AG62" s="650"/>
      <c r="AH62" s="650"/>
    </row>
    <row r="63">
      <c r="B63" s="645"/>
      <c r="C63" s="646"/>
      <c r="D63" s="651"/>
      <c r="E63" s="648"/>
      <c r="F63" s="649"/>
      <c r="G63" s="649"/>
      <c r="H63" s="649"/>
      <c r="I63" s="649"/>
      <c r="J63" s="649"/>
      <c r="K63" s="650"/>
      <c r="L63" s="650"/>
      <c r="M63" s="650"/>
      <c r="N63" s="650"/>
      <c r="O63" s="650"/>
      <c r="P63" s="650"/>
      <c r="Q63" s="650"/>
      <c r="R63" s="650"/>
      <c r="S63" s="650"/>
      <c r="T63" s="650"/>
      <c r="U63" s="650"/>
      <c r="V63" s="650"/>
      <c r="W63" s="650"/>
      <c r="X63" s="650"/>
      <c r="Y63" s="650"/>
      <c r="Z63" s="650"/>
      <c r="AA63" s="650"/>
      <c r="AB63" s="650"/>
      <c r="AC63" s="650"/>
      <c r="AD63" s="650"/>
      <c r="AE63" s="650"/>
      <c r="AF63" s="650"/>
      <c r="AG63" s="650"/>
      <c r="AH63" s="650"/>
    </row>
    <row r="64">
      <c r="B64" s="645"/>
      <c r="C64" s="646"/>
      <c r="D64" s="647"/>
      <c r="E64" s="648"/>
      <c r="F64" s="649"/>
      <c r="G64" s="649"/>
      <c r="H64" s="649"/>
      <c r="I64" s="649"/>
      <c r="J64" s="649"/>
      <c r="K64" s="650"/>
      <c r="L64" s="650"/>
      <c r="M64" s="650"/>
      <c r="N64" s="650"/>
      <c r="O64" s="650"/>
      <c r="P64" s="650"/>
      <c r="Q64" s="650"/>
      <c r="R64" s="650"/>
      <c r="S64" s="650"/>
      <c r="T64" s="650"/>
      <c r="U64" s="650"/>
      <c r="V64" s="650"/>
      <c r="W64" s="650"/>
      <c r="X64" s="650"/>
      <c r="Y64" s="650"/>
      <c r="Z64" s="650"/>
      <c r="AA64" s="650"/>
      <c r="AB64" s="650"/>
      <c r="AC64" s="650"/>
      <c r="AD64" s="650"/>
      <c r="AE64" s="650"/>
      <c r="AF64" s="650"/>
      <c r="AG64" s="650"/>
      <c r="AH64" s="650"/>
    </row>
    <row r="65">
      <c r="B65" s="645"/>
      <c r="C65" s="646"/>
      <c r="D65" s="647"/>
      <c r="E65" s="648"/>
      <c r="F65" s="649"/>
      <c r="G65" s="649"/>
      <c r="H65" s="649"/>
      <c r="I65" s="649"/>
      <c r="J65" s="649"/>
      <c r="K65" s="650"/>
      <c r="L65" s="650"/>
      <c r="M65" s="650"/>
      <c r="N65" s="650"/>
      <c r="O65" s="650"/>
      <c r="P65" s="650"/>
      <c r="Q65" s="650"/>
      <c r="R65" s="650"/>
      <c r="S65" s="650"/>
      <c r="T65" s="650"/>
      <c r="U65" s="650"/>
      <c r="V65" s="650"/>
      <c r="W65" s="650"/>
      <c r="X65" s="650"/>
      <c r="Y65" s="650"/>
      <c r="Z65" s="650"/>
      <c r="AA65" s="650"/>
      <c r="AB65" s="650"/>
      <c r="AC65" s="650"/>
      <c r="AD65" s="650"/>
      <c r="AE65" s="650"/>
      <c r="AF65" s="650"/>
      <c r="AG65" s="650"/>
      <c r="AH65" s="650"/>
    </row>
    <row r="66">
      <c r="B66" s="652"/>
      <c r="C66" s="653"/>
      <c r="D66" s="654"/>
      <c r="E66" s="653"/>
      <c r="F66" s="655"/>
      <c r="G66" s="655"/>
      <c r="H66" s="655"/>
      <c r="I66" s="655"/>
      <c r="J66" s="655"/>
      <c r="K66" s="650"/>
      <c r="L66" s="650"/>
      <c r="M66" s="650"/>
      <c r="N66" s="650"/>
      <c r="O66" s="650"/>
      <c r="P66" s="650"/>
      <c r="Q66" s="650"/>
      <c r="R66" s="650"/>
      <c r="S66" s="650"/>
      <c r="T66" s="650"/>
      <c r="U66" s="650"/>
      <c r="V66" s="650"/>
      <c r="W66" s="650"/>
      <c r="X66" s="650"/>
      <c r="Y66" s="650"/>
      <c r="Z66" s="650"/>
      <c r="AA66" s="650"/>
      <c r="AB66" s="650"/>
      <c r="AC66" s="650"/>
      <c r="AD66" s="650"/>
      <c r="AE66" s="650"/>
      <c r="AF66" s="650"/>
      <c r="AG66" s="650"/>
      <c r="AH66" s="650"/>
    </row>
    <row r="67">
      <c r="B67" s="652"/>
      <c r="C67" s="653"/>
      <c r="D67" s="654"/>
      <c r="E67" s="653"/>
      <c r="F67" s="655"/>
      <c r="G67" s="655"/>
      <c r="H67" s="655"/>
      <c r="I67" s="655"/>
      <c r="J67" s="655"/>
      <c r="K67" s="650"/>
      <c r="L67" s="650"/>
      <c r="M67" s="650"/>
      <c r="N67" s="650"/>
      <c r="O67" s="650"/>
      <c r="P67" s="650"/>
      <c r="Q67" s="650"/>
      <c r="R67" s="650"/>
      <c r="S67" s="650"/>
      <c r="T67" s="650"/>
      <c r="U67" s="650"/>
      <c r="V67" s="650"/>
      <c r="W67" s="650"/>
      <c r="X67" s="650"/>
      <c r="Y67" s="650"/>
      <c r="Z67" s="650"/>
      <c r="AA67" s="650"/>
      <c r="AB67" s="650"/>
      <c r="AC67" s="650"/>
      <c r="AD67" s="650"/>
      <c r="AE67" s="650"/>
      <c r="AF67" s="650"/>
      <c r="AG67" s="650"/>
      <c r="AH67" s="650"/>
    </row>
    <row r="68">
      <c r="B68" s="656"/>
      <c r="D68" s="650"/>
      <c r="E68" s="650"/>
      <c r="F68" s="650"/>
      <c r="G68" s="650"/>
      <c r="H68" s="650"/>
      <c r="I68" s="650"/>
      <c r="J68" s="650"/>
      <c r="K68" s="650"/>
      <c r="L68" s="650"/>
      <c r="M68" s="650"/>
      <c r="N68" s="650"/>
      <c r="O68" s="650"/>
      <c r="P68" s="650"/>
      <c r="Q68" s="650"/>
      <c r="R68" s="650"/>
      <c r="S68" s="650"/>
      <c r="T68" s="650"/>
      <c r="U68" s="650"/>
      <c r="V68" s="650"/>
      <c r="W68" s="650"/>
      <c r="X68" s="650"/>
      <c r="Y68" s="650"/>
      <c r="Z68" s="650"/>
      <c r="AA68" s="650"/>
      <c r="AB68" s="650"/>
      <c r="AC68" s="650"/>
      <c r="AD68" s="650"/>
      <c r="AE68" s="650"/>
      <c r="AF68" s="650"/>
      <c r="AG68" s="650"/>
      <c r="AH68" s="650"/>
    </row>
    <row r="69">
      <c r="B69" s="650"/>
      <c r="C69" s="650"/>
      <c r="D69" s="650"/>
      <c r="E69" s="650"/>
      <c r="F69" s="650"/>
      <c r="G69" s="650"/>
      <c r="H69" s="650"/>
      <c r="I69" s="650"/>
      <c r="J69" s="650"/>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row>
    <row r="70">
      <c r="B70" s="650"/>
      <c r="C70" s="650"/>
      <c r="D70" s="650"/>
      <c r="E70" s="650"/>
      <c r="F70" s="650"/>
      <c r="G70" s="650"/>
      <c r="H70" s="650"/>
      <c r="I70" s="650"/>
      <c r="J70" s="650"/>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row>
    <row r="76">
      <c r="A76" s="644">
        <v>3.2</v>
      </c>
      <c r="F76" s="649"/>
      <c r="K76" s="649"/>
      <c r="P76" s="649"/>
      <c r="U76" s="649"/>
      <c r="Z76" s="649"/>
      <c r="AE76" s="649"/>
      <c r="AF76" s="649"/>
      <c r="AG76" s="649"/>
      <c r="AH76" s="649"/>
    </row>
    <row r="77">
      <c r="F77" s="649"/>
      <c r="K77" s="649"/>
      <c r="P77" s="649"/>
      <c r="U77" s="649"/>
      <c r="Z77" s="649"/>
      <c r="AE77" s="649"/>
      <c r="AF77" s="649"/>
      <c r="AG77" s="649"/>
      <c r="AH77" s="649"/>
    </row>
    <row r="78">
      <c r="F78" s="649"/>
      <c r="K78" s="649"/>
      <c r="P78" s="649"/>
      <c r="U78" s="649"/>
      <c r="Z78" s="649"/>
      <c r="AE78" s="649"/>
      <c r="AF78" s="649"/>
      <c r="AG78" s="649"/>
      <c r="AH78" s="649"/>
    </row>
    <row r="79">
      <c r="F79" s="649"/>
      <c r="K79" s="649"/>
      <c r="P79" s="649"/>
      <c r="U79" s="649"/>
      <c r="Z79" s="649"/>
      <c r="AE79" s="649"/>
      <c r="AF79" s="649"/>
      <c r="AG79" s="649"/>
      <c r="AH79" s="649"/>
    </row>
    <row r="80">
      <c r="F80" s="649"/>
      <c r="K80" s="649"/>
      <c r="P80" s="649"/>
      <c r="U80" s="649"/>
      <c r="Z80" s="649"/>
      <c r="AE80" s="649"/>
      <c r="AF80" s="649"/>
      <c r="AG80" s="649"/>
      <c r="AH80" s="649"/>
    </row>
    <row r="81">
      <c r="F81" s="649"/>
      <c r="K81" s="649"/>
      <c r="P81" s="649"/>
      <c r="U81" s="649"/>
      <c r="Z81" s="649"/>
      <c r="AE81" s="649"/>
      <c r="AF81" s="649"/>
      <c r="AG81" s="649"/>
      <c r="AH81" s="649"/>
    </row>
    <row r="82">
      <c r="F82" s="649"/>
      <c r="K82" s="649"/>
      <c r="P82" s="649"/>
      <c r="U82" s="649"/>
      <c r="Z82" s="649"/>
      <c r="AE82" s="655"/>
      <c r="AF82" s="655"/>
      <c r="AG82" s="655"/>
      <c r="AH82" s="655"/>
    </row>
    <row r="83">
      <c r="F83" s="649"/>
      <c r="K83" s="649"/>
      <c r="P83" s="655"/>
      <c r="U83" s="655"/>
      <c r="Z83" s="655"/>
      <c r="AE83" s="655"/>
      <c r="AF83" s="655"/>
      <c r="AG83" s="655"/>
      <c r="AH83" s="655"/>
    </row>
    <row r="84">
      <c r="F84" s="655"/>
      <c r="K84" s="655"/>
      <c r="P84" s="655"/>
      <c r="U84" s="655"/>
      <c r="Z84" s="655"/>
      <c r="AE84" s="650"/>
      <c r="AF84" s="650"/>
      <c r="AG84" s="650"/>
      <c r="AH84" s="650"/>
    </row>
    <row r="85">
      <c r="F85" s="655"/>
      <c r="K85" s="655"/>
      <c r="P85" s="650"/>
      <c r="U85" s="650"/>
      <c r="Z85" s="650"/>
      <c r="AE85" s="650"/>
      <c r="AF85" s="650"/>
      <c r="AG85" s="650"/>
      <c r="AH85" s="650"/>
    </row>
    <row r="86">
      <c r="F86" s="650"/>
      <c r="K86" s="650"/>
      <c r="P86" s="650"/>
      <c r="U86" s="650"/>
      <c r="Z86" s="650"/>
      <c r="AE86" s="650"/>
      <c r="AF86" s="650"/>
      <c r="AG86" s="650"/>
      <c r="AH86" s="650"/>
    </row>
    <row r="87">
      <c r="F87" s="650"/>
      <c r="K87" s="650"/>
      <c r="P87" s="650"/>
      <c r="U87" s="650"/>
      <c r="Z87" s="650"/>
      <c r="AE87" s="649"/>
      <c r="AF87" s="649"/>
      <c r="AG87" s="649"/>
      <c r="AH87" s="649"/>
    </row>
    <row r="88">
      <c r="F88" s="650"/>
      <c r="K88" s="650"/>
      <c r="P88" s="649"/>
      <c r="U88" s="649"/>
      <c r="Z88" s="649"/>
      <c r="AE88" s="649"/>
      <c r="AF88" s="649"/>
      <c r="AG88" s="649"/>
      <c r="AH88" s="649"/>
    </row>
    <row r="94">
      <c r="A94" s="644">
        <v>3.3</v>
      </c>
      <c r="F94" s="649"/>
      <c r="K94" s="649"/>
      <c r="P94" s="649"/>
      <c r="U94" s="649"/>
      <c r="Z94" s="649"/>
      <c r="AE94" s="649"/>
      <c r="AF94" s="649"/>
      <c r="AG94" s="649"/>
      <c r="AH94" s="649"/>
    </row>
    <row r="95">
      <c r="F95" s="649"/>
      <c r="K95" s="649"/>
      <c r="P95" s="649"/>
      <c r="U95" s="649"/>
      <c r="Z95" s="649"/>
      <c r="AE95" s="649"/>
      <c r="AF95" s="649"/>
      <c r="AG95" s="649"/>
      <c r="AH95" s="649"/>
    </row>
    <row r="96">
      <c r="F96" s="649"/>
      <c r="K96" s="649"/>
      <c r="P96" s="649"/>
      <c r="U96" s="649"/>
      <c r="Z96" s="649"/>
      <c r="AE96" s="649"/>
      <c r="AF96" s="649"/>
      <c r="AG96" s="649"/>
      <c r="AH96" s="649"/>
    </row>
    <row r="97">
      <c r="F97" s="649"/>
      <c r="K97" s="649"/>
      <c r="P97" s="649"/>
      <c r="U97" s="649"/>
      <c r="Z97" s="649"/>
      <c r="AE97" s="649"/>
      <c r="AF97" s="649"/>
      <c r="AG97" s="649"/>
      <c r="AH97" s="649"/>
    </row>
    <row r="98">
      <c r="F98" s="649"/>
      <c r="K98" s="649"/>
      <c r="P98" s="649"/>
      <c r="U98" s="649"/>
      <c r="Z98" s="649"/>
      <c r="AE98" s="649"/>
      <c r="AF98" s="649"/>
      <c r="AG98" s="649"/>
      <c r="AH98" s="649"/>
    </row>
    <row r="99">
      <c r="F99" s="649"/>
      <c r="K99" s="649"/>
      <c r="P99" s="649"/>
      <c r="U99" s="649"/>
      <c r="Z99" s="649"/>
      <c r="AE99" s="649"/>
      <c r="AF99" s="649"/>
      <c r="AG99" s="649"/>
      <c r="AH99" s="649"/>
    </row>
    <row r="100">
      <c r="F100" s="649"/>
      <c r="K100" s="649"/>
      <c r="P100" s="649"/>
      <c r="U100" s="649"/>
      <c r="Z100" s="649"/>
      <c r="AE100" s="655"/>
      <c r="AF100" s="655"/>
      <c r="AG100" s="655"/>
      <c r="AH100" s="655"/>
    </row>
    <row r="101">
      <c r="F101" s="649"/>
      <c r="K101" s="649"/>
      <c r="P101" s="649"/>
      <c r="U101" s="655"/>
      <c r="Z101" s="655"/>
      <c r="AE101" s="655"/>
      <c r="AF101" s="655"/>
      <c r="AG101" s="655"/>
      <c r="AH101" s="655"/>
    </row>
    <row r="102">
      <c r="F102" s="655"/>
      <c r="K102" s="655"/>
      <c r="P102" s="655"/>
      <c r="U102" s="655"/>
      <c r="Z102" s="655"/>
      <c r="AE102" s="650"/>
      <c r="AF102" s="650"/>
      <c r="AG102" s="650"/>
      <c r="AH102" s="650"/>
    </row>
    <row r="103">
      <c r="F103" s="655"/>
      <c r="K103" s="655"/>
      <c r="P103" s="655"/>
      <c r="U103" s="650"/>
      <c r="Z103" s="650"/>
      <c r="AE103" s="650"/>
      <c r="AF103" s="650"/>
      <c r="AG103" s="650"/>
      <c r="AH103" s="650"/>
    </row>
    <row r="104">
      <c r="F104" s="650"/>
      <c r="K104" s="650"/>
      <c r="P104" s="650"/>
      <c r="U104" s="650"/>
      <c r="Z104" s="650"/>
      <c r="AE104" s="650"/>
      <c r="AF104" s="650"/>
      <c r="AG104" s="650"/>
      <c r="AH104" s="650"/>
    </row>
    <row r="105">
      <c r="F105" s="650"/>
      <c r="K105" s="650"/>
      <c r="P105" s="650"/>
      <c r="U105" s="650"/>
      <c r="Z105" s="650"/>
      <c r="AE105" s="649"/>
      <c r="AF105" s="649"/>
      <c r="AG105" s="649"/>
      <c r="AH105" s="649"/>
    </row>
    <row r="106">
      <c r="F106" s="650"/>
      <c r="K106" s="650"/>
      <c r="P106" s="650"/>
      <c r="U106" s="649"/>
      <c r="Z106" s="649"/>
      <c r="AE106" s="649"/>
      <c r="AF106" s="649"/>
      <c r="AG106" s="649"/>
      <c r="AH106" s="649"/>
    </row>
    <row r="112">
      <c r="A112" s="657">
        <v>4.1</v>
      </c>
      <c r="F112" s="657"/>
      <c r="K112" s="657"/>
      <c r="P112" s="657"/>
      <c r="U112" s="657"/>
      <c r="Z112" s="657"/>
      <c r="AE112" s="657"/>
      <c r="AF112" s="657"/>
      <c r="AG112" s="657"/>
      <c r="AH112" s="657"/>
    </row>
    <row r="130">
      <c r="A130" s="657">
        <v>4.2</v>
      </c>
      <c r="F130" s="657"/>
      <c r="K130" s="657"/>
      <c r="P130" s="657"/>
      <c r="U130" s="657"/>
      <c r="Z130" s="657"/>
      <c r="AE130" s="657"/>
      <c r="AF130" s="657"/>
      <c r="AG130" s="657"/>
      <c r="AH130" s="657"/>
    </row>
    <row r="148">
      <c r="A148" s="657">
        <v>4.3</v>
      </c>
      <c r="F148" s="657"/>
      <c r="K148" s="657"/>
      <c r="P148" s="657"/>
      <c r="U148" s="657"/>
      <c r="Z148" s="657"/>
      <c r="AE148" s="657"/>
      <c r="AF148" s="657"/>
      <c r="AG148" s="657"/>
      <c r="AH148" s="657"/>
    </row>
    <row r="166">
      <c r="A166" s="657">
        <v>4.4</v>
      </c>
      <c r="F166" s="657"/>
      <c r="K166" s="657"/>
      <c r="P166" s="657"/>
      <c r="U166" s="657"/>
      <c r="Z166" s="657"/>
      <c r="AE166" s="657"/>
      <c r="AF166" s="657"/>
      <c r="AG166" s="657"/>
      <c r="AH166" s="657"/>
    </row>
    <row r="184">
      <c r="A184" s="657">
        <v>4.5</v>
      </c>
      <c r="F184" s="657"/>
      <c r="K184" s="657"/>
      <c r="P184" s="657"/>
      <c r="U184" s="657"/>
      <c r="Z184" s="657"/>
      <c r="AE184" s="657"/>
      <c r="AF184" s="657"/>
      <c r="AG184" s="657"/>
      <c r="AH184" s="657"/>
    </row>
    <row r="202">
      <c r="A202" s="657">
        <v>4.6</v>
      </c>
      <c r="F202" s="657"/>
      <c r="K202" s="657"/>
      <c r="P202" s="657"/>
      <c r="U202" s="657"/>
      <c r="Z202" s="657"/>
      <c r="AE202" s="657"/>
      <c r="AF202" s="657"/>
      <c r="AG202" s="657"/>
      <c r="AH202" s="657"/>
    </row>
    <row r="204">
      <c r="S204" s="436"/>
    </row>
    <row r="220">
      <c r="A220" s="658">
        <v>4.7</v>
      </c>
      <c r="B220" s="659"/>
      <c r="C220" s="659"/>
      <c r="D220" s="659"/>
      <c r="E220" s="659"/>
      <c r="F220" s="660"/>
      <c r="G220" s="659"/>
      <c r="H220" s="659"/>
      <c r="I220" s="659"/>
      <c r="J220" s="659"/>
      <c r="K220" s="660"/>
      <c r="L220" s="659"/>
      <c r="M220" s="659"/>
      <c r="N220" s="659"/>
      <c r="O220" s="659"/>
      <c r="P220" s="660"/>
      <c r="Q220" s="659"/>
      <c r="R220" s="659"/>
      <c r="S220" s="659"/>
      <c r="T220" s="659"/>
      <c r="U220" s="660"/>
      <c r="V220" s="659"/>
      <c r="W220" s="659"/>
      <c r="X220" s="659"/>
      <c r="Y220" s="659"/>
      <c r="Z220" s="660"/>
      <c r="AA220" s="659"/>
      <c r="AB220" s="659"/>
      <c r="AC220" s="659"/>
      <c r="AD220" s="659"/>
      <c r="AE220" s="660"/>
      <c r="AF220" s="660"/>
      <c r="AG220" s="660"/>
      <c r="AH220" s="660"/>
    </row>
    <row r="221">
      <c r="B221" s="659"/>
      <c r="C221" s="659"/>
      <c r="D221" s="659"/>
      <c r="E221" s="659"/>
      <c r="G221" s="659"/>
      <c r="H221" s="659"/>
      <c r="I221" s="659"/>
      <c r="J221" s="659"/>
      <c r="L221" s="659"/>
      <c r="M221" s="659"/>
      <c r="N221" s="659"/>
      <c r="O221" s="659"/>
      <c r="Q221" s="659"/>
      <c r="R221" s="659"/>
      <c r="S221" s="659"/>
      <c r="T221" s="659"/>
      <c r="V221" s="659"/>
      <c r="W221" s="659"/>
      <c r="X221" s="659"/>
      <c r="Y221" s="659"/>
      <c r="AA221" s="659"/>
      <c r="AB221" s="659"/>
      <c r="AC221" s="659"/>
      <c r="AD221" s="659"/>
    </row>
    <row r="222">
      <c r="B222" s="659"/>
      <c r="C222" s="659"/>
      <c r="D222" s="659"/>
      <c r="E222" s="659"/>
      <c r="G222" s="659"/>
      <c r="H222" s="659"/>
      <c r="I222" s="659"/>
      <c r="J222" s="659"/>
      <c r="L222" s="659"/>
      <c r="M222" s="659"/>
      <c r="N222" s="659"/>
      <c r="O222" s="659"/>
      <c r="Q222" s="659"/>
      <c r="R222" s="659"/>
      <c r="S222" s="659"/>
      <c r="T222" s="659"/>
      <c r="V222" s="659"/>
      <c r="W222" s="659"/>
      <c r="X222" s="659"/>
      <c r="Y222" s="659"/>
      <c r="AA222" s="659"/>
      <c r="AB222" s="659"/>
      <c r="AC222" s="659"/>
      <c r="AD222" s="659"/>
    </row>
    <row r="223">
      <c r="B223" s="659"/>
      <c r="C223" s="659"/>
      <c r="D223" s="659"/>
      <c r="E223" s="659"/>
      <c r="G223" s="659"/>
      <c r="H223" s="659"/>
      <c r="I223" s="659"/>
      <c r="J223" s="659"/>
      <c r="L223" s="659"/>
      <c r="M223" s="659"/>
      <c r="N223" s="659"/>
      <c r="O223" s="659"/>
      <c r="Q223" s="659"/>
      <c r="R223" s="659"/>
      <c r="S223" s="659"/>
      <c r="T223" s="659"/>
      <c r="V223" s="659"/>
      <c r="W223" s="659"/>
      <c r="X223" s="659"/>
      <c r="Y223" s="659"/>
      <c r="AA223" s="659"/>
      <c r="AB223" s="659"/>
      <c r="AC223" s="659"/>
      <c r="AD223" s="659"/>
    </row>
    <row r="224">
      <c r="B224" s="659"/>
      <c r="C224" s="659"/>
      <c r="D224" s="659"/>
      <c r="E224" s="659"/>
      <c r="G224" s="659"/>
      <c r="H224" s="659"/>
      <c r="I224" s="659"/>
      <c r="J224" s="659"/>
      <c r="L224" s="659"/>
      <c r="M224" s="659"/>
      <c r="N224" s="659"/>
      <c r="O224" s="659"/>
      <c r="Q224" s="659"/>
      <c r="R224" s="659"/>
      <c r="S224" s="659"/>
      <c r="T224" s="659"/>
      <c r="V224" s="659"/>
      <c r="W224" s="659"/>
      <c r="X224" s="659"/>
      <c r="Y224" s="659"/>
      <c r="AA224" s="659"/>
      <c r="AB224" s="659"/>
      <c r="AC224" s="659"/>
      <c r="AD224" s="659"/>
    </row>
    <row r="225">
      <c r="B225" s="659"/>
      <c r="C225" s="659"/>
      <c r="D225" s="659"/>
      <c r="E225" s="659"/>
      <c r="G225" s="659"/>
      <c r="H225" s="659"/>
      <c r="I225" s="659"/>
      <c r="J225" s="659"/>
      <c r="L225" s="659"/>
      <c r="M225" s="659"/>
      <c r="N225" s="659"/>
      <c r="O225" s="659"/>
      <c r="Q225" s="659"/>
      <c r="R225" s="659"/>
      <c r="S225" s="659"/>
      <c r="T225" s="659"/>
      <c r="V225" s="659"/>
      <c r="W225" s="659"/>
      <c r="X225" s="659"/>
      <c r="Y225" s="659"/>
      <c r="AA225" s="659"/>
      <c r="AB225" s="659"/>
      <c r="AC225" s="659"/>
      <c r="AD225" s="659"/>
    </row>
    <row r="226">
      <c r="B226" s="659"/>
      <c r="C226" s="659"/>
      <c r="D226" s="659"/>
      <c r="E226" s="659"/>
      <c r="G226" s="659"/>
      <c r="H226" s="659"/>
      <c r="I226" s="659"/>
      <c r="J226" s="659"/>
      <c r="L226" s="659"/>
      <c r="M226" s="659"/>
      <c r="N226" s="659"/>
      <c r="O226" s="659"/>
      <c r="Q226" s="659"/>
      <c r="R226" s="659"/>
      <c r="S226" s="659"/>
      <c r="T226" s="659"/>
      <c r="V226" s="659"/>
      <c r="W226" s="659"/>
      <c r="X226" s="659"/>
      <c r="Y226" s="659"/>
      <c r="AA226" s="659"/>
      <c r="AB226" s="659"/>
      <c r="AC226" s="659"/>
      <c r="AD226" s="659"/>
    </row>
    <row r="227">
      <c r="B227" s="659"/>
      <c r="C227" s="659"/>
      <c r="D227" s="659"/>
      <c r="E227" s="659"/>
      <c r="G227" s="659"/>
      <c r="H227" s="659"/>
      <c r="I227" s="659"/>
      <c r="J227" s="659"/>
      <c r="L227" s="659"/>
      <c r="M227" s="659"/>
      <c r="N227" s="659"/>
      <c r="O227" s="659"/>
      <c r="Q227" s="659"/>
      <c r="R227" s="659"/>
      <c r="S227" s="659"/>
      <c r="T227" s="659"/>
      <c r="V227" s="659"/>
      <c r="W227" s="659"/>
      <c r="X227" s="659"/>
      <c r="Y227" s="659"/>
      <c r="AA227" s="659"/>
      <c r="AB227" s="659"/>
      <c r="AC227" s="659"/>
      <c r="AD227" s="659"/>
    </row>
    <row r="228">
      <c r="B228" s="659"/>
      <c r="C228" s="659"/>
      <c r="D228" s="659"/>
      <c r="E228" s="659"/>
      <c r="G228" s="659"/>
      <c r="H228" s="659"/>
      <c r="I228" s="659"/>
      <c r="J228" s="659"/>
      <c r="L228" s="659"/>
      <c r="M228" s="659"/>
      <c r="N228" s="659"/>
      <c r="O228" s="659"/>
      <c r="Q228" s="659"/>
      <c r="R228" s="659"/>
      <c r="S228" s="659"/>
      <c r="T228" s="659"/>
      <c r="V228" s="659"/>
      <c r="W228" s="659"/>
      <c r="X228" s="659"/>
      <c r="Y228" s="659"/>
      <c r="AA228" s="659"/>
      <c r="AB228" s="659"/>
      <c r="AC228" s="659"/>
      <c r="AD228" s="659"/>
    </row>
    <row r="229">
      <c r="B229" s="659"/>
      <c r="C229" s="659"/>
      <c r="D229" s="659"/>
      <c r="E229" s="659"/>
      <c r="G229" s="659"/>
      <c r="H229" s="659"/>
      <c r="I229" s="659"/>
      <c r="J229" s="659"/>
      <c r="L229" s="659"/>
      <c r="M229" s="659"/>
      <c r="N229" s="659"/>
      <c r="O229" s="659"/>
      <c r="Q229" s="659"/>
      <c r="R229" s="659"/>
      <c r="S229" s="659"/>
      <c r="T229" s="659"/>
      <c r="V229" s="659"/>
      <c r="W229" s="659"/>
      <c r="X229" s="659"/>
      <c r="Y229" s="659"/>
      <c r="AA229" s="659"/>
      <c r="AB229" s="659"/>
      <c r="AC229" s="659"/>
      <c r="AD229" s="659"/>
    </row>
    <row r="230">
      <c r="B230" s="659"/>
      <c r="C230" s="659"/>
      <c r="D230" s="659"/>
      <c r="E230" s="659"/>
      <c r="G230" s="659"/>
      <c r="H230" s="659"/>
      <c r="I230" s="659"/>
      <c r="J230" s="659"/>
      <c r="L230" s="659"/>
      <c r="M230" s="659"/>
      <c r="N230" s="659"/>
      <c r="O230" s="659"/>
      <c r="Q230" s="659"/>
      <c r="R230" s="659"/>
      <c r="S230" s="659"/>
      <c r="T230" s="659"/>
      <c r="V230" s="659"/>
      <c r="W230" s="659"/>
      <c r="X230" s="659"/>
      <c r="Y230" s="659"/>
      <c r="AA230" s="659"/>
      <c r="AB230" s="659"/>
      <c r="AC230" s="659"/>
      <c r="AD230" s="659"/>
    </row>
    <row r="231">
      <c r="B231" s="659"/>
      <c r="C231" s="659"/>
      <c r="D231" s="659"/>
      <c r="E231" s="659"/>
      <c r="G231" s="659"/>
      <c r="H231" s="659"/>
      <c r="I231" s="659"/>
      <c r="J231" s="659"/>
      <c r="L231" s="659"/>
      <c r="M231" s="659"/>
      <c r="N231" s="659"/>
      <c r="O231" s="659"/>
      <c r="Q231" s="659"/>
      <c r="R231" s="659"/>
      <c r="S231" s="659"/>
      <c r="T231" s="659"/>
      <c r="V231" s="659"/>
      <c r="W231" s="659"/>
      <c r="X231" s="659"/>
      <c r="Y231" s="659"/>
      <c r="AA231" s="659"/>
      <c r="AB231" s="659"/>
      <c r="AC231" s="659"/>
      <c r="AD231" s="659"/>
    </row>
    <row r="232">
      <c r="B232" s="659"/>
      <c r="C232" s="659"/>
      <c r="D232" s="659"/>
      <c r="E232" s="659"/>
      <c r="G232" s="659"/>
      <c r="H232" s="659"/>
      <c r="I232" s="659"/>
      <c r="J232" s="659"/>
      <c r="L232" s="659"/>
      <c r="M232" s="659"/>
      <c r="N232" s="659"/>
      <c r="O232" s="659"/>
      <c r="Q232" s="659"/>
      <c r="R232" s="659"/>
      <c r="S232" s="659"/>
      <c r="T232" s="659"/>
      <c r="V232" s="659"/>
      <c r="W232" s="659"/>
      <c r="X232" s="659"/>
      <c r="Y232" s="659"/>
      <c r="AA232" s="659"/>
      <c r="AB232" s="659"/>
      <c r="AC232" s="659"/>
      <c r="AD232" s="659"/>
    </row>
    <row r="238">
      <c r="A238" s="661">
        <v>5.1</v>
      </c>
      <c r="F238" s="661"/>
      <c r="K238" s="661"/>
      <c r="P238" s="661"/>
      <c r="U238" s="661"/>
      <c r="Z238" s="661"/>
      <c r="AE238" s="661"/>
    </row>
    <row r="256">
      <c r="A256" s="661">
        <v>5.2</v>
      </c>
      <c r="F256" s="661"/>
      <c r="K256" s="661"/>
      <c r="P256" s="661"/>
      <c r="U256" s="661"/>
      <c r="Z256" s="661"/>
      <c r="AE256" s="661"/>
    </row>
    <row r="274">
      <c r="A274" s="661">
        <v>5.3</v>
      </c>
      <c r="F274" s="661"/>
      <c r="K274" s="661"/>
      <c r="P274" s="661"/>
      <c r="U274" s="661"/>
      <c r="Z274" s="661"/>
      <c r="AE274" s="661"/>
    </row>
    <row r="292">
      <c r="A292" s="661">
        <v>5.4</v>
      </c>
      <c r="F292" s="661"/>
      <c r="K292" s="661"/>
      <c r="P292" s="661"/>
      <c r="U292" s="661"/>
      <c r="Z292" s="661"/>
      <c r="AE292" s="661"/>
    </row>
    <row r="307">
      <c r="A307" s="662">
        <v>6.1</v>
      </c>
      <c r="F307" s="662"/>
      <c r="K307" s="662"/>
      <c r="P307" s="662"/>
      <c r="U307" s="662"/>
      <c r="Z307" s="662"/>
      <c r="AE307" s="662"/>
    </row>
  </sheetData>
  <mergeCells count="120">
    <mergeCell ref="C3:C8"/>
    <mergeCell ref="C24:C29"/>
    <mergeCell ref="B45:B51"/>
    <mergeCell ref="C45:C51"/>
    <mergeCell ref="A58:A70"/>
    <mergeCell ref="B68:C68"/>
    <mergeCell ref="A76:A88"/>
    <mergeCell ref="A220:A232"/>
    <mergeCell ref="A238:A250"/>
    <mergeCell ref="A256:A268"/>
    <mergeCell ref="A274:A286"/>
    <mergeCell ref="A292:A304"/>
    <mergeCell ref="A307:A319"/>
    <mergeCell ref="F238:F250"/>
    <mergeCell ref="F256:F268"/>
    <mergeCell ref="F274:F286"/>
    <mergeCell ref="F292:F304"/>
    <mergeCell ref="F307:F319"/>
    <mergeCell ref="A166:A178"/>
    <mergeCell ref="F166:F178"/>
    <mergeCell ref="A184:A196"/>
    <mergeCell ref="F184:F196"/>
    <mergeCell ref="A202:A214"/>
    <mergeCell ref="F202:F214"/>
    <mergeCell ref="F220:F232"/>
    <mergeCell ref="B1:C1"/>
    <mergeCell ref="G1:H1"/>
    <mergeCell ref="L1:M1"/>
    <mergeCell ref="Q1:R1"/>
    <mergeCell ref="V1:W1"/>
    <mergeCell ref="AA1:AB1"/>
    <mergeCell ref="B3:B8"/>
    <mergeCell ref="AE112:AE124"/>
    <mergeCell ref="AF112:AF124"/>
    <mergeCell ref="AG112:AG124"/>
    <mergeCell ref="AH112:AH124"/>
    <mergeCell ref="A94:A106"/>
    <mergeCell ref="A112:A124"/>
    <mergeCell ref="F112:F124"/>
    <mergeCell ref="K112:K124"/>
    <mergeCell ref="P112:P124"/>
    <mergeCell ref="U112:U124"/>
    <mergeCell ref="Z112:Z124"/>
    <mergeCell ref="AF130:AF142"/>
    <mergeCell ref="AG130:AG142"/>
    <mergeCell ref="AH130:AH142"/>
    <mergeCell ref="A130:A142"/>
    <mergeCell ref="F130:F142"/>
    <mergeCell ref="K130:K142"/>
    <mergeCell ref="P130:P142"/>
    <mergeCell ref="U130:U142"/>
    <mergeCell ref="Z130:Z142"/>
    <mergeCell ref="AE130:AE142"/>
    <mergeCell ref="AF148:AF160"/>
    <mergeCell ref="AG148:AG160"/>
    <mergeCell ref="AH148:AH160"/>
    <mergeCell ref="AF166:AF178"/>
    <mergeCell ref="AG166:AG178"/>
    <mergeCell ref="AH166:AH178"/>
    <mergeCell ref="P148:P160"/>
    <mergeCell ref="P166:P178"/>
    <mergeCell ref="K166:K178"/>
    <mergeCell ref="K184:K196"/>
    <mergeCell ref="P184:P196"/>
    <mergeCell ref="U184:U196"/>
    <mergeCell ref="K202:K214"/>
    <mergeCell ref="U202:U214"/>
    <mergeCell ref="U220:U232"/>
    <mergeCell ref="Z274:Z286"/>
    <mergeCell ref="AE274:AE286"/>
    <mergeCell ref="Z292:Z304"/>
    <mergeCell ref="AE292:AE304"/>
    <mergeCell ref="Z307:Z319"/>
    <mergeCell ref="AE307:AE319"/>
    <mergeCell ref="P274:P286"/>
    <mergeCell ref="P292:P304"/>
    <mergeCell ref="P307:P319"/>
    <mergeCell ref="K292:K304"/>
    <mergeCell ref="K307:K319"/>
    <mergeCell ref="P202:P214"/>
    <mergeCell ref="P220:P232"/>
    <mergeCell ref="P238:P250"/>
    <mergeCell ref="P256:P268"/>
    <mergeCell ref="K274:K286"/>
    <mergeCell ref="U274:U286"/>
    <mergeCell ref="U292:U304"/>
    <mergeCell ref="U307:U319"/>
    <mergeCell ref="A148:A160"/>
    <mergeCell ref="F148:F160"/>
    <mergeCell ref="K148:K160"/>
    <mergeCell ref="U148:U160"/>
    <mergeCell ref="AE148:AE160"/>
    <mergeCell ref="U166:U178"/>
    <mergeCell ref="AE166:AE178"/>
    <mergeCell ref="AE184:AE196"/>
    <mergeCell ref="AE202:AE214"/>
    <mergeCell ref="AE220:AE232"/>
    <mergeCell ref="AE238:AE250"/>
    <mergeCell ref="AE256:AE268"/>
    <mergeCell ref="AF202:AF214"/>
    <mergeCell ref="AG202:AG214"/>
    <mergeCell ref="AF220:AF232"/>
    <mergeCell ref="AG220:AG232"/>
    <mergeCell ref="AH220:AH232"/>
    <mergeCell ref="Z202:Z214"/>
    <mergeCell ref="Z220:Z232"/>
    <mergeCell ref="Z238:Z250"/>
    <mergeCell ref="Z256:Z268"/>
    <mergeCell ref="Z148:Z160"/>
    <mergeCell ref="Z166:Z178"/>
    <mergeCell ref="Z184:Z196"/>
    <mergeCell ref="AF184:AF196"/>
    <mergeCell ref="AG184:AG196"/>
    <mergeCell ref="AH184:AH196"/>
    <mergeCell ref="AH202:AH214"/>
    <mergeCell ref="K220:K232"/>
    <mergeCell ref="K238:K250"/>
    <mergeCell ref="K256:K268"/>
    <mergeCell ref="U238:U250"/>
    <mergeCell ref="U256:U26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0"/>
  <sheetData>
    <row r="1">
      <c r="A1" s="663"/>
      <c r="B1" s="663"/>
      <c r="C1" s="663"/>
      <c r="D1" s="663"/>
      <c r="E1" s="250"/>
      <c r="F1" s="250"/>
      <c r="G1" s="250"/>
      <c r="H1" s="250"/>
      <c r="I1" s="250"/>
      <c r="J1" s="250"/>
      <c r="K1" s="250"/>
      <c r="L1" s="250"/>
      <c r="M1" s="250"/>
      <c r="N1" s="250"/>
      <c r="O1" s="250"/>
      <c r="P1" s="250"/>
      <c r="Q1" s="250"/>
      <c r="R1" s="250"/>
      <c r="S1" s="250"/>
      <c r="T1" s="250"/>
      <c r="U1" s="250"/>
      <c r="V1" s="250"/>
      <c r="W1" s="250"/>
      <c r="X1" s="250"/>
      <c r="Y1" s="250"/>
      <c r="Z1" s="250"/>
    </row>
    <row r="2">
      <c r="A2" s="664"/>
      <c r="B2" s="664"/>
      <c r="C2" s="663"/>
      <c r="D2" s="663"/>
      <c r="E2" s="250"/>
      <c r="F2" s="250"/>
      <c r="G2" s="250"/>
      <c r="H2" s="250"/>
      <c r="I2" s="250"/>
      <c r="J2" s="250"/>
      <c r="K2" s="250"/>
      <c r="L2" s="250"/>
      <c r="M2" s="250"/>
      <c r="N2" s="250"/>
      <c r="O2" s="250"/>
      <c r="P2" s="250"/>
      <c r="Q2" s="250"/>
      <c r="R2" s="250"/>
      <c r="S2" s="250"/>
      <c r="T2" s="250"/>
      <c r="U2" s="250"/>
      <c r="V2" s="250"/>
      <c r="W2" s="250"/>
      <c r="X2" s="250"/>
      <c r="Y2" s="250"/>
      <c r="Z2" s="250"/>
    </row>
    <row r="3">
      <c r="A3" s="665" t="s">
        <v>255</v>
      </c>
      <c r="B3" s="624"/>
      <c r="C3" s="663"/>
      <c r="D3" s="663"/>
      <c r="E3" s="250"/>
      <c r="F3" s="250"/>
      <c r="G3" s="664"/>
      <c r="H3" s="665" t="s">
        <v>256</v>
      </c>
      <c r="I3" s="624"/>
      <c r="J3" s="250"/>
      <c r="K3" s="250"/>
      <c r="L3" s="250"/>
      <c r="M3" s="250"/>
      <c r="N3" s="250"/>
      <c r="O3" s="250"/>
      <c r="P3" s="250"/>
      <c r="Q3" s="250"/>
      <c r="R3" s="250"/>
      <c r="S3" s="250"/>
      <c r="T3" s="250"/>
      <c r="U3" s="250"/>
      <c r="V3" s="250"/>
      <c r="W3" s="250"/>
      <c r="X3" s="250"/>
      <c r="Y3" s="250"/>
      <c r="Z3" s="250"/>
    </row>
    <row r="4">
      <c r="A4" s="666"/>
      <c r="B4" s="666"/>
      <c r="C4" s="666"/>
      <c r="D4" s="666"/>
      <c r="E4" s="250"/>
      <c r="F4" s="250"/>
      <c r="G4" s="250"/>
      <c r="H4" s="250"/>
      <c r="I4" s="250"/>
      <c r="J4" s="250"/>
      <c r="K4" s="250"/>
      <c r="L4" s="250"/>
      <c r="M4" s="250"/>
      <c r="N4" s="250"/>
      <c r="O4" s="250"/>
      <c r="P4" s="250"/>
      <c r="Q4" s="250"/>
      <c r="R4" s="250"/>
      <c r="S4" s="250"/>
      <c r="T4" s="250"/>
      <c r="U4" s="250"/>
      <c r="V4" s="250"/>
      <c r="W4" s="250"/>
      <c r="X4" s="250"/>
      <c r="Y4" s="250"/>
      <c r="Z4" s="250"/>
    </row>
    <row r="5">
      <c r="A5" s="666"/>
      <c r="B5" s="666"/>
      <c r="C5" s="666"/>
      <c r="D5" s="666"/>
      <c r="E5" s="250"/>
      <c r="F5" s="250"/>
      <c r="G5" s="250"/>
      <c r="H5" s="250"/>
      <c r="I5" s="250"/>
      <c r="J5" s="250"/>
      <c r="K5" s="250"/>
      <c r="L5" s="250"/>
      <c r="M5" s="250"/>
      <c r="N5" s="250"/>
      <c r="O5" s="250"/>
      <c r="P5" s="250"/>
      <c r="Q5" s="250"/>
      <c r="R5" s="250"/>
      <c r="S5" s="250"/>
      <c r="T5" s="250"/>
      <c r="U5" s="250"/>
      <c r="V5" s="250"/>
      <c r="W5" s="250"/>
      <c r="X5" s="250"/>
      <c r="Y5" s="250"/>
      <c r="Z5" s="250"/>
    </row>
    <row r="6">
      <c r="A6" s="666"/>
      <c r="B6" s="666"/>
      <c r="C6" s="666"/>
      <c r="D6" s="666"/>
      <c r="E6" s="250"/>
      <c r="F6" s="250"/>
      <c r="G6" s="250"/>
      <c r="H6" s="250"/>
      <c r="I6" s="250"/>
      <c r="J6" s="250"/>
      <c r="K6" s="250"/>
      <c r="L6" s="250"/>
      <c r="M6" s="250"/>
      <c r="N6" s="250"/>
      <c r="O6" s="250"/>
      <c r="P6" s="250"/>
      <c r="Q6" s="250"/>
      <c r="R6" s="250"/>
      <c r="S6" s="250"/>
      <c r="T6" s="250"/>
      <c r="U6" s="250"/>
      <c r="V6" s="250"/>
      <c r="W6" s="250"/>
      <c r="X6" s="250"/>
      <c r="Y6" s="250"/>
      <c r="Z6" s="250"/>
    </row>
    <row r="7">
      <c r="A7" s="666"/>
      <c r="B7" s="666"/>
      <c r="C7" s="666"/>
      <c r="D7" s="666"/>
      <c r="E7" s="250"/>
      <c r="F7" s="250"/>
      <c r="G7" s="250"/>
      <c r="H7" s="250"/>
      <c r="I7" s="250"/>
      <c r="J7" s="250"/>
      <c r="K7" s="250"/>
      <c r="L7" s="250"/>
      <c r="M7" s="250"/>
      <c r="N7" s="250"/>
      <c r="O7" s="250"/>
      <c r="P7" s="250"/>
      <c r="Q7" s="250"/>
      <c r="R7" s="250"/>
      <c r="S7" s="250"/>
      <c r="T7" s="250"/>
      <c r="U7" s="250"/>
      <c r="V7" s="250"/>
      <c r="W7" s="250"/>
      <c r="X7" s="250"/>
      <c r="Y7" s="250"/>
      <c r="Z7" s="250"/>
    </row>
    <row r="8">
      <c r="A8" s="666"/>
      <c r="B8" s="666"/>
      <c r="C8" s="666"/>
      <c r="D8" s="666"/>
      <c r="E8" s="250"/>
      <c r="F8" s="250"/>
      <c r="G8" s="250"/>
      <c r="H8" s="250"/>
      <c r="I8" s="250"/>
      <c r="J8" s="250"/>
      <c r="K8" s="250"/>
      <c r="L8" s="250"/>
      <c r="M8" s="250"/>
      <c r="N8" s="250"/>
      <c r="O8" s="250"/>
      <c r="P8" s="250"/>
      <c r="Q8" s="250"/>
      <c r="R8" s="250"/>
      <c r="S8" s="250"/>
      <c r="T8" s="250"/>
      <c r="U8" s="250"/>
      <c r="V8" s="250"/>
      <c r="W8" s="250"/>
      <c r="X8" s="250"/>
      <c r="Y8" s="250"/>
      <c r="Z8" s="250"/>
    </row>
    <row r="9">
      <c r="A9" s="666"/>
      <c r="B9" s="666"/>
      <c r="C9" s="666"/>
      <c r="D9" s="666"/>
      <c r="E9" s="250"/>
      <c r="F9" s="250"/>
      <c r="G9" s="250"/>
      <c r="H9" s="250"/>
      <c r="I9" s="250"/>
      <c r="J9" s="250"/>
      <c r="K9" s="250"/>
      <c r="L9" s="250"/>
      <c r="M9" s="250"/>
      <c r="N9" s="250"/>
      <c r="O9" s="250"/>
      <c r="P9" s="250"/>
      <c r="Q9" s="250"/>
      <c r="R9" s="250"/>
      <c r="S9" s="250"/>
      <c r="T9" s="250"/>
      <c r="U9" s="250"/>
      <c r="V9" s="250"/>
      <c r="W9" s="250"/>
      <c r="X9" s="250"/>
      <c r="Y9" s="250"/>
      <c r="Z9" s="250"/>
    </row>
    <row r="10">
      <c r="A10" s="666"/>
      <c r="B10" s="666"/>
      <c r="C10" s="666"/>
      <c r="D10" s="666"/>
      <c r="E10" s="250"/>
      <c r="F10" s="250"/>
      <c r="G10" s="250"/>
      <c r="H10" s="250"/>
      <c r="I10" s="250"/>
      <c r="J10" s="250"/>
      <c r="K10" s="250"/>
      <c r="L10" s="250"/>
      <c r="M10" s="250"/>
      <c r="N10" s="250"/>
      <c r="O10" s="250"/>
      <c r="P10" s="250"/>
      <c r="Q10" s="250"/>
      <c r="R10" s="250"/>
      <c r="S10" s="250"/>
      <c r="T10" s="250"/>
      <c r="U10" s="250"/>
      <c r="V10" s="250"/>
      <c r="W10" s="250"/>
      <c r="X10" s="250"/>
      <c r="Y10" s="250"/>
      <c r="Z10" s="250"/>
    </row>
    <row r="11">
      <c r="A11" s="666"/>
      <c r="B11" s="666"/>
      <c r="C11" s="666"/>
      <c r="D11" s="667"/>
      <c r="E11" s="250"/>
      <c r="F11" s="250"/>
      <c r="G11" s="250"/>
      <c r="H11" s="250"/>
      <c r="I11" s="250"/>
      <c r="J11" s="250"/>
      <c r="K11" s="250"/>
      <c r="L11" s="250"/>
      <c r="M11" s="250"/>
      <c r="N11" s="250"/>
      <c r="O11" s="250"/>
      <c r="P11" s="250"/>
      <c r="Q11" s="250"/>
      <c r="R11" s="250"/>
      <c r="S11" s="250"/>
      <c r="T11" s="250"/>
      <c r="U11" s="250"/>
      <c r="V11" s="250"/>
      <c r="W11" s="250"/>
      <c r="X11" s="250"/>
      <c r="Y11" s="250"/>
      <c r="Z11" s="250"/>
    </row>
    <row r="12">
      <c r="A12" s="666"/>
      <c r="B12" s="666"/>
      <c r="C12" s="666"/>
      <c r="D12" s="666"/>
      <c r="E12" s="250"/>
      <c r="F12" s="250"/>
      <c r="G12" s="250"/>
      <c r="H12" s="250"/>
      <c r="I12" s="250"/>
      <c r="J12" s="250"/>
      <c r="K12" s="250"/>
      <c r="L12" s="250"/>
      <c r="M12" s="250"/>
      <c r="N12" s="250"/>
      <c r="O12" s="250"/>
      <c r="P12" s="250"/>
      <c r="Q12" s="250"/>
      <c r="R12" s="250"/>
      <c r="S12" s="250"/>
      <c r="T12" s="250"/>
      <c r="U12" s="250"/>
      <c r="V12" s="250"/>
      <c r="W12" s="250"/>
      <c r="X12" s="250"/>
      <c r="Y12" s="250"/>
      <c r="Z12" s="250"/>
    </row>
    <row r="13">
      <c r="A13" s="250"/>
      <c r="B13" s="250"/>
      <c r="C13" s="250"/>
      <c r="D13" s="250"/>
      <c r="E13" s="250"/>
      <c r="F13" s="250"/>
      <c r="G13" s="250"/>
      <c r="H13" s="250"/>
      <c r="I13" s="250"/>
      <c r="J13" s="250"/>
      <c r="K13" s="250"/>
      <c r="L13" s="250"/>
      <c r="M13" s="250"/>
      <c r="N13" s="250"/>
      <c r="O13" s="250"/>
      <c r="P13" s="250"/>
      <c r="Q13" s="250"/>
      <c r="R13" s="250"/>
      <c r="S13" s="250"/>
      <c r="T13" s="250"/>
      <c r="U13" s="250"/>
      <c r="V13" s="250"/>
      <c r="W13" s="250"/>
      <c r="X13" s="250"/>
      <c r="Y13" s="250"/>
      <c r="Z13" s="250"/>
    </row>
    <row r="14">
      <c r="A14" s="250"/>
      <c r="B14" s="250"/>
      <c r="C14" s="250"/>
      <c r="D14" s="250"/>
      <c r="E14" s="250"/>
      <c r="F14" s="250"/>
      <c r="G14" s="250"/>
      <c r="H14" s="250"/>
      <c r="I14" s="250"/>
      <c r="J14" s="250"/>
      <c r="K14" s="250"/>
      <c r="L14" s="250"/>
      <c r="M14" s="250"/>
      <c r="N14" s="250"/>
      <c r="O14" s="250"/>
      <c r="P14" s="250"/>
      <c r="Q14" s="250"/>
      <c r="R14" s="250"/>
      <c r="S14" s="250"/>
      <c r="T14" s="250"/>
      <c r="U14" s="250"/>
      <c r="V14" s="250"/>
      <c r="W14" s="250"/>
      <c r="X14" s="250"/>
      <c r="Y14" s="250"/>
      <c r="Z14" s="250"/>
    </row>
    <row r="15">
      <c r="A15" s="250"/>
      <c r="B15" s="250"/>
      <c r="C15" s="250"/>
      <c r="D15" s="250"/>
      <c r="E15" s="250"/>
      <c r="F15" s="250"/>
      <c r="G15" s="250"/>
      <c r="H15" s="250"/>
      <c r="I15" s="250"/>
      <c r="J15" s="250"/>
      <c r="K15" s="250"/>
      <c r="L15" s="250"/>
      <c r="M15" s="250"/>
      <c r="N15" s="250"/>
      <c r="O15" s="250"/>
      <c r="P15" s="250"/>
      <c r="Q15" s="250"/>
      <c r="R15" s="250"/>
      <c r="S15" s="250"/>
      <c r="T15" s="250"/>
      <c r="U15" s="250"/>
      <c r="V15" s="250"/>
      <c r="W15" s="250"/>
      <c r="X15" s="250"/>
      <c r="Y15" s="250"/>
      <c r="Z15" s="250"/>
    </row>
    <row r="16">
      <c r="A16" s="250"/>
      <c r="B16" s="250"/>
      <c r="C16" s="250"/>
      <c r="D16" s="250"/>
      <c r="E16" s="250"/>
      <c r="F16" s="250"/>
      <c r="G16" s="250"/>
      <c r="H16" s="250"/>
      <c r="I16" s="250"/>
      <c r="J16" s="250"/>
      <c r="K16" s="250"/>
      <c r="L16" s="250"/>
      <c r="M16" s="250"/>
      <c r="N16" s="250"/>
      <c r="O16" s="250"/>
      <c r="P16" s="250"/>
      <c r="Q16" s="250"/>
      <c r="R16" s="250"/>
      <c r="S16" s="250"/>
      <c r="T16" s="250"/>
      <c r="U16" s="250"/>
      <c r="V16" s="250"/>
      <c r="W16" s="250"/>
      <c r="X16" s="250"/>
      <c r="Y16" s="250"/>
      <c r="Z16" s="250"/>
    </row>
    <row r="17">
      <c r="A17" s="250"/>
      <c r="B17" s="250"/>
      <c r="C17" s="250"/>
      <c r="D17" s="250"/>
      <c r="E17" s="250"/>
      <c r="F17" s="250"/>
      <c r="G17" s="250"/>
      <c r="H17" s="250"/>
      <c r="I17" s="250"/>
      <c r="J17" s="250"/>
      <c r="K17" s="250"/>
      <c r="L17" s="250"/>
      <c r="M17" s="250"/>
      <c r="N17" s="250"/>
      <c r="O17" s="250"/>
      <c r="P17" s="250"/>
      <c r="Q17" s="250"/>
      <c r="R17" s="250"/>
      <c r="S17" s="250"/>
      <c r="T17" s="250"/>
      <c r="U17" s="250"/>
      <c r="V17" s="250"/>
      <c r="W17" s="250"/>
      <c r="X17" s="250"/>
      <c r="Y17" s="250"/>
      <c r="Z17" s="250"/>
    </row>
    <row r="18">
      <c r="A18" s="250"/>
      <c r="B18" s="250"/>
      <c r="C18" s="250"/>
      <c r="D18" s="250"/>
      <c r="E18" s="250"/>
      <c r="F18" s="250"/>
      <c r="G18" s="250"/>
      <c r="H18" s="250"/>
      <c r="I18" s="250"/>
      <c r="J18" s="250"/>
      <c r="K18" s="250"/>
      <c r="L18" s="250"/>
      <c r="M18" s="250"/>
      <c r="N18" s="250"/>
      <c r="O18" s="250"/>
      <c r="P18" s="250"/>
      <c r="Q18" s="250"/>
      <c r="R18" s="250"/>
      <c r="S18" s="250"/>
      <c r="T18" s="250"/>
      <c r="U18" s="250"/>
      <c r="V18" s="250"/>
      <c r="W18" s="250"/>
      <c r="X18" s="250"/>
      <c r="Y18" s="250"/>
      <c r="Z18" s="250"/>
    </row>
    <row r="19">
      <c r="A19" s="250"/>
      <c r="B19" s="250"/>
      <c r="C19" s="250"/>
      <c r="D19" s="250"/>
      <c r="E19" s="250"/>
      <c r="F19" s="250"/>
      <c r="G19" s="250"/>
      <c r="H19" s="250"/>
      <c r="I19" s="250"/>
      <c r="J19" s="250"/>
      <c r="K19" s="250"/>
      <c r="L19" s="250"/>
      <c r="M19" s="250"/>
      <c r="N19" s="250"/>
      <c r="O19" s="250"/>
      <c r="P19" s="250"/>
      <c r="Q19" s="250"/>
      <c r="R19" s="250"/>
      <c r="S19" s="250"/>
      <c r="T19" s="250"/>
      <c r="U19" s="250"/>
      <c r="V19" s="250"/>
      <c r="W19" s="250"/>
      <c r="X19" s="250"/>
      <c r="Y19" s="250"/>
      <c r="Z19" s="250"/>
    </row>
    <row r="20">
      <c r="A20" s="250"/>
      <c r="B20" s="250"/>
      <c r="C20" s="250"/>
      <c r="D20" s="250"/>
      <c r="E20" s="250"/>
      <c r="F20" s="250"/>
      <c r="G20" s="250"/>
      <c r="H20" s="250"/>
      <c r="I20" s="250"/>
      <c r="J20" s="250"/>
      <c r="K20" s="250"/>
      <c r="L20" s="250"/>
      <c r="M20" s="250"/>
      <c r="N20" s="250"/>
      <c r="O20" s="250"/>
      <c r="P20" s="250"/>
      <c r="Q20" s="250"/>
      <c r="R20" s="250"/>
      <c r="S20" s="250"/>
      <c r="T20" s="250"/>
      <c r="U20" s="250"/>
      <c r="V20" s="250"/>
      <c r="W20" s="250"/>
      <c r="X20" s="250"/>
      <c r="Y20" s="250"/>
      <c r="Z20" s="250"/>
    </row>
    <row r="21">
      <c r="A21" s="250"/>
      <c r="B21" s="250"/>
      <c r="C21" s="250"/>
      <c r="D21" s="250"/>
      <c r="E21" s="250"/>
      <c r="F21" s="250"/>
      <c r="G21" s="250"/>
      <c r="H21" s="250"/>
      <c r="I21" s="250"/>
      <c r="J21" s="250"/>
      <c r="K21" s="250"/>
      <c r="L21" s="250"/>
      <c r="M21" s="250"/>
      <c r="N21" s="250"/>
      <c r="O21" s="250"/>
      <c r="P21" s="250"/>
      <c r="Q21" s="250"/>
      <c r="R21" s="250"/>
      <c r="S21" s="250"/>
      <c r="T21" s="250"/>
      <c r="U21" s="250"/>
      <c r="V21" s="250"/>
      <c r="W21" s="250"/>
      <c r="X21" s="250"/>
      <c r="Y21" s="250"/>
      <c r="Z21" s="250"/>
    </row>
    <row r="22">
      <c r="A22" s="250"/>
      <c r="B22" s="250"/>
      <c r="C22" s="250"/>
      <c r="D22" s="250"/>
      <c r="E22" s="250"/>
      <c r="F22" s="250"/>
      <c r="G22" s="250"/>
      <c r="H22" s="250"/>
      <c r="I22" s="250"/>
      <c r="J22" s="250"/>
      <c r="K22" s="250"/>
      <c r="L22" s="250"/>
      <c r="M22" s="250"/>
      <c r="N22" s="250"/>
      <c r="O22" s="250"/>
      <c r="P22" s="250"/>
      <c r="Q22" s="250"/>
      <c r="R22" s="250"/>
      <c r="S22" s="250"/>
      <c r="T22" s="250"/>
      <c r="U22" s="250"/>
      <c r="V22" s="250"/>
      <c r="W22" s="250"/>
      <c r="X22" s="250"/>
      <c r="Y22" s="250"/>
      <c r="Z22" s="250"/>
    </row>
    <row r="23">
      <c r="A23" s="665" t="s">
        <v>257</v>
      </c>
      <c r="B23" s="624"/>
      <c r="C23" s="250"/>
      <c r="D23" s="250"/>
      <c r="E23" s="250"/>
      <c r="F23" s="250"/>
      <c r="G23" s="250"/>
      <c r="H23" s="665" t="s">
        <v>258</v>
      </c>
      <c r="I23" s="624"/>
      <c r="J23" s="250"/>
      <c r="K23" s="250"/>
      <c r="L23" s="250"/>
      <c r="M23" s="250"/>
      <c r="N23" s="250"/>
      <c r="O23" s="250"/>
      <c r="P23" s="250"/>
      <c r="Q23" s="250"/>
      <c r="R23" s="250"/>
      <c r="S23" s="250"/>
      <c r="T23" s="250"/>
      <c r="U23" s="250"/>
      <c r="V23" s="250"/>
      <c r="W23" s="250"/>
      <c r="X23" s="250"/>
      <c r="Y23" s="250"/>
      <c r="Z23" s="250"/>
    </row>
    <row r="24">
      <c r="A24" s="668" t="s">
        <v>85</v>
      </c>
      <c r="B24" s="668" t="s">
        <v>259</v>
      </c>
      <c r="C24" s="668" t="s">
        <v>260</v>
      </c>
      <c r="D24" s="250"/>
      <c r="E24" s="250"/>
      <c r="F24" s="250"/>
      <c r="G24" s="250"/>
      <c r="H24" s="668" t="s">
        <v>85</v>
      </c>
      <c r="I24" s="668" t="s">
        <v>261</v>
      </c>
      <c r="J24" s="669"/>
      <c r="K24" s="250"/>
      <c r="L24" s="250"/>
      <c r="M24" s="250"/>
      <c r="N24" s="250"/>
      <c r="O24" s="250"/>
      <c r="P24" s="250"/>
      <c r="Q24" s="250"/>
      <c r="R24" s="250"/>
      <c r="S24" s="250"/>
      <c r="T24" s="250"/>
      <c r="U24" s="250"/>
      <c r="V24" s="250"/>
      <c r="W24" s="250"/>
      <c r="X24" s="250"/>
      <c r="Y24" s="250"/>
      <c r="Z24" s="250"/>
    </row>
    <row r="25">
      <c r="A25" s="668">
        <v>1.1</v>
      </c>
      <c r="B25" s="670">
        <f>Sprints!I11</f>
        <v>5.5</v>
      </c>
      <c r="C25" s="670">
        <f>Sprints!I12</f>
        <v>5.16</v>
      </c>
      <c r="D25" s="663"/>
      <c r="E25" s="250"/>
      <c r="F25" s="250"/>
      <c r="G25" s="250"/>
      <c r="H25" s="668">
        <v>1.1</v>
      </c>
      <c r="I25" s="670">
        <f t="shared" ref="I25:I42" si="1">((C25-B25)/B25) *100</f>
        <v>-6.181818182</v>
      </c>
      <c r="J25" s="671"/>
      <c r="K25" s="250"/>
      <c r="L25" s="250"/>
      <c r="M25" s="250"/>
      <c r="N25" s="250"/>
      <c r="O25" s="250"/>
      <c r="P25" s="250"/>
      <c r="Q25" s="250"/>
      <c r="R25" s="250"/>
      <c r="S25" s="250"/>
      <c r="T25" s="250"/>
      <c r="U25" s="250"/>
      <c r="V25" s="250"/>
      <c r="W25" s="250"/>
      <c r="X25" s="250"/>
      <c r="Y25" s="250"/>
      <c r="Z25" s="250"/>
    </row>
    <row r="26">
      <c r="A26" s="668">
        <v>1.2</v>
      </c>
      <c r="B26" s="672">
        <f>Sprints!I22</f>
        <v>8</v>
      </c>
      <c r="C26" s="670">
        <f>Sprints!I23</f>
        <v>8.66</v>
      </c>
      <c r="D26" s="666"/>
      <c r="E26" s="250"/>
      <c r="F26" s="250"/>
      <c r="G26" s="250"/>
      <c r="H26" s="668">
        <v>1.2</v>
      </c>
      <c r="I26" s="670">
        <f t="shared" si="1"/>
        <v>8.25</v>
      </c>
      <c r="J26" s="671"/>
      <c r="K26" s="250"/>
      <c r="L26" s="250"/>
      <c r="M26" s="250"/>
      <c r="N26" s="250"/>
      <c r="O26" s="250"/>
      <c r="P26" s="250"/>
      <c r="Q26" s="250"/>
      <c r="R26" s="250"/>
      <c r="S26" s="250"/>
      <c r="T26" s="250"/>
      <c r="U26" s="250"/>
      <c r="V26" s="250"/>
      <c r="W26" s="250"/>
      <c r="X26" s="250"/>
      <c r="Y26" s="250"/>
      <c r="Z26" s="250"/>
    </row>
    <row r="27">
      <c r="A27" s="668">
        <v>1.3</v>
      </c>
      <c r="B27" s="672">
        <f>Sprints!I34</f>
        <v>6</v>
      </c>
      <c r="C27" s="670">
        <f>Sprints!I35</f>
        <v>5.16</v>
      </c>
      <c r="D27" s="666"/>
      <c r="E27" s="250"/>
      <c r="F27" s="250"/>
      <c r="G27" s="250"/>
      <c r="H27" s="668">
        <v>1.3</v>
      </c>
      <c r="I27" s="670">
        <f t="shared" si="1"/>
        <v>-14</v>
      </c>
      <c r="J27" s="671"/>
      <c r="K27" s="250"/>
      <c r="L27" s="250"/>
      <c r="M27" s="250"/>
      <c r="N27" s="250"/>
      <c r="O27" s="250"/>
      <c r="P27" s="250"/>
      <c r="Q27" s="250"/>
      <c r="R27" s="250"/>
      <c r="S27" s="250"/>
      <c r="T27" s="250"/>
      <c r="U27" s="250"/>
      <c r="V27" s="250"/>
      <c r="W27" s="250"/>
      <c r="X27" s="250"/>
      <c r="Y27" s="250"/>
      <c r="Z27" s="250"/>
    </row>
    <row r="28">
      <c r="A28" s="668">
        <v>2.1</v>
      </c>
      <c r="B28" s="673">
        <f>Sprints!I54</f>
        <v>86</v>
      </c>
      <c r="C28" s="670">
        <f>Sprints!I55</f>
        <v>98.5</v>
      </c>
      <c r="D28" s="666"/>
      <c r="E28" s="250"/>
      <c r="F28" s="250"/>
      <c r="G28" s="250"/>
      <c r="H28" s="668">
        <v>2.1</v>
      </c>
      <c r="I28" s="670">
        <f t="shared" si="1"/>
        <v>14.53488372</v>
      </c>
      <c r="J28" s="671"/>
      <c r="K28" s="250"/>
      <c r="L28" s="250"/>
      <c r="M28" s="250"/>
      <c r="N28" s="250"/>
      <c r="O28" s="250"/>
      <c r="P28" s="250"/>
      <c r="Q28" s="250"/>
      <c r="R28" s="250"/>
      <c r="S28" s="250"/>
      <c r="T28" s="250"/>
      <c r="U28" s="250"/>
      <c r="V28" s="250"/>
      <c r="W28" s="250"/>
      <c r="X28" s="250"/>
      <c r="Y28" s="250"/>
      <c r="Z28" s="250"/>
    </row>
    <row r="29">
      <c r="A29" s="674">
        <v>3.1</v>
      </c>
      <c r="B29" s="672">
        <v>19.5</v>
      </c>
      <c r="C29" s="675">
        <f>Sprints!Y65</f>
        <v>22.25</v>
      </c>
      <c r="D29" s="666"/>
      <c r="E29" s="250"/>
      <c r="F29" s="250"/>
      <c r="G29" s="250"/>
      <c r="H29" s="668">
        <v>3.1</v>
      </c>
      <c r="I29" s="670">
        <f t="shared" si="1"/>
        <v>14.1025641</v>
      </c>
      <c r="J29" s="250"/>
      <c r="K29" s="250"/>
      <c r="L29" s="250"/>
      <c r="M29" s="250"/>
      <c r="N29" s="250"/>
      <c r="O29" s="250"/>
      <c r="P29" s="250"/>
      <c r="Q29" s="250"/>
      <c r="R29" s="250"/>
      <c r="S29" s="250"/>
      <c r="T29" s="250"/>
      <c r="U29" s="250"/>
      <c r="V29" s="250"/>
      <c r="W29" s="250"/>
      <c r="X29" s="250"/>
      <c r="Y29" s="250"/>
      <c r="Z29" s="250"/>
    </row>
    <row r="30">
      <c r="A30" s="668">
        <v>3.2</v>
      </c>
      <c r="B30" s="676">
        <f>Sprints!J83</f>
        <v>29.5</v>
      </c>
      <c r="C30" s="670">
        <f>Sprints!Y83</f>
        <v>32.75</v>
      </c>
      <c r="D30" s="666"/>
      <c r="E30" s="250"/>
      <c r="F30" s="250"/>
      <c r="G30" s="250"/>
      <c r="H30" s="668">
        <v>3.2</v>
      </c>
      <c r="I30" s="670">
        <f t="shared" si="1"/>
        <v>11.01694915</v>
      </c>
      <c r="J30" s="250"/>
      <c r="K30" s="250"/>
      <c r="L30" s="250"/>
      <c r="M30" s="250"/>
      <c r="N30" s="250"/>
      <c r="O30" s="250"/>
      <c r="P30" s="250"/>
      <c r="Q30" s="250"/>
      <c r="R30" s="250"/>
      <c r="S30" s="250"/>
      <c r="T30" s="250"/>
      <c r="U30" s="250"/>
      <c r="V30" s="250"/>
      <c r="W30" s="250"/>
      <c r="X30" s="250"/>
      <c r="Y30" s="250"/>
      <c r="Z30" s="250"/>
    </row>
    <row r="31">
      <c r="A31" s="668">
        <v>3.3</v>
      </c>
      <c r="B31" s="672">
        <f>Sprints!J96</f>
        <v>28.5</v>
      </c>
      <c r="C31" s="670">
        <f>Sprints!Y96</f>
        <v>29.25</v>
      </c>
      <c r="D31" s="250"/>
      <c r="E31" s="250"/>
      <c r="F31" s="250"/>
      <c r="G31" s="250"/>
      <c r="H31" s="668">
        <v>3.3</v>
      </c>
      <c r="I31" s="670">
        <f t="shared" si="1"/>
        <v>2.631578947</v>
      </c>
      <c r="J31" s="250"/>
      <c r="K31" s="250"/>
      <c r="L31" s="250"/>
      <c r="M31" s="250"/>
      <c r="N31" s="250"/>
      <c r="O31" s="250"/>
      <c r="P31" s="250"/>
      <c r="Q31" s="250"/>
      <c r="R31" s="250"/>
      <c r="S31" s="250"/>
      <c r="T31" s="250"/>
      <c r="U31" s="250"/>
      <c r="V31" s="250"/>
      <c r="W31" s="250"/>
      <c r="X31" s="250"/>
      <c r="Y31" s="250"/>
      <c r="Z31" s="250"/>
    </row>
    <row r="32">
      <c r="A32" s="677">
        <v>4.1</v>
      </c>
      <c r="B32" s="678">
        <f>Sprints!J109</f>
        <v>30.5</v>
      </c>
      <c r="C32" s="678">
        <f>Sprints!Y109</f>
        <v>27.9</v>
      </c>
      <c r="D32" s="505"/>
      <c r="E32" s="250"/>
      <c r="F32" s="250"/>
      <c r="G32" s="250"/>
      <c r="H32" s="677">
        <v>4.1</v>
      </c>
      <c r="I32" s="678">
        <f t="shared" si="1"/>
        <v>-8.524590164</v>
      </c>
      <c r="J32" s="250"/>
      <c r="K32" s="250"/>
      <c r="L32" s="250"/>
      <c r="M32" s="250"/>
      <c r="N32" s="250"/>
      <c r="O32" s="250"/>
      <c r="P32" s="250"/>
      <c r="Q32" s="250"/>
      <c r="R32" s="250"/>
      <c r="S32" s="250"/>
      <c r="T32" s="250"/>
      <c r="U32" s="250"/>
      <c r="V32" s="250"/>
      <c r="W32" s="250"/>
      <c r="X32" s="250"/>
      <c r="Y32" s="250"/>
      <c r="Z32" s="250"/>
    </row>
    <row r="33">
      <c r="A33" s="677">
        <v>4.2</v>
      </c>
      <c r="B33" s="678">
        <f>Sprints!J123</f>
        <v>31</v>
      </c>
      <c r="C33" s="678">
        <f>Sprints!Y123</f>
        <v>29</v>
      </c>
      <c r="D33" s="250"/>
      <c r="E33" s="250"/>
      <c r="F33" s="250"/>
      <c r="G33" s="250"/>
      <c r="H33" s="677">
        <v>4.2</v>
      </c>
      <c r="I33" s="679">
        <f t="shared" si="1"/>
        <v>-6.451612903</v>
      </c>
      <c r="J33" s="250"/>
      <c r="K33" s="250"/>
      <c r="L33" s="250"/>
      <c r="M33" s="250"/>
      <c r="N33" s="250"/>
      <c r="O33" s="250"/>
      <c r="P33" s="250"/>
      <c r="Q33" s="250"/>
      <c r="R33" s="250"/>
      <c r="S33" s="250"/>
      <c r="T33" s="250"/>
      <c r="U33" s="250"/>
      <c r="V33" s="250"/>
      <c r="W33" s="250"/>
      <c r="X33" s="250"/>
      <c r="Y33" s="250"/>
      <c r="Z33" s="250"/>
    </row>
    <row r="34">
      <c r="A34" s="677">
        <v>4.3</v>
      </c>
      <c r="B34" s="678">
        <f>Sprints!J137</f>
        <v>33.5</v>
      </c>
      <c r="C34" s="678">
        <f>Sprints!Y137</f>
        <v>35</v>
      </c>
      <c r="D34" s="250"/>
      <c r="E34" s="250"/>
      <c r="F34" s="250"/>
      <c r="G34" s="250"/>
      <c r="H34" s="677">
        <v>4.3</v>
      </c>
      <c r="I34" s="679">
        <f t="shared" si="1"/>
        <v>4.47761194</v>
      </c>
      <c r="J34" s="250"/>
      <c r="K34" s="250"/>
      <c r="L34" s="250"/>
      <c r="M34" s="250"/>
      <c r="N34" s="250"/>
      <c r="O34" s="250"/>
      <c r="P34" s="250"/>
      <c r="Q34" s="250"/>
      <c r="R34" s="250"/>
      <c r="S34" s="250"/>
      <c r="T34" s="250"/>
      <c r="U34" s="250"/>
      <c r="V34" s="250"/>
      <c r="W34" s="250"/>
      <c r="X34" s="250"/>
      <c r="Y34" s="250"/>
      <c r="Z34" s="250"/>
    </row>
    <row r="35">
      <c r="A35" s="677">
        <v>4.4</v>
      </c>
      <c r="B35" s="678">
        <f>Sprints!J148</f>
        <v>29</v>
      </c>
      <c r="C35" s="678">
        <f>Sprints!Y148</f>
        <v>30.5</v>
      </c>
      <c r="D35" s="505"/>
      <c r="E35" s="250"/>
      <c r="F35" s="250"/>
      <c r="G35" s="250"/>
      <c r="H35" s="677">
        <v>4.4</v>
      </c>
      <c r="I35" s="679">
        <f t="shared" si="1"/>
        <v>5.172413793</v>
      </c>
      <c r="J35" s="250"/>
      <c r="K35" s="250"/>
      <c r="L35" s="250"/>
      <c r="M35" s="250"/>
      <c r="N35" s="250"/>
      <c r="O35" s="250"/>
      <c r="P35" s="250"/>
      <c r="Q35" s="250"/>
      <c r="R35" s="250"/>
      <c r="S35" s="250"/>
      <c r="T35" s="250"/>
      <c r="U35" s="250"/>
      <c r="V35" s="250"/>
      <c r="W35" s="250"/>
      <c r="X35" s="250"/>
      <c r="Y35" s="250"/>
      <c r="Z35" s="250"/>
    </row>
    <row r="36">
      <c r="A36" s="677">
        <v>4.5</v>
      </c>
      <c r="B36" s="678">
        <f>Sprints!J159</f>
        <v>20.5</v>
      </c>
      <c r="C36" s="678">
        <f>Sprints!Y159</f>
        <v>21</v>
      </c>
      <c r="D36" s="250"/>
      <c r="E36" s="250"/>
      <c r="F36" s="250"/>
      <c r="G36" s="250"/>
      <c r="H36" s="677">
        <v>4.5</v>
      </c>
      <c r="I36" s="679">
        <f t="shared" si="1"/>
        <v>2.43902439</v>
      </c>
      <c r="J36" s="250"/>
      <c r="K36" s="250"/>
      <c r="L36" s="250"/>
      <c r="M36" s="250"/>
      <c r="N36" s="250"/>
      <c r="O36" s="250"/>
      <c r="P36" s="250"/>
      <c r="Q36" s="250"/>
      <c r="R36" s="250"/>
      <c r="S36" s="250"/>
      <c r="T36" s="250"/>
      <c r="U36" s="250"/>
      <c r="V36" s="250"/>
      <c r="W36" s="250"/>
      <c r="X36" s="250"/>
      <c r="Y36" s="250"/>
      <c r="Z36" s="250"/>
    </row>
    <row r="37">
      <c r="A37" s="677">
        <v>4.6</v>
      </c>
      <c r="B37" s="678">
        <f>Sprints!J177</f>
        <v>36</v>
      </c>
      <c r="C37" s="678">
        <f>Sprints!Y177</f>
        <v>35.5</v>
      </c>
      <c r="D37" s="505"/>
      <c r="E37" s="250"/>
      <c r="F37" s="250"/>
      <c r="G37" s="250"/>
      <c r="H37" s="677">
        <v>4.6</v>
      </c>
      <c r="I37" s="679">
        <f t="shared" si="1"/>
        <v>-1.388888889</v>
      </c>
      <c r="J37" s="250"/>
      <c r="K37" s="250"/>
      <c r="L37" s="250"/>
      <c r="M37" s="250"/>
      <c r="N37" s="250"/>
      <c r="O37" s="250"/>
      <c r="P37" s="250"/>
      <c r="Q37" s="250"/>
      <c r="R37" s="250"/>
      <c r="S37" s="250"/>
      <c r="T37" s="250"/>
      <c r="U37" s="250"/>
      <c r="V37" s="250"/>
      <c r="W37" s="250"/>
      <c r="X37" s="250"/>
      <c r="Y37" s="250"/>
      <c r="Z37" s="250"/>
    </row>
    <row r="38">
      <c r="A38" s="677">
        <v>4.7</v>
      </c>
      <c r="B38" s="678">
        <f>Sprints!J192</f>
        <v>135</v>
      </c>
      <c r="C38" s="678">
        <f>Sprints!Y192</f>
        <v>151.5</v>
      </c>
      <c r="D38" s="505"/>
      <c r="E38" s="250"/>
      <c r="F38" s="250"/>
      <c r="G38" s="250"/>
      <c r="H38" s="677">
        <v>4.7</v>
      </c>
      <c r="I38" s="679">
        <f t="shared" si="1"/>
        <v>12.22222222</v>
      </c>
      <c r="J38" s="250"/>
      <c r="K38" s="250"/>
      <c r="L38" s="250"/>
      <c r="M38" s="250"/>
      <c r="N38" s="250"/>
      <c r="O38" s="250"/>
      <c r="P38" s="250"/>
      <c r="Q38" s="250"/>
      <c r="R38" s="250"/>
      <c r="S38" s="250"/>
      <c r="T38" s="250"/>
      <c r="U38" s="250"/>
      <c r="V38" s="250"/>
      <c r="W38" s="250"/>
      <c r="X38" s="250"/>
      <c r="Y38" s="250"/>
      <c r="Z38" s="250"/>
    </row>
    <row r="39">
      <c r="A39" s="677">
        <v>5.1</v>
      </c>
      <c r="B39" s="678">
        <f>Sprints!J208 - Sprints!Y209</f>
        <v>146</v>
      </c>
      <c r="C39" s="678">
        <f>Sprints!AO208</f>
        <v>155</v>
      </c>
      <c r="D39" s="505"/>
      <c r="E39" s="250"/>
      <c r="F39" s="250"/>
      <c r="G39" s="250"/>
      <c r="H39" s="677">
        <v>5.1</v>
      </c>
      <c r="I39" s="679">
        <f t="shared" si="1"/>
        <v>6.164383562</v>
      </c>
      <c r="J39" s="250"/>
      <c r="K39" s="250"/>
      <c r="L39" s="250"/>
      <c r="M39" s="250"/>
      <c r="N39" s="250"/>
      <c r="O39" s="250"/>
      <c r="P39" s="250"/>
      <c r="Q39" s="250"/>
      <c r="R39" s="250"/>
      <c r="S39" s="250"/>
      <c r="T39" s="250"/>
      <c r="U39" s="250"/>
      <c r="V39" s="250"/>
      <c r="W39" s="250"/>
      <c r="X39" s="250"/>
      <c r="Y39" s="250"/>
      <c r="Z39" s="250"/>
    </row>
    <row r="40">
      <c r="A40" s="677">
        <v>5.2</v>
      </c>
      <c r="B40" s="678">
        <f>Sprints!J224 - Sprints!Y225</f>
        <v>52</v>
      </c>
      <c r="C40" s="678">
        <f>Sprints!AO224</f>
        <v>120</v>
      </c>
      <c r="D40" s="250"/>
      <c r="E40" s="250"/>
      <c r="F40" s="250"/>
      <c r="G40" s="250"/>
      <c r="H40" s="677">
        <v>5.2</v>
      </c>
      <c r="I40" s="679">
        <f t="shared" si="1"/>
        <v>130.7692308</v>
      </c>
      <c r="J40" s="250"/>
      <c r="K40" s="250"/>
      <c r="L40" s="250"/>
      <c r="M40" s="250"/>
      <c r="N40" s="250"/>
      <c r="O40" s="250"/>
      <c r="P40" s="250"/>
      <c r="Q40" s="250"/>
      <c r="R40" s="250"/>
      <c r="S40" s="250"/>
      <c r="T40" s="250"/>
      <c r="U40" s="250"/>
      <c r="V40" s="250"/>
      <c r="W40" s="250"/>
      <c r="X40" s="250"/>
      <c r="Y40" s="250"/>
      <c r="Z40" s="250"/>
    </row>
    <row r="41">
      <c r="A41" s="677">
        <v>5.3</v>
      </c>
      <c r="B41" s="678">
        <f>Sprints!J240 - Sprints!Y241</f>
        <v>63</v>
      </c>
      <c r="C41" s="678">
        <f>Sprints!AO240</f>
        <v>94</v>
      </c>
      <c r="D41" s="250"/>
      <c r="E41" s="250"/>
      <c r="F41" s="250"/>
      <c r="G41" s="250"/>
      <c r="H41" s="677">
        <v>5.3</v>
      </c>
      <c r="I41" s="679">
        <f t="shared" si="1"/>
        <v>49.20634921</v>
      </c>
      <c r="J41" s="250"/>
      <c r="K41" s="250"/>
      <c r="L41" s="250"/>
      <c r="M41" s="250"/>
      <c r="N41" s="250"/>
      <c r="O41" s="250"/>
      <c r="P41" s="250"/>
      <c r="Q41" s="250"/>
      <c r="R41" s="250"/>
      <c r="S41" s="250"/>
      <c r="T41" s="250"/>
      <c r="U41" s="250"/>
      <c r="V41" s="250"/>
      <c r="W41" s="250"/>
      <c r="X41" s="250"/>
      <c r="Y41" s="250"/>
      <c r="Z41" s="250"/>
    </row>
    <row r="42">
      <c r="A42" s="677">
        <v>5.4</v>
      </c>
      <c r="B42" s="678">
        <f>Sprints!J256 - Sprints!Y257</f>
        <v>66</v>
      </c>
      <c r="C42" s="678">
        <f>Sprints!AO256</f>
        <v>81</v>
      </c>
      <c r="D42" s="250"/>
      <c r="E42" s="250"/>
      <c r="F42" s="250"/>
      <c r="G42" s="250"/>
      <c r="H42" s="677">
        <v>5.4</v>
      </c>
      <c r="I42" s="679">
        <f t="shared" si="1"/>
        <v>22.72727273</v>
      </c>
      <c r="J42" s="250"/>
      <c r="K42" s="250"/>
      <c r="L42" s="250"/>
      <c r="M42" s="250"/>
      <c r="N42" s="250"/>
      <c r="O42" s="250"/>
      <c r="P42" s="250"/>
      <c r="Q42" s="250"/>
      <c r="R42" s="250"/>
      <c r="S42" s="250"/>
      <c r="T42" s="250"/>
      <c r="U42" s="250"/>
      <c r="V42" s="250"/>
      <c r="W42" s="250"/>
      <c r="X42" s="250"/>
      <c r="Y42" s="250"/>
      <c r="Z42" s="250"/>
    </row>
    <row r="43">
      <c r="A43" s="250"/>
      <c r="B43" s="250"/>
      <c r="C43" s="250"/>
      <c r="D43" s="250"/>
      <c r="E43" s="250"/>
      <c r="F43" s="250"/>
      <c r="G43" s="250"/>
      <c r="H43" s="250"/>
      <c r="I43" s="250"/>
      <c r="J43" s="250"/>
      <c r="K43" s="250"/>
      <c r="L43" s="250"/>
      <c r="M43" s="250"/>
      <c r="N43" s="250"/>
      <c r="O43" s="250"/>
      <c r="P43" s="250"/>
      <c r="Q43" s="250"/>
      <c r="R43" s="250"/>
      <c r="S43" s="250"/>
      <c r="T43" s="250"/>
      <c r="U43" s="250"/>
      <c r="V43" s="250"/>
      <c r="W43" s="250"/>
      <c r="X43" s="250"/>
      <c r="Y43" s="250"/>
      <c r="Z43" s="250"/>
    </row>
    <row r="44">
      <c r="A44" s="250"/>
      <c r="B44" s="250"/>
      <c r="C44" s="250"/>
      <c r="D44" s="250"/>
      <c r="E44" s="250"/>
      <c r="F44" s="250"/>
      <c r="G44" s="250"/>
      <c r="H44" s="250"/>
      <c r="I44" s="250"/>
      <c r="J44" s="250"/>
      <c r="K44" s="250"/>
      <c r="L44" s="250"/>
      <c r="M44" s="250"/>
      <c r="N44" s="250"/>
      <c r="O44" s="250"/>
      <c r="P44" s="250"/>
      <c r="Q44" s="250"/>
      <c r="R44" s="250"/>
      <c r="S44" s="250"/>
      <c r="T44" s="250"/>
      <c r="U44" s="250"/>
      <c r="V44" s="250"/>
      <c r="W44" s="250"/>
      <c r="X44" s="250"/>
      <c r="Y44" s="250"/>
      <c r="Z44" s="250"/>
    </row>
    <row r="45">
      <c r="A45" s="250"/>
      <c r="B45" s="250"/>
      <c r="C45" s="250"/>
      <c r="D45" s="250"/>
      <c r="E45" s="250"/>
      <c r="F45" s="250"/>
      <c r="G45" s="250"/>
      <c r="H45" s="250"/>
      <c r="I45" s="250"/>
      <c r="J45" s="250"/>
      <c r="K45" s="250"/>
      <c r="L45" s="250"/>
      <c r="M45" s="250"/>
      <c r="N45" s="250"/>
      <c r="O45" s="250"/>
      <c r="P45" s="250"/>
      <c r="Q45" s="250"/>
      <c r="R45" s="250"/>
      <c r="S45" s="250"/>
      <c r="T45" s="250"/>
      <c r="U45" s="250"/>
      <c r="V45" s="250"/>
      <c r="W45" s="250"/>
      <c r="X45" s="250"/>
      <c r="Y45" s="250"/>
      <c r="Z45" s="250"/>
    </row>
    <row r="46">
      <c r="A46" s="250"/>
      <c r="B46" s="250"/>
      <c r="C46" s="250"/>
      <c r="D46" s="250"/>
      <c r="E46" s="250"/>
      <c r="F46" s="250"/>
      <c r="G46" s="250"/>
      <c r="H46" s="250"/>
      <c r="I46" s="250"/>
      <c r="J46" s="250"/>
      <c r="K46" s="250"/>
      <c r="L46" s="250"/>
      <c r="M46" s="250"/>
      <c r="N46" s="250"/>
      <c r="O46" s="250"/>
      <c r="P46" s="250"/>
      <c r="Q46" s="250"/>
      <c r="R46" s="250"/>
      <c r="S46" s="250"/>
      <c r="T46" s="250"/>
      <c r="U46" s="250"/>
      <c r="V46" s="250"/>
      <c r="W46" s="250"/>
      <c r="X46" s="250"/>
      <c r="Y46" s="250"/>
      <c r="Z46" s="250"/>
    </row>
    <row r="47">
      <c r="A47" s="250"/>
      <c r="B47" s="250"/>
      <c r="C47" s="250"/>
      <c r="D47" s="250"/>
      <c r="E47" s="250"/>
      <c r="F47" s="250"/>
      <c r="G47" s="250"/>
      <c r="H47" s="250"/>
      <c r="I47" s="250"/>
      <c r="J47" s="250"/>
      <c r="K47" s="250"/>
      <c r="L47" s="250"/>
      <c r="M47" s="250"/>
      <c r="N47" s="250"/>
      <c r="O47" s="250"/>
      <c r="P47" s="250"/>
      <c r="Q47" s="250"/>
      <c r="R47" s="250"/>
      <c r="S47" s="250"/>
      <c r="T47" s="250"/>
      <c r="U47" s="250"/>
      <c r="V47" s="250"/>
      <c r="W47" s="250"/>
      <c r="X47" s="250"/>
      <c r="Y47" s="250"/>
      <c r="Z47" s="250"/>
    </row>
    <row r="48">
      <c r="A48" s="250"/>
      <c r="B48" s="250"/>
      <c r="C48" s="250"/>
      <c r="D48" s="250"/>
      <c r="E48" s="250"/>
      <c r="F48" s="250"/>
      <c r="G48" s="250"/>
      <c r="H48" s="250"/>
      <c r="I48" s="250"/>
      <c r="J48" s="250"/>
      <c r="K48" s="250"/>
      <c r="L48" s="250"/>
      <c r="M48" s="250"/>
      <c r="N48" s="250"/>
      <c r="O48" s="250"/>
      <c r="P48" s="250"/>
      <c r="Q48" s="250"/>
      <c r="R48" s="250"/>
      <c r="S48" s="250"/>
      <c r="T48" s="250"/>
      <c r="U48" s="250"/>
      <c r="V48" s="250"/>
      <c r="W48" s="250"/>
      <c r="X48" s="250"/>
      <c r="Y48" s="250"/>
      <c r="Z48" s="250"/>
    </row>
    <row r="49">
      <c r="A49" s="250"/>
      <c r="B49" s="250"/>
      <c r="C49" s="250"/>
      <c r="D49" s="250"/>
      <c r="E49" s="250"/>
      <c r="F49" s="250"/>
      <c r="G49" s="250"/>
      <c r="H49" s="250"/>
      <c r="I49" s="250"/>
      <c r="J49" s="250"/>
      <c r="K49" s="250"/>
      <c r="L49" s="250"/>
      <c r="M49" s="250"/>
      <c r="N49" s="250"/>
      <c r="O49" s="250"/>
      <c r="P49" s="250"/>
      <c r="Q49" s="250"/>
      <c r="R49" s="250"/>
      <c r="S49" s="250"/>
      <c r="T49" s="250"/>
      <c r="U49" s="250"/>
      <c r="V49" s="250"/>
      <c r="W49" s="250"/>
      <c r="X49" s="250"/>
      <c r="Y49" s="250"/>
      <c r="Z49" s="250"/>
    </row>
    <row r="50">
      <c r="A50" s="250"/>
      <c r="B50" s="250"/>
      <c r="C50" s="250"/>
      <c r="D50" s="250"/>
      <c r="E50" s="250"/>
      <c r="F50" s="250"/>
      <c r="G50" s="250"/>
      <c r="H50" s="250"/>
      <c r="I50" s="250"/>
      <c r="J50" s="250"/>
      <c r="K50" s="250"/>
      <c r="L50" s="250"/>
      <c r="M50" s="250"/>
      <c r="N50" s="250"/>
      <c r="O50" s="250"/>
      <c r="P50" s="250"/>
      <c r="Q50" s="250"/>
      <c r="R50" s="250"/>
      <c r="S50" s="250"/>
      <c r="T50" s="250"/>
      <c r="U50" s="250"/>
      <c r="V50" s="250"/>
      <c r="W50" s="250"/>
      <c r="X50" s="250"/>
      <c r="Y50" s="250"/>
      <c r="Z50" s="250"/>
    </row>
    <row r="51">
      <c r="A51" s="250"/>
      <c r="B51" s="250"/>
      <c r="C51" s="250"/>
      <c r="D51" s="250"/>
      <c r="E51" s="250"/>
      <c r="F51" s="250"/>
      <c r="G51" s="250"/>
      <c r="H51" s="250"/>
      <c r="I51" s="250"/>
      <c r="J51" s="250"/>
      <c r="K51" s="250"/>
      <c r="L51" s="250"/>
      <c r="M51" s="250"/>
      <c r="N51" s="250"/>
      <c r="O51" s="250"/>
      <c r="P51" s="250"/>
      <c r="Q51" s="250"/>
      <c r="R51" s="250"/>
      <c r="S51" s="250"/>
      <c r="T51" s="250"/>
      <c r="U51" s="250"/>
      <c r="V51" s="250"/>
      <c r="W51" s="250"/>
      <c r="X51" s="250"/>
      <c r="Y51" s="250"/>
      <c r="Z51" s="250"/>
    </row>
    <row r="52">
      <c r="A52" s="250"/>
      <c r="B52" s="250"/>
      <c r="C52" s="250"/>
      <c r="D52" s="250"/>
      <c r="E52" s="250"/>
      <c r="F52" s="250"/>
      <c r="G52" s="250"/>
      <c r="H52" s="250"/>
      <c r="I52" s="250"/>
      <c r="J52" s="250"/>
      <c r="K52" s="250"/>
      <c r="L52" s="250"/>
      <c r="M52" s="250"/>
      <c r="N52" s="250"/>
      <c r="O52" s="250"/>
      <c r="P52" s="250"/>
      <c r="Q52" s="250"/>
      <c r="R52" s="250"/>
      <c r="S52" s="250"/>
      <c r="T52" s="250"/>
      <c r="U52" s="250"/>
      <c r="V52" s="250"/>
      <c r="W52" s="250"/>
      <c r="X52" s="250"/>
      <c r="Y52" s="250"/>
      <c r="Z52" s="250"/>
    </row>
    <row r="53">
      <c r="A53" s="250"/>
      <c r="B53" s="250"/>
      <c r="C53" s="250"/>
      <c r="D53" s="250"/>
      <c r="E53" s="250"/>
      <c r="F53" s="250"/>
      <c r="G53" s="250"/>
      <c r="H53" s="250"/>
      <c r="I53" s="250"/>
      <c r="J53" s="250"/>
      <c r="K53" s="250"/>
      <c r="L53" s="250"/>
      <c r="M53" s="250"/>
      <c r="N53" s="250"/>
      <c r="O53" s="250"/>
      <c r="P53" s="250"/>
      <c r="Q53" s="250"/>
      <c r="R53" s="250"/>
      <c r="S53" s="250"/>
      <c r="T53" s="250"/>
      <c r="U53" s="250"/>
      <c r="V53" s="250"/>
      <c r="W53" s="250"/>
      <c r="X53" s="250"/>
      <c r="Y53" s="250"/>
      <c r="Z53" s="250"/>
    </row>
    <row r="54">
      <c r="A54" s="250"/>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row>
    <row r="55">
      <c r="A55" s="250"/>
      <c r="B55" s="250"/>
      <c r="C55" s="250"/>
      <c r="D55" s="250"/>
      <c r="E55" s="250"/>
      <c r="F55" s="250"/>
      <c r="G55" s="250"/>
      <c r="H55" s="250"/>
      <c r="I55" s="250"/>
      <c r="J55" s="250"/>
      <c r="K55" s="250"/>
      <c r="L55" s="250"/>
      <c r="M55" s="250"/>
      <c r="N55" s="250"/>
      <c r="O55" s="250"/>
      <c r="P55" s="250"/>
      <c r="Q55" s="250"/>
      <c r="R55" s="250"/>
      <c r="S55" s="250"/>
      <c r="T55" s="250"/>
      <c r="U55" s="250"/>
      <c r="V55" s="250"/>
      <c r="W55" s="250"/>
      <c r="X55" s="250"/>
      <c r="Y55" s="250"/>
      <c r="Z55" s="250"/>
    </row>
    <row r="56">
      <c r="A56" s="250"/>
      <c r="B56" s="250"/>
      <c r="C56" s="250"/>
      <c r="D56" s="250"/>
      <c r="E56" s="250"/>
      <c r="F56" s="250"/>
      <c r="G56" s="250"/>
      <c r="H56" s="250"/>
      <c r="I56" s="250"/>
      <c r="J56" s="250"/>
      <c r="K56" s="250"/>
      <c r="L56" s="250"/>
      <c r="M56" s="250"/>
      <c r="N56" s="250"/>
      <c r="O56" s="250"/>
      <c r="P56" s="250"/>
      <c r="Q56" s="250"/>
      <c r="R56" s="250"/>
      <c r="S56" s="250"/>
      <c r="T56" s="250"/>
      <c r="U56" s="250"/>
      <c r="V56" s="250"/>
      <c r="W56" s="250"/>
      <c r="X56" s="250"/>
      <c r="Y56" s="250"/>
      <c r="Z56" s="250"/>
    </row>
    <row r="57">
      <c r="A57" s="250"/>
      <c r="B57" s="250"/>
      <c r="C57" s="250"/>
      <c r="D57" s="250"/>
      <c r="E57" s="250"/>
      <c r="F57" s="250"/>
      <c r="G57" s="250"/>
      <c r="H57" s="250"/>
      <c r="I57" s="250"/>
      <c r="J57" s="250"/>
      <c r="K57" s="250"/>
      <c r="L57" s="250"/>
      <c r="M57" s="250"/>
      <c r="N57" s="250"/>
      <c r="O57" s="250"/>
      <c r="P57" s="250"/>
      <c r="Q57" s="250"/>
      <c r="R57" s="250"/>
      <c r="S57" s="250"/>
      <c r="T57" s="250"/>
      <c r="U57" s="250"/>
      <c r="V57" s="250"/>
      <c r="W57" s="250"/>
      <c r="X57" s="250"/>
      <c r="Y57" s="250"/>
      <c r="Z57" s="250"/>
    </row>
    <row r="58">
      <c r="A58" s="250"/>
      <c r="B58" s="250"/>
      <c r="C58" s="250"/>
      <c r="D58" s="250"/>
      <c r="E58" s="250"/>
      <c r="F58" s="250"/>
      <c r="G58" s="250"/>
      <c r="H58" s="250"/>
      <c r="I58" s="250"/>
      <c r="J58" s="250"/>
      <c r="K58" s="250"/>
      <c r="L58" s="250"/>
      <c r="M58" s="250"/>
      <c r="N58" s="250"/>
      <c r="O58" s="250"/>
      <c r="P58" s="250"/>
      <c r="Q58" s="250"/>
      <c r="R58" s="250"/>
      <c r="S58" s="250"/>
      <c r="T58" s="250"/>
      <c r="U58" s="250"/>
      <c r="V58" s="250"/>
      <c r="W58" s="250"/>
      <c r="X58" s="250"/>
      <c r="Y58" s="250"/>
      <c r="Z58" s="250"/>
    </row>
    <row r="59">
      <c r="A59" s="250"/>
      <c r="B59" s="250"/>
      <c r="C59" s="250"/>
      <c r="D59" s="250"/>
      <c r="E59" s="250"/>
      <c r="F59" s="250"/>
      <c r="G59" s="250"/>
      <c r="H59" s="250"/>
      <c r="I59" s="250"/>
      <c r="J59" s="250"/>
      <c r="K59" s="250"/>
      <c r="L59" s="250"/>
      <c r="M59" s="250"/>
      <c r="N59" s="250"/>
      <c r="O59" s="250"/>
      <c r="P59" s="250"/>
      <c r="Q59" s="250"/>
      <c r="R59" s="250"/>
      <c r="S59" s="250"/>
      <c r="T59" s="250"/>
      <c r="U59" s="250"/>
      <c r="V59" s="250"/>
      <c r="W59" s="250"/>
      <c r="X59" s="250"/>
      <c r="Y59" s="250"/>
      <c r="Z59" s="250"/>
    </row>
    <row r="60">
      <c r="A60" s="250"/>
      <c r="B60" s="250"/>
      <c r="C60" s="250"/>
      <c r="D60" s="250"/>
      <c r="E60" s="250"/>
      <c r="F60" s="250"/>
      <c r="G60" s="250"/>
      <c r="H60" s="250"/>
      <c r="I60" s="250"/>
      <c r="J60" s="250"/>
      <c r="K60" s="250"/>
      <c r="L60" s="250"/>
      <c r="M60" s="250"/>
      <c r="N60" s="250"/>
      <c r="O60" s="250"/>
      <c r="P60" s="250"/>
      <c r="Q60" s="250"/>
      <c r="R60" s="250"/>
      <c r="S60" s="250"/>
      <c r="T60" s="250"/>
      <c r="U60" s="250"/>
      <c r="V60" s="250"/>
      <c r="W60" s="250"/>
      <c r="X60" s="250"/>
      <c r="Y60" s="250"/>
      <c r="Z60" s="250"/>
    </row>
    <row r="61">
      <c r="A61" s="250"/>
      <c r="B61" s="250"/>
      <c r="C61" s="250"/>
      <c r="D61" s="250"/>
      <c r="E61" s="250"/>
      <c r="F61" s="250"/>
      <c r="G61" s="250"/>
      <c r="H61" s="250"/>
      <c r="I61" s="250"/>
      <c r="J61" s="250"/>
      <c r="K61" s="250"/>
      <c r="L61" s="250"/>
      <c r="M61" s="250"/>
      <c r="N61" s="250"/>
      <c r="O61" s="250"/>
      <c r="P61" s="250"/>
      <c r="Q61" s="250"/>
      <c r="R61" s="250"/>
      <c r="S61" s="250"/>
      <c r="T61" s="250"/>
      <c r="U61" s="250"/>
      <c r="V61" s="250"/>
      <c r="W61" s="250"/>
      <c r="X61" s="250"/>
      <c r="Y61" s="250"/>
      <c r="Z61" s="250"/>
    </row>
    <row r="62">
      <c r="A62" s="250"/>
      <c r="B62" s="250"/>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row>
    <row r="63">
      <c r="A63" s="250"/>
      <c r="B63" s="250"/>
      <c r="C63" s="250"/>
      <c r="D63" s="250"/>
      <c r="E63" s="250"/>
      <c r="F63" s="250"/>
      <c r="G63" s="250"/>
      <c r="H63" s="250"/>
      <c r="I63" s="250"/>
      <c r="J63" s="250"/>
      <c r="K63" s="250"/>
      <c r="L63" s="250"/>
      <c r="M63" s="250"/>
      <c r="N63" s="250"/>
      <c r="O63" s="250"/>
      <c r="P63" s="250"/>
      <c r="Q63" s="250"/>
      <c r="R63" s="250"/>
      <c r="S63" s="250"/>
      <c r="T63" s="250"/>
      <c r="U63" s="250"/>
      <c r="V63" s="250"/>
      <c r="W63" s="250"/>
      <c r="X63" s="250"/>
      <c r="Y63" s="250"/>
      <c r="Z63" s="250"/>
    </row>
    <row r="64">
      <c r="A64" s="250"/>
      <c r="B64" s="250"/>
      <c r="C64" s="250"/>
      <c r="D64" s="250"/>
      <c r="E64" s="250"/>
      <c r="F64" s="250"/>
      <c r="G64" s="250"/>
      <c r="H64" s="250"/>
      <c r="I64" s="250"/>
      <c r="J64" s="250"/>
      <c r="K64" s="250"/>
      <c r="L64" s="250"/>
      <c r="M64" s="250"/>
      <c r="N64" s="250"/>
      <c r="O64" s="250"/>
      <c r="P64" s="250"/>
      <c r="Q64" s="250"/>
      <c r="R64" s="250"/>
      <c r="S64" s="250"/>
      <c r="T64" s="250"/>
      <c r="U64" s="250"/>
      <c r="V64" s="250"/>
      <c r="W64" s="250"/>
      <c r="X64" s="250"/>
      <c r="Y64" s="250"/>
      <c r="Z64" s="250"/>
    </row>
    <row r="65">
      <c r="A65" s="250"/>
      <c r="B65" s="250"/>
      <c r="C65" s="250"/>
      <c r="D65" s="250"/>
      <c r="E65" s="250"/>
      <c r="F65" s="250"/>
      <c r="G65" s="250"/>
      <c r="H65" s="250"/>
      <c r="I65" s="250"/>
      <c r="J65" s="250"/>
      <c r="K65" s="250"/>
      <c r="L65" s="250"/>
      <c r="M65" s="250"/>
      <c r="N65" s="250"/>
      <c r="O65" s="250"/>
      <c r="P65" s="250"/>
      <c r="Q65" s="250"/>
      <c r="R65" s="250"/>
      <c r="S65" s="250"/>
      <c r="T65" s="250"/>
      <c r="U65" s="250"/>
      <c r="V65" s="250"/>
      <c r="W65" s="250"/>
      <c r="X65" s="250"/>
      <c r="Y65" s="250"/>
      <c r="Z65" s="250"/>
    </row>
    <row r="66">
      <c r="A66" s="250"/>
      <c r="B66" s="250"/>
      <c r="C66" s="250"/>
      <c r="D66" s="250"/>
      <c r="E66" s="250"/>
      <c r="F66" s="250"/>
      <c r="G66" s="250"/>
      <c r="H66" s="250"/>
      <c r="I66" s="250"/>
      <c r="J66" s="250"/>
      <c r="K66" s="250"/>
      <c r="L66" s="250"/>
      <c r="M66" s="250"/>
      <c r="N66" s="250"/>
      <c r="O66" s="250"/>
      <c r="P66" s="250"/>
      <c r="Q66" s="250"/>
      <c r="R66" s="250"/>
      <c r="S66" s="250"/>
      <c r="T66" s="250"/>
      <c r="U66" s="250"/>
      <c r="V66" s="250"/>
      <c r="W66" s="250"/>
      <c r="X66" s="250"/>
      <c r="Y66" s="250"/>
      <c r="Z66" s="250"/>
    </row>
    <row r="67">
      <c r="A67" s="250"/>
      <c r="B67" s="250"/>
      <c r="C67" s="250"/>
      <c r="D67" s="250"/>
      <c r="E67" s="250"/>
      <c r="F67" s="250"/>
      <c r="G67" s="250"/>
      <c r="H67" s="250"/>
      <c r="I67" s="250"/>
      <c r="J67" s="250"/>
      <c r="K67" s="250"/>
      <c r="L67" s="250"/>
      <c r="M67" s="250"/>
      <c r="N67" s="250"/>
      <c r="O67" s="250"/>
      <c r="P67" s="250"/>
      <c r="Q67" s="250"/>
      <c r="R67" s="250"/>
      <c r="S67" s="250"/>
      <c r="T67" s="250"/>
      <c r="U67" s="250"/>
      <c r="V67" s="250"/>
      <c r="W67" s="250"/>
      <c r="X67" s="250"/>
      <c r="Y67" s="250"/>
      <c r="Z67" s="250"/>
    </row>
    <row r="68">
      <c r="A68" s="250"/>
      <c r="B68" s="250"/>
      <c r="C68" s="250"/>
      <c r="D68" s="250"/>
      <c r="E68" s="250"/>
      <c r="F68" s="250"/>
      <c r="G68" s="250"/>
      <c r="H68" s="250"/>
      <c r="I68" s="250"/>
      <c r="J68" s="250"/>
      <c r="K68" s="250"/>
      <c r="L68" s="250"/>
      <c r="M68" s="250"/>
      <c r="N68" s="250"/>
      <c r="O68" s="250"/>
      <c r="P68" s="250"/>
      <c r="Q68" s="250"/>
      <c r="R68" s="250"/>
      <c r="S68" s="250"/>
      <c r="T68" s="250"/>
      <c r="U68" s="250"/>
      <c r="V68" s="250"/>
      <c r="W68" s="250"/>
      <c r="X68" s="250"/>
      <c r="Y68" s="250"/>
      <c r="Z68" s="250"/>
    </row>
    <row r="69">
      <c r="A69" s="250"/>
      <c r="B69" s="250"/>
      <c r="C69" s="250"/>
      <c r="D69" s="250"/>
      <c r="E69" s="250"/>
      <c r="F69" s="250"/>
      <c r="G69" s="250"/>
      <c r="H69" s="250"/>
      <c r="I69" s="250"/>
      <c r="J69" s="250"/>
      <c r="K69" s="250"/>
      <c r="L69" s="250"/>
      <c r="M69" s="250"/>
      <c r="N69" s="250"/>
      <c r="O69" s="250"/>
      <c r="P69" s="250"/>
      <c r="Q69" s="250"/>
      <c r="R69" s="250"/>
      <c r="S69" s="250"/>
      <c r="T69" s="250"/>
      <c r="U69" s="250"/>
      <c r="V69" s="250"/>
      <c r="W69" s="250"/>
      <c r="X69" s="250"/>
      <c r="Y69" s="250"/>
      <c r="Z69" s="250"/>
    </row>
    <row r="70">
      <c r="A70" s="250"/>
      <c r="B70" s="250"/>
      <c r="C70" s="250"/>
      <c r="D70" s="250"/>
      <c r="E70" s="250"/>
      <c r="F70" s="250"/>
      <c r="G70" s="250"/>
      <c r="H70" s="250"/>
      <c r="I70" s="250"/>
      <c r="J70" s="250"/>
      <c r="K70" s="250"/>
      <c r="L70" s="250"/>
      <c r="M70" s="250"/>
      <c r="N70" s="250"/>
      <c r="O70" s="250"/>
      <c r="P70" s="250"/>
      <c r="Q70" s="250"/>
      <c r="R70" s="250"/>
      <c r="S70" s="250"/>
      <c r="T70" s="250"/>
      <c r="U70" s="250"/>
      <c r="V70" s="250"/>
      <c r="W70" s="250"/>
      <c r="X70" s="250"/>
      <c r="Y70" s="250"/>
      <c r="Z70" s="250"/>
    </row>
    <row r="71">
      <c r="A71" s="250"/>
      <c r="B71" s="250"/>
      <c r="C71" s="250"/>
      <c r="D71" s="250"/>
      <c r="E71" s="250"/>
      <c r="F71" s="250"/>
      <c r="G71" s="250"/>
      <c r="H71" s="250"/>
      <c r="I71" s="250"/>
      <c r="J71" s="250"/>
      <c r="K71" s="250"/>
      <c r="L71" s="250"/>
      <c r="M71" s="250"/>
      <c r="N71" s="250"/>
      <c r="O71" s="250"/>
      <c r="P71" s="250"/>
      <c r="Q71" s="250"/>
      <c r="R71" s="250"/>
      <c r="S71" s="250"/>
      <c r="T71" s="250"/>
      <c r="U71" s="250"/>
      <c r="V71" s="250"/>
      <c r="W71" s="250"/>
      <c r="X71" s="250"/>
      <c r="Y71" s="250"/>
      <c r="Z71" s="250"/>
    </row>
    <row r="72">
      <c r="A72" s="250"/>
      <c r="B72" s="250"/>
      <c r="C72" s="250"/>
      <c r="D72" s="250"/>
      <c r="E72" s="250"/>
      <c r="F72" s="250"/>
      <c r="G72" s="250"/>
      <c r="H72" s="250"/>
      <c r="I72" s="250"/>
      <c r="J72" s="250"/>
      <c r="K72" s="250"/>
      <c r="L72" s="250"/>
      <c r="M72" s="250"/>
      <c r="N72" s="250"/>
      <c r="O72" s="250"/>
      <c r="P72" s="250"/>
      <c r="Q72" s="250"/>
      <c r="R72" s="250"/>
      <c r="S72" s="250"/>
      <c r="T72" s="250"/>
      <c r="U72" s="250"/>
      <c r="V72" s="250"/>
      <c r="W72" s="250"/>
      <c r="X72" s="250"/>
      <c r="Y72" s="250"/>
      <c r="Z72" s="250"/>
    </row>
    <row r="73">
      <c r="A73" s="250"/>
      <c r="B73" s="250"/>
      <c r="C73" s="250"/>
      <c r="D73" s="250"/>
      <c r="E73" s="250"/>
      <c r="F73" s="250"/>
      <c r="G73" s="250"/>
      <c r="H73" s="250"/>
      <c r="I73" s="250"/>
      <c r="J73" s="250"/>
      <c r="K73" s="250"/>
      <c r="L73" s="250"/>
      <c r="M73" s="250"/>
      <c r="N73" s="250"/>
      <c r="O73" s="250"/>
      <c r="P73" s="250"/>
      <c r="Q73" s="250"/>
      <c r="R73" s="250"/>
      <c r="S73" s="250"/>
      <c r="T73" s="250"/>
      <c r="U73" s="250"/>
      <c r="V73" s="250"/>
      <c r="W73" s="250"/>
      <c r="X73" s="250"/>
      <c r="Y73" s="250"/>
      <c r="Z73" s="250"/>
    </row>
    <row r="74">
      <c r="A74" s="250"/>
      <c r="B74" s="250"/>
      <c r="C74" s="250"/>
      <c r="D74" s="250"/>
      <c r="E74" s="250"/>
      <c r="F74" s="250"/>
      <c r="G74" s="250"/>
      <c r="H74" s="250"/>
      <c r="I74" s="250"/>
      <c r="J74" s="250"/>
      <c r="K74" s="250"/>
      <c r="L74" s="250"/>
      <c r="M74" s="250"/>
      <c r="N74" s="250"/>
      <c r="O74" s="250"/>
      <c r="P74" s="250"/>
      <c r="Q74" s="250"/>
      <c r="R74" s="250"/>
      <c r="S74" s="250"/>
      <c r="T74" s="250"/>
      <c r="U74" s="250"/>
      <c r="V74" s="250"/>
      <c r="W74" s="250"/>
      <c r="X74" s="250"/>
      <c r="Y74" s="250"/>
      <c r="Z74" s="250"/>
    </row>
    <row r="75">
      <c r="A75" s="250"/>
      <c r="B75" s="250"/>
      <c r="C75" s="250"/>
      <c r="D75" s="250"/>
      <c r="E75" s="250"/>
      <c r="F75" s="250"/>
      <c r="G75" s="250"/>
      <c r="H75" s="250"/>
      <c r="I75" s="250"/>
      <c r="J75" s="250"/>
      <c r="K75" s="250"/>
      <c r="L75" s="250"/>
      <c r="M75" s="250"/>
      <c r="N75" s="250"/>
      <c r="O75" s="250"/>
      <c r="P75" s="250"/>
      <c r="Q75" s="250"/>
      <c r="R75" s="250"/>
      <c r="S75" s="250"/>
      <c r="T75" s="250"/>
      <c r="U75" s="250"/>
      <c r="V75" s="250"/>
      <c r="W75" s="250"/>
      <c r="X75" s="250"/>
      <c r="Y75" s="250"/>
      <c r="Z75" s="250"/>
    </row>
    <row r="76">
      <c r="A76" s="250"/>
      <c r="B76" s="250"/>
      <c r="C76" s="250"/>
      <c r="D76" s="250"/>
      <c r="E76" s="250"/>
      <c r="F76" s="250"/>
      <c r="G76" s="250"/>
      <c r="H76" s="250"/>
      <c r="I76" s="250"/>
      <c r="J76" s="250"/>
      <c r="K76" s="250"/>
      <c r="L76" s="250"/>
      <c r="M76" s="250"/>
      <c r="N76" s="250"/>
      <c r="O76" s="250"/>
      <c r="P76" s="250"/>
      <c r="Q76" s="250"/>
      <c r="R76" s="250"/>
      <c r="S76" s="250"/>
      <c r="T76" s="250"/>
      <c r="U76" s="250"/>
      <c r="V76" s="250"/>
      <c r="W76" s="250"/>
      <c r="X76" s="250"/>
      <c r="Y76" s="250"/>
      <c r="Z76" s="250"/>
    </row>
    <row r="77">
      <c r="A77" s="250"/>
      <c r="B77" s="250"/>
      <c r="C77" s="250"/>
      <c r="D77" s="250"/>
      <c r="E77" s="250"/>
      <c r="F77" s="250"/>
      <c r="G77" s="250"/>
      <c r="H77" s="250"/>
      <c r="I77" s="250"/>
      <c r="J77" s="250"/>
      <c r="K77" s="250"/>
      <c r="L77" s="250"/>
      <c r="M77" s="250"/>
      <c r="N77" s="250"/>
      <c r="O77" s="250"/>
      <c r="P77" s="250"/>
      <c r="Q77" s="250"/>
      <c r="R77" s="250"/>
      <c r="S77" s="250"/>
      <c r="T77" s="250"/>
      <c r="U77" s="250"/>
      <c r="V77" s="250"/>
      <c r="W77" s="250"/>
      <c r="X77" s="250"/>
      <c r="Y77" s="250"/>
      <c r="Z77" s="250"/>
    </row>
    <row r="78">
      <c r="A78" s="250"/>
      <c r="B78" s="250"/>
      <c r="C78" s="250"/>
      <c r="D78" s="250"/>
      <c r="E78" s="250"/>
      <c r="F78" s="250"/>
      <c r="G78" s="250"/>
      <c r="H78" s="250"/>
      <c r="I78" s="250"/>
      <c r="J78" s="250"/>
      <c r="K78" s="250"/>
      <c r="L78" s="250"/>
      <c r="M78" s="250"/>
      <c r="N78" s="250"/>
      <c r="O78" s="250"/>
      <c r="P78" s="250"/>
      <c r="Q78" s="250"/>
      <c r="R78" s="250"/>
      <c r="S78" s="250"/>
      <c r="T78" s="250"/>
      <c r="U78" s="250"/>
      <c r="V78" s="250"/>
      <c r="W78" s="250"/>
      <c r="X78" s="250"/>
      <c r="Y78" s="250"/>
      <c r="Z78" s="250"/>
    </row>
    <row r="79">
      <c r="A79" s="250"/>
      <c r="B79" s="250"/>
      <c r="C79" s="250"/>
      <c r="D79" s="250"/>
      <c r="E79" s="250"/>
      <c r="F79" s="250"/>
      <c r="G79" s="250"/>
      <c r="H79" s="250"/>
      <c r="I79" s="250"/>
      <c r="J79" s="250"/>
      <c r="K79" s="250"/>
      <c r="L79" s="250"/>
      <c r="M79" s="250"/>
      <c r="N79" s="250"/>
      <c r="O79" s="250"/>
      <c r="P79" s="250"/>
      <c r="Q79" s="250"/>
      <c r="R79" s="250"/>
      <c r="S79" s="250"/>
      <c r="T79" s="250"/>
      <c r="U79" s="250"/>
      <c r="V79" s="250"/>
      <c r="W79" s="250"/>
      <c r="X79" s="250"/>
      <c r="Y79" s="250"/>
      <c r="Z79" s="250"/>
    </row>
    <row r="80">
      <c r="A80" s="250"/>
      <c r="B80" s="250"/>
      <c r="C80" s="250"/>
      <c r="D80" s="250"/>
      <c r="E80" s="250"/>
      <c r="F80" s="250"/>
      <c r="G80" s="250"/>
      <c r="H80" s="250"/>
      <c r="I80" s="250"/>
      <c r="J80" s="250"/>
      <c r="K80" s="250"/>
      <c r="L80" s="250"/>
      <c r="M80" s="250"/>
      <c r="N80" s="250"/>
      <c r="O80" s="250"/>
      <c r="P80" s="250"/>
      <c r="Q80" s="250"/>
      <c r="R80" s="250"/>
      <c r="S80" s="250"/>
      <c r="T80" s="250"/>
      <c r="U80" s="250"/>
      <c r="V80" s="250"/>
      <c r="W80" s="250"/>
      <c r="X80" s="250"/>
      <c r="Y80" s="250"/>
      <c r="Z80" s="250"/>
    </row>
    <row r="81">
      <c r="A81" s="250"/>
      <c r="B81" s="250"/>
      <c r="C81" s="250"/>
      <c r="D81" s="250"/>
      <c r="E81" s="250"/>
      <c r="F81" s="250"/>
      <c r="G81" s="250"/>
      <c r="H81" s="250"/>
      <c r="I81" s="250"/>
      <c r="J81" s="250"/>
      <c r="K81" s="250"/>
      <c r="L81" s="250"/>
      <c r="M81" s="250"/>
      <c r="N81" s="250"/>
      <c r="O81" s="250"/>
      <c r="P81" s="250"/>
      <c r="Q81" s="250"/>
      <c r="R81" s="250"/>
      <c r="S81" s="250"/>
      <c r="T81" s="250"/>
      <c r="U81" s="250"/>
      <c r="V81" s="250"/>
      <c r="W81" s="250"/>
      <c r="X81" s="250"/>
      <c r="Y81" s="250"/>
      <c r="Z81" s="250"/>
    </row>
    <row r="82">
      <c r="A82" s="250"/>
      <c r="B82" s="250"/>
      <c r="C82" s="250"/>
      <c r="D82" s="250"/>
      <c r="E82" s="250"/>
      <c r="F82" s="250"/>
      <c r="G82" s="250"/>
      <c r="H82" s="250"/>
      <c r="I82" s="250"/>
      <c r="J82" s="250"/>
      <c r="K82" s="250"/>
      <c r="L82" s="250"/>
      <c r="M82" s="250"/>
      <c r="N82" s="250"/>
      <c r="O82" s="250"/>
      <c r="P82" s="250"/>
      <c r="Q82" s="250"/>
      <c r="R82" s="250"/>
      <c r="S82" s="250"/>
      <c r="T82" s="250"/>
      <c r="U82" s="250"/>
      <c r="V82" s="250"/>
      <c r="W82" s="250"/>
      <c r="X82" s="250"/>
      <c r="Y82" s="250"/>
      <c r="Z82" s="250"/>
    </row>
    <row r="83">
      <c r="A83" s="250"/>
      <c r="B83" s="250"/>
      <c r="C83" s="250"/>
      <c r="D83" s="250"/>
      <c r="E83" s="250"/>
      <c r="F83" s="250"/>
      <c r="G83" s="250"/>
      <c r="H83" s="250"/>
      <c r="I83" s="250"/>
      <c r="J83" s="250"/>
      <c r="K83" s="250"/>
      <c r="L83" s="250"/>
      <c r="M83" s="250"/>
      <c r="N83" s="250"/>
      <c r="O83" s="250"/>
      <c r="P83" s="250"/>
      <c r="Q83" s="250"/>
      <c r="R83" s="250"/>
      <c r="S83" s="250"/>
      <c r="T83" s="250"/>
      <c r="U83" s="250"/>
      <c r="V83" s="250"/>
      <c r="W83" s="250"/>
      <c r="X83" s="250"/>
      <c r="Y83" s="250"/>
      <c r="Z83" s="250"/>
    </row>
    <row r="84">
      <c r="A84" s="250"/>
      <c r="B84" s="250"/>
      <c r="C84" s="250"/>
      <c r="D84" s="250"/>
      <c r="E84" s="250"/>
      <c r="F84" s="250"/>
      <c r="G84" s="250"/>
      <c r="H84" s="250"/>
      <c r="I84" s="250"/>
      <c r="J84" s="250"/>
      <c r="K84" s="250"/>
      <c r="L84" s="250"/>
      <c r="M84" s="250"/>
      <c r="N84" s="250"/>
      <c r="O84" s="250"/>
      <c r="P84" s="250"/>
      <c r="Q84" s="250"/>
      <c r="R84" s="250"/>
      <c r="S84" s="250"/>
      <c r="T84" s="250"/>
      <c r="U84" s="250"/>
      <c r="V84" s="250"/>
      <c r="W84" s="250"/>
      <c r="X84" s="250"/>
      <c r="Y84" s="250"/>
      <c r="Z84" s="250"/>
    </row>
    <row r="85">
      <c r="A85" s="250"/>
      <c r="B85" s="250"/>
      <c r="C85" s="250"/>
      <c r="D85" s="250"/>
      <c r="E85" s="250"/>
      <c r="F85" s="250"/>
      <c r="G85" s="250"/>
      <c r="H85" s="250"/>
      <c r="I85" s="250"/>
      <c r="J85" s="250"/>
      <c r="K85" s="250"/>
      <c r="L85" s="250"/>
      <c r="M85" s="250"/>
      <c r="N85" s="250"/>
      <c r="O85" s="250"/>
      <c r="P85" s="250"/>
      <c r="Q85" s="250"/>
      <c r="R85" s="250"/>
      <c r="S85" s="250"/>
      <c r="T85" s="250"/>
      <c r="U85" s="250"/>
      <c r="V85" s="250"/>
      <c r="W85" s="250"/>
      <c r="X85" s="250"/>
      <c r="Y85" s="250"/>
      <c r="Z85" s="250"/>
    </row>
    <row r="86">
      <c r="A86" s="250"/>
      <c r="B86" s="250"/>
      <c r="C86" s="250"/>
      <c r="D86" s="250"/>
      <c r="E86" s="250"/>
      <c r="F86" s="250"/>
      <c r="G86" s="250"/>
      <c r="H86" s="250"/>
      <c r="I86" s="250"/>
      <c r="J86" s="250"/>
      <c r="K86" s="250"/>
      <c r="L86" s="250"/>
      <c r="M86" s="250"/>
      <c r="N86" s="250"/>
      <c r="O86" s="250"/>
      <c r="P86" s="250"/>
      <c r="Q86" s="250"/>
      <c r="R86" s="250"/>
      <c r="S86" s="250"/>
      <c r="T86" s="250"/>
      <c r="U86" s="250"/>
      <c r="V86" s="250"/>
      <c r="W86" s="250"/>
      <c r="X86" s="250"/>
      <c r="Y86" s="250"/>
      <c r="Z86" s="250"/>
    </row>
    <row r="87">
      <c r="A87" s="250"/>
      <c r="B87" s="250"/>
      <c r="C87" s="250"/>
      <c r="D87" s="250"/>
      <c r="E87" s="250"/>
      <c r="F87" s="250"/>
      <c r="G87" s="250"/>
      <c r="H87" s="250"/>
      <c r="I87" s="250"/>
      <c r="J87" s="250"/>
      <c r="K87" s="250"/>
      <c r="L87" s="250"/>
      <c r="M87" s="250"/>
      <c r="N87" s="250"/>
      <c r="O87" s="250"/>
      <c r="P87" s="250"/>
      <c r="Q87" s="250"/>
      <c r="R87" s="250"/>
      <c r="S87" s="250"/>
      <c r="T87" s="250"/>
      <c r="U87" s="250"/>
      <c r="V87" s="250"/>
      <c r="W87" s="250"/>
      <c r="X87" s="250"/>
      <c r="Y87" s="250"/>
      <c r="Z87" s="250"/>
    </row>
    <row r="88">
      <c r="A88" s="250"/>
      <c r="B88" s="250"/>
      <c r="C88" s="250"/>
      <c r="D88" s="250"/>
      <c r="E88" s="250"/>
      <c r="F88" s="250"/>
      <c r="G88" s="250"/>
      <c r="H88" s="250"/>
      <c r="I88" s="250"/>
      <c r="J88" s="250"/>
      <c r="K88" s="250"/>
      <c r="L88" s="250"/>
      <c r="M88" s="250"/>
      <c r="N88" s="250"/>
      <c r="O88" s="250"/>
      <c r="P88" s="250"/>
      <c r="Q88" s="250"/>
      <c r="R88" s="250"/>
      <c r="S88" s="250"/>
      <c r="T88" s="250"/>
      <c r="U88" s="250"/>
      <c r="V88" s="250"/>
      <c r="W88" s="250"/>
      <c r="X88" s="250"/>
      <c r="Y88" s="250"/>
      <c r="Z88" s="250"/>
    </row>
    <row r="89">
      <c r="A89" s="250"/>
      <c r="B89" s="250"/>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row>
    <row r="90">
      <c r="A90" s="250"/>
      <c r="B90" s="250"/>
      <c r="C90" s="250"/>
      <c r="D90" s="250"/>
      <c r="E90" s="250"/>
      <c r="F90" s="250"/>
      <c r="G90" s="250"/>
      <c r="H90" s="250"/>
      <c r="I90" s="250"/>
      <c r="J90" s="250"/>
      <c r="K90" s="250"/>
      <c r="L90" s="250"/>
      <c r="M90" s="250"/>
      <c r="N90" s="250"/>
      <c r="O90" s="250"/>
      <c r="P90" s="250"/>
      <c r="Q90" s="250"/>
      <c r="R90" s="250"/>
      <c r="S90" s="250"/>
      <c r="T90" s="250"/>
      <c r="U90" s="250"/>
      <c r="V90" s="250"/>
      <c r="W90" s="250"/>
      <c r="X90" s="250"/>
      <c r="Y90" s="250"/>
      <c r="Z90" s="250"/>
    </row>
    <row r="91">
      <c r="A91" s="250"/>
      <c r="B91" s="250"/>
      <c r="C91" s="250"/>
      <c r="D91" s="250"/>
      <c r="E91" s="250"/>
      <c r="F91" s="250"/>
      <c r="G91" s="250"/>
      <c r="H91" s="250"/>
      <c r="I91" s="250"/>
      <c r="J91" s="250"/>
      <c r="K91" s="250"/>
      <c r="L91" s="250"/>
      <c r="M91" s="250"/>
      <c r="N91" s="250"/>
      <c r="O91" s="250"/>
      <c r="P91" s="250"/>
      <c r="Q91" s="250"/>
      <c r="R91" s="250"/>
      <c r="S91" s="250"/>
      <c r="T91" s="250"/>
      <c r="U91" s="250"/>
      <c r="V91" s="250"/>
      <c r="W91" s="250"/>
      <c r="X91" s="250"/>
      <c r="Y91" s="250"/>
      <c r="Z91" s="250"/>
    </row>
    <row r="92">
      <c r="A92" s="250"/>
      <c r="B92" s="250"/>
      <c r="C92" s="250"/>
      <c r="D92" s="250"/>
      <c r="E92" s="250"/>
      <c r="F92" s="250"/>
      <c r="G92" s="250"/>
      <c r="H92" s="250"/>
      <c r="I92" s="250"/>
      <c r="J92" s="250"/>
      <c r="K92" s="250"/>
      <c r="L92" s="250"/>
      <c r="M92" s="250"/>
      <c r="N92" s="250"/>
      <c r="O92" s="250"/>
      <c r="P92" s="250"/>
      <c r="Q92" s="250"/>
      <c r="R92" s="250"/>
      <c r="S92" s="250"/>
      <c r="T92" s="250"/>
      <c r="U92" s="250"/>
      <c r="V92" s="250"/>
      <c r="W92" s="250"/>
      <c r="X92" s="250"/>
      <c r="Y92" s="250"/>
      <c r="Z92" s="250"/>
    </row>
    <row r="93">
      <c r="A93" s="250"/>
      <c r="B93" s="250"/>
      <c r="C93" s="250"/>
      <c r="D93" s="250"/>
      <c r="E93" s="250"/>
      <c r="F93" s="250"/>
      <c r="G93" s="250"/>
      <c r="H93" s="250"/>
      <c r="I93" s="250"/>
      <c r="J93" s="250"/>
      <c r="K93" s="250"/>
      <c r="L93" s="250"/>
      <c r="M93" s="250"/>
      <c r="N93" s="250"/>
      <c r="O93" s="250"/>
      <c r="P93" s="250"/>
      <c r="Q93" s="250"/>
      <c r="R93" s="250"/>
      <c r="S93" s="250"/>
      <c r="T93" s="250"/>
      <c r="U93" s="250"/>
      <c r="V93" s="250"/>
      <c r="W93" s="250"/>
      <c r="X93" s="250"/>
      <c r="Y93" s="250"/>
      <c r="Z93" s="250"/>
    </row>
    <row r="94">
      <c r="A94" s="250"/>
      <c r="B94" s="250"/>
      <c r="C94" s="250"/>
      <c r="D94" s="250"/>
      <c r="E94" s="250"/>
      <c r="F94" s="250"/>
      <c r="G94" s="250"/>
      <c r="H94" s="250"/>
      <c r="I94" s="250"/>
      <c r="J94" s="250"/>
      <c r="K94" s="250"/>
      <c r="L94" s="250"/>
      <c r="M94" s="250"/>
      <c r="N94" s="250"/>
      <c r="O94" s="250"/>
      <c r="P94" s="250"/>
      <c r="Q94" s="250"/>
      <c r="R94" s="250"/>
      <c r="S94" s="250"/>
      <c r="T94" s="250"/>
      <c r="U94" s="250"/>
      <c r="V94" s="250"/>
      <c r="W94" s="250"/>
      <c r="X94" s="250"/>
      <c r="Y94" s="250"/>
      <c r="Z94" s="250"/>
    </row>
    <row r="95">
      <c r="A95" s="250"/>
      <c r="B95" s="250"/>
      <c r="C95" s="250"/>
      <c r="D95" s="250"/>
      <c r="E95" s="250"/>
      <c r="F95" s="250"/>
      <c r="G95" s="250"/>
      <c r="H95" s="250"/>
      <c r="I95" s="250"/>
      <c r="J95" s="250"/>
      <c r="K95" s="250"/>
      <c r="L95" s="250"/>
      <c r="M95" s="250"/>
      <c r="N95" s="250"/>
      <c r="O95" s="250"/>
      <c r="P95" s="250"/>
      <c r="Q95" s="250"/>
      <c r="R95" s="250"/>
      <c r="S95" s="250"/>
      <c r="T95" s="250"/>
      <c r="U95" s="250"/>
      <c r="V95" s="250"/>
      <c r="W95" s="250"/>
      <c r="X95" s="250"/>
      <c r="Y95" s="250"/>
      <c r="Z95" s="250"/>
    </row>
    <row r="96">
      <c r="A96" s="250"/>
      <c r="B96" s="250"/>
      <c r="C96" s="250"/>
      <c r="D96" s="250"/>
      <c r="E96" s="250"/>
      <c r="F96" s="250"/>
      <c r="G96" s="250"/>
      <c r="H96" s="250"/>
      <c r="I96" s="250"/>
      <c r="J96" s="250"/>
      <c r="K96" s="250"/>
      <c r="L96" s="250"/>
      <c r="M96" s="250"/>
      <c r="N96" s="250"/>
      <c r="O96" s="250"/>
      <c r="P96" s="250"/>
      <c r="Q96" s="250"/>
      <c r="R96" s="250"/>
      <c r="S96" s="250"/>
      <c r="T96" s="250"/>
      <c r="U96" s="250"/>
      <c r="V96" s="250"/>
      <c r="W96" s="250"/>
      <c r="X96" s="250"/>
      <c r="Y96" s="250"/>
      <c r="Z96" s="250"/>
    </row>
    <row r="97">
      <c r="A97" s="250"/>
      <c r="B97" s="250"/>
      <c r="C97" s="250"/>
      <c r="D97" s="250"/>
      <c r="E97" s="250"/>
      <c r="F97" s="250"/>
      <c r="G97" s="250"/>
      <c r="H97" s="250"/>
      <c r="I97" s="250"/>
      <c r="J97" s="250"/>
      <c r="K97" s="250"/>
      <c r="L97" s="250"/>
      <c r="M97" s="250"/>
      <c r="N97" s="250"/>
      <c r="O97" s="250"/>
      <c r="P97" s="250"/>
      <c r="Q97" s="250"/>
      <c r="R97" s="250"/>
      <c r="S97" s="250"/>
      <c r="T97" s="250"/>
      <c r="U97" s="250"/>
      <c r="V97" s="250"/>
      <c r="W97" s="250"/>
      <c r="X97" s="250"/>
      <c r="Y97" s="250"/>
      <c r="Z97" s="250"/>
    </row>
    <row r="98">
      <c r="A98" s="250"/>
      <c r="B98" s="250"/>
      <c r="C98" s="250"/>
      <c r="D98" s="250"/>
      <c r="E98" s="250"/>
      <c r="F98" s="250"/>
      <c r="G98" s="250"/>
      <c r="H98" s="250"/>
      <c r="I98" s="250"/>
      <c r="J98" s="250"/>
      <c r="K98" s="250"/>
      <c r="L98" s="250"/>
      <c r="M98" s="250"/>
      <c r="N98" s="250"/>
      <c r="O98" s="250"/>
      <c r="P98" s="250"/>
      <c r="Q98" s="250"/>
      <c r="R98" s="250"/>
      <c r="S98" s="250"/>
      <c r="T98" s="250"/>
      <c r="U98" s="250"/>
      <c r="V98" s="250"/>
      <c r="W98" s="250"/>
      <c r="X98" s="250"/>
      <c r="Y98" s="250"/>
      <c r="Z98" s="250"/>
    </row>
    <row r="99">
      <c r="A99" s="250"/>
      <c r="B99" s="250"/>
      <c r="C99" s="250"/>
      <c r="D99" s="250"/>
      <c r="E99" s="250"/>
      <c r="F99" s="250"/>
      <c r="G99" s="250"/>
      <c r="H99" s="250"/>
      <c r="I99" s="250"/>
      <c r="J99" s="250"/>
      <c r="K99" s="250"/>
      <c r="L99" s="250"/>
      <c r="M99" s="250"/>
      <c r="N99" s="250"/>
      <c r="O99" s="250"/>
      <c r="P99" s="250"/>
      <c r="Q99" s="250"/>
      <c r="R99" s="250"/>
      <c r="S99" s="250"/>
      <c r="T99" s="250"/>
      <c r="U99" s="250"/>
      <c r="V99" s="250"/>
      <c r="W99" s="250"/>
      <c r="X99" s="250"/>
      <c r="Y99" s="250"/>
      <c r="Z99" s="250"/>
    </row>
    <row r="100">
      <c r="A100" s="250"/>
      <c r="B100" s="250"/>
      <c r="C100" s="250"/>
      <c r="D100" s="250"/>
      <c r="E100" s="250"/>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c r="A101" s="250"/>
      <c r="B101" s="250"/>
      <c r="C101" s="250"/>
      <c r="D101" s="250"/>
      <c r="E101" s="250"/>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c r="A102" s="250"/>
      <c r="B102" s="250"/>
      <c r="C102" s="250"/>
      <c r="D102" s="250"/>
      <c r="E102" s="250"/>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c r="A103" s="250"/>
      <c r="B103" s="250"/>
      <c r="C103" s="250"/>
      <c r="D103" s="250"/>
      <c r="E103" s="250"/>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c r="A104" s="250"/>
      <c r="B104" s="250"/>
      <c r="C104" s="250"/>
      <c r="D104" s="250"/>
      <c r="E104" s="250"/>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c r="A105" s="250"/>
      <c r="B105" s="250"/>
      <c r="C105" s="250"/>
      <c r="D105" s="250"/>
      <c r="E105" s="250"/>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c r="A106" s="250"/>
      <c r="B106" s="250"/>
      <c r="C106" s="250"/>
      <c r="D106" s="250"/>
      <c r="E106" s="250"/>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c r="A107" s="250"/>
      <c r="B107" s="250"/>
      <c r="C107" s="250"/>
      <c r="D107" s="250"/>
      <c r="E107" s="250"/>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c r="A108" s="250"/>
      <c r="B108" s="250"/>
      <c r="C108" s="250"/>
      <c r="D108" s="250"/>
      <c r="E108" s="250"/>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c r="A109" s="250"/>
      <c r="B109" s="250"/>
      <c r="C109" s="250"/>
      <c r="D109" s="250"/>
      <c r="E109" s="250"/>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c r="A110" s="250"/>
      <c r="B110" s="250"/>
      <c r="C110" s="250"/>
      <c r="D110" s="250"/>
      <c r="E110" s="250"/>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c r="A111" s="250"/>
      <c r="B111" s="250"/>
      <c r="C111" s="250"/>
      <c r="D111" s="250"/>
      <c r="E111" s="250"/>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c r="A112" s="250"/>
      <c r="B112" s="250"/>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c r="A113" s="250"/>
      <c r="B113" s="250"/>
      <c r="C113" s="250"/>
      <c r="D113" s="250"/>
      <c r="E113" s="250"/>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c r="A114" s="250"/>
      <c r="B114" s="250"/>
      <c r="C114" s="250"/>
      <c r="D114" s="250"/>
      <c r="E114" s="250"/>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c r="A115" s="250"/>
      <c r="B115" s="250"/>
      <c r="C115" s="250"/>
      <c r="D115" s="250"/>
      <c r="E115" s="250"/>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c r="A116" s="250"/>
      <c r="B116" s="250"/>
      <c r="C116" s="250"/>
      <c r="D116" s="250"/>
      <c r="E116" s="250"/>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c r="A117" s="250"/>
      <c r="B117" s="250"/>
      <c r="C117" s="250"/>
      <c r="D117" s="250"/>
      <c r="E117" s="250"/>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c r="A118" s="250"/>
      <c r="B118" s="250"/>
      <c r="C118" s="250"/>
      <c r="D118" s="250"/>
      <c r="E118" s="250"/>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c r="A119" s="250"/>
      <c r="B119" s="250"/>
      <c r="C119" s="250"/>
      <c r="D119" s="250"/>
      <c r="E119" s="250"/>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c r="A120" s="250"/>
      <c r="B120" s="250"/>
      <c r="C120" s="250"/>
      <c r="D120" s="250"/>
      <c r="E120" s="250"/>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c r="A121" s="250"/>
      <c r="B121" s="250"/>
      <c r="C121" s="250"/>
      <c r="D121" s="250"/>
      <c r="E121" s="250"/>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c r="A122" s="250"/>
      <c r="B122" s="250"/>
      <c r="C122" s="250"/>
      <c r="D122" s="250"/>
      <c r="E122" s="250"/>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c r="A123" s="250"/>
      <c r="B123" s="250"/>
      <c r="C123" s="250"/>
      <c r="D123" s="250"/>
      <c r="E123" s="250"/>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c r="A124" s="250"/>
      <c r="B124" s="250"/>
      <c r="C124" s="250"/>
      <c r="D124" s="250"/>
      <c r="E124" s="250"/>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c r="A125" s="250"/>
      <c r="B125" s="250"/>
      <c r="C125" s="250"/>
      <c r="D125" s="250"/>
      <c r="E125" s="250"/>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c r="A126" s="250"/>
      <c r="B126" s="250"/>
      <c r="C126" s="250"/>
      <c r="D126" s="250"/>
      <c r="E126" s="250"/>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c r="A127" s="250"/>
      <c r="B127" s="250"/>
      <c r="C127" s="250"/>
      <c r="D127" s="250"/>
      <c r="E127" s="250"/>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c r="A128" s="250"/>
      <c r="B128" s="250"/>
      <c r="C128" s="250"/>
      <c r="D128" s="250"/>
      <c r="E128" s="250"/>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c r="A129" s="250"/>
      <c r="B129" s="250"/>
      <c r="C129" s="250"/>
      <c r="D129" s="250"/>
      <c r="E129" s="250"/>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c r="A130" s="250"/>
      <c r="B130" s="250"/>
      <c r="C130" s="250"/>
      <c r="D130" s="250"/>
      <c r="E130" s="250"/>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c r="A131" s="250"/>
      <c r="B131" s="250"/>
      <c r="C131" s="250"/>
      <c r="D131" s="250"/>
      <c r="E131" s="250"/>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c r="A132" s="250"/>
      <c r="B132" s="250"/>
      <c r="C132" s="250"/>
      <c r="D132" s="250"/>
      <c r="E132" s="250"/>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c r="A133" s="250"/>
      <c r="B133" s="250"/>
      <c r="C133" s="250"/>
      <c r="D133" s="250"/>
      <c r="E133" s="250"/>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c r="A134" s="250"/>
      <c r="B134" s="250"/>
      <c r="C134" s="250"/>
      <c r="D134" s="250"/>
      <c r="E134" s="250"/>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c r="A135" s="250"/>
      <c r="B135" s="250"/>
      <c r="C135" s="250"/>
      <c r="D135" s="250"/>
      <c r="E135" s="250"/>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c r="A136" s="250"/>
      <c r="B136" s="250"/>
      <c r="C136" s="250"/>
      <c r="D136" s="250"/>
      <c r="E136" s="250"/>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c r="A137" s="250"/>
      <c r="B137" s="250"/>
      <c r="C137" s="250"/>
      <c r="D137" s="250"/>
      <c r="E137" s="250"/>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c r="A138" s="250"/>
      <c r="B138" s="250"/>
      <c r="C138" s="250"/>
      <c r="D138" s="250"/>
      <c r="E138" s="250"/>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c r="A139" s="250"/>
      <c r="B139" s="250"/>
      <c r="C139" s="250"/>
      <c r="D139" s="250"/>
      <c r="E139" s="250"/>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c r="A140" s="250"/>
      <c r="B140" s="250"/>
      <c r="C140" s="250"/>
      <c r="D140" s="250"/>
      <c r="E140" s="250"/>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c r="A141" s="250"/>
      <c r="B141" s="250"/>
      <c r="C141" s="250"/>
      <c r="D141" s="250"/>
      <c r="E141" s="250"/>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c r="A142" s="250"/>
      <c r="B142" s="250"/>
      <c r="C142" s="250"/>
      <c r="D142" s="250"/>
      <c r="E142" s="250"/>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c r="A143" s="250"/>
      <c r="B143" s="250"/>
      <c r="C143" s="250"/>
      <c r="D143" s="250"/>
      <c r="E143" s="250"/>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c r="A144" s="250"/>
      <c r="B144" s="250"/>
      <c r="C144" s="250"/>
      <c r="D144" s="250"/>
      <c r="E144" s="250"/>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c r="A145" s="250"/>
      <c r="B145" s="250"/>
      <c r="C145" s="250"/>
      <c r="D145" s="250"/>
      <c r="E145" s="250"/>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c r="A146" s="250"/>
      <c r="B146" s="250"/>
      <c r="C146" s="250"/>
      <c r="D146" s="250"/>
      <c r="E146" s="250"/>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c r="A147" s="250"/>
      <c r="B147" s="250"/>
      <c r="C147" s="250"/>
      <c r="D147" s="250"/>
      <c r="E147" s="250"/>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c r="A148" s="250"/>
      <c r="B148" s="250"/>
      <c r="C148" s="250"/>
      <c r="D148" s="250"/>
      <c r="E148" s="250"/>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c r="A149" s="250"/>
      <c r="B149" s="250"/>
      <c r="C149" s="250"/>
      <c r="D149" s="250"/>
      <c r="E149" s="250"/>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c r="A150" s="250"/>
      <c r="B150" s="250"/>
      <c r="C150" s="250"/>
      <c r="D150" s="250"/>
      <c r="E150" s="250"/>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c r="A151" s="250"/>
      <c r="B151" s="250"/>
      <c r="C151" s="250"/>
      <c r="D151" s="250"/>
      <c r="E151" s="250"/>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c r="A152" s="250"/>
      <c r="B152" s="250"/>
      <c r="C152" s="250"/>
      <c r="D152" s="250"/>
      <c r="E152" s="250"/>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c r="A153" s="250"/>
      <c r="B153" s="250"/>
      <c r="C153" s="250"/>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c r="A154" s="250"/>
      <c r="B154" s="250"/>
      <c r="C154" s="250"/>
      <c r="D154" s="250"/>
      <c r="E154" s="250"/>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c r="A155" s="250"/>
      <c r="B155" s="250"/>
      <c r="C155" s="250"/>
      <c r="D155" s="250"/>
      <c r="E155" s="250"/>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c r="A156" s="250"/>
      <c r="B156" s="250"/>
      <c r="C156" s="250"/>
      <c r="D156" s="250"/>
      <c r="E156" s="250"/>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c r="A157" s="250"/>
      <c r="B157" s="250"/>
      <c r="C157" s="250"/>
      <c r="D157" s="250"/>
      <c r="E157" s="250"/>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c r="A158" s="250"/>
      <c r="B158" s="250"/>
      <c r="C158" s="250"/>
      <c r="D158" s="250"/>
      <c r="E158" s="250"/>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c r="A159" s="250"/>
      <c r="B159" s="250"/>
      <c r="C159" s="250"/>
      <c r="D159" s="250"/>
      <c r="E159" s="250"/>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c r="A160" s="250"/>
      <c r="B160" s="250"/>
      <c r="C160" s="250"/>
      <c r="D160" s="250"/>
      <c r="E160" s="250"/>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c r="A161" s="250"/>
      <c r="B161" s="250"/>
      <c r="C161" s="250"/>
      <c r="D161" s="250"/>
      <c r="E161" s="250"/>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c r="A162" s="250"/>
      <c r="B162" s="250"/>
      <c r="C162" s="250"/>
      <c r="D162" s="250"/>
      <c r="E162" s="250"/>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c r="A163" s="250"/>
      <c r="B163" s="250"/>
      <c r="C163" s="250"/>
      <c r="D163" s="250"/>
      <c r="E163" s="250"/>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c r="A164" s="250"/>
      <c r="B164" s="250"/>
      <c r="C164" s="250"/>
      <c r="D164" s="250"/>
      <c r="E164" s="250"/>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c r="A165" s="250"/>
      <c r="B165" s="250"/>
      <c r="C165" s="250"/>
      <c r="D165" s="250"/>
      <c r="E165" s="250"/>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c r="A166" s="250"/>
      <c r="B166" s="250"/>
      <c r="C166" s="250"/>
      <c r="D166" s="250"/>
      <c r="E166" s="250"/>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c r="A167" s="250"/>
      <c r="B167" s="250"/>
      <c r="C167" s="250"/>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c r="A168" s="250"/>
      <c r="B168" s="250"/>
      <c r="C168" s="250"/>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c r="A169" s="250"/>
      <c r="B169" s="250"/>
      <c r="C169" s="250"/>
      <c r="D169" s="250"/>
      <c r="E169" s="250"/>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c r="A170" s="250"/>
      <c r="B170" s="250"/>
      <c r="C170" s="250"/>
      <c r="D170" s="250"/>
      <c r="E170" s="250"/>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c r="A171" s="250"/>
      <c r="B171" s="250"/>
      <c r="C171" s="250"/>
      <c r="D171" s="250"/>
      <c r="E171" s="250"/>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c r="A172" s="250"/>
      <c r="B172" s="250"/>
      <c r="C172" s="250"/>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c r="A173" s="250"/>
      <c r="B173" s="250"/>
      <c r="C173" s="250"/>
      <c r="D173" s="250"/>
      <c r="E173" s="250"/>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c r="A174" s="250"/>
      <c r="B174" s="250"/>
      <c r="C174" s="250"/>
      <c r="D174" s="250"/>
      <c r="E174" s="250"/>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c r="A175" s="250"/>
      <c r="B175" s="250"/>
      <c r="C175" s="250"/>
      <c r="D175" s="250"/>
      <c r="E175" s="250"/>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c r="A176" s="250"/>
      <c r="B176" s="250"/>
      <c r="C176" s="250"/>
      <c r="D176" s="250"/>
      <c r="E176" s="250"/>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c r="A177" s="250"/>
      <c r="B177" s="250"/>
      <c r="C177" s="250"/>
      <c r="D177" s="250"/>
      <c r="E177" s="250"/>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c r="A178" s="250"/>
      <c r="B178" s="250"/>
      <c r="C178" s="250"/>
      <c r="D178" s="250"/>
      <c r="E178" s="250"/>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c r="A179" s="250"/>
      <c r="B179" s="250"/>
      <c r="C179" s="250"/>
      <c r="D179" s="250"/>
      <c r="E179" s="250"/>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c r="A180" s="250"/>
      <c r="B180" s="250"/>
      <c r="C180" s="250"/>
      <c r="D180" s="250"/>
      <c r="E180" s="250"/>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c r="A181" s="250"/>
      <c r="B181" s="250"/>
      <c r="C181" s="250"/>
      <c r="D181" s="250"/>
      <c r="E181" s="250"/>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c r="A182" s="250"/>
      <c r="B182" s="250"/>
      <c r="C182" s="250"/>
      <c r="D182" s="250"/>
      <c r="E182" s="250"/>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c r="A183" s="250"/>
      <c r="B183" s="250"/>
      <c r="C183" s="250"/>
      <c r="D183" s="250"/>
      <c r="E183" s="250"/>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c r="A184" s="250"/>
      <c r="B184" s="250"/>
      <c r="C184" s="250"/>
      <c r="D184" s="250"/>
      <c r="E184" s="250"/>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c r="A185" s="250"/>
      <c r="B185" s="250"/>
      <c r="C185" s="250"/>
      <c r="D185" s="250"/>
      <c r="E185" s="250"/>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c r="A186" s="250"/>
      <c r="B186" s="250"/>
      <c r="C186" s="250"/>
      <c r="D186" s="250"/>
      <c r="E186" s="250"/>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c r="A187" s="250"/>
      <c r="B187" s="250"/>
      <c r="C187" s="250"/>
      <c r="D187" s="250"/>
      <c r="E187" s="250"/>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c r="A188" s="250"/>
      <c r="B188" s="250"/>
      <c r="C188" s="250"/>
      <c r="D188" s="250"/>
      <c r="E188" s="250"/>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c r="A189" s="250"/>
      <c r="B189" s="250"/>
      <c r="C189" s="250"/>
      <c r="D189" s="250"/>
      <c r="E189" s="250"/>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c r="A190" s="250"/>
      <c r="B190" s="250"/>
      <c r="C190" s="250"/>
      <c r="D190" s="250"/>
      <c r="E190" s="250"/>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c r="A191" s="250"/>
      <c r="B191" s="250"/>
      <c r="C191" s="250"/>
      <c r="D191" s="250"/>
      <c r="E191" s="250"/>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c r="A192" s="250"/>
      <c r="B192" s="250"/>
      <c r="C192" s="250"/>
      <c r="D192" s="250"/>
      <c r="E192" s="250"/>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c r="A193" s="250"/>
      <c r="B193" s="250"/>
      <c r="C193" s="250"/>
      <c r="D193" s="250"/>
      <c r="E193" s="250"/>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c r="A194" s="250"/>
      <c r="B194" s="250"/>
      <c r="C194" s="250"/>
      <c r="D194" s="250"/>
      <c r="E194" s="250"/>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c r="A195" s="250"/>
      <c r="B195" s="250"/>
      <c r="C195" s="250"/>
      <c r="D195" s="250"/>
      <c r="E195" s="250"/>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c r="A196" s="250"/>
      <c r="B196" s="250"/>
      <c r="C196" s="250"/>
      <c r="D196" s="250"/>
      <c r="E196" s="250"/>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c r="A197" s="250"/>
      <c r="B197" s="250"/>
      <c r="C197" s="250"/>
      <c r="D197" s="250"/>
      <c r="E197" s="250"/>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c r="A198" s="250"/>
      <c r="B198" s="250"/>
      <c r="C198" s="250"/>
      <c r="D198" s="250"/>
      <c r="E198" s="250"/>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c r="A199" s="250"/>
      <c r="B199" s="250"/>
      <c r="C199" s="250"/>
      <c r="D199" s="250"/>
      <c r="E199" s="250"/>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c r="A200" s="250"/>
      <c r="B200" s="250"/>
      <c r="C200" s="250"/>
      <c r="D200" s="250"/>
      <c r="E200" s="250"/>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c r="A201" s="250"/>
      <c r="B201" s="250"/>
      <c r="C201" s="250"/>
      <c r="D201" s="250"/>
      <c r="E201" s="250"/>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c r="A202" s="250"/>
      <c r="B202" s="250"/>
      <c r="C202" s="250"/>
      <c r="D202" s="250"/>
      <c r="E202" s="250"/>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c r="A203" s="250"/>
      <c r="B203" s="250"/>
      <c r="C203" s="250"/>
      <c r="D203" s="250"/>
      <c r="E203" s="250"/>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c r="A204" s="250"/>
      <c r="B204" s="250"/>
      <c r="C204" s="250"/>
      <c r="D204" s="250"/>
      <c r="E204" s="250"/>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c r="A205" s="250"/>
      <c r="B205" s="250"/>
      <c r="C205" s="250"/>
      <c r="D205" s="250"/>
      <c r="E205" s="250"/>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c r="A206" s="250"/>
      <c r="B206" s="250"/>
      <c r="C206" s="250"/>
      <c r="D206" s="250"/>
      <c r="E206" s="250"/>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c r="A207" s="250"/>
      <c r="B207" s="250"/>
      <c r="C207" s="250"/>
      <c r="D207" s="250"/>
      <c r="E207" s="250"/>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c r="A208" s="250"/>
      <c r="B208" s="250"/>
      <c r="C208" s="250"/>
      <c r="D208" s="250"/>
      <c r="E208" s="250"/>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c r="A209" s="250"/>
      <c r="B209" s="250"/>
      <c r="C209" s="250"/>
      <c r="D209" s="250"/>
      <c r="E209" s="250"/>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c r="A210" s="250"/>
      <c r="B210" s="250"/>
      <c r="C210" s="250"/>
      <c r="D210" s="250"/>
      <c r="E210" s="250"/>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c r="A211" s="250"/>
      <c r="B211" s="250"/>
      <c r="C211" s="250"/>
      <c r="D211" s="250"/>
      <c r="E211" s="250"/>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c r="A212" s="250"/>
      <c r="B212" s="250"/>
      <c r="C212" s="250"/>
      <c r="D212" s="250"/>
      <c r="E212" s="250"/>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c r="A213" s="250"/>
      <c r="B213" s="250"/>
      <c r="C213" s="250"/>
      <c r="D213" s="250"/>
      <c r="E213" s="250"/>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c r="A214" s="250"/>
      <c r="B214" s="250"/>
      <c r="C214" s="250"/>
      <c r="D214" s="250"/>
      <c r="E214" s="250"/>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c r="A215" s="250"/>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c r="A220" s="250"/>
      <c r="B220" s="250"/>
      <c r="C220" s="250"/>
      <c r="D220" s="250"/>
      <c r="E220" s="250"/>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c r="A221" s="250"/>
      <c r="B221" s="250"/>
      <c r="C221" s="250"/>
      <c r="D221" s="250"/>
      <c r="E221" s="250"/>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c r="A222" s="250"/>
      <c r="B222" s="250"/>
      <c r="C222" s="250"/>
      <c r="D222" s="250"/>
      <c r="E222" s="250"/>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c r="A223" s="250"/>
      <c r="B223" s="250"/>
      <c r="C223" s="250"/>
      <c r="D223" s="250"/>
      <c r="E223" s="250"/>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c r="A224" s="250"/>
      <c r="B224" s="250"/>
      <c r="C224" s="250"/>
      <c r="D224" s="250"/>
      <c r="E224" s="250"/>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c r="A225" s="250"/>
      <c r="B225" s="250"/>
      <c r="C225" s="250"/>
      <c r="D225" s="250"/>
      <c r="E225" s="250"/>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c r="A226" s="250"/>
      <c r="B226" s="250"/>
      <c r="C226" s="250"/>
      <c r="D226" s="250"/>
      <c r="E226" s="250"/>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c r="A227" s="250"/>
      <c r="B227" s="250"/>
      <c r="C227" s="250"/>
      <c r="D227" s="250"/>
      <c r="E227" s="250"/>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c r="A228" s="250"/>
      <c r="B228" s="250"/>
      <c r="C228" s="250"/>
      <c r="D228" s="250"/>
      <c r="E228" s="250"/>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c r="A229" s="250"/>
      <c r="B229" s="250"/>
      <c r="C229" s="250"/>
      <c r="D229" s="250"/>
      <c r="E229" s="250"/>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c r="A230" s="250"/>
      <c r="B230" s="250"/>
      <c r="C230" s="250"/>
      <c r="D230" s="250"/>
      <c r="E230" s="250"/>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c r="A231" s="250"/>
      <c r="B231" s="250"/>
      <c r="C231" s="250"/>
      <c r="D231" s="250"/>
      <c r="E231" s="250"/>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c r="A232" s="250"/>
      <c r="B232" s="250"/>
      <c r="C232" s="250"/>
      <c r="D232" s="250"/>
      <c r="E232" s="250"/>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c r="A233" s="250"/>
      <c r="B233" s="250"/>
      <c r="C233" s="250"/>
      <c r="D233" s="250"/>
      <c r="E233" s="250"/>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c r="A234" s="250"/>
      <c r="B234" s="250"/>
      <c r="C234" s="250"/>
      <c r="D234" s="250"/>
      <c r="E234" s="250"/>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c r="A235" s="250"/>
      <c r="B235" s="250"/>
      <c r="C235" s="250"/>
      <c r="D235" s="250"/>
      <c r="E235" s="250"/>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c r="A236" s="250"/>
      <c r="B236" s="250"/>
      <c r="C236" s="250"/>
      <c r="D236" s="250"/>
      <c r="E236" s="250"/>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c r="A237" s="250"/>
      <c r="B237" s="250"/>
      <c r="C237" s="250"/>
      <c r="D237" s="250"/>
      <c r="E237" s="250"/>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c r="A238" s="250"/>
      <c r="B238" s="250"/>
      <c r="C238" s="250"/>
      <c r="D238" s="250"/>
      <c r="E238" s="250"/>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c r="A239" s="250"/>
      <c r="B239" s="250"/>
      <c r="C239" s="250"/>
      <c r="D239" s="250"/>
      <c r="E239" s="250"/>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c r="A240" s="250"/>
      <c r="B240" s="250"/>
      <c r="C240" s="250"/>
      <c r="D240" s="250"/>
      <c r="E240" s="250"/>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c r="A241" s="250"/>
      <c r="B241" s="250"/>
      <c r="C241" s="250"/>
      <c r="D241" s="250"/>
      <c r="E241" s="250"/>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c r="A242" s="250"/>
      <c r="B242" s="250"/>
      <c r="C242" s="250"/>
      <c r="D242" s="250"/>
      <c r="E242" s="250"/>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c r="A243" s="250"/>
      <c r="B243" s="250"/>
      <c r="C243" s="250"/>
      <c r="D243" s="250"/>
      <c r="E243" s="250"/>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c r="A244" s="250"/>
      <c r="B244" s="250"/>
      <c r="C244" s="250"/>
      <c r="D244" s="250"/>
      <c r="E244" s="250"/>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c r="A245" s="250"/>
      <c r="B245" s="250"/>
      <c r="C245" s="250"/>
      <c r="D245" s="250"/>
      <c r="E245" s="250"/>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c r="A246" s="250"/>
      <c r="B246" s="250"/>
      <c r="C246" s="250"/>
      <c r="D246" s="250"/>
      <c r="E246" s="250"/>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c r="A247" s="250"/>
      <c r="B247" s="250"/>
      <c r="C247" s="250"/>
      <c r="D247" s="250"/>
      <c r="E247" s="250"/>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c r="A248" s="250"/>
      <c r="B248" s="250"/>
      <c r="C248" s="250"/>
      <c r="D248" s="250"/>
      <c r="E248" s="250"/>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c r="A249" s="250"/>
      <c r="B249" s="250"/>
      <c r="C249" s="250"/>
      <c r="D249" s="250"/>
      <c r="E249" s="250"/>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c r="A250" s="250"/>
      <c r="B250" s="250"/>
      <c r="C250" s="250"/>
      <c r="D250" s="250"/>
      <c r="E250" s="250"/>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c r="A251" s="250"/>
      <c r="B251" s="250"/>
      <c r="C251" s="250"/>
      <c r="D251" s="250"/>
      <c r="E251" s="250"/>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c r="A252" s="250"/>
      <c r="B252" s="250"/>
      <c r="C252" s="250"/>
      <c r="D252" s="250"/>
      <c r="E252" s="250"/>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c r="A253" s="250"/>
      <c r="B253" s="250"/>
      <c r="C253" s="250"/>
      <c r="D253" s="250"/>
      <c r="E253" s="250"/>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c r="A254" s="250"/>
      <c r="B254" s="250"/>
      <c r="C254" s="250"/>
      <c r="D254" s="250"/>
      <c r="E254" s="250"/>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c r="A255" s="250"/>
      <c r="B255" s="250"/>
      <c r="C255" s="250"/>
      <c r="D255" s="250"/>
      <c r="E255" s="250"/>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c r="A256" s="250"/>
      <c r="B256" s="250"/>
      <c r="C256" s="250"/>
      <c r="D256" s="250"/>
      <c r="E256" s="250"/>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c r="A257" s="250"/>
      <c r="B257" s="250"/>
      <c r="C257" s="250"/>
      <c r="D257" s="250"/>
      <c r="E257" s="250"/>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c r="A258" s="250"/>
      <c r="B258" s="250"/>
      <c r="C258" s="250"/>
      <c r="D258" s="250"/>
      <c r="E258" s="250"/>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c r="A259" s="250"/>
      <c r="B259" s="250"/>
      <c r="C259" s="250"/>
      <c r="D259" s="250"/>
      <c r="E259" s="250"/>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c r="A260" s="250"/>
      <c r="B260" s="250"/>
      <c r="C260" s="250"/>
      <c r="D260" s="250"/>
      <c r="E260" s="250"/>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c r="A261" s="250"/>
      <c r="B261" s="250"/>
      <c r="C261" s="250"/>
      <c r="D261" s="250"/>
      <c r="E261" s="250"/>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c r="A262" s="250"/>
      <c r="B262" s="250"/>
      <c r="C262" s="250"/>
      <c r="D262" s="250"/>
      <c r="E262" s="250"/>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c r="A263" s="250"/>
      <c r="B263" s="250"/>
      <c r="C263" s="250"/>
      <c r="D263" s="250"/>
      <c r="E263" s="250"/>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c r="A264" s="250"/>
      <c r="B264" s="250"/>
      <c r="C264" s="250"/>
      <c r="D264" s="250"/>
      <c r="E264" s="250"/>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c r="A265" s="250"/>
      <c r="B265" s="250"/>
      <c r="C265" s="250"/>
      <c r="D265" s="250"/>
      <c r="E265" s="250"/>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c r="A266" s="250"/>
      <c r="B266" s="250"/>
      <c r="C266" s="250"/>
      <c r="D266" s="250"/>
      <c r="E266" s="250"/>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c r="A267" s="250"/>
      <c r="B267" s="250"/>
      <c r="C267" s="250"/>
      <c r="D267" s="250"/>
      <c r="E267" s="250"/>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c r="A268" s="250"/>
      <c r="B268" s="250"/>
      <c r="C268" s="250"/>
      <c r="D268" s="250"/>
      <c r="E268" s="250"/>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c r="A269" s="250"/>
      <c r="B269" s="250"/>
      <c r="C269" s="250"/>
      <c r="D269" s="250"/>
      <c r="E269" s="250"/>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c r="A270" s="250"/>
      <c r="B270" s="250"/>
      <c r="C270" s="250"/>
      <c r="D270" s="250"/>
      <c r="E270" s="250"/>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c r="A271" s="250"/>
      <c r="B271" s="250"/>
      <c r="C271" s="250"/>
      <c r="D271" s="250"/>
      <c r="E271" s="250"/>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c r="A272" s="250"/>
      <c r="B272" s="250"/>
      <c r="C272" s="250"/>
      <c r="D272" s="250"/>
      <c r="E272" s="250"/>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c r="A273" s="250"/>
      <c r="B273" s="250"/>
      <c r="C273" s="250"/>
      <c r="D273" s="250"/>
      <c r="E273" s="250"/>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c r="A274" s="250"/>
      <c r="B274" s="250"/>
      <c r="C274" s="250"/>
      <c r="D274" s="250"/>
      <c r="E274" s="250"/>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c r="A275" s="250"/>
      <c r="B275" s="250"/>
      <c r="C275" s="250"/>
      <c r="D275" s="250"/>
      <c r="E275" s="250"/>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c r="A276" s="250"/>
      <c r="B276" s="250"/>
      <c r="C276" s="250"/>
      <c r="D276" s="250"/>
      <c r="E276" s="250"/>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c r="A277" s="250"/>
      <c r="B277" s="250"/>
      <c r="C277" s="250"/>
      <c r="D277" s="250"/>
      <c r="E277" s="250"/>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c r="A278" s="250"/>
      <c r="B278" s="250"/>
      <c r="C278" s="250"/>
      <c r="D278" s="250"/>
      <c r="E278" s="250"/>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c r="A279" s="250"/>
      <c r="B279" s="250"/>
      <c r="C279" s="250"/>
      <c r="D279" s="250"/>
      <c r="E279" s="250"/>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c r="A280" s="250"/>
      <c r="B280" s="250"/>
      <c r="C280" s="250"/>
      <c r="D280" s="250"/>
      <c r="E280" s="250"/>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c r="A281" s="250"/>
      <c r="B281" s="250"/>
      <c r="C281" s="250"/>
      <c r="D281" s="250"/>
      <c r="E281" s="250"/>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c r="A282" s="250"/>
      <c r="B282" s="250"/>
      <c r="C282" s="250"/>
      <c r="D282" s="250"/>
      <c r="E282" s="250"/>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c r="A283" s="250"/>
      <c r="B283" s="250"/>
      <c r="C283" s="250"/>
      <c r="D283" s="250"/>
      <c r="E283" s="250"/>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c r="A284" s="250"/>
      <c r="B284" s="250"/>
      <c r="C284" s="250"/>
      <c r="D284" s="250"/>
      <c r="E284" s="250"/>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c r="A285" s="250"/>
      <c r="B285" s="250"/>
      <c r="C285" s="250"/>
      <c r="D285" s="250"/>
      <c r="E285" s="250"/>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c r="A286" s="250"/>
      <c r="B286" s="250"/>
      <c r="C286" s="250"/>
      <c r="D286" s="250"/>
      <c r="E286" s="250"/>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c r="A287" s="250"/>
      <c r="B287" s="250"/>
      <c r="C287" s="250"/>
      <c r="D287" s="250"/>
      <c r="E287" s="250"/>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c r="A288" s="250"/>
      <c r="B288" s="250"/>
      <c r="C288" s="250"/>
      <c r="D288" s="250"/>
      <c r="E288" s="250"/>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c r="A289" s="250"/>
      <c r="B289" s="250"/>
      <c r="C289" s="250"/>
      <c r="D289" s="250"/>
      <c r="E289" s="250"/>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c r="A290" s="250"/>
      <c r="B290" s="250"/>
      <c r="C290" s="250"/>
      <c r="D290" s="250"/>
      <c r="E290" s="250"/>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c r="A291" s="250"/>
      <c r="B291" s="250"/>
      <c r="C291" s="250"/>
      <c r="D291" s="250"/>
      <c r="E291" s="250"/>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c r="A292" s="250"/>
      <c r="B292" s="250"/>
      <c r="C292" s="250"/>
      <c r="D292" s="250"/>
      <c r="E292" s="250"/>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c r="A293" s="250"/>
      <c r="B293" s="250"/>
      <c r="C293" s="250"/>
      <c r="D293" s="250"/>
      <c r="E293" s="250"/>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c r="A294" s="250"/>
      <c r="B294" s="250"/>
      <c r="C294" s="250"/>
      <c r="D294" s="250"/>
      <c r="E294" s="250"/>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c r="A295" s="250"/>
      <c r="B295" s="250"/>
      <c r="C295" s="250"/>
      <c r="D295" s="250"/>
      <c r="E295" s="250"/>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c r="A296" s="250"/>
      <c r="B296" s="250"/>
      <c r="C296" s="250"/>
      <c r="D296" s="250"/>
      <c r="E296" s="250"/>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c r="A297" s="250"/>
      <c r="B297" s="250"/>
      <c r="C297" s="250"/>
      <c r="D297" s="250"/>
      <c r="E297" s="250"/>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c r="A298" s="250"/>
      <c r="B298" s="250"/>
      <c r="C298" s="250"/>
      <c r="D298" s="250"/>
      <c r="E298" s="250"/>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c r="A299" s="250"/>
      <c r="B299" s="250"/>
      <c r="C299" s="250"/>
      <c r="D299" s="250"/>
      <c r="E299" s="250"/>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c r="A300" s="250"/>
      <c r="B300" s="250"/>
      <c r="C300" s="250"/>
      <c r="D300" s="250"/>
      <c r="E300" s="250"/>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c r="A301" s="250"/>
      <c r="B301" s="250"/>
      <c r="C301" s="250"/>
      <c r="D301" s="250"/>
      <c r="E301" s="250"/>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c r="A302" s="250"/>
      <c r="B302" s="250"/>
      <c r="C302" s="250"/>
      <c r="D302" s="250"/>
      <c r="E302" s="250"/>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c r="A303" s="250"/>
      <c r="B303" s="250"/>
      <c r="C303" s="250"/>
      <c r="D303" s="250"/>
      <c r="E303" s="250"/>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c r="A304" s="250"/>
      <c r="B304" s="250"/>
      <c r="C304" s="250"/>
      <c r="D304" s="250"/>
      <c r="E304" s="250"/>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c r="A305" s="250"/>
      <c r="B305" s="250"/>
      <c r="C305" s="250"/>
      <c r="D305" s="250"/>
      <c r="E305" s="250"/>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c r="A306" s="250"/>
      <c r="B306" s="250"/>
      <c r="C306" s="250"/>
      <c r="D306" s="250"/>
      <c r="E306" s="250"/>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c r="A307" s="250"/>
      <c r="B307" s="250"/>
      <c r="C307" s="250"/>
      <c r="D307" s="250"/>
      <c r="E307" s="250"/>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c r="A308" s="250"/>
      <c r="B308" s="250"/>
      <c r="C308" s="250"/>
      <c r="D308" s="250"/>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c r="A309" s="250"/>
      <c r="B309" s="250"/>
      <c r="C309" s="250"/>
      <c r="D309" s="250"/>
      <c r="E309" s="250"/>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c r="A310" s="250"/>
      <c r="B310" s="250"/>
      <c r="C310" s="250"/>
      <c r="D310" s="250"/>
      <c r="E310" s="250"/>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c r="A311" s="250"/>
      <c r="B311" s="250"/>
      <c r="C311" s="250"/>
      <c r="D311" s="250"/>
      <c r="E311" s="250"/>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c r="A312" s="250"/>
      <c r="B312" s="250"/>
      <c r="C312" s="250"/>
      <c r="D312" s="250"/>
      <c r="E312" s="250"/>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c r="A313" s="250"/>
      <c r="B313" s="250"/>
      <c r="C313" s="250"/>
      <c r="D313" s="250"/>
      <c r="E313" s="250"/>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c r="A314" s="250"/>
      <c r="B314" s="250"/>
      <c r="C314" s="250"/>
      <c r="D314" s="250"/>
      <c r="E314" s="250"/>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c r="A315" s="250"/>
      <c r="B315" s="250"/>
      <c r="C315" s="250"/>
      <c r="D315" s="250"/>
      <c r="E315" s="250"/>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c r="A316" s="250"/>
      <c r="B316" s="250"/>
      <c r="C316" s="250"/>
      <c r="D316" s="250"/>
      <c r="E316" s="250"/>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c r="A317" s="250"/>
      <c r="B317" s="250"/>
      <c r="C317" s="250"/>
      <c r="D317" s="250"/>
      <c r="E317" s="250"/>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c r="A318" s="250"/>
      <c r="B318" s="250"/>
      <c r="C318" s="250"/>
      <c r="D318" s="250"/>
      <c r="E318" s="250"/>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c r="A319" s="250"/>
      <c r="B319" s="250"/>
      <c r="C319" s="250"/>
      <c r="D319" s="250"/>
      <c r="E319" s="250"/>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c r="A320" s="250"/>
      <c r="B320" s="250"/>
      <c r="C320" s="250"/>
      <c r="D320" s="250"/>
      <c r="E320" s="250"/>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c r="A321" s="250"/>
      <c r="B321" s="250"/>
      <c r="C321" s="250"/>
      <c r="D321" s="250"/>
      <c r="E321" s="250"/>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c r="A322" s="250"/>
      <c r="B322" s="250"/>
      <c r="C322" s="250"/>
      <c r="D322" s="250"/>
      <c r="E322" s="250"/>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c r="A323" s="250"/>
      <c r="B323" s="250"/>
      <c r="C323" s="250"/>
      <c r="D323" s="250"/>
      <c r="E323" s="250"/>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c r="A324" s="250"/>
      <c r="B324" s="250"/>
      <c r="C324" s="250"/>
      <c r="D324" s="250"/>
      <c r="E324" s="250"/>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c r="A325" s="250"/>
      <c r="B325" s="250"/>
      <c r="C325" s="250"/>
      <c r="D325" s="250"/>
      <c r="E325" s="250"/>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c r="A326" s="250"/>
      <c r="B326" s="250"/>
      <c r="C326" s="250"/>
      <c r="D326" s="250"/>
      <c r="E326" s="250"/>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c r="A327" s="250"/>
      <c r="B327" s="250"/>
      <c r="C327" s="250"/>
      <c r="D327" s="250"/>
      <c r="E327" s="250"/>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c r="A328" s="250"/>
      <c r="B328" s="250"/>
      <c r="C328" s="250"/>
      <c r="D328" s="250"/>
      <c r="E328" s="250"/>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c r="A329" s="250"/>
      <c r="B329" s="250"/>
      <c r="C329" s="250"/>
      <c r="D329" s="250"/>
      <c r="E329" s="250"/>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c r="A330" s="250"/>
      <c r="B330" s="250"/>
      <c r="C330" s="250"/>
      <c r="D330" s="250"/>
      <c r="E330" s="250"/>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c r="A331" s="250"/>
      <c r="B331" s="250"/>
      <c r="C331" s="250"/>
      <c r="D331" s="250"/>
      <c r="E331" s="250"/>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c r="A332" s="250"/>
      <c r="B332" s="250"/>
      <c r="C332" s="250"/>
      <c r="D332" s="250"/>
      <c r="E332" s="250"/>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c r="A333" s="250"/>
      <c r="B333" s="250"/>
      <c r="C333" s="250"/>
      <c r="D333" s="250"/>
      <c r="E333" s="250"/>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c r="A334" s="250"/>
      <c r="B334" s="250"/>
      <c r="C334" s="250"/>
      <c r="D334" s="250"/>
      <c r="E334" s="250"/>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c r="A335" s="250"/>
      <c r="B335" s="250"/>
      <c r="C335" s="250"/>
      <c r="D335" s="250"/>
      <c r="E335" s="250"/>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c r="A336" s="250"/>
      <c r="B336" s="250"/>
      <c r="C336" s="250"/>
      <c r="D336" s="250"/>
      <c r="E336" s="250"/>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c r="A337" s="250"/>
      <c r="B337" s="250"/>
      <c r="C337" s="250"/>
      <c r="D337" s="250"/>
      <c r="E337" s="250"/>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c r="A338" s="250"/>
      <c r="B338" s="250"/>
      <c r="C338" s="250"/>
      <c r="D338" s="250"/>
      <c r="E338" s="250"/>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c r="A339" s="250"/>
      <c r="B339" s="250"/>
      <c r="C339" s="250"/>
      <c r="D339" s="250"/>
      <c r="E339" s="250"/>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c r="A340" s="250"/>
      <c r="B340" s="250"/>
      <c r="C340" s="250"/>
      <c r="D340" s="250"/>
      <c r="E340" s="250"/>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c r="A341" s="250"/>
      <c r="B341" s="250"/>
      <c r="C341" s="250"/>
      <c r="D341" s="250"/>
      <c r="E341" s="250"/>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c r="A342" s="250"/>
      <c r="B342" s="250"/>
      <c r="C342" s="250"/>
      <c r="D342" s="250"/>
      <c r="E342" s="250"/>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c r="A343" s="250"/>
      <c r="B343" s="250"/>
      <c r="C343" s="250"/>
      <c r="D343" s="250"/>
      <c r="E343" s="250"/>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c r="A344" s="250"/>
      <c r="B344" s="250"/>
      <c r="C344" s="250"/>
      <c r="D344" s="250"/>
      <c r="E344" s="250"/>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c r="A345" s="250"/>
      <c r="B345" s="250"/>
      <c r="C345" s="250"/>
      <c r="D345" s="250"/>
      <c r="E345" s="250"/>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c r="A346" s="250"/>
      <c r="B346" s="250"/>
      <c r="C346" s="250"/>
      <c r="D346" s="250"/>
      <c r="E346" s="250"/>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c r="A347" s="250"/>
      <c r="B347" s="250"/>
      <c r="C347" s="250"/>
      <c r="D347" s="250"/>
      <c r="E347" s="250"/>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c r="A348" s="250"/>
      <c r="B348" s="250"/>
      <c r="C348" s="250"/>
      <c r="D348" s="250"/>
      <c r="E348" s="250"/>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c r="A349" s="250"/>
      <c r="B349" s="250"/>
      <c r="C349" s="250"/>
      <c r="D349" s="250"/>
      <c r="E349" s="250"/>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c r="A350" s="250"/>
      <c r="B350" s="250"/>
      <c r="C350" s="250"/>
      <c r="D350" s="250"/>
      <c r="E350" s="250"/>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c r="A351" s="250"/>
      <c r="B351" s="250"/>
      <c r="C351" s="250"/>
      <c r="D351" s="250"/>
      <c r="E351" s="250"/>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c r="A352" s="250"/>
      <c r="B352" s="250"/>
      <c r="C352" s="250"/>
      <c r="D352" s="250"/>
      <c r="E352" s="250"/>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c r="A353" s="250"/>
      <c r="B353" s="250"/>
      <c r="C353" s="250"/>
      <c r="D353" s="250"/>
      <c r="E353" s="250"/>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c r="A354" s="250"/>
      <c r="B354" s="250"/>
      <c r="C354" s="250"/>
      <c r="D354" s="250"/>
      <c r="E354" s="250"/>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c r="A355" s="250"/>
      <c r="B355" s="250"/>
      <c r="C355" s="250"/>
      <c r="D355" s="250"/>
      <c r="E355" s="250"/>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c r="A356" s="250"/>
      <c r="B356" s="250"/>
      <c r="C356" s="250"/>
      <c r="D356" s="250"/>
      <c r="E356" s="250"/>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c r="A357" s="250"/>
      <c r="B357" s="250"/>
      <c r="C357" s="250"/>
      <c r="D357" s="250"/>
      <c r="E357" s="250"/>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c r="A358" s="250"/>
      <c r="B358" s="250"/>
      <c r="C358" s="250"/>
      <c r="D358" s="250"/>
      <c r="E358" s="250"/>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c r="A359" s="250"/>
      <c r="B359" s="250"/>
      <c r="C359" s="250"/>
      <c r="D359" s="250"/>
      <c r="E359" s="250"/>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c r="A360" s="250"/>
      <c r="B360" s="250"/>
      <c r="C360" s="250"/>
      <c r="D360" s="250"/>
      <c r="E360" s="250"/>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c r="A361" s="250"/>
      <c r="B361" s="250"/>
      <c r="C361" s="250"/>
      <c r="D361" s="250"/>
      <c r="E361" s="250"/>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c r="A362" s="250"/>
      <c r="B362" s="250"/>
      <c r="C362" s="250"/>
      <c r="D362" s="250"/>
      <c r="E362" s="250"/>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c r="A363" s="250"/>
      <c r="B363" s="250"/>
      <c r="C363" s="250"/>
      <c r="D363" s="250"/>
      <c r="E363" s="250"/>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c r="A364" s="250"/>
      <c r="B364" s="250"/>
      <c r="C364" s="250"/>
      <c r="D364" s="250"/>
      <c r="E364" s="250"/>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c r="A365" s="250"/>
      <c r="B365" s="250"/>
      <c r="C365" s="250"/>
      <c r="D365" s="250"/>
      <c r="E365" s="250"/>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c r="A366" s="250"/>
      <c r="B366" s="250"/>
      <c r="C366" s="250"/>
      <c r="D366" s="250"/>
      <c r="E366" s="250"/>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c r="A367" s="250"/>
      <c r="B367" s="250"/>
      <c r="C367" s="250"/>
      <c r="D367" s="250"/>
      <c r="E367" s="250"/>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c r="A368" s="250"/>
      <c r="B368" s="250"/>
      <c r="C368" s="250"/>
      <c r="D368" s="250"/>
      <c r="E368" s="250"/>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c r="A369" s="250"/>
      <c r="B369" s="250"/>
      <c r="C369" s="250"/>
      <c r="D369" s="250"/>
      <c r="E369" s="250"/>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c r="A370" s="250"/>
      <c r="B370" s="250"/>
      <c r="C370" s="250"/>
      <c r="D370" s="250"/>
      <c r="E370" s="250"/>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c r="A371" s="250"/>
      <c r="B371" s="250"/>
      <c r="C371" s="250"/>
      <c r="D371" s="250"/>
      <c r="E371" s="250"/>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c r="A372" s="250"/>
      <c r="B372" s="250"/>
      <c r="C372" s="250"/>
      <c r="D372" s="250"/>
      <c r="E372" s="250"/>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c r="A373" s="250"/>
      <c r="B373" s="250"/>
      <c r="C373" s="250"/>
      <c r="D373" s="250"/>
      <c r="E373" s="250"/>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c r="A374" s="250"/>
      <c r="B374" s="250"/>
      <c r="C374" s="250"/>
      <c r="D374" s="250"/>
      <c r="E374" s="250"/>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c r="A375" s="250"/>
      <c r="B375" s="250"/>
      <c r="C375" s="250"/>
      <c r="D375" s="250"/>
      <c r="E375" s="250"/>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c r="A376" s="250"/>
      <c r="B376" s="250"/>
      <c r="C376" s="250"/>
      <c r="D376" s="250"/>
      <c r="E376" s="250"/>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c r="A377" s="250"/>
      <c r="B377" s="250"/>
      <c r="C377" s="250"/>
      <c r="D377" s="250"/>
      <c r="E377" s="250"/>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c r="A378" s="250"/>
      <c r="B378" s="250"/>
      <c r="C378" s="250"/>
      <c r="D378" s="250"/>
      <c r="E378" s="250"/>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c r="A379" s="250"/>
      <c r="B379" s="250"/>
      <c r="C379" s="250"/>
      <c r="D379" s="250"/>
      <c r="E379" s="250"/>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c r="A380" s="250"/>
      <c r="B380" s="250"/>
      <c r="C380" s="250"/>
      <c r="D380" s="250"/>
      <c r="E380" s="250"/>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c r="A381" s="250"/>
      <c r="B381" s="250"/>
      <c r="C381" s="250"/>
      <c r="D381" s="250"/>
      <c r="E381" s="250"/>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c r="A382" s="250"/>
      <c r="B382" s="250"/>
      <c r="C382" s="250"/>
      <c r="D382" s="250"/>
      <c r="E382" s="250"/>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c r="A383" s="250"/>
      <c r="B383" s="250"/>
      <c r="C383" s="250"/>
      <c r="D383" s="250"/>
      <c r="E383" s="250"/>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c r="A384" s="250"/>
      <c r="B384" s="250"/>
      <c r="C384" s="250"/>
      <c r="D384" s="250"/>
      <c r="E384" s="250"/>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c r="A385" s="250"/>
      <c r="B385" s="250"/>
      <c r="C385" s="250"/>
      <c r="D385" s="250"/>
      <c r="E385" s="250"/>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c r="A386" s="250"/>
      <c r="B386" s="250"/>
      <c r="C386" s="250"/>
      <c r="D386" s="250"/>
      <c r="E386" s="250"/>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c r="A387" s="250"/>
      <c r="B387" s="250"/>
      <c r="C387" s="250"/>
      <c r="D387" s="250"/>
      <c r="E387" s="250"/>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c r="A388" s="250"/>
      <c r="B388" s="250"/>
      <c r="C388" s="250"/>
      <c r="D388" s="250"/>
      <c r="E388" s="250"/>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c r="A389" s="250"/>
      <c r="B389" s="250"/>
      <c r="C389" s="250"/>
      <c r="D389" s="250"/>
      <c r="E389" s="250"/>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c r="A390" s="250"/>
      <c r="B390" s="250"/>
      <c r="C390" s="250"/>
      <c r="D390" s="250"/>
      <c r="E390" s="250"/>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c r="A391" s="250"/>
      <c r="B391" s="250"/>
      <c r="C391" s="250"/>
      <c r="D391" s="250"/>
      <c r="E391" s="250"/>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c r="A392" s="250"/>
      <c r="B392" s="250"/>
      <c r="C392" s="250"/>
      <c r="D392" s="250"/>
      <c r="E392" s="250"/>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c r="A393" s="250"/>
      <c r="B393" s="250"/>
      <c r="C393" s="250"/>
      <c r="D393" s="250"/>
      <c r="E393" s="250"/>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c r="A394" s="250"/>
      <c r="B394" s="250"/>
      <c r="C394" s="250"/>
      <c r="D394" s="250"/>
      <c r="E394" s="250"/>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c r="A395" s="250"/>
      <c r="B395" s="250"/>
      <c r="C395" s="250"/>
      <c r="D395" s="250"/>
      <c r="E395" s="250"/>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c r="A396" s="250"/>
      <c r="B396" s="250"/>
      <c r="C396" s="250"/>
      <c r="D396" s="250"/>
      <c r="E396" s="250"/>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c r="A397" s="250"/>
      <c r="B397" s="250"/>
      <c r="C397" s="250"/>
      <c r="D397" s="250"/>
      <c r="E397" s="250"/>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c r="A398" s="250"/>
      <c r="B398" s="250"/>
      <c r="C398" s="250"/>
      <c r="D398" s="250"/>
      <c r="E398" s="250"/>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c r="A399" s="250"/>
      <c r="B399" s="250"/>
      <c r="C399" s="250"/>
      <c r="D399" s="250"/>
      <c r="E399" s="250"/>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c r="A400" s="250"/>
      <c r="B400" s="250"/>
      <c r="C400" s="250"/>
      <c r="D400" s="250"/>
      <c r="E400" s="250"/>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c r="A401" s="250"/>
      <c r="B401" s="250"/>
      <c r="C401" s="250"/>
      <c r="D401" s="250"/>
      <c r="E401" s="250"/>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c r="A402" s="250"/>
      <c r="B402" s="250"/>
      <c r="C402" s="250"/>
      <c r="D402" s="250"/>
      <c r="E402" s="250"/>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c r="A403" s="250"/>
      <c r="B403" s="250"/>
      <c r="C403" s="250"/>
      <c r="D403" s="250"/>
      <c r="E403" s="250"/>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c r="A404" s="250"/>
      <c r="B404" s="250"/>
      <c r="C404" s="250"/>
      <c r="D404" s="250"/>
      <c r="E404" s="250"/>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c r="A405" s="250"/>
      <c r="B405" s="250"/>
      <c r="C405" s="250"/>
      <c r="D405" s="250"/>
      <c r="E405" s="250"/>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c r="A406" s="250"/>
      <c r="B406" s="250"/>
      <c r="C406" s="250"/>
      <c r="D406" s="250"/>
      <c r="E406" s="250"/>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c r="A407" s="250"/>
      <c r="B407" s="250"/>
      <c r="C407" s="250"/>
      <c r="D407" s="250"/>
      <c r="E407" s="250"/>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c r="A408" s="250"/>
      <c r="B408" s="250"/>
      <c r="C408" s="250"/>
      <c r="D408" s="250"/>
      <c r="E408" s="250"/>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c r="A409" s="250"/>
      <c r="B409" s="250"/>
      <c r="C409" s="250"/>
      <c r="D409" s="250"/>
      <c r="E409" s="250"/>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c r="A410" s="250"/>
      <c r="B410" s="250"/>
      <c r="C410" s="250"/>
      <c r="D410" s="250"/>
      <c r="E410" s="250"/>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c r="A411" s="250"/>
      <c r="B411" s="250"/>
      <c r="C411" s="250"/>
      <c r="D411" s="250"/>
      <c r="E411" s="250"/>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c r="A412" s="250"/>
      <c r="B412" s="250"/>
      <c r="C412" s="250"/>
      <c r="D412" s="250"/>
      <c r="E412" s="250"/>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c r="A413" s="250"/>
      <c r="B413" s="250"/>
      <c r="C413" s="250"/>
      <c r="D413" s="250"/>
      <c r="E413" s="250"/>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c r="A414" s="250"/>
      <c r="B414" s="250"/>
      <c r="C414" s="250"/>
      <c r="D414" s="250"/>
      <c r="E414" s="250"/>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c r="A415" s="250"/>
      <c r="B415" s="250"/>
      <c r="C415" s="250"/>
      <c r="D415" s="250"/>
      <c r="E415" s="250"/>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c r="A416" s="250"/>
      <c r="B416" s="250"/>
      <c r="C416" s="250"/>
      <c r="D416" s="250"/>
      <c r="E416" s="250"/>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c r="A417" s="250"/>
      <c r="B417" s="250"/>
      <c r="C417" s="250"/>
      <c r="D417" s="250"/>
      <c r="E417" s="250"/>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c r="A418" s="250"/>
      <c r="B418" s="250"/>
      <c r="C418" s="250"/>
      <c r="D418" s="250"/>
      <c r="E418" s="250"/>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c r="A419" s="250"/>
      <c r="B419" s="250"/>
      <c r="C419" s="250"/>
      <c r="D419" s="250"/>
      <c r="E419" s="250"/>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c r="A420" s="250"/>
      <c r="B420" s="250"/>
      <c r="C420" s="250"/>
      <c r="D420" s="250"/>
      <c r="E420" s="250"/>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c r="A421" s="250"/>
      <c r="B421" s="250"/>
      <c r="C421" s="250"/>
      <c r="D421" s="250"/>
      <c r="E421" s="250"/>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c r="A422" s="250"/>
      <c r="B422" s="250"/>
      <c r="C422" s="250"/>
      <c r="D422" s="250"/>
      <c r="E422" s="250"/>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c r="A423" s="250"/>
      <c r="B423" s="250"/>
      <c r="C423" s="250"/>
      <c r="D423" s="250"/>
      <c r="E423" s="250"/>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c r="A424" s="250"/>
      <c r="B424" s="250"/>
      <c r="C424" s="250"/>
      <c r="D424" s="250"/>
      <c r="E424" s="250"/>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c r="A425" s="250"/>
      <c r="B425" s="250"/>
      <c r="C425" s="250"/>
      <c r="D425" s="250"/>
      <c r="E425" s="250"/>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c r="A426" s="250"/>
      <c r="B426" s="250"/>
      <c r="C426" s="250"/>
      <c r="D426" s="250"/>
      <c r="E426" s="250"/>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c r="A427" s="250"/>
      <c r="B427" s="250"/>
      <c r="C427" s="250"/>
      <c r="D427" s="250"/>
      <c r="E427" s="250"/>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c r="A428" s="250"/>
      <c r="B428" s="250"/>
      <c r="C428" s="250"/>
      <c r="D428" s="250"/>
      <c r="E428" s="250"/>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c r="A429" s="250"/>
      <c r="B429" s="250"/>
      <c r="C429" s="250"/>
      <c r="D429" s="250"/>
      <c r="E429" s="250"/>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c r="A430" s="250"/>
      <c r="B430" s="250"/>
      <c r="C430" s="250"/>
      <c r="D430" s="250"/>
      <c r="E430" s="250"/>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c r="A431" s="250"/>
      <c r="B431" s="250"/>
      <c r="C431" s="250"/>
      <c r="D431" s="250"/>
      <c r="E431" s="250"/>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c r="A432" s="250"/>
      <c r="B432" s="250"/>
      <c r="C432" s="250"/>
      <c r="D432" s="250"/>
      <c r="E432" s="250"/>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c r="A433" s="250"/>
      <c r="B433" s="250"/>
      <c r="C433" s="250"/>
      <c r="D433" s="250"/>
      <c r="E433" s="250"/>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c r="A434" s="250"/>
      <c r="B434" s="250"/>
      <c r="C434" s="250"/>
      <c r="D434" s="250"/>
      <c r="E434" s="250"/>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c r="A435" s="250"/>
      <c r="B435" s="250"/>
      <c r="C435" s="250"/>
      <c r="D435" s="250"/>
      <c r="E435" s="250"/>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c r="A436" s="250"/>
      <c r="B436" s="250"/>
      <c r="C436" s="250"/>
      <c r="D436" s="250"/>
      <c r="E436" s="250"/>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c r="A437" s="250"/>
      <c r="B437" s="250"/>
      <c r="C437" s="250"/>
      <c r="D437" s="250"/>
      <c r="E437" s="250"/>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c r="A438" s="250"/>
      <c r="B438" s="250"/>
      <c r="C438" s="250"/>
      <c r="D438" s="250"/>
      <c r="E438" s="250"/>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c r="A439" s="250"/>
      <c r="B439" s="250"/>
      <c r="C439" s="250"/>
      <c r="D439" s="250"/>
      <c r="E439" s="250"/>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c r="A440" s="250"/>
      <c r="B440" s="250"/>
      <c r="C440" s="250"/>
      <c r="D440" s="250"/>
      <c r="E440" s="250"/>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c r="A441" s="250"/>
      <c r="B441" s="250"/>
      <c r="C441" s="250"/>
      <c r="D441" s="250"/>
      <c r="E441" s="250"/>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c r="A442" s="250"/>
      <c r="B442" s="250"/>
      <c r="C442" s="250"/>
      <c r="D442" s="250"/>
      <c r="E442" s="250"/>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c r="A443" s="250"/>
      <c r="B443" s="250"/>
      <c r="C443" s="250"/>
      <c r="D443" s="250"/>
      <c r="E443" s="250"/>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c r="A444" s="250"/>
      <c r="B444" s="250"/>
      <c r="C444" s="250"/>
      <c r="D444" s="250"/>
      <c r="E444" s="250"/>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c r="A445" s="250"/>
      <c r="B445" s="250"/>
      <c r="C445" s="250"/>
      <c r="D445" s="250"/>
      <c r="E445" s="250"/>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c r="A446" s="250"/>
      <c r="B446" s="250"/>
      <c r="C446" s="250"/>
      <c r="D446" s="250"/>
      <c r="E446" s="250"/>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c r="A447" s="250"/>
      <c r="B447" s="250"/>
      <c r="C447" s="250"/>
      <c r="D447" s="250"/>
      <c r="E447" s="250"/>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c r="A448" s="250"/>
      <c r="B448" s="250"/>
      <c r="C448" s="250"/>
      <c r="D448" s="250"/>
      <c r="E448" s="250"/>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c r="A449" s="250"/>
      <c r="B449" s="250"/>
      <c r="C449" s="250"/>
      <c r="D449" s="250"/>
      <c r="E449" s="250"/>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c r="A450" s="250"/>
      <c r="B450" s="250"/>
      <c r="C450" s="250"/>
      <c r="D450" s="250"/>
      <c r="E450" s="250"/>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c r="A451" s="250"/>
      <c r="B451" s="250"/>
      <c r="C451" s="250"/>
      <c r="D451" s="250"/>
      <c r="E451" s="250"/>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c r="A452" s="250"/>
      <c r="B452" s="250"/>
      <c r="C452" s="250"/>
      <c r="D452" s="250"/>
      <c r="E452" s="250"/>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c r="A453" s="250"/>
      <c r="B453" s="250"/>
      <c r="C453" s="250"/>
      <c r="D453" s="250"/>
      <c r="E453" s="250"/>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c r="A454" s="250"/>
      <c r="B454" s="250"/>
      <c r="C454" s="250"/>
      <c r="D454" s="250"/>
      <c r="E454" s="250"/>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c r="A455" s="250"/>
      <c r="B455" s="250"/>
      <c r="C455" s="250"/>
      <c r="D455" s="250"/>
      <c r="E455" s="250"/>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c r="A456" s="250"/>
      <c r="B456" s="250"/>
      <c r="C456" s="250"/>
      <c r="D456" s="250"/>
      <c r="E456" s="250"/>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c r="A457" s="250"/>
      <c r="B457" s="250"/>
      <c r="C457" s="250"/>
      <c r="D457" s="250"/>
      <c r="E457" s="250"/>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c r="A458" s="250"/>
      <c r="B458" s="250"/>
      <c r="C458" s="250"/>
      <c r="D458" s="250"/>
      <c r="E458" s="250"/>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c r="A459" s="250"/>
      <c r="B459" s="250"/>
      <c r="C459" s="250"/>
      <c r="D459" s="250"/>
      <c r="E459" s="250"/>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c r="A460" s="250"/>
      <c r="B460" s="250"/>
      <c r="C460" s="250"/>
      <c r="D460" s="250"/>
      <c r="E460" s="250"/>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c r="A461" s="250"/>
      <c r="B461" s="250"/>
      <c r="C461" s="250"/>
      <c r="D461" s="250"/>
      <c r="E461" s="250"/>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c r="A462" s="250"/>
      <c r="B462" s="250"/>
      <c r="C462" s="250"/>
      <c r="D462" s="250"/>
      <c r="E462" s="250"/>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c r="A463" s="250"/>
      <c r="B463" s="250"/>
      <c r="C463" s="250"/>
      <c r="D463" s="250"/>
      <c r="E463" s="250"/>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c r="A464" s="250"/>
      <c r="B464" s="250"/>
      <c r="C464" s="250"/>
      <c r="D464" s="250"/>
      <c r="E464" s="250"/>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c r="A465" s="250"/>
      <c r="B465" s="250"/>
      <c r="C465" s="250"/>
      <c r="D465" s="250"/>
      <c r="E465" s="250"/>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c r="A466" s="250"/>
      <c r="B466" s="250"/>
      <c r="C466" s="250"/>
      <c r="D466" s="250"/>
      <c r="E466" s="250"/>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c r="A467" s="250"/>
      <c r="B467" s="250"/>
      <c r="C467" s="250"/>
      <c r="D467" s="250"/>
      <c r="E467" s="250"/>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c r="A468" s="250"/>
      <c r="B468" s="250"/>
      <c r="C468" s="250"/>
      <c r="D468" s="250"/>
      <c r="E468" s="250"/>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c r="A469" s="250"/>
      <c r="B469" s="250"/>
      <c r="C469" s="250"/>
      <c r="D469" s="250"/>
      <c r="E469" s="250"/>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c r="A470" s="250"/>
      <c r="B470" s="250"/>
      <c r="C470" s="250"/>
      <c r="D470" s="250"/>
      <c r="E470" s="250"/>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c r="A471" s="250"/>
      <c r="B471" s="250"/>
      <c r="C471" s="250"/>
      <c r="D471" s="250"/>
      <c r="E471" s="250"/>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c r="A472" s="250"/>
      <c r="B472" s="250"/>
      <c r="C472" s="250"/>
      <c r="D472" s="250"/>
      <c r="E472" s="250"/>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c r="A473" s="250"/>
      <c r="B473" s="250"/>
      <c r="C473" s="250"/>
      <c r="D473" s="250"/>
      <c r="E473" s="250"/>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c r="A474" s="250"/>
      <c r="B474" s="250"/>
      <c r="C474" s="250"/>
      <c r="D474" s="250"/>
      <c r="E474" s="250"/>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c r="A475" s="250"/>
      <c r="B475" s="250"/>
      <c r="C475" s="250"/>
      <c r="D475" s="250"/>
      <c r="E475" s="250"/>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c r="A476" s="250"/>
      <c r="B476" s="250"/>
      <c r="C476" s="250"/>
      <c r="D476" s="250"/>
      <c r="E476" s="250"/>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c r="A477" s="250"/>
      <c r="B477" s="250"/>
      <c r="C477" s="250"/>
      <c r="D477" s="250"/>
      <c r="E477" s="250"/>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c r="A478" s="250"/>
      <c r="B478" s="250"/>
      <c r="C478" s="250"/>
      <c r="D478" s="250"/>
      <c r="E478" s="250"/>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c r="A479" s="250"/>
      <c r="B479" s="250"/>
      <c r="C479" s="250"/>
      <c r="D479" s="250"/>
      <c r="E479" s="250"/>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c r="A480" s="250"/>
      <c r="B480" s="250"/>
      <c r="C480" s="250"/>
      <c r="D480" s="250"/>
      <c r="E480" s="250"/>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c r="A481" s="250"/>
      <c r="B481" s="250"/>
      <c r="C481" s="250"/>
      <c r="D481" s="250"/>
      <c r="E481" s="250"/>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c r="A482" s="250"/>
      <c r="B482" s="250"/>
      <c r="C482" s="250"/>
      <c r="D482" s="250"/>
      <c r="E482" s="250"/>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c r="A483" s="250"/>
      <c r="B483" s="250"/>
      <c r="C483" s="250"/>
      <c r="D483" s="250"/>
      <c r="E483" s="250"/>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c r="A484" s="250"/>
      <c r="B484" s="250"/>
      <c r="C484" s="250"/>
      <c r="D484" s="250"/>
      <c r="E484" s="250"/>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c r="A485" s="250"/>
      <c r="B485" s="250"/>
      <c r="C485" s="250"/>
      <c r="D485" s="250"/>
      <c r="E485" s="250"/>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c r="A486" s="250"/>
      <c r="B486" s="250"/>
      <c r="C486" s="250"/>
      <c r="D486" s="250"/>
      <c r="E486" s="250"/>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c r="A487" s="250"/>
      <c r="B487" s="250"/>
      <c r="C487" s="250"/>
      <c r="D487" s="250"/>
      <c r="E487" s="250"/>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c r="A488" s="250"/>
      <c r="B488" s="250"/>
      <c r="C488" s="250"/>
      <c r="D488" s="250"/>
      <c r="E488" s="250"/>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c r="A489" s="250"/>
      <c r="B489" s="250"/>
      <c r="C489" s="250"/>
      <c r="D489" s="250"/>
      <c r="E489" s="250"/>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c r="A490" s="250"/>
      <c r="B490" s="250"/>
      <c r="C490" s="250"/>
      <c r="D490" s="250"/>
      <c r="E490" s="250"/>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c r="A491" s="250"/>
      <c r="B491" s="250"/>
      <c r="C491" s="250"/>
      <c r="D491" s="250"/>
      <c r="E491" s="250"/>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c r="A492" s="250"/>
      <c r="B492" s="250"/>
      <c r="C492" s="250"/>
      <c r="D492" s="250"/>
      <c r="E492" s="250"/>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c r="A493" s="250"/>
      <c r="B493" s="250"/>
      <c r="C493" s="250"/>
      <c r="D493" s="250"/>
      <c r="E493" s="250"/>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c r="A494" s="250"/>
      <c r="B494" s="250"/>
      <c r="C494" s="250"/>
      <c r="D494" s="250"/>
      <c r="E494" s="250"/>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c r="A495" s="250"/>
      <c r="B495" s="250"/>
      <c r="C495" s="250"/>
      <c r="D495" s="250"/>
      <c r="E495" s="250"/>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c r="A496" s="250"/>
      <c r="B496" s="250"/>
      <c r="C496" s="250"/>
      <c r="D496" s="250"/>
      <c r="E496" s="250"/>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c r="A497" s="250"/>
      <c r="B497" s="250"/>
      <c r="C497" s="250"/>
      <c r="D497" s="250"/>
      <c r="E497" s="250"/>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c r="A498" s="250"/>
      <c r="B498" s="250"/>
      <c r="C498" s="250"/>
      <c r="D498" s="250"/>
      <c r="E498" s="250"/>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c r="A499" s="250"/>
      <c r="B499" s="250"/>
      <c r="C499" s="250"/>
      <c r="D499" s="250"/>
      <c r="E499" s="250"/>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c r="A500" s="250"/>
      <c r="B500" s="250"/>
      <c r="C500" s="250"/>
      <c r="D500" s="250"/>
      <c r="E500" s="250"/>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c r="A501" s="250"/>
      <c r="B501" s="250"/>
      <c r="C501" s="250"/>
      <c r="D501" s="250"/>
      <c r="E501" s="250"/>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c r="A502" s="250"/>
      <c r="B502" s="250"/>
      <c r="C502" s="250"/>
      <c r="D502" s="250"/>
      <c r="E502" s="250"/>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c r="A503" s="250"/>
      <c r="B503" s="250"/>
      <c r="C503" s="250"/>
      <c r="D503" s="250"/>
      <c r="E503" s="250"/>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c r="A504" s="250"/>
      <c r="B504" s="250"/>
      <c r="C504" s="250"/>
      <c r="D504" s="250"/>
      <c r="E504" s="250"/>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c r="A505" s="250"/>
      <c r="B505" s="250"/>
      <c r="C505" s="250"/>
      <c r="D505" s="250"/>
      <c r="E505" s="250"/>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c r="A506" s="250"/>
      <c r="B506" s="250"/>
      <c r="C506" s="250"/>
      <c r="D506" s="250"/>
      <c r="E506" s="250"/>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c r="A507" s="250"/>
      <c r="B507" s="250"/>
      <c r="C507" s="250"/>
      <c r="D507" s="250"/>
      <c r="E507" s="250"/>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c r="A508" s="250"/>
      <c r="B508" s="250"/>
      <c r="C508" s="250"/>
      <c r="D508" s="250"/>
      <c r="E508" s="250"/>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c r="A509" s="250"/>
      <c r="B509" s="250"/>
      <c r="C509" s="250"/>
      <c r="D509" s="250"/>
      <c r="E509" s="250"/>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c r="A510" s="250"/>
      <c r="B510" s="250"/>
      <c r="C510" s="250"/>
      <c r="D510" s="250"/>
      <c r="E510" s="250"/>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c r="A511" s="250"/>
      <c r="B511" s="250"/>
      <c r="C511" s="250"/>
      <c r="D511" s="250"/>
      <c r="E511" s="250"/>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c r="A512" s="250"/>
      <c r="B512" s="250"/>
      <c r="C512" s="250"/>
      <c r="D512" s="250"/>
      <c r="E512" s="250"/>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c r="A513" s="250"/>
      <c r="B513" s="250"/>
      <c r="C513" s="250"/>
      <c r="D513" s="250"/>
      <c r="E513" s="250"/>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c r="A514" s="250"/>
      <c r="B514" s="250"/>
      <c r="C514" s="250"/>
      <c r="D514" s="250"/>
      <c r="E514" s="250"/>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c r="A515" s="250"/>
      <c r="B515" s="250"/>
      <c r="C515" s="250"/>
      <c r="D515" s="250"/>
      <c r="E515" s="250"/>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c r="A516" s="250"/>
      <c r="B516" s="250"/>
      <c r="C516" s="250"/>
      <c r="D516" s="250"/>
      <c r="E516" s="250"/>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c r="A517" s="250"/>
      <c r="B517" s="250"/>
      <c r="C517" s="250"/>
      <c r="D517" s="250"/>
      <c r="E517" s="250"/>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c r="A518" s="250"/>
      <c r="B518" s="250"/>
      <c r="C518" s="250"/>
      <c r="D518" s="250"/>
      <c r="E518" s="250"/>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c r="A519" s="250"/>
      <c r="B519" s="250"/>
      <c r="C519" s="250"/>
      <c r="D519" s="250"/>
      <c r="E519" s="250"/>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c r="A520" s="250"/>
      <c r="B520" s="250"/>
      <c r="C520" s="250"/>
      <c r="D520" s="250"/>
      <c r="E520" s="250"/>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c r="A521" s="250"/>
      <c r="B521" s="250"/>
      <c r="C521" s="250"/>
      <c r="D521" s="250"/>
      <c r="E521" s="250"/>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c r="A522" s="250"/>
      <c r="B522" s="250"/>
      <c r="C522" s="250"/>
      <c r="D522" s="250"/>
      <c r="E522" s="250"/>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c r="A523" s="250"/>
      <c r="B523" s="250"/>
      <c r="C523" s="250"/>
      <c r="D523" s="250"/>
      <c r="E523" s="250"/>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c r="A524" s="250"/>
      <c r="B524" s="250"/>
      <c r="C524" s="250"/>
      <c r="D524" s="250"/>
      <c r="E524" s="250"/>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c r="A525" s="250"/>
      <c r="B525" s="250"/>
      <c r="C525" s="250"/>
      <c r="D525" s="250"/>
      <c r="E525" s="250"/>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c r="A526" s="250"/>
      <c r="B526" s="250"/>
      <c r="C526" s="250"/>
      <c r="D526" s="250"/>
      <c r="E526" s="250"/>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c r="A527" s="250"/>
      <c r="B527" s="250"/>
      <c r="C527" s="250"/>
      <c r="D527" s="250"/>
      <c r="E527" s="250"/>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c r="A528" s="250"/>
      <c r="B528" s="250"/>
      <c r="C528" s="250"/>
      <c r="D528" s="250"/>
      <c r="E528" s="250"/>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c r="A529" s="250"/>
      <c r="B529" s="250"/>
      <c r="C529" s="250"/>
      <c r="D529" s="250"/>
      <c r="E529" s="250"/>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c r="A530" s="250"/>
      <c r="B530" s="250"/>
      <c r="C530" s="250"/>
      <c r="D530" s="250"/>
      <c r="E530" s="250"/>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c r="A531" s="250"/>
      <c r="B531" s="250"/>
      <c r="C531" s="250"/>
      <c r="D531" s="250"/>
      <c r="E531" s="250"/>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c r="A532" s="250"/>
      <c r="B532" s="250"/>
      <c r="C532" s="250"/>
      <c r="D532" s="250"/>
      <c r="E532" s="250"/>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c r="A533" s="250"/>
      <c r="B533" s="250"/>
      <c r="C533" s="250"/>
      <c r="D533" s="250"/>
      <c r="E533" s="250"/>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c r="A534" s="250"/>
      <c r="B534" s="250"/>
      <c r="C534" s="250"/>
      <c r="D534" s="250"/>
      <c r="E534" s="250"/>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c r="A535" s="250"/>
      <c r="B535" s="250"/>
      <c r="C535" s="250"/>
      <c r="D535" s="250"/>
      <c r="E535" s="250"/>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c r="A536" s="250"/>
      <c r="B536" s="250"/>
      <c r="C536" s="250"/>
      <c r="D536" s="250"/>
      <c r="E536" s="250"/>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c r="A537" s="250"/>
      <c r="B537" s="250"/>
      <c r="C537" s="250"/>
      <c r="D537" s="250"/>
      <c r="E537" s="250"/>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c r="A538" s="250"/>
      <c r="B538" s="250"/>
      <c r="C538" s="250"/>
      <c r="D538" s="250"/>
      <c r="E538" s="250"/>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c r="A539" s="250"/>
      <c r="B539" s="250"/>
      <c r="C539" s="250"/>
      <c r="D539" s="250"/>
      <c r="E539" s="250"/>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c r="A540" s="250"/>
      <c r="B540" s="250"/>
      <c r="C540" s="250"/>
      <c r="D540" s="250"/>
      <c r="E540" s="250"/>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c r="A541" s="250"/>
      <c r="B541" s="250"/>
      <c r="C541" s="250"/>
      <c r="D541" s="250"/>
      <c r="E541" s="250"/>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c r="A542" s="250"/>
      <c r="B542" s="250"/>
      <c r="C542" s="250"/>
      <c r="D542" s="250"/>
      <c r="E542" s="250"/>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c r="A543" s="250"/>
      <c r="B543" s="250"/>
      <c r="C543" s="250"/>
      <c r="D543" s="250"/>
      <c r="E543" s="250"/>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c r="A544" s="250"/>
      <c r="B544" s="250"/>
      <c r="C544" s="250"/>
      <c r="D544" s="250"/>
      <c r="E544" s="250"/>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c r="A545" s="250"/>
      <c r="B545" s="250"/>
      <c r="C545" s="250"/>
      <c r="D545" s="250"/>
      <c r="E545" s="250"/>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c r="A546" s="250"/>
      <c r="B546" s="250"/>
      <c r="C546" s="250"/>
      <c r="D546" s="250"/>
      <c r="E546" s="250"/>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c r="A547" s="250"/>
      <c r="B547" s="250"/>
      <c r="C547" s="250"/>
      <c r="D547" s="250"/>
      <c r="E547" s="250"/>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c r="A548" s="250"/>
      <c r="B548" s="250"/>
      <c r="C548" s="250"/>
      <c r="D548" s="250"/>
      <c r="E548" s="250"/>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c r="A549" s="250"/>
      <c r="B549" s="250"/>
      <c r="C549" s="250"/>
      <c r="D549" s="250"/>
      <c r="E549" s="250"/>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c r="A550" s="250"/>
      <c r="B550" s="250"/>
      <c r="C550" s="250"/>
      <c r="D550" s="250"/>
      <c r="E550" s="250"/>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c r="A551" s="250"/>
      <c r="B551" s="250"/>
      <c r="C551" s="250"/>
      <c r="D551" s="250"/>
      <c r="E551" s="250"/>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c r="A552" s="250"/>
      <c r="B552" s="250"/>
      <c r="C552" s="250"/>
      <c r="D552" s="250"/>
      <c r="E552" s="250"/>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c r="A553" s="250"/>
      <c r="B553" s="250"/>
      <c r="C553" s="250"/>
      <c r="D553" s="250"/>
      <c r="E553" s="250"/>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c r="A554" s="250"/>
      <c r="B554" s="250"/>
      <c r="C554" s="250"/>
      <c r="D554" s="250"/>
      <c r="E554" s="250"/>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c r="A555" s="250"/>
      <c r="B555" s="250"/>
      <c r="C555" s="250"/>
      <c r="D555" s="250"/>
      <c r="E555" s="250"/>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c r="A556" s="250"/>
      <c r="B556" s="250"/>
      <c r="C556" s="250"/>
      <c r="D556" s="250"/>
      <c r="E556" s="250"/>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c r="A557" s="250"/>
      <c r="B557" s="250"/>
      <c r="C557" s="250"/>
      <c r="D557" s="250"/>
      <c r="E557" s="250"/>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c r="A558" s="250"/>
      <c r="B558" s="250"/>
      <c r="C558" s="250"/>
      <c r="D558" s="250"/>
      <c r="E558" s="250"/>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c r="A559" s="250"/>
      <c r="B559" s="250"/>
      <c r="C559" s="250"/>
      <c r="D559" s="250"/>
      <c r="E559" s="250"/>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c r="A560" s="250"/>
      <c r="B560" s="250"/>
      <c r="C560" s="250"/>
      <c r="D560" s="250"/>
      <c r="E560" s="250"/>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c r="A561" s="250"/>
      <c r="B561" s="250"/>
      <c r="C561" s="250"/>
      <c r="D561" s="250"/>
      <c r="E561" s="250"/>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c r="A562" s="250"/>
      <c r="B562" s="250"/>
      <c r="C562" s="250"/>
      <c r="D562" s="250"/>
      <c r="E562" s="250"/>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c r="A563" s="250"/>
      <c r="B563" s="250"/>
      <c r="C563" s="250"/>
      <c r="D563" s="250"/>
      <c r="E563" s="250"/>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c r="A564" s="250"/>
      <c r="B564" s="250"/>
      <c r="C564" s="250"/>
      <c r="D564" s="250"/>
      <c r="E564" s="250"/>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c r="A565" s="250"/>
      <c r="B565" s="250"/>
      <c r="C565" s="250"/>
      <c r="D565" s="250"/>
      <c r="E565" s="250"/>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c r="A566" s="250"/>
      <c r="B566" s="250"/>
      <c r="C566" s="250"/>
      <c r="D566" s="250"/>
      <c r="E566" s="250"/>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c r="A567" s="250"/>
      <c r="B567" s="250"/>
      <c r="C567" s="250"/>
      <c r="D567" s="250"/>
      <c r="E567" s="250"/>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c r="A568" s="250"/>
      <c r="B568" s="250"/>
      <c r="C568" s="250"/>
      <c r="D568" s="250"/>
      <c r="E568" s="250"/>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c r="A569" s="250"/>
      <c r="B569" s="250"/>
      <c r="C569" s="250"/>
      <c r="D569" s="250"/>
      <c r="E569" s="250"/>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c r="A570" s="250"/>
      <c r="B570" s="250"/>
      <c r="C570" s="250"/>
      <c r="D570" s="250"/>
      <c r="E570" s="250"/>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c r="A571" s="250"/>
      <c r="B571" s="250"/>
      <c r="C571" s="250"/>
      <c r="D571" s="250"/>
      <c r="E571" s="250"/>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c r="A572" s="250"/>
      <c r="B572" s="250"/>
      <c r="C572" s="250"/>
      <c r="D572" s="250"/>
      <c r="E572" s="250"/>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c r="A573" s="250"/>
      <c r="B573" s="250"/>
      <c r="C573" s="250"/>
      <c r="D573" s="250"/>
      <c r="E573" s="250"/>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c r="A574" s="250"/>
      <c r="B574" s="250"/>
      <c r="C574" s="250"/>
      <c r="D574" s="250"/>
      <c r="E574" s="250"/>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c r="A575" s="250"/>
      <c r="B575" s="250"/>
      <c r="C575" s="250"/>
      <c r="D575" s="250"/>
      <c r="E575" s="250"/>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c r="A576" s="250"/>
      <c r="B576" s="250"/>
      <c r="C576" s="250"/>
      <c r="D576" s="250"/>
      <c r="E576" s="250"/>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c r="A577" s="250"/>
      <c r="B577" s="250"/>
      <c r="C577" s="250"/>
      <c r="D577" s="250"/>
      <c r="E577" s="250"/>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c r="A578" s="250"/>
      <c r="B578" s="250"/>
      <c r="C578" s="250"/>
      <c r="D578" s="250"/>
      <c r="E578" s="250"/>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c r="A579" s="250"/>
      <c r="B579" s="250"/>
      <c r="C579" s="250"/>
      <c r="D579" s="250"/>
      <c r="E579" s="250"/>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c r="A580" s="250"/>
      <c r="B580" s="250"/>
      <c r="C580" s="250"/>
      <c r="D580" s="250"/>
      <c r="E580" s="250"/>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c r="A581" s="250"/>
      <c r="B581" s="250"/>
      <c r="C581" s="250"/>
      <c r="D581" s="250"/>
      <c r="E581" s="250"/>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c r="A582" s="250"/>
      <c r="B582" s="250"/>
      <c r="C582" s="250"/>
      <c r="D582" s="250"/>
      <c r="E582" s="250"/>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c r="A583" s="250"/>
      <c r="B583" s="250"/>
      <c r="C583" s="250"/>
      <c r="D583" s="250"/>
      <c r="E583" s="250"/>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c r="A584" s="250"/>
      <c r="B584" s="250"/>
      <c r="C584" s="250"/>
      <c r="D584" s="250"/>
      <c r="E584" s="250"/>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c r="A585" s="250"/>
      <c r="B585" s="250"/>
      <c r="C585" s="250"/>
      <c r="D585" s="250"/>
      <c r="E585" s="250"/>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c r="A586" s="250"/>
      <c r="B586" s="250"/>
      <c r="C586" s="250"/>
      <c r="D586" s="250"/>
      <c r="E586" s="250"/>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c r="A587" s="250"/>
      <c r="B587" s="250"/>
      <c r="C587" s="250"/>
      <c r="D587" s="250"/>
      <c r="E587" s="250"/>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c r="A588" s="250"/>
      <c r="B588" s="250"/>
      <c r="C588" s="250"/>
      <c r="D588" s="250"/>
      <c r="E588" s="250"/>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c r="A589" s="250"/>
      <c r="B589" s="250"/>
      <c r="C589" s="250"/>
      <c r="D589" s="250"/>
      <c r="E589" s="250"/>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c r="A590" s="250"/>
      <c r="B590" s="250"/>
      <c r="C590" s="250"/>
      <c r="D590" s="250"/>
      <c r="E590" s="250"/>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c r="A591" s="250"/>
      <c r="B591" s="250"/>
      <c r="C591" s="250"/>
      <c r="D591" s="250"/>
      <c r="E591" s="250"/>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c r="A592" s="250"/>
      <c r="B592" s="250"/>
      <c r="C592" s="250"/>
      <c r="D592" s="250"/>
      <c r="E592" s="250"/>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c r="A593" s="250"/>
      <c r="B593" s="250"/>
      <c r="C593" s="250"/>
      <c r="D593" s="250"/>
      <c r="E593" s="250"/>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c r="A594" s="250"/>
      <c r="B594" s="250"/>
      <c r="C594" s="250"/>
      <c r="D594" s="250"/>
      <c r="E594" s="250"/>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c r="A595" s="250"/>
      <c r="B595" s="250"/>
      <c r="C595" s="250"/>
      <c r="D595" s="250"/>
      <c r="E595" s="250"/>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c r="A596" s="250"/>
      <c r="B596" s="250"/>
      <c r="C596" s="250"/>
      <c r="D596" s="250"/>
      <c r="E596" s="250"/>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c r="A597" s="250"/>
      <c r="B597" s="250"/>
      <c r="C597" s="250"/>
      <c r="D597" s="250"/>
      <c r="E597" s="250"/>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c r="A598" s="250"/>
      <c r="B598" s="250"/>
      <c r="C598" s="250"/>
      <c r="D598" s="250"/>
      <c r="E598" s="250"/>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c r="A599" s="250"/>
      <c r="B599" s="250"/>
      <c r="C599" s="250"/>
      <c r="D599" s="250"/>
      <c r="E599" s="250"/>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c r="A600" s="250"/>
      <c r="B600" s="250"/>
      <c r="C600" s="250"/>
      <c r="D600" s="250"/>
      <c r="E600" s="250"/>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c r="A601" s="250"/>
      <c r="B601" s="250"/>
      <c r="C601" s="250"/>
      <c r="D601" s="250"/>
      <c r="E601" s="250"/>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c r="A602" s="250"/>
      <c r="B602" s="250"/>
      <c r="C602" s="250"/>
      <c r="D602" s="250"/>
      <c r="E602" s="250"/>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c r="A603" s="250"/>
      <c r="B603" s="250"/>
      <c r="C603" s="250"/>
      <c r="D603" s="250"/>
      <c r="E603" s="250"/>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c r="A604" s="250"/>
      <c r="B604" s="250"/>
      <c r="C604" s="250"/>
      <c r="D604" s="250"/>
      <c r="E604" s="250"/>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c r="A605" s="250"/>
      <c r="B605" s="250"/>
      <c r="C605" s="250"/>
      <c r="D605" s="250"/>
      <c r="E605" s="250"/>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c r="A606" s="250"/>
      <c r="B606" s="250"/>
      <c r="C606" s="250"/>
      <c r="D606" s="250"/>
      <c r="E606" s="250"/>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c r="A607" s="250"/>
      <c r="B607" s="250"/>
      <c r="C607" s="250"/>
      <c r="D607" s="250"/>
      <c r="E607" s="250"/>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c r="A608" s="250"/>
      <c r="B608" s="250"/>
      <c r="C608" s="250"/>
      <c r="D608" s="250"/>
      <c r="E608" s="250"/>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c r="A609" s="250"/>
      <c r="B609" s="250"/>
      <c r="C609" s="250"/>
      <c r="D609" s="250"/>
      <c r="E609" s="250"/>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c r="A610" s="250"/>
      <c r="B610" s="250"/>
      <c r="C610" s="250"/>
      <c r="D610" s="250"/>
      <c r="E610" s="250"/>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c r="A611" s="250"/>
      <c r="B611" s="250"/>
      <c r="C611" s="250"/>
      <c r="D611" s="250"/>
      <c r="E611" s="250"/>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c r="A612" s="250"/>
      <c r="B612" s="250"/>
      <c r="C612" s="250"/>
      <c r="D612" s="250"/>
      <c r="E612" s="250"/>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c r="A613" s="250"/>
      <c r="B613" s="250"/>
      <c r="C613" s="250"/>
      <c r="D613" s="250"/>
      <c r="E613" s="250"/>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c r="A614" s="250"/>
      <c r="B614" s="250"/>
      <c r="C614" s="250"/>
      <c r="D614" s="250"/>
      <c r="E614" s="250"/>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c r="A615" s="250"/>
      <c r="B615" s="250"/>
      <c r="C615" s="250"/>
      <c r="D615" s="250"/>
      <c r="E615" s="250"/>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c r="A616" s="250"/>
      <c r="B616" s="250"/>
      <c r="C616" s="250"/>
      <c r="D616" s="250"/>
      <c r="E616" s="250"/>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c r="A617" s="250"/>
      <c r="B617" s="250"/>
      <c r="C617" s="250"/>
      <c r="D617" s="250"/>
      <c r="E617" s="250"/>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c r="A618" s="250"/>
      <c r="B618" s="250"/>
      <c r="C618" s="250"/>
      <c r="D618" s="250"/>
      <c r="E618" s="250"/>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c r="A619" s="250"/>
      <c r="B619" s="250"/>
      <c r="C619" s="250"/>
      <c r="D619" s="250"/>
      <c r="E619" s="250"/>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c r="A620" s="250"/>
      <c r="B620" s="250"/>
      <c r="C620" s="250"/>
      <c r="D620" s="250"/>
      <c r="E620" s="250"/>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c r="A621" s="250"/>
      <c r="B621" s="250"/>
      <c r="C621" s="250"/>
      <c r="D621" s="250"/>
      <c r="E621" s="250"/>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c r="A622" s="250"/>
      <c r="B622" s="250"/>
      <c r="C622" s="250"/>
      <c r="D622" s="250"/>
      <c r="E622" s="250"/>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c r="A623" s="250"/>
      <c r="B623" s="250"/>
      <c r="C623" s="250"/>
      <c r="D623" s="250"/>
      <c r="E623" s="250"/>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c r="A624" s="250"/>
      <c r="B624" s="250"/>
      <c r="C624" s="250"/>
      <c r="D624" s="250"/>
      <c r="E624" s="250"/>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c r="A625" s="250"/>
      <c r="B625" s="250"/>
      <c r="C625" s="250"/>
      <c r="D625" s="250"/>
      <c r="E625" s="250"/>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c r="A626" s="250"/>
      <c r="B626" s="250"/>
      <c r="C626" s="250"/>
      <c r="D626" s="250"/>
      <c r="E626" s="250"/>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c r="A627" s="250"/>
      <c r="B627" s="250"/>
      <c r="C627" s="250"/>
      <c r="D627" s="250"/>
      <c r="E627" s="250"/>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c r="A628" s="250"/>
      <c r="B628" s="250"/>
      <c r="C628" s="250"/>
      <c r="D628" s="250"/>
      <c r="E628" s="250"/>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c r="A629" s="250"/>
      <c r="B629" s="250"/>
      <c r="C629" s="250"/>
      <c r="D629" s="250"/>
      <c r="E629" s="250"/>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c r="A630" s="250"/>
      <c r="B630" s="250"/>
      <c r="C630" s="250"/>
      <c r="D630" s="250"/>
      <c r="E630" s="250"/>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c r="A631" s="250"/>
      <c r="B631" s="250"/>
      <c r="C631" s="250"/>
      <c r="D631" s="250"/>
      <c r="E631" s="250"/>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c r="A632" s="250"/>
      <c r="B632" s="250"/>
      <c r="C632" s="250"/>
      <c r="D632" s="250"/>
      <c r="E632" s="250"/>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c r="A633" s="250"/>
      <c r="B633" s="250"/>
      <c r="C633" s="250"/>
      <c r="D633" s="250"/>
      <c r="E633" s="250"/>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c r="A634" s="250"/>
      <c r="B634" s="250"/>
      <c r="C634" s="250"/>
      <c r="D634" s="250"/>
      <c r="E634" s="250"/>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c r="A635" s="250"/>
      <c r="B635" s="250"/>
      <c r="C635" s="250"/>
      <c r="D635" s="250"/>
      <c r="E635" s="250"/>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c r="A636" s="250"/>
      <c r="B636" s="250"/>
      <c r="C636" s="250"/>
      <c r="D636" s="250"/>
      <c r="E636" s="250"/>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c r="A637" s="250"/>
      <c r="B637" s="250"/>
      <c r="C637" s="250"/>
      <c r="D637" s="250"/>
      <c r="E637" s="250"/>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c r="A638" s="250"/>
      <c r="B638" s="250"/>
      <c r="C638" s="250"/>
      <c r="D638" s="250"/>
      <c r="E638" s="250"/>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c r="A639" s="250"/>
      <c r="B639" s="250"/>
      <c r="C639" s="250"/>
      <c r="D639" s="250"/>
      <c r="E639" s="250"/>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c r="A640" s="250"/>
      <c r="B640" s="250"/>
      <c r="C640" s="250"/>
      <c r="D640" s="250"/>
      <c r="E640" s="250"/>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c r="A641" s="250"/>
      <c r="B641" s="250"/>
      <c r="C641" s="250"/>
      <c r="D641" s="250"/>
      <c r="E641" s="250"/>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c r="A642" s="250"/>
      <c r="B642" s="250"/>
      <c r="C642" s="250"/>
      <c r="D642" s="250"/>
      <c r="E642" s="250"/>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c r="A643" s="250"/>
      <c r="B643" s="250"/>
      <c r="C643" s="250"/>
      <c r="D643" s="250"/>
      <c r="E643" s="250"/>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c r="A644" s="250"/>
      <c r="B644" s="250"/>
      <c r="C644" s="250"/>
      <c r="D644" s="250"/>
      <c r="E644" s="250"/>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c r="A645" s="250"/>
      <c r="B645" s="250"/>
      <c r="C645" s="250"/>
      <c r="D645" s="250"/>
      <c r="E645" s="250"/>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c r="A646" s="250"/>
      <c r="B646" s="250"/>
      <c r="C646" s="250"/>
      <c r="D646" s="250"/>
      <c r="E646" s="250"/>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c r="A647" s="250"/>
      <c r="B647" s="250"/>
      <c r="C647" s="250"/>
      <c r="D647" s="250"/>
      <c r="E647" s="250"/>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c r="A648" s="250"/>
      <c r="B648" s="250"/>
      <c r="C648" s="250"/>
      <c r="D648" s="250"/>
      <c r="E648" s="250"/>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c r="A649" s="250"/>
      <c r="B649" s="250"/>
      <c r="C649" s="250"/>
      <c r="D649" s="250"/>
      <c r="E649" s="250"/>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c r="A650" s="250"/>
      <c r="B650" s="250"/>
      <c r="C650" s="250"/>
      <c r="D650" s="250"/>
      <c r="E650" s="250"/>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c r="A651" s="250"/>
      <c r="B651" s="250"/>
      <c r="C651" s="250"/>
      <c r="D651" s="250"/>
      <c r="E651" s="250"/>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c r="A652" s="250"/>
      <c r="B652" s="250"/>
      <c r="C652" s="250"/>
      <c r="D652" s="250"/>
      <c r="E652" s="250"/>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c r="A653" s="250"/>
      <c r="B653" s="250"/>
      <c r="C653" s="250"/>
      <c r="D653" s="250"/>
      <c r="E653" s="250"/>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c r="A654" s="250"/>
      <c r="B654" s="250"/>
      <c r="C654" s="250"/>
      <c r="D654" s="250"/>
      <c r="E654" s="250"/>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c r="A655" s="250"/>
      <c r="B655" s="250"/>
      <c r="C655" s="250"/>
      <c r="D655" s="250"/>
      <c r="E655" s="250"/>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c r="A656" s="250"/>
      <c r="B656" s="250"/>
      <c r="C656" s="250"/>
      <c r="D656" s="250"/>
      <c r="E656" s="250"/>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c r="A657" s="250"/>
      <c r="B657" s="250"/>
      <c r="C657" s="250"/>
      <c r="D657" s="250"/>
      <c r="E657" s="250"/>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c r="A658" s="250"/>
      <c r="B658" s="250"/>
      <c r="C658" s="250"/>
      <c r="D658" s="250"/>
      <c r="E658" s="250"/>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c r="A659" s="250"/>
      <c r="B659" s="250"/>
      <c r="C659" s="250"/>
      <c r="D659" s="250"/>
      <c r="E659" s="250"/>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c r="A660" s="250"/>
      <c r="B660" s="250"/>
      <c r="C660" s="250"/>
      <c r="D660" s="250"/>
      <c r="E660" s="250"/>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c r="A661" s="250"/>
      <c r="B661" s="250"/>
      <c r="C661" s="250"/>
      <c r="D661" s="250"/>
      <c r="E661" s="250"/>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c r="A662" s="250"/>
      <c r="B662" s="250"/>
      <c r="C662" s="250"/>
      <c r="D662" s="250"/>
      <c r="E662" s="250"/>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c r="A663" s="250"/>
      <c r="B663" s="250"/>
      <c r="C663" s="250"/>
      <c r="D663" s="250"/>
      <c r="E663" s="250"/>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c r="A664" s="250"/>
      <c r="B664" s="250"/>
      <c r="C664" s="250"/>
      <c r="D664" s="250"/>
      <c r="E664" s="250"/>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c r="A665" s="250"/>
      <c r="B665" s="250"/>
      <c r="C665" s="250"/>
      <c r="D665" s="250"/>
      <c r="E665" s="250"/>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c r="A666" s="250"/>
      <c r="B666" s="250"/>
      <c r="C666" s="250"/>
      <c r="D666" s="250"/>
      <c r="E666" s="250"/>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c r="A667" s="250"/>
      <c r="B667" s="250"/>
      <c r="C667" s="250"/>
      <c r="D667" s="250"/>
      <c r="E667" s="250"/>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c r="A668" s="250"/>
      <c r="B668" s="250"/>
      <c r="C668" s="250"/>
      <c r="D668" s="250"/>
      <c r="E668" s="250"/>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c r="A669" s="250"/>
      <c r="B669" s="250"/>
      <c r="C669" s="250"/>
      <c r="D669" s="250"/>
      <c r="E669" s="250"/>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c r="A670" s="250"/>
      <c r="B670" s="250"/>
      <c r="C670" s="250"/>
      <c r="D670" s="250"/>
      <c r="E670" s="250"/>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c r="A671" s="250"/>
      <c r="B671" s="250"/>
      <c r="C671" s="250"/>
      <c r="D671" s="250"/>
      <c r="E671" s="250"/>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c r="A672" s="250"/>
      <c r="B672" s="250"/>
      <c r="C672" s="250"/>
      <c r="D672" s="250"/>
      <c r="E672" s="250"/>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c r="A673" s="250"/>
      <c r="B673" s="250"/>
      <c r="C673" s="250"/>
      <c r="D673" s="250"/>
      <c r="E673" s="250"/>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c r="A674" s="250"/>
      <c r="B674" s="250"/>
      <c r="C674" s="250"/>
      <c r="D674" s="250"/>
      <c r="E674" s="250"/>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c r="A675" s="250"/>
      <c r="B675" s="250"/>
      <c r="C675" s="250"/>
      <c r="D675" s="250"/>
      <c r="E675" s="250"/>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c r="A676" s="250"/>
      <c r="B676" s="250"/>
      <c r="C676" s="250"/>
      <c r="D676" s="250"/>
      <c r="E676" s="250"/>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c r="A677" s="250"/>
      <c r="B677" s="250"/>
      <c r="C677" s="250"/>
      <c r="D677" s="250"/>
      <c r="E677" s="250"/>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c r="A678" s="250"/>
      <c r="B678" s="250"/>
      <c r="C678" s="250"/>
      <c r="D678" s="250"/>
      <c r="E678" s="250"/>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c r="A679" s="250"/>
      <c r="B679" s="250"/>
      <c r="C679" s="250"/>
      <c r="D679" s="250"/>
      <c r="E679" s="250"/>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c r="A680" s="250"/>
      <c r="B680" s="250"/>
      <c r="C680" s="250"/>
      <c r="D680" s="250"/>
      <c r="E680" s="250"/>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c r="A681" s="250"/>
      <c r="B681" s="250"/>
      <c r="C681" s="250"/>
      <c r="D681" s="250"/>
      <c r="E681" s="250"/>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c r="A682" s="250"/>
      <c r="B682" s="250"/>
      <c r="C682" s="250"/>
      <c r="D682" s="250"/>
      <c r="E682" s="250"/>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c r="A683" s="250"/>
      <c r="B683" s="250"/>
      <c r="C683" s="250"/>
      <c r="D683" s="250"/>
      <c r="E683" s="250"/>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c r="A684" s="250"/>
      <c r="B684" s="250"/>
      <c r="C684" s="250"/>
      <c r="D684" s="250"/>
      <c r="E684" s="250"/>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c r="A685" s="250"/>
      <c r="B685" s="250"/>
      <c r="C685" s="250"/>
      <c r="D685" s="250"/>
      <c r="E685" s="250"/>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c r="A686" s="250"/>
      <c r="B686" s="250"/>
      <c r="C686" s="250"/>
      <c r="D686" s="250"/>
      <c r="E686" s="250"/>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c r="A687" s="250"/>
      <c r="B687" s="250"/>
      <c r="C687" s="250"/>
      <c r="D687" s="250"/>
      <c r="E687" s="250"/>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c r="A688" s="250"/>
      <c r="B688" s="250"/>
      <c r="C688" s="250"/>
      <c r="D688" s="250"/>
      <c r="E688" s="250"/>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c r="A689" s="250"/>
      <c r="B689" s="250"/>
      <c r="C689" s="250"/>
      <c r="D689" s="250"/>
      <c r="E689" s="250"/>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c r="A690" s="250"/>
      <c r="B690" s="250"/>
      <c r="C690" s="250"/>
      <c r="D690" s="250"/>
      <c r="E690" s="250"/>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c r="A691" s="250"/>
      <c r="B691" s="250"/>
      <c r="C691" s="250"/>
      <c r="D691" s="250"/>
      <c r="E691" s="250"/>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c r="A692" s="250"/>
      <c r="B692" s="250"/>
      <c r="C692" s="250"/>
      <c r="D692" s="250"/>
      <c r="E692" s="250"/>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c r="A693" s="250"/>
      <c r="B693" s="250"/>
      <c r="C693" s="250"/>
      <c r="D693" s="250"/>
      <c r="E693" s="250"/>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c r="A694" s="250"/>
      <c r="B694" s="250"/>
      <c r="C694" s="250"/>
      <c r="D694" s="250"/>
      <c r="E694" s="250"/>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c r="A695" s="250"/>
      <c r="B695" s="250"/>
      <c r="C695" s="250"/>
      <c r="D695" s="250"/>
      <c r="E695" s="250"/>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c r="A696" s="250"/>
      <c r="B696" s="250"/>
      <c r="C696" s="250"/>
      <c r="D696" s="250"/>
      <c r="E696" s="250"/>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c r="A697" s="250"/>
      <c r="B697" s="250"/>
      <c r="C697" s="250"/>
      <c r="D697" s="250"/>
      <c r="E697" s="250"/>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c r="A698" s="250"/>
      <c r="B698" s="250"/>
      <c r="C698" s="250"/>
      <c r="D698" s="250"/>
      <c r="E698" s="250"/>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c r="A699" s="250"/>
      <c r="B699" s="250"/>
      <c r="C699" s="250"/>
      <c r="D699" s="250"/>
      <c r="E699" s="250"/>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c r="A700" s="250"/>
      <c r="B700" s="250"/>
      <c r="C700" s="250"/>
      <c r="D700" s="250"/>
      <c r="E700" s="250"/>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c r="A701" s="250"/>
      <c r="B701" s="250"/>
      <c r="C701" s="250"/>
      <c r="D701" s="250"/>
      <c r="E701" s="250"/>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c r="A702" s="250"/>
      <c r="B702" s="250"/>
      <c r="C702" s="250"/>
      <c r="D702" s="250"/>
      <c r="E702" s="250"/>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c r="A703" s="250"/>
      <c r="B703" s="250"/>
      <c r="C703" s="250"/>
      <c r="D703" s="250"/>
      <c r="E703" s="250"/>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c r="A704" s="250"/>
      <c r="B704" s="250"/>
      <c r="C704" s="250"/>
      <c r="D704" s="250"/>
      <c r="E704" s="250"/>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c r="A705" s="250"/>
      <c r="B705" s="250"/>
      <c r="C705" s="250"/>
      <c r="D705" s="250"/>
      <c r="E705" s="250"/>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c r="A706" s="250"/>
      <c r="B706" s="250"/>
      <c r="C706" s="250"/>
      <c r="D706" s="250"/>
      <c r="E706" s="250"/>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c r="A707" s="250"/>
      <c r="B707" s="250"/>
      <c r="C707" s="250"/>
      <c r="D707" s="250"/>
      <c r="E707" s="250"/>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c r="A708" s="250"/>
      <c r="B708" s="250"/>
      <c r="C708" s="250"/>
      <c r="D708" s="250"/>
      <c r="E708" s="250"/>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c r="A709" s="250"/>
      <c r="B709" s="250"/>
      <c r="C709" s="250"/>
      <c r="D709" s="250"/>
      <c r="E709" s="250"/>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c r="A710" s="250"/>
      <c r="B710" s="250"/>
      <c r="C710" s="250"/>
      <c r="D710" s="250"/>
      <c r="E710" s="250"/>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c r="A711" s="250"/>
      <c r="B711" s="250"/>
      <c r="C711" s="250"/>
      <c r="D711" s="250"/>
      <c r="E711" s="250"/>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c r="A712" s="250"/>
      <c r="B712" s="250"/>
      <c r="C712" s="250"/>
      <c r="D712" s="250"/>
      <c r="E712" s="250"/>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c r="A713" s="250"/>
      <c r="B713" s="250"/>
      <c r="C713" s="250"/>
      <c r="D713" s="250"/>
      <c r="E713" s="250"/>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c r="A714" s="250"/>
      <c r="B714" s="250"/>
      <c r="C714" s="250"/>
      <c r="D714" s="250"/>
      <c r="E714" s="250"/>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c r="A715" s="250"/>
      <c r="B715" s="250"/>
      <c r="C715" s="250"/>
      <c r="D715" s="250"/>
      <c r="E715" s="250"/>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c r="A716" s="250"/>
      <c r="B716" s="250"/>
      <c r="C716" s="250"/>
      <c r="D716" s="250"/>
      <c r="E716" s="250"/>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c r="A717" s="250"/>
      <c r="B717" s="250"/>
      <c r="C717" s="250"/>
      <c r="D717" s="250"/>
      <c r="E717" s="250"/>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c r="A718" s="250"/>
      <c r="B718" s="250"/>
      <c r="C718" s="250"/>
      <c r="D718" s="250"/>
      <c r="E718" s="250"/>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c r="A719" s="250"/>
      <c r="B719" s="250"/>
      <c r="C719" s="250"/>
      <c r="D719" s="250"/>
      <c r="E719" s="250"/>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c r="A720" s="250"/>
      <c r="B720" s="250"/>
      <c r="C720" s="250"/>
      <c r="D720" s="250"/>
      <c r="E720" s="250"/>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c r="A721" s="250"/>
      <c r="B721" s="250"/>
      <c r="C721" s="250"/>
      <c r="D721" s="250"/>
      <c r="E721" s="250"/>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c r="A722" s="250"/>
      <c r="B722" s="250"/>
      <c r="C722" s="250"/>
      <c r="D722" s="250"/>
      <c r="E722" s="250"/>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c r="A723" s="250"/>
      <c r="B723" s="250"/>
      <c r="C723" s="250"/>
      <c r="D723" s="250"/>
      <c r="E723" s="250"/>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c r="A724" s="250"/>
      <c r="B724" s="250"/>
      <c r="C724" s="250"/>
      <c r="D724" s="250"/>
      <c r="E724" s="250"/>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c r="A725" s="250"/>
      <c r="B725" s="250"/>
      <c r="C725" s="250"/>
      <c r="D725" s="250"/>
      <c r="E725" s="250"/>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c r="A726" s="250"/>
      <c r="B726" s="250"/>
      <c r="C726" s="250"/>
      <c r="D726" s="250"/>
      <c r="E726" s="250"/>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c r="A727" s="250"/>
      <c r="B727" s="250"/>
      <c r="C727" s="250"/>
      <c r="D727" s="250"/>
      <c r="E727" s="250"/>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c r="A728" s="250"/>
      <c r="B728" s="250"/>
      <c r="C728" s="250"/>
      <c r="D728" s="250"/>
      <c r="E728" s="250"/>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c r="A729" s="250"/>
      <c r="B729" s="250"/>
      <c r="C729" s="250"/>
      <c r="D729" s="250"/>
      <c r="E729" s="250"/>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c r="A730" s="250"/>
      <c r="B730" s="250"/>
      <c r="C730" s="250"/>
      <c r="D730" s="250"/>
      <c r="E730" s="250"/>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c r="A731" s="250"/>
      <c r="B731" s="250"/>
      <c r="C731" s="250"/>
      <c r="D731" s="250"/>
      <c r="E731" s="250"/>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c r="A732" s="250"/>
      <c r="B732" s="250"/>
      <c r="C732" s="250"/>
      <c r="D732" s="250"/>
      <c r="E732" s="250"/>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c r="A733" s="250"/>
      <c r="B733" s="250"/>
      <c r="C733" s="250"/>
      <c r="D733" s="250"/>
      <c r="E733" s="250"/>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c r="A734" s="250"/>
      <c r="B734" s="250"/>
      <c r="C734" s="250"/>
      <c r="D734" s="250"/>
      <c r="E734" s="250"/>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c r="A735" s="250"/>
      <c r="B735" s="250"/>
      <c r="C735" s="250"/>
      <c r="D735" s="250"/>
      <c r="E735" s="250"/>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c r="A736" s="250"/>
      <c r="B736" s="250"/>
      <c r="C736" s="250"/>
      <c r="D736" s="250"/>
      <c r="E736" s="250"/>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c r="A737" s="250"/>
      <c r="B737" s="250"/>
      <c r="C737" s="250"/>
      <c r="D737" s="250"/>
      <c r="E737" s="250"/>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c r="A738" s="250"/>
      <c r="B738" s="250"/>
      <c r="C738" s="250"/>
      <c r="D738" s="250"/>
      <c r="E738" s="250"/>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c r="A739" s="250"/>
      <c r="B739" s="250"/>
      <c r="C739" s="250"/>
      <c r="D739" s="250"/>
      <c r="E739" s="250"/>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c r="A740" s="250"/>
      <c r="B740" s="250"/>
      <c r="C740" s="250"/>
      <c r="D740" s="250"/>
      <c r="E740" s="250"/>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c r="A741" s="250"/>
      <c r="B741" s="250"/>
      <c r="C741" s="250"/>
      <c r="D741" s="250"/>
      <c r="E741" s="250"/>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c r="A742" s="250"/>
      <c r="B742" s="250"/>
      <c r="C742" s="250"/>
      <c r="D742" s="250"/>
      <c r="E742" s="250"/>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c r="A743" s="250"/>
      <c r="B743" s="250"/>
      <c r="C743" s="250"/>
      <c r="D743" s="250"/>
      <c r="E743" s="250"/>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c r="A744" s="250"/>
      <c r="B744" s="250"/>
      <c r="C744" s="250"/>
      <c r="D744" s="250"/>
      <c r="E744" s="250"/>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c r="A745" s="250"/>
      <c r="B745" s="250"/>
      <c r="C745" s="250"/>
      <c r="D745" s="250"/>
      <c r="E745" s="250"/>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c r="A746" s="250"/>
      <c r="B746" s="250"/>
      <c r="C746" s="250"/>
      <c r="D746" s="250"/>
      <c r="E746" s="250"/>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c r="A747" s="250"/>
      <c r="B747" s="250"/>
      <c r="C747" s="250"/>
      <c r="D747" s="250"/>
      <c r="E747" s="250"/>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c r="A748" s="250"/>
      <c r="B748" s="250"/>
      <c r="C748" s="250"/>
      <c r="D748" s="250"/>
      <c r="E748" s="250"/>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c r="A749" s="250"/>
      <c r="B749" s="250"/>
      <c r="C749" s="250"/>
      <c r="D749" s="250"/>
      <c r="E749" s="250"/>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c r="A750" s="250"/>
      <c r="B750" s="250"/>
      <c r="C750" s="250"/>
      <c r="D750" s="250"/>
      <c r="E750" s="250"/>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c r="A751" s="250"/>
      <c r="B751" s="250"/>
      <c r="C751" s="250"/>
      <c r="D751" s="250"/>
      <c r="E751" s="250"/>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c r="A752" s="250"/>
      <c r="B752" s="250"/>
      <c r="C752" s="250"/>
      <c r="D752" s="250"/>
      <c r="E752" s="250"/>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c r="A753" s="250"/>
      <c r="B753" s="250"/>
      <c r="C753" s="250"/>
      <c r="D753" s="250"/>
      <c r="E753" s="250"/>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c r="A754" s="250"/>
      <c r="B754" s="250"/>
      <c r="C754" s="250"/>
      <c r="D754" s="250"/>
      <c r="E754" s="250"/>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c r="A755" s="250"/>
      <c r="B755" s="250"/>
      <c r="C755" s="250"/>
      <c r="D755" s="250"/>
      <c r="E755" s="250"/>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c r="A756" s="250"/>
      <c r="B756" s="250"/>
      <c r="C756" s="250"/>
      <c r="D756" s="250"/>
      <c r="E756" s="250"/>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c r="A757" s="250"/>
      <c r="B757" s="250"/>
      <c r="C757" s="250"/>
      <c r="D757" s="250"/>
      <c r="E757" s="250"/>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c r="A758" s="250"/>
      <c r="B758" s="250"/>
      <c r="C758" s="250"/>
      <c r="D758" s="250"/>
      <c r="E758" s="250"/>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c r="A759" s="250"/>
      <c r="B759" s="250"/>
      <c r="C759" s="250"/>
      <c r="D759" s="250"/>
      <c r="E759" s="250"/>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c r="A760" s="250"/>
      <c r="B760" s="250"/>
      <c r="C760" s="250"/>
      <c r="D760" s="250"/>
      <c r="E760" s="250"/>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c r="A761" s="250"/>
      <c r="B761" s="250"/>
      <c r="C761" s="250"/>
      <c r="D761" s="250"/>
      <c r="E761" s="250"/>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c r="A762" s="250"/>
      <c r="B762" s="250"/>
      <c r="C762" s="250"/>
      <c r="D762" s="250"/>
      <c r="E762" s="250"/>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c r="A763" s="250"/>
      <c r="B763" s="250"/>
      <c r="C763" s="250"/>
      <c r="D763" s="250"/>
      <c r="E763" s="250"/>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c r="A764" s="250"/>
      <c r="B764" s="250"/>
      <c r="C764" s="250"/>
      <c r="D764" s="250"/>
      <c r="E764" s="250"/>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c r="A765" s="250"/>
      <c r="B765" s="250"/>
      <c r="C765" s="250"/>
      <c r="D765" s="250"/>
      <c r="E765" s="250"/>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c r="A766" s="250"/>
      <c r="B766" s="250"/>
      <c r="C766" s="250"/>
      <c r="D766" s="250"/>
      <c r="E766" s="250"/>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c r="A767" s="250"/>
      <c r="B767" s="250"/>
      <c r="C767" s="250"/>
      <c r="D767" s="250"/>
      <c r="E767" s="250"/>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c r="A768" s="250"/>
      <c r="B768" s="250"/>
      <c r="C768" s="250"/>
      <c r="D768" s="250"/>
      <c r="E768" s="250"/>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c r="A769" s="250"/>
      <c r="B769" s="250"/>
      <c r="C769" s="250"/>
      <c r="D769" s="250"/>
      <c r="E769" s="250"/>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c r="A770" s="250"/>
      <c r="B770" s="250"/>
      <c r="C770" s="250"/>
      <c r="D770" s="250"/>
      <c r="E770" s="250"/>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c r="A771" s="250"/>
      <c r="B771" s="250"/>
      <c r="C771" s="250"/>
      <c r="D771" s="250"/>
      <c r="E771" s="250"/>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c r="A772" s="250"/>
      <c r="B772" s="250"/>
      <c r="C772" s="250"/>
      <c r="D772" s="250"/>
      <c r="E772" s="250"/>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c r="A773" s="250"/>
      <c r="B773" s="250"/>
      <c r="C773" s="250"/>
      <c r="D773" s="250"/>
      <c r="E773" s="250"/>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c r="A774" s="250"/>
      <c r="B774" s="250"/>
      <c r="C774" s="250"/>
      <c r="D774" s="250"/>
      <c r="E774" s="250"/>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c r="A775" s="250"/>
      <c r="B775" s="250"/>
      <c r="C775" s="250"/>
      <c r="D775" s="250"/>
      <c r="E775" s="250"/>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c r="A776" s="250"/>
      <c r="B776" s="250"/>
      <c r="C776" s="250"/>
      <c r="D776" s="250"/>
      <c r="E776" s="250"/>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c r="A777" s="250"/>
      <c r="B777" s="250"/>
      <c r="C777" s="250"/>
      <c r="D777" s="250"/>
      <c r="E777" s="250"/>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c r="A778" s="250"/>
      <c r="B778" s="250"/>
      <c r="C778" s="250"/>
      <c r="D778" s="250"/>
      <c r="E778" s="250"/>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c r="A779" s="250"/>
      <c r="B779" s="250"/>
      <c r="C779" s="250"/>
      <c r="D779" s="250"/>
      <c r="E779" s="250"/>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c r="A780" s="250"/>
      <c r="B780" s="250"/>
      <c r="C780" s="250"/>
      <c r="D780" s="250"/>
      <c r="E780" s="250"/>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c r="A781" s="250"/>
      <c r="B781" s="250"/>
      <c r="C781" s="250"/>
      <c r="D781" s="250"/>
      <c r="E781" s="250"/>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c r="A782" s="250"/>
      <c r="B782" s="250"/>
      <c r="C782" s="250"/>
      <c r="D782" s="250"/>
      <c r="E782" s="250"/>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c r="A783" s="250"/>
      <c r="B783" s="250"/>
      <c r="C783" s="250"/>
      <c r="D783" s="250"/>
      <c r="E783" s="250"/>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c r="A784" s="250"/>
      <c r="B784" s="250"/>
      <c r="C784" s="250"/>
      <c r="D784" s="250"/>
      <c r="E784" s="250"/>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c r="A785" s="250"/>
      <c r="B785" s="250"/>
      <c r="C785" s="250"/>
      <c r="D785" s="250"/>
      <c r="E785" s="250"/>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c r="A786" s="250"/>
      <c r="B786" s="250"/>
      <c r="C786" s="250"/>
      <c r="D786" s="250"/>
      <c r="E786" s="250"/>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c r="A787" s="250"/>
      <c r="B787" s="250"/>
      <c r="C787" s="250"/>
      <c r="D787" s="250"/>
      <c r="E787" s="250"/>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c r="A788" s="250"/>
      <c r="B788" s="250"/>
      <c r="C788" s="250"/>
      <c r="D788" s="250"/>
      <c r="E788" s="250"/>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c r="A789" s="250"/>
      <c r="B789" s="250"/>
      <c r="C789" s="250"/>
      <c r="D789" s="250"/>
      <c r="E789" s="250"/>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c r="A790" s="250"/>
      <c r="B790" s="250"/>
      <c r="C790" s="250"/>
      <c r="D790" s="250"/>
      <c r="E790" s="250"/>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c r="A791" s="250"/>
      <c r="B791" s="250"/>
      <c r="C791" s="250"/>
      <c r="D791" s="250"/>
      <c r="E791" s="250"/>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c r="A792" s="250"/>
      <c r="B792" s="250"/>
      <c r="C792" s="250"/>
      <c r="D792" s="250"/>
      <c r="E792" s="250"/>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c r="A793" s="250"/>
      <c r="B793" s="250"/>
      <c r="C793" s="250"/>
      <c r="D793" s="250"/>
      <c r="E793" s="250"/>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c r="A794" s="250"/>
      <c r="B794" s="250"/>
      <c r="C794" s="250"/>
      <c r="D794" s="250"/>
      <c r="E794" s="250"/>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c r="A795" s="250"/>
      <c r="B795" s="250"/>
      <c r="C795" s="250"/>
      <c r="D795" s="250"/>
      <c r="E795" s="250"/>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c r="A796" s="250"/>
      <c r="B796" s="250"/>
      <c r="C796" s="250"/>
      <c r="D796" s="250"/>
      <c r="E796" s="250"/>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c r="A797" s="250"/>
      <c r="B797" s="250"/>
      <c r="C797" s="250"/>
      <c r="D797" s="250"/>
      <c r="E797" s="250"/>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c r="A798" s="250"/>
      <c r="B798" s="250"/>
      <c r="C798" s="250"/>
      <c r="D798" s="250"/>
      <c r="E798" s="250"/>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c r="A799" s="250"/>
      <c r="B799" s="250"/>
      <c r="C799" s="250"/>
      <c r="D799" s="250"/>
      <c r="E799" s="250"/>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c r="A800" s="250"/>
      <c r="B800" s="250"/>
      <c r="C800" s="250"/>
      <c r="D800" s="250"/>
      <c r="E800" s="250"/>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c r="A801" s="250"/>
      <c r="B801" s="250"/>
      <c r="C801" s="250"/>
      <c r="D801" s="250"/>
      <c r="E801" s="250"/>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c r="A802" s="250"/>
      <c r="B802" s="250"/>
      <c r="C802" s="250"/>
      <c r="D802" s="250"/>
      <c r="E802" s="250"/>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c r="A803" s="250"/>
      <c r="B803" s="250"/>
      <c r="C803" s="250"/>
      <c r="D803" s="250"/>
      <c r="E803" s="250"/>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c r="A804" s="250"/>
      <c r="B804" s="250"/>
      <c r="C804" s="250"/>
      <c r="D804" s="250"/>
      <c r="E804" s="250"/>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c r="A805" s="250"/>
      <c r="B805" s="250"/>
      <c r="C805" s="250"/>
      <c r="D805" s="250"/>
      <c r="E805" s="250"/>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c r="A806" s="250"/>
      <c r="B806" s="250"/>
      <c r="C806" s="250"/>
      <c r="D806" s="250"/>
      <c r="E806" s="250"/>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c r="A807" s="250"/>
      <c r="B807" s="250"/>
      <c r="C807" s="250"/>
      <c r="D807" s="250"/>
      <c r="E807" s="250"/>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c r="A808" s="250"/>
      <c r="B808" s="250"/>
      <c r="C808" s="250"/>
      <c r="D808" s="250"/>
      <c r="E808" s="250"/>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c r="A809" s="250"/>
      <c r="B809" s="250"/>
      <c r="C809" s="250"/>
      <c r="D809" s="250"/>
      <c r="E809" s="250"/>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c r="A810" s="250"/>
      <c r="B810" s="250"/>
      <c r="C810" s="250"/>
      <c r="D810" s="250"/>
      <c r="E810" s="250"/>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c r="A811" s="250"/>
      <c r="B811" s="250"/>
      <c r="C811" s="250"/>
      <c r="D811" s="250"/>
      <c r="E811" s="250"/>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c r="A812" s="250"/>
      <c r="B812" s="250"/>
      <c r="C812" s="250"/>
      <c r="D812" s="250"/>
      <c r="E812" s="250"/>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c r="A813" s="250"/>
      <c r="B813" s="250"/>
      <c r="C813" s="250"/>
      <c r="D813" s="250"/>
      <c r="E813" s="250"/>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c r="A814" s="250"/>
      <c r="B814" s="250"/>
      <c r="C814" s="250"/>
      <c r="D814" s="250"/>
      <c r="E814" s="250"/>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c r="A815" s="250"/>
      <c r="B815" s="250"/>
      <c r="C815" s="250"/>
      <c r="D815" s="250"/>
      <c r="E815" s="250"/>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c r="A816" s="250"/>
      <c r="B816" s="250"/>
      <c r="C816" s="250"/>
      <c r="D816" s="250"/>
      <c r="E816" s="250"/>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c r="A817" s="250"/>
      <c r="B817" s="250"/>
      <c r="C817" s="250"/>
      <c r="D817" s="250"/>
      <c r="E817" s="250"/>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c r="A818" s="250"/>
      <c r="B818" s="250"/>
      <c r="C818" s="250"/>
      <c r="D818" s="250"/>
      <c r="E818" s="250"/>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c r="A819" s="250"/>
      <c r="B819" s="250"/>
      <c r="C819" s="250"/>
      <c r="D819" s="250"/>
      <c r="E819" s="250"/>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c r="A820" s="250"/>
      <c r="B820" s="250"/>
      <c r="C820" s="250"/>
      <c r="D820" s="250"/>
      <c r="E820" s="250"/>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c r="A821" s="250"/>
      <c r="B821" s="250"/>
      <c r="C821" s="250"/>
      <c r="D821" s="250"/>
      <c r="E821" s="250"/>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c r="A822" s="250"/>
      <c r="B822" s="250"/>
      <c r="C822" s="250"/>
      <c r="D822" s="250"/>
      <c r="E822" s="250"/>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c r="A823" s="250"/>
      <c r="B823" s="250"/>
      <c r="C823" s="250"/>
      <c r="D823" s="250"/>
      <c r="E823" s="250"/>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c r="A824" s="250"/>
      <c r="B824" s="250"/>
      <c r="C824" s="250"/>
      <c r="D824" s="250"/>
      <c r="E824" s="250"/>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c r="A825" s="250"/>
      <c r="B825" s="250"/>
      <c r="C825" s="250"/>
      <c r="D825" s="250"/>
      <c r="E825" s="250"/>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c r="A826" s="250"/>
      <c r="B826" s="250"/>
      <c r="C826" s="250"/>
      <c r="D826" s="250"/>
      <c r="E826" s="250"/>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c r="A827" s="250"/>
      <c r="B827" s="250"/>
      <c r="C827" s="250"/>
      <c r="D827" s="250"/>
      <c r="E827" s="250"/>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c r="A828" s="250"/>
      <c r="B828" s="250"/>
      <c r="C828" s="250"/>
      <c r="D828" s="250"/>
      <c r="E828" s="250"/>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c r="A829" s="250"/>
      <c r="B829" s="250"/>
      <c r="C829" s="250"/>
      <c r="D829" s="250"/>
      <c r="E829" s="250"/>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c r="A830" s="250"/>
      <c r="B830" s="250"/>
      <c r="C830" s="250"/>
      <c r="D830" s="250"/>
      <c r="E830" s="250"/>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c r="A831" s="250"/>
      <c r="B831" s="250"/>
      <c r="C831" s="250"/>
      <c r="D831" s="250"/>
      <c r="E831" s="250"/>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c r="A832" s="250"/>
      <c r="B832" s="250"/>
      <c r="C832" s="250"/>
      <c r="D832" s="250"/>
      <c r="E832" s="250"/>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c r="A833" s="250"/>
      <c r="B833" s="250"/>
      <c r="C833" s="250"/>
      <c r="D833" s="250"/>
      <c r="E833" s="250"/>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c r="A834" s="250"/>
      <c r="B834" s="250"/>
      <c r="C834" s="250"/>
      <c r="D834" s="250"/>
      <c r="E834" s="250"/>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c r="A835" s="250"/>
      <c r="B835" s="250"/>
      <c r="C835" s="250"/>
      <c r="D835" s="250"/>
      <c r="E835" s="250"/>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c r="A836" s="250"/>
      <c r="B836" s="250"/>
      <c r="C836" s="250"/>
      <c r="D836" s="250"/>
      <c r="E836" s="250"/>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c r="A837" s="250"/>
      <c r="B837" s="250"/>
      <c r="C837" s="250"/>
      <c r="D837" s="250"/>
      <c r="E837" s="250"/>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c r="A838" s="250"/>
      <c r="B838" s="250"/>
      <c r="C838" s="250"/>
      <c r="D838" s="250"/>
      <c r="E838" s="250"/>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c r="A839" s="250"/>
      <c r="B839" s="250"/>
      <c r="C839" s="250"/>
      <c r="D839" s="250"/>
      <c r="E839" s="250"/>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c r="A840" s="250"/>
      <c r="B840" s="250"/>
      <c r="C840" s="250"/>
      <c r="D840" s="250"/>
      <c r="E840" s="250"/>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c r="A841" s="250"/>
      <c r="B841" s="250"/>
      <c r="C841" s="250"/>
      <c r="D841" s="250"/>
      <c r="E841" s="250"/>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c r="A842" s="250"/>
      <c r="B842" s="250"/>
      <c r="C842" s="250"/>
      <c r="D842" s="250"/>
      <c r="E842" s="250"/>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c r="A843" s="250"/>
      <c r="B843" s="250"/>
      <c r="C843" s="250"/>
      <c r="D843" s="250"/>
      <c r="E843" s="250"/>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c r="A844" s="250"/>
      <c r="B844" s="250"/>
      <c r="C844" s="250"/>
      <c r="D844" s="250"/>
      <c r="E844" s="250"/>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c r="A845" s="250"/>
      <c r="B845" s="250"/>
      <c r="C845" s="250"/>
      <c r="D845" s="250"/>
      <c r="E845" s="250"/>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c r="A846" s="250"/>
      <c r="B846" s="250"/>
      <c r="C846" s="250"/>
      <c r="D846" s="250"/>
      <c r="E846" s="250"/>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c r="A847" s="250"/>
      <c r="B847" s="250"/>
      <c r="C847" s="250"/>
      <c r="D847" s="250"/>
      <c r="E847" s="250"/>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c r="A848" s="250"/>
      <c r="B848" s="250"/>
      <c r="C848" s="250"/>
      <c r="D848" s="250"/>
      <c r="E848" s="250"/>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c r="A849" s="250"/>
      <c r="B849" s="250"/>
      <c r="C849" s="250"/>
      <c r="D849" s="250"/>
      <c r="E849" s="250"/>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c r="A850" s="250"/>
      <c r="B850" s="250"/>
      <c r="C850" s="250"/>
      <c r="D850" s="250"/>
      <c r="E850" s="250"/>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c r="A851" s="250"/>
      <c r="B851" s="250"/>
      <c r="C851" s="250"/>
      <c r="D851" s="250"/>
      <c r="E851" s="250"/>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c r="A852" s="250"/>
      <c r="B852" s="250"/>
      <c r="C852" s="250"/>
      <c r="D852" s="250"/>
      <c r="E852" s="250"/>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c r="A853" s="250"/>
      <c r="B853" s="250"/>
      <c r="C853" s="250"/>
      <c r="D853" s="250"/>
      <c r="E853" s="250"/>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c r="A854" s="250"/>
      <c r="B854" s="250"/>
      <c r="C854" s="250"/>
      <c r="D854" s="250"/>
      <c r="E854" s="250"/>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c r="A855" s="250"/>
      <c r="B855" s="250"/>
      <c r="C855" s="250"/>
      <c r="D855" s="250"/>
      <c r="E855" s="250"/>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c r="A856" s="250"/>
      <c r="B856" s="250"/>
      <c r="C856" s="250"/>
      <c r="D856" s="250"/>
      <c r="E856" s="250"/>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c r="A857" s="250"/>
      <c r="B857" s="250"/>
      <c r="C857" s="250"/>
      <c r="D857" s="250"/>
      <c r="E857" s="250"/>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c r="A858" s="250"/>
      <c r="B858" s="250"/>
      <c r="C858" s="250"/>
      <c r="D858" s="250"/>
      <c r="E858" s="250"/>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c r="A859" s="250"/>
      <c r="B859" s="250"/>
      <c r="C859" s="250"/>
      <c r="D859" s="250"/>
      <c r="E859" s="250"/>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c r="A860" s="250"/>
      <c r="B860" s="250"/>
      <c r="C860" s="250"/>
      <c r="D860" s="250"/>
      <c r="E860" s="250"/>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c r="A861" s="250"/>
      <c r="B861" s="250"/>
      <c r="C861" s="250"/>
      <c r="D861" s="250"/>
      <c r="E861" s="250"/>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c r="A862" s="250"/>
      <c r="B862" s="250"/>
      <c r="C862" s="250"/>
      <c r="D862" s="250"/>
      <c r="E862" s="250"/>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c r="A863" s="250"/>
      <c r="B863" s="250"/>
      <c r="C863" s="250"/>
      <c r="D863" s="250"/>
      <c r="E863" s="250"/>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c r="A864" s="250"/>
      <c r="B864" s="250"/>
      <c r="C864" s="250"/>
      <c r="D864" s="250"/>
      <c r="E864" s="250"/>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c r="A865" s="250"/>
      <c r="B865" s="250"/>
      <c r="C865" s="250"/>
      <c r="D865" s="250"/>
      <c r="E865" s="250"/>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c r="A866" s="250"/>
      <c r="B866" s="250"/>
      <c r="C866" s="250"/>
      <c r="D866" s="250"/>
      <c r="E866" s="250"/>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c r="A867" s="250"/>
      <c r="B867" s="250"/>
      <c r="C867" s="250"/>
      <c r="D867" s="250"/>
      <c r="E867" s="250"/>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c r="A868" s="250"/>
      <c r="B868" s="250"/>
      <c r="C868" s="250"/>
      <c r="D868" s="250"/>
      <c r="E868" s="250"/>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c r="A869" s="250"/>
      <c r="B869" s="250"/>
      <c r="C869" s="250"/>
      <c r="D869" s="250"/>
      <c r="E869" s="250"/>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c r="A870" s="250"/>
      <c r="B870" s="250"/>
      <c r="C870" s="250"/>
      <c r="D870" s="250"/>
      <c r="E870" s="250"/>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c r="A871" s="250"/>
      <c r="B871" s="250"/>
      <c r="C871" s="250"/>
      <c r="D871" s="250"/>
      <c r="E871" s="250"/>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c r="A872" s="250"/>
      <c r="B872" s="250"/>
      <c r="C872" s="250"/>
      <c r="D872" s="250"/>
      <c r="E872" s="250"/>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c r="A873" s="250"/>
      <c r="B873" s="250"/>
      <c r="C873" s="250"/>
      <c r="D873" s="250"/>
      <c r="E873" s="250"/>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c r="A874" s="250"/>
      <c r="B874" s="250"/>
      <c r="C874" s="250"/>
      <c r="D874" s="250"/>
      <c r="E874" s="250"/>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c r="A875" s="250"/>
      <c r="B875" s="250"/>
      <c r="C875" s="250"/>
      <c r="D875" s="250"/>
      <c r="E875" s="250"/>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c r="A876" s="250"/>
      <c r="B876" s="250"/>
      <c r="C876" s="250"/>
      <c r="D876" s="250"/>
      <c r="E876" s="250"/>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c r="A877" s="250"/>
      <c r="B877" s="250"/>
      <c r="C877" s="250"/>
      <c r="D877" s="250"/>
      <c r="E877" s="250"/>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c r="A878" s="250"/>
      <c r="B878" s="250"/>
      <c r="C878" s="250"/>
      <c r="D878" s="250"/>
      <c r="E878" s="250"/>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c r="A879" s="250"/>
      <c r="B879" s="250"/>
      <c r="C879" s="250"/>
      <c r="D879" s="250"/>
      <c r="E879" s="250"/>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c r="A880" s="250"/>
      <c r="B880" s="250"/>
      <c r="C880" s="250"/>
      <c r="D880" s="250"/>
      <c r="E880" s="250"/>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c r="A881" s="250"/>
      <c r="B881" s="250"/>
      <c r="C881" s="250"/>
      <c r="D881" s="250"/>
      <c r="E881" s="250"/>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c r="A882" s="250"/>
      <c r="B882" s="250"/>
      <c r="C882" s="250"/>
      <c r="D882" s="250"/>
      <c r="E882" s="250"/>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c r="A883" s="250"/>
      <c r="B883" s="250"/>
      <c r="C883" s="250"/>
      <c r="D883" s="250"/>
      <c r="E883" s="250"/>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c r="A884" s="250"/>
      <c r="B884" s="250"/>
      <c r="C884" s="250"/>
      <c r="D884" s="250"/>
      <c r="E884" s="250"/>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c r="A885" s="250"/>
      <c r="B885" s="250"/>
      <c r="C885" s="250"/>
      <c r="D885" s="250"/>
      <c r="E885" s="250"/>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c r="A886" s="250"/>
      <c r="B886" s="250"/>
      <c r="C886" s="250"/>
      <c r="D886" s="250"/>
      <c r="E886" s="250"/>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c r="A887" s="250"/>
      <c r="B887" s="250"/>
      <c r="C887" s="250"/>
      <c r="D887" s="250"/>
      <c r="E887" s="250"/>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c r="A888" s="250"/>
      <c r="B888" s="250"/>
      <c r="C888" s="250"/>
      <c r="D888" s="250"/>
      <c r="E888" s="250"/>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c r="A889" s="250"/>
      <c r="B889" s="250"/>
      <c r="C889" s="250"/>
      <c r="D889" s="250"/>
      <c r="E889" s="250"/>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c r="A890" s="250"/>
      <c r="B890" s="250"/>
      <c r="C890" s="250"/>
      <c r="D890" s="250"/>
      <c r="E890" s="250"/>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c r="A891" s="250"/>
      <c r="B891" s="250"/>
      <c r="C891" s="250"/>
      <c r="D891" s="250"/>
      <c r="E891" s="250"/>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c r="A892" s="250"/>
      <c r="B892" s="250"/>
      <c r="C892" s="250"/>
      <c r="D892" s="250"/>
      <c r="E892" s="250"/>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c r="A893" s="250"/>
      <c r="B893" s="250"/>
      <c r="C893" s="250"/>
      <c r="D893" s="250"/>
      <c r="E893" s="250"/>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c r="A894" s="250"/>
      <c r="B894" s="250"/>
      <c r="C894" s="250"/>
      <c r="D894" s="250"/>
      <c r="E894" s="250"/>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c r="A895" s="250"/>
      <c r="B895" s="250"/>
      <c r="C895" s="250"/>
      <c r="D895" s="250"/>
      <c r="E895" s="250"/>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c r="A896" s="250"/>
      <c r="B896" s="250"/>
      <c r="C896" s="250"/>
      <c r="D896" s="250"/>
      <c r="E896" s="250"/>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c r="A897" s="250"/>
      <c r="B897" s="250"/>
      <c r="C897" s="250"/>
      <c r="D897" s="250"/>
      <c r="E897" s="250"/>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c r="A898" s="250"/>
      <c r="B898" s="250"/>
      <c r="C898" s="250"/>
      <c r="D898" s="250"/>
      <c r="E898" s="250"/>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c r="A899" s="250"/>
      <c r="B899" s="250"/>
      <c r="C899" s="250"/>
      <c r="D899" s="250"/>
      <c r="E899" s="250"/>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c r="A900" s="250"/>
      <c r="B900" s="250"/>
      <c r="C900" s="250"/>
      <c r="D900" s="250"/>
      <c r="E900" s="250"/>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c r="A901" s="250"/>
      <c r="B901" s="250"/>
      <c r="C901" s="250"/>
      <c r="D901" s="250"/>
      <c r="E901" s="250"/>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c r="A902" s="250"/>
      <c r="B902" s="250"/>
      <c r="C902" s="250"/>
      <c r="D902" s="250"/>
      <c r="E902" s="250"/>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c r="A903" s="250"/>
      <c r="B903" s="250"/>
      <c r="C903" s="250"/>
      <c r="D903" s="250"/>
      <c r="E903" s="250"/>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c r="A904" s="250"/>
      <c r="B904" s="250"/>
      <c r="C904" s="250"/>
      <c r="D904" s="250"/>
      <c r="E904" s="250"/>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c r="A905" s="250"/>
      <c r="B905" s="250"/>
      <c r="C905" s="250"/>
      <c r="D905" s="250"/>
      <c r="E905" s="250"/>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c r="A906" s="250"/>
      <c r="B906" s="250"/>
      <c r="C906" s="250"/>
      <c r="D906" s="250"/>
      <c r="E906" s="250"/>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c r="A907" s="250"/>
      <c r="B907" s="250"/>
      <c r="C907" s="250"/>
      <c r="D907" s="250"/>
      <c r="E907" s="250"/>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c r="A908" s="250"/>
      <c r="B908" s="250"/>
      <c r="C908" s="250"/>
      <c r="D908" s="250"/>
      <c r="E908" s="250"/>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c r="A909" s="250"/>
      <c r="B909" s="250"/>
      <c r="C909" s="250"/>
      <c r="D909" s="250"/>
      <c r="E909" s="250"/>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c r="A910" s="250"/>
      <c r="B910" s="250"/>
      <c r="C910" s="250"/>
      <c r="D910" s="250"/>
      <c r="E910" s="250"/>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c r="A911" s="250"/>
      <c r="B911" s="250"/>
      <c r="C911" s="250"/>
      <c r="D911" s="250"/>
      <c r="E911" s="250"/>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c r="A912" s="250"/>
      <c r="B912" s="250"/>
      <c r="C912" s="250"/>
      <c r="D912" s="250"/>
      <c r="E912" s="250"/>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c r="A913" s="250"/>
      <c r="B913" s="250"/>
      <c r="C913" s="250"/>
      <c r="D913" s="250"/>
      <c r="E913" s="250"/>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c r="A914" s="250"/>
      <c r="B914" s="250"/>
      <c r="C914" s="250"/>
      <c r="D914" s="250"/>
      <c r="E914" s="250"/>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c r="A915" s="250"/>
      <c r="B915" s="250"/>
      <c r="C915" s="250"/>
      <c r="D915" s="250"/>
      <c r="E915" s="250"/>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c r="A916" s="250"/>
      <c r="B916" s="250"/>
      <c r="C916" s="250"/>
      <c r="D916" s="250"/>
      <c r="E916" s="250"/>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c r="A917" s="250"/>
      <c r="B917" s="250"/>
      <c r="C917" s="250"/>
      <c r="D917" s="250"/>
      <c r="E917" s="250"/>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c r="A918" s="250"/>
      <c r="B918" s="250"/>
      <c r="C918" s="250"/>
      <c r="D918" s="250"/>
      <c r="E918" s="250"/>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c r="A919" s="250"/>
      <c r="B919" s="250"/>
      <c r="C919" s="250"/>
      <c r="D919" s="250"/>
      <c r="E919" s="250"/>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c r="A920" s="250"/>
      <c r="B920" s="250"/>
      <c r="C920" s="250"/>
      <c r="D920" s="250"/>
      <c r="E920" s="250"/>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c r="A921" s="250"/>
      <c r="B921" s="250"/>
      <c r="C921" s="250"/>
      <c r="D921" s="250"/>
      <c r="E921" s="250"/>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c r="A922" s="250"/>
      <c r="B922" s="250"/>
      <c r="C922" s="250"/>
      <c r="D922" s="250"/>
      <c r="E922" s="250"/>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c r="A923" s="250"/>
      <c r="B923" s="250"/>
      <c r="C923" s="250"/>
      <c r="D923" s="250"/>
      <c r="E923" s="250"/>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c r="A924" s="250"/>
      <c r="B924" s="250"/>
      <c r="C924" s="250"/>
      <c r="D924" s="250"/>
      <c r="E924" s="250"/>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c r="A925" s="250"/>
      <c r="B925" s="250"/>
      <c r="C925" s="250"/>
      <c r="D925" s="250"/>
      <c r="E925" s="250"/>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c r="A926" s="250"/>
      <c r="B926" s="250"/>
      <c r="C926" s="250"/>
      <c r="D926" s="250"/>
      <c r="E926" s="250"/>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c r="A927" s="250"/>
      <c r="B927" s="250"/>
      <c r="C927" s="250"/>
      <c r="D927" s="250"/>
      <c r="E927" s="250"/>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c r="A928" s="250"/>
      <c r="B928" s="250"/>
      <c r="C928" s="250"/>
      <c r="D928" s="250"/>
      <c r="E928" s="250"/>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c r="A929" s="250"/>
      <c r="B929" s="250"/>
      <c r="C929" s="250"/>
      <c r="D929" s="250"/>
      <c r="E929" s="250"/>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c r="A930" s="250"/>
      <c r="B930" s="250"/>
      <c r="C930" s="250"/>
      <c r="D930" s="250"/>
      <c r="E930" s="250"/>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c r="A931" s="250"/>
      <c r="B931" s="250"/>
      <c r="C931" s="250"/>
      <c r="D931" s="250"/>
      <c r="E931" s="250"/>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c r="A932" s="250"/>
      <c r="B932" s="250"/>
      <c r="C932" s="250"/>
      <c r="D932" s="250"/>
      <c r="E932" s="250"/>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c r="A933" s="250"/>
      <c r="B933" s="250"/>
      <c r="C933" s="250"/>
      <c r="D933" s="250"/>
      <c r="E933" s="250"/>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c r="A934" s="250"/>
      <c r="B934" s="250"/>
      <c r="C934" s="250"/>
      <c r="D934" s="250"/>
      <c r="E934" s="250"/>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c r="A935" s="250"/>
      <c r="B935" s="250"/>
      <c r="C935" s="250"/>
      <c r="D935" s="250"/>
      <c r="E935" s="250"/>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c r="A936" s="250"/>
      <c r="B936" s="250"/>
      <c r="C936" s="250"/>
      <c r="D936" s="250"/>
      <c r="E936" s="250"/>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c r="A937" s="250"/>
      <c r="B937" s="250"/>
      <c r="C937" s="250"/>
      <c r="D937" s="250"/>
      <c r="E937" s="250"/>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c r="A938" s="250"/>
      <c r="B938" s="250"/>
      <c r="C938" s="250"/>
      <c r="D938" s="250"/>
      <c r="E938" s="250"/>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c r="A939" s="250"/>
      <c r="B939" s="250"/>
      <c r="C939" s="250"/>
      <c r="D939" s="250"/>
      <c r="E939" s="250"/>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c r="A940" s="250"/>
      <c r="B940" s="250"/>
      <c r="C940" s="250"/>
      <c r="D940" s="250"/>
      <c r="E940" s="250"/>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c r="A941" s="250"/>
      <c r="B941" s="250"/>
      <c r="C941" s="250"/>
      <c r="D941" s="250"/>
      <c r="E941" s="250"/>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c r="A942" s="250"/>
      <c r="B942" s="250"/>
      <c r="C942" s="250"/>
      <c r="D942" s="250"/>
      <c r="E942" s="250"/>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c r="A943" s="250"/>
      <c r="B943" s="250"/>
      <c r="C943" s="250"/>
      <c r="D943" s="250"/>
      <c r="E943" s="250"/>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c r="A944" s="250"/>
      <c r="B944" s="250"/>
      <c r="C944" s="250"/>
      <c r="D944" s="250"/>
      <c r="E944" s="250"/>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c r="A945" s="250"/>
      <c r="B945" s="250"/>
      <c r="C945" s="250"/>
      <c r="D945" s="250"/>
      <c r="E945" s="250"/>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c r="A946" s="250"/>
      <c r="B946" s="250"/>
      <c r="C946" s="250"/>
      <c r="D946" s="250"/>
      <c r="E946" s="250"/>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c r="A947" s="250"/>
      <c r="B947" s="250"/>
      <c r="C947" s="250"/>
      <c r="D947" s="250"/>
      <c r="E947" s="250"/>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c r="A948" s="250"/>
      <c r="B948" s="250"/>
      <c r="C948" s="250"/>
      <c r="D948" s="250"/>
      <c r="E948" s="250"/>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c r="A949" s="250"/>
      <c r="B949" s="250"/>
      <c r="C949" s="250"/>
      <c r="D949" s="250"/>
      <c r="E949" s="250"/>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c r="A950" s="250"/>
      <c r="B950" s="250"/>
      <c r="C950" s="250"/>
      <c r="D950" s="250"/>
      <c r="E950" s="250"/>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c r="A951" s="250"/>
      <c r="B951" s="250"/>
      <c r="C951" s="250"/>
      <c r="D951" s="250"/>
      <c r="E951" s="250"/>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c r="A952" s="250"/>
      <c r="B952" s="250"/>
      <c r="C952" s="250"/>
      <c r="D952" s="250"/>
      <c r="E952" s="250"/>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c r="A953" s="250"/>
      <c r="B953" s="250"/>
      <c r="C953" s="250"/>
      <c r="D953" s="250"/>
      <c r="E953" s="250"/>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c r="A954" s="250"/>
      <c r="B954" s="250"/>
      <c r="C954" s="250"/>
      <c r="D954" s="250"/>
      <c r="E954" s="250"/>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c r="A955" s="250"/>
      <c r="B955" s="250"/>
      <c r="C955" s="250"/>
      <c r="D955" s="250"/>
      <c r="E955" s="250"/>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c r="A956" s="250"/>
      <c r="B956" s="250"/>
      <c r="C956" s="250"/>
      <c r="D956" s="250"/>
      <c r="E956" s="250"/>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c r="A957" s="250"/>
      <c r="B957" s="250"/>
      <c r="C957" s="250"/>
      <c r="D957" s="250"/>
      <c r="E957" s="250"/>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c r="A958" s="250"/>
      <c r="B958" s="250"/>
      <c r="C958" s="250"/>
      <c r="D958" s="250"/>
      <c r="E958" s="250"/>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c r="A959" s="250"/>
      <c r="B959" s="250"/>
      <c r="C959" s="250"/>
      <c r="D959" s="250"/>
      <c r="E959" s="250"/>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c r="A960" s="250"/>
      <c r="B960" s="250"/>
      <c r="C960" s="250"/>
      <c r="D960" s="250"/>
      <c r="E960" s="250"/>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c r="A961" s="250"/>
      <c r="B961" s="250"/>
      <c r="C961" s="250"/>
      <c r="D961" s="250"/>
      <c r="E961" s="250"/>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c r="A962" s="250"/>
      <c r="B962" s="250"/>
      <c r="C962" s="250"/>
      <c r="D962" s="250"/>
      <c r="E962" s="250"/>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c r="A963" s="250"/>
      <c r="B963" s="250"/>
      <c r="C963" s="250"/>
      <c r="D963" s="250"/>
      <c r="E963" s="250"/>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c r="A964" s="250"/>
      <c r="B964" s="250"/>
      <c r="C964" s="250"/>
      <c r="D964" s="250"/>
      <c r="E964" s="250"/>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c r="A965" s="250"/>
      <c r="B965" s="250"/>
      <c r="C965" s="250"/>
      <c r="D965" s="250"/>
      <c r="E965" s="250"/>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c r="A966" s="250"/>
      <c r="B966" s="250"/>
      <c r="C966" s="250"/>
      <c r="D966" s="250"/>
      <c r="E966" s="250"/>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c r="A967" s="250"/>
      <c r="B967" s="250"/>
      <c r="C967" s="250"/>
      <c r="D967" s="250"/>
      <c r="E967" s="250"/>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c r="A968" s="250"/>
      <c r="B968" s="250"/>
      <c r="C968" s="250"/>
      <c r="D968" s="250"/>
      <c r="E968" s="250"/>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c r="A969" s="250"/>
      <c r="B969" s="250"/>
      <c r="C969" s="250"/>
      <c r="D969" s="250"/>
      <c r="E969" s="250"/>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c r="A970" s="250"/>
      <c r="B970" s="250"/>
      <c r="C970" s="250"/>
      <c r="D970" s="250"/>
      <c r="E970" s="250"/>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c r="A971" s="250"/>
      <c r="B971" s="250"/>
      <c r="C971" s="250"/>
      <c r="D971" s="250"/>
      <c r="E971" s="250"/>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c r="A972" s="250"/>
      <c r="B972" s="250"/>
      <c r="C972" s="250"/>
      <c r="D972" s="250"/>
      <c r="E972" s="250"/>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c r="A973" s="250"/>
      <c r="B973" s="250"/>
      <c r="C973" s="250"/>
      <c r="D973" s="250"/>
      <c r="E973" s="250"/>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c r="A974" s="250"/>
      <c r="B974" s="250"/>
      <c r="C974" s="250"/>
      <c r="D974" s="250"/>
      <c r="E974" s="250"/>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c r="A975" s="250"/>
      <c r="B975" s="250"/>
      <c r="C975" s="250"/>
      <c r="D975" s="250"/>
      <c r="E975" s="250"/>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c r="A976" s="250"/>
      <c r="B976" s="250"/>
      <c r="C976" s="250"/>
      <c r="D976" s="250"/>
      <c r="E976" s="250"/>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c r="A977" s="250"/>
      <c r="B977" s="250"/>
      <c r="C977" s="250"/>
      <c r="D977" s="250"/>
      <c r="E977" s="250"/>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c r="A978" s="250"/>
      <c r="B978" s="250"/>
      <c r="C978" s="250"/>
      <c r="D978" s="250"/>
      <c r="E978" s="250"/>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c r="A979" s="250"/>
      <c r="B979" s="250"/>
      <c r="C979" s="250"/>
      <c r="D979" s="250"/>
      <c r="E979" s="250"/>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c r="A980" s="250"/>
      <c r="B980" s="250"/>
      <c r="C980" s="250"/>
      <c r="D980" s="250"/>
      <c r="E980" s="250"/>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c r="A981" s="250"/>
      <c r="B981" s="250"/>
      <c r="C981" s="250"/>
      <c r="D981" s="250"/>
      <c r="E981" s="250"/>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c r="A982" s="250"/>
      <c r="B982" s="250"/>
      <c r="C982" s="250"/>
      <c r="D982" s="250"/>
      <c r="E982" s="250"/>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c r="A983" s="250"/>
      <c r="B983" s="250"/>
      <c r="C983" s="250"/>
      <c r="D983" s="250"/>
      <c r="E983" s="250"/>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c r="A984" s="250"/>
      <c r="B984" s="250"/>
      <c r="C984" s="250"/>
      <c r="D984" s="250"/>
      <c r="E984" s="250"/>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c r="A985" s="250"/>
      <c r="B985" s="250"/>
      <c r="C985" s="250"/>
      <c r="D985" s="250"/>
      <c r="E985" s="250"/>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c r="A986" s="250"/>
      <c r="B986" s="250"/>
      <c r="C986" s="250"/>
      <c r="D986" s="250"/>
      <c r="E986" s="250"/>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c r="A987" s="250"/>
      <c r="B987" s="250"/>
      <c r="C987" s="250"/>
      <c r="D987" s="250"/>
      <c r="E987" s="250"/>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c r="A988" s="250"/>
      <c r="B988" s="250"/>
      <c r="C988" s="250"/>
      <c r="D988" s="250"/>
      <c r="E988" s="250"/>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c r="A989" s="250"/>
      <c r="B989" s="250"/>
      <c r="C989" s="250"/>
      <c r="D989" s="250"/>
      <c r="E989" s="250"/>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c r="A990" s="250"/>
      <c r="B990" s="250"/>
      <c r="C990" s="250"/>
      <c r="D990" s="250"/>
      <c r="E990" s="250"/>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c r="A991" s="250"/>
      <c r="B991" s="250"/>
      <c r="C991" s="250"/>
      <c r="D991" s="250"/>
      <c r="E991" s="250"/>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c r="A992" s="250"/>
      <c r="B992" s="250"/>
      <c r="C992" s="250"/>
      <c r="D992" s="250"/>
      <c r="E992" s="250"/>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c r="A993" s="250"/>
      <c r="B993" s="250"/>
      <c r="C993" s="250"/>
      <c r="D993" s="250"/>
      <c r="E993" s="250"/>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c r="A994" s="250"/>
      <c r="B994" s="250"/>
      <c r="C994" s="250"/>
      <c r="D994" s="250"/>
      <c r="E994" s="250"/>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c r="A995" s="250"/>
      <c r="B995" s="250"/>
      <c r="C995" s="250"/>
      <c r="D995" s="250"/>
      <c r="E995" s="250"/>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c r="A996" s="250"/>
      <c r="B996" s="250"/>
      <c r="C996" s="250"/>
      <c r="D996" s="250"/>
      <c r="E996" s="250"/>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c r="A997" s="250"/>
      <c r="B997" s="250"/>
      <c r="C997" s="250"/>
      <c r="D997" s="250"/>
      <c r="E997" s="250"/>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c r="A998" s="250"/>
      <c r="B998" s="250"/>
      <c r="C998" s="250"/>
      <c r="D998" s="250"/>
      <c r="E998" s="250"/>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c r="A999" s="250"/>
      <c r="B999" s="250"/>
      <c r="C999" s="250"/>
      <c r="D999" s="250"/>
      <c r="E999" s="250"/>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c r="A1000" s="250"/>
      <c r="B1000" s="250"/>
      <c r="C1000" s="250"/>
      <c r="D1000" s="250"/>
      <c r="E1000" s="250"/>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4">
    <mergeCell ref="A3:B3"/>
    <mergeCell ref="H3:I3"/>
    <mergeCell ref="A23:B23"/>
    <mergeCell ref="H23:I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9.29"/>
    <col customWidth="1" min="2" max="2" width="17.0"/>
    <col customWidth="1" min="3" max="3" width="14.43"/>
    <col customWidth="1" min="4" max="4" width="11.86"/>
    <col customWidth="1" min="5" max="5" width="30.14"/>
    <col customWidth="1" min="6" max="6" width="61.29"/>
    <col customWidth="1" min="7" max="7" width="32.71"/>
    <col customWidth="1" min="8" max="8" width="47.14"/>
  </cols>
  <sheetData>
    <row r="1">
      <c r="A1" s="1"/>
      <c r="B1" s="1"/>
      <c r="C1" s="1"/>
      <c r="D1" s="1"/>
      <c r="E1" s="2"/>
      <c r="F1" s="2"/>
      <c r="G1" s="2"/>
      <c r="H1" s="2"/>
    </row>
    <row r="2">
      <c r="A2" s="1"/>
      <c r="B2" s="4" t="s">
        <v>0</v>
      </c>
      <c r="C2" s="5"/>
      <c r="D2" s="6"/>
      <c r="E2" s="6"/>
      <c r="F2" s="6"/>
      <c r="G2" s="6"/>
      <c r="H2" s="6"/>
    </row>
    <row r="3">
      <c r="A3" s="7"/>
      <c r="B3" s="680" t="s">
        <v>1</v>
      </c>
      <c r="C3" s="681" t="s">
        <v>2</v>
      </c>
      <c r="D3" s="10"/>
      <c r="E3" s="682"/>
      <c r="F3" s="682"/>
      <c r="G3" s="682"/>
      <c r="H3" s="682"/>
    </row>
    <row r="4">
      <c r="A4" s="14"/>
      <c r="B4" s="683" t="s">
        <v>4</v>
      </c>
      <c r="C4" s="684" t="s">
        <v>5</v>
      </c>
      <c r="D4" s="10"/>
      <c r="E4" s="685" t="s">
        <v>3</v>
      </c>
      <c r="F4" s="142"/>
      <c r="G4" s="196"/>
    </row>
    <row r="5">
      <c r="A5" s="7"/>
      <c r="B5" s="686" t="s">
        <v>262</v>
      </c>
      <c r="C5" s="684" t="s">
        <v>7</v>
      </c>
      <c r="D5" s="10"/>
      <c r="E5" s="687" t="s">
        <v>6</v>
      </c>
      <c r="G5" s="10"/>
    </row>
    <row r="6">
      <c r="A6" s="7"/>
      <c r="B6" s="17"/>
      <c r="C6" s="18" t="s">
        <v>8</v>
      </c>
      <c r="D6" s="10"/>
      <c r="E6" s="688"/>
      <c r="F6" s="682"/>
      <c r="G6" s="682"/>
      <c r="H6" s="682"/>
    </row>
    <row r="7">
      <c r="A7" s="7"/>
      <c r="B7" s="17"/>
      <c r="C7" s="16" t="s">
        <v>10</v>
      </c>
      <c r="D7" s="10"/>
      <c r="E7" s="689" t="s">
        <v>263</v>
      </c>
      <c r="F7" s="196"/>
      <c r="G7" s="196"/>
    </row>
    <row r="8">
      <c r="A8" s="7"/>
      <c r="B8" s="17"/>
      <c r="C8" s="16" t="s">
        <v>12</v>
      </c>
      <c r="D8" s="10"/>
      <c r="E8" s="690" t="s">
        <v>264</v>
      </c>
      <c r="F8" s="624"/>
      <c r="G8" s="10"/>
    </row>
    <row r="9">
      <c r="H9" s="7"/>
    </row>
    <row r="10">
      <c r="B10" s="691" t="s">
        <v>265</v>
      </c>
      <c r="H10" s="7"/>
    </row>
    <row r="11">
      <c r="B11" s="691" t="s">
        <v>266</v>
      </c>
      <c r="H11" s="7"/>
    </row>
    <row r="12">
      <c r="A12" s="7"/>
      <c r="B12" s="20"/>
      <c r="C12" s="7"/>
      <c r="D12" s="7"/>
      <c r="E12" s="7"/>
      <c r="F12" s="692" t="s">
        <v>267</v>
      </c>
      <c r="G12" s="247"/>
      <c r="H12" s="5"/>
    </row>
    <row r="13">
      <c r="A13" s="7"/>
      <c r="B13" s="693" t="s">
        <v>268</v>
      </c>
      <c r="C13" s="23" t="s">
        <v>16</v>
      </c>
      <c r="D13" s="23" t="s">
        <v>269</v>
      </c>
      <c r="E13" s="694" t="s">
        <v>270</v>
      </c>
      <c r="F13" s="100" t="s">
        <v>271</v>
      </c>
      <c r="G13" s="100" t="s">
        <v>272</v>
      </c>
      <c r="H13" s="100" t="s">
        <v>273</v>
      </c>
    </row>
    <row r="14">
      <c r="A14" s="7"/>
      <c r="B14" s="59">
        <v>3.1</v>
      </c>
      <c r="C14" s="55" t="s">
        <v>274</v>
      </c>
      <c r="D14" s="695">
        <v>44476.0</v>
      </c>
      <c r="E14" s="696" t="s">
        <v>275</v>
      </c>
      <c r="F14" s="697" t="s">
        <v>276</v>
      </c>
      <c r="G14" s="53" t="s">
        <v>277</v>
      </c>
      <c r="H14" s="53" t="s">
        <v>278</v>
      </c>
    </row>
    <row r="15">
      <c r="A15" s="7"/>
      <c r="B15" s="50">
        <v>3.2</v>
      </c>
      <c r="C15" s="55" t="s">
        <v>274</v>
      </c>
      <c r="D15" s="695">
        <v>44483.0</v>
      </c>
      <c r="E15" s="696" t="s">
        <v>275</v>
      </c>
      <c r="F15" s="698" t="s">
        <v>279</v>
      </c>
      <c r="G15" s="698" t="s">
        <v>280</v>
      </c>
      <c r="H15" s="698" t="s">
        <v>281</v>
      </c>
    </row>
    <row r="16">
      <c r="A16" s="7"/>
      <c r="B16" s="50">
        <v>3.3</v>
      </c>
      <c r="C16" s="55" t="s">
        <v>274</v>
      </c>
      <c r="D16" s="695">
        <v>44490.0</v>
      </c>
      <c r="E16" s="696" t="s">
        <v>275</v>
      </c>
      <c r="F16" s="698" t="s">
        <v>282</v>
      </c>
      <c r="G16" s="698" t="s">
        <v>283</v>
      </c>
      <c r="H16" s="698" t="s">
        <v>284</v>
      </c>
    </row>
    <row r="17">
      <c r="A17" s="7"/>
      <c r="B17" s="50">
        <v>4.1</v>
      </c>
      <c r="C17" s="699" t="s">
        <v>285</v>
      </c>
      <c r="D17" s="696" t="s">
        <v>286</v>
      </c>
      <c r="E17" s="696" t="s">
        <v>275</v>
      </c>
      <c r="F17" s="698" t="s">
        <v>287</v>
      </c>
      <c r="G17" s="698" t="s">
        <v>288</v>
      </c>
      <c r="H17" s="698" t="s">
        <v>289</v>
      </c>
    </row>
    <row r="18">
      <c r="A18" s="7"/>
      <c r="B18" s="50">
        <v>4.2</v>
      </c>
      <c r="C18" s="699" t="s">
        <v>285</v>
      </c>
      <c r="D18" s="696" t="s">
        <v>290</v>
      </c>
      <c r="E18" s="696" t="s">
        <v>275</v>
      </c>
      <c r="F18" s="698" t="s">
        <v>291</v>
      </c>
      <c r="G18" s="698" t="s">
        <v>292</v>
      </c>
      <c r="H18" s="698" t="s">
        <v>293</v>
      </c>
    </row>
    <row r="19">
      <c r="A19" s="7"/>
      <c r="B19" s="50">
        <v>4.3</v>
      </c>
      <c r="C19" s="699" t="s">
        <v>285</v>
      </c>
      <c r="D19" s="696" t="s">
        <v>294</v>
      </c>
      <c r="E19" s="696" t="s">
        <v>275</v>
      </c>
      <c r="F19" s="698" t="s">
        <v>295</v>
      </c>
      <c r="G19" s="698" t="s">
        <v>296</v>
      </c>
      <c r="H19" s="698" t="s">
        <v>297</v>
      </c>
    </row>
    <row r="20">
      <c r="A20" s="7"/>
      <c r="B20" s="50">
        <v>4.4</v>
      </c>
      <c r="C20" s="699" t="s">
        <v>285</v>
      </c>
      <c r="D20" s="696" t="s">
        <v>298</v>
      </c>
      <c r="E20" s="696" t="s">
        <v>275</v>
      </c>
      <c r="F20" s="698" t="s">
        <v>299</v>
      </c>
      <c r="G20" s="698" t="s">
        <v>300</v>
      </c>
      <c r="H20" s="698" t="s">
        <v>301</v>
      </c>
    </row>
    <row r="21">
      <c r="A21" s="7"/>
      <c r="B21" s="50">
        <v>4.5</v>
      </c>
      <c r="C21" s="699" t="s">
        <v>285</v>
      </c>
      <c r="D21" s="695">
        <v>44524.0</v>
      </c>
      <c r="E21" s="696" t="s">
        <v>275</v>
      </c>
      <c r="F21" s="698" t="s">
        <v>302</v>
      </c>
      <c r="G21" s="698" t="s">
        <v>303</v>
      </c>
      <c r="H21" s="698" t="s">
        <v>304</v>
      </c>
    </row>
    <row r="22">
      <c r="A22" s="7"/>
      <c r="B22" s="50">
        <v>4.6</v>
      </c>
      <c r="C22" s="699" t="s">
        <v>285</v>
      </c>
      <c r="D22" s="696" t="s">
        <v>305</v>
      </c>
      <c r="E22" s="696" t="s">
        <v>275</v>
      </c>
      <c r="F22" s="698" t="s">
        <v>306</v>
      </c>
      <c r="G22" s="698" t="s">
        <v>307</v>
      </c>
      <c r="H22" s="698" t="s">
        <v>308</v>
      </c>
    </row>
    <row r="23">
      <c r="A23" s="7"/>
      <c r="B23" s="50">
        <v>4.7</v>
      </c>
      <c r="C23" s="699" t="s">
        <v>309</v>
      </c>
      <c r="D23" s="695">
        <v>44533.0</v>
      </c>
      <c r="E23" s="696" t="s">
        <v>275</v>
      </c>
      <c r="F23" s="698" t="s">
        <v>310</v>
      </c>
      <c r="G23" s="698" t="s">
        <v>311</v>
      </c>
      <c r="H23" s="698" t="s">
        <v>312</v>
      </c>
    </row>
    <row r="24">
      <c r="A24" s="7"/>
      <c r="B24" s="50">
        <v>5.1</v>
      </c>
      <c r="C24" s="699" t="s">
        <v>313</v>
      </c>
      <c r="D24" s="696" t="s">
        <v>314</v>
      </c>
      <c r="E24" s="696" t="s">
        <v>275</v>
      </c>
      <c r="F24" s="698" t="s">
        <v>315</v>
      </c>
      <c r="G24" s="698" t="s">
        <v>316</v>
      </c>
      <c r="H24" s="698" t="s">
        <v>317</v>
      </c>
    </row>
    <row r="25">
      <c r="B25" s="50">
        <v>5.2</v>
      </c>
      <c r="C25" s="699" t="s">
        <v>318</v>
      </c>
      <c r="D25" s="696" t="s">
        <v>319</v>
      </c>
      <c r="E25" s="696" t="s">
        <v>275</v>
      </c>
      <c r="F25" s="698" t="s">
        <v>320</v>
      </c>
      <c r="G25" s="698" t="s">
        <v>321</v>
      </c>
      <c r="H25" s="698" t="s">
        <v>322</v>
      </c>
    </row>
    <row r="26">
      <c r="B26" s="50">
        <v>5.3</v>
      </c>
      <c r="C26" s="699" t="s">
        <v>323</v>
      </c>
      <c r="D26" s="696" t="s">
        <v>324</v>
      </c>
      <c r="E26" s="696" t="s">
        <v>275</v>
      </c>
      <c r="F26" s="698"/>
      <c r="G26" s="698" t="s">
        <v>325</v>
      </c>
      <c r="H26" s="698" t="s">
        <v>326</v>
      </c>
    </row>
    <row r="27">
      <c r="B27" s="50">
        <v>5.4</v>
      </c>
      <c r="C27" s="699" t="s">
        <v>327</v>
      </c>
      <c r="D27" s="696" t="s">
        <v>328</v>
      </c>
      <c r="E27" s="696" t="s">
        <v>275</v>
      </c>
      <c r="F27" s="698" t="s">
        <v>329</v>
      </c>
      <c r="G27" s="698" t="s">
        <v>330</v>
      </c>
      <c r="H27" s="698" t="s">
        <v>331</v>
      </c>
    </row>
    <row r="28">
      <c r="B28" s="50">
        <v>6.1</v>
      </c>
      <c r="C28" s="699" t="s">
        <v>332</v>
      </c>
      <c r="D28" s="696" t="s">
        <v>333</v>
      </c>
      <c r="E28" s="696" t="s">
        <v>275</v>
      </c>
      <c r="F28" s="698" t="s">
        <v>334</v>
      </c>
      <c r="G28" s="698"/>
      <c r="H28" s="698"/>
    </row>
    <row r="29">
      <c r="B29" s="50">
        <v>7.1</v>
      </c>
      <c r="C29" s="699" t="s">
        <v>24</v>
      </c>
      <c r="D29" s="696" t="s">
        <v>335</v>
      </c>
      <c r="E29" s="696" t="s">
        <v>275</v>
      </c>
      <c r="F29" s="698" t="s">
        <v>336</v>
      </c>
      <c r="G29" s="698"/>
      <c r="H29" s="698"/>
    </row>
    <row r="30">
      <c r="B30" s="50">
        <v>8.1</v>
      </c>
      <c r="C30" s="699" t="s">
        <v>337</v>
      </c>
      <c r="D30" s="696" t="s">
        <v>338</v>
      </c>
      <c r="E30" s="696" t="s">
        <v>275</v>
      </c>
      <c r="F30" s="698" t="s">
        <v>339</v>
      </c>
      <c r="G30" s="698"/>
      <c r="H30" s="698"/>
    </row>
  </sheetData>
  <mergeCells count="5">
    <mergeCell ref="B2:C2"/>
    <mergeCell ref="E8:F8"/>
    <mergeCell ref="B10:D10"/>
    <mergeCell ref="B11:D11"/>
    <mergeCell ref="F12:H12"/>
  </mergeCells>
  <conditionalFormatting sqref="C14:H30">
    <cfRule type="expression" dxfId="11" priority="1">
      <formula>$C14="Done!"</formula>
    </cfRule>
  </conditionalFormatting>
  <conditionalFormatting sqref="C14:H30">
    <cfRule type="expression" dxfId="12" priority="2">
      <formula>$C14="Ongoing"</formula>
    </cfRule>
  </conditionalFormatting>
  <conditionalFormatting sqref="C14:H30">
    <cfRule type="expression" dxfId="13" priority="3">
      <formula>$C14="Blocked"</formula>
    </cfRule>
  </conditionalFormatting>
  <conditionalFormatting sqref="C14:H30">
    <cfRule type="expression" dxfId="14" priority="4">
      <formula>$C14="Dropped"</formula>
    </cfRule>
  </conditionalFormatting>
  <conditionalFormatting sqref="D16:E16 F16:F17 G16:H16">
    <cfRule type="expression" dxfId="11" priority="5">
      <formula>$C16="Done!"</formula>
    </cfRule>
  </conditionalFormatting>
  <conditionalFormatting sqref="D16:E16 F16:F17 G16:H16">
    <cfRule type="expression" dxfId="12" priority="6">
      <formula>$C16="Ongoing"</formula>
    </cfRule>
  </conditionalFormatting>
  <conditionalFormatting sqref="D16:E16 F16:F17 G16:H16">
    <cfRule type="expression" dxfId="13" priority="7">
      <formula>$C16="Blocked"</formula>
    </cfRule>
  </conditionalFormatting>
  <conditionalFormatting sqref="D16:E16 F16:F17 G16:H16">
    <cfRule type="expression" dxfId="14" priority="8">
      <formula>$C16="Dropped"</formula>
    </cfRule>
  </conditionalFormatting>
  <conditionalFormatting sqref="D15:H30">
    <cfRule type="expression" dxfId="11" priority="9">
      <formula>$C15="Done!"</formula>
    </cfRule>
  </conditionalFormatting>
  <conditionalFormatting sqref="D15:H30">
    <cfRule type="expression" dxfId="12" priority="10">
      <formula>$C15="Ongoing"</formula>
    </cfRule>
  </conditionalFormatting>
  <conditionalFormatting sqref="D15:H30">
    <cfRule type="expression" dxfId="13" priority="11">
      <formula>$C15="Blocked"</formula>
    </cfRule>
  </conditionalFormatting>
  <conditionalFormatting sqref="D15:H30">
    <cfRule type="expression" dxfId="14" priority="12">
      <formula>$C15="Dropped"</formula>
    </cfRule>
  </conditionalFormatting>
  <conditionalFormatting sqref="C16:C22">
    <cfRule type="expression" dxfId="11" priority="13">
      <formula>$C16="Done!"</formula>
    </cfRule>
  </conditionalFormatting>
  <conditionalFormatting sqref="C16:C22">
    <cfRule type="expression" dxfId="12" priority="14">
      <formula>$C16="Ongoing"</formula>
    </cfRule>
  </conditionalFormatting>
  <conditionalFormatting sqref="C16:C22">
    <cfRule type="expression" dxfId="13" priority="15">
      <formula>$C16="Blocked"</formula>
    </cfRule>
  </conditionalFormatting>
  <conditionalFormatting sqref="C16:C22">
    <cfRule type="expression" dxfId="14" priority="16">
      <formula>$C16="Dropped"</formula>
    </cfRule>
  </conditionalFormatting>
  <conditionalFormatting sqref="D17:H30">
    <cfRule type="expression" dxfId="11" priority="17">
      <formula>$C17="Done!"</formula>
    </cfRule>
  </conditionalFormatting>
  <conditionalFormatting sqref="D17:H30">
    <cfRule type="expression" dxfId="12" priority="18">
      <formula>$C17="Ongoing"</formula>
    </cfRule>
  </conditionalFormatting>
  <conditionalFormatting sqref="D17:H30">
    <cfRule type="expression" dxfId="13" priority="19">
      <formula>$C17="Blocked"</formula>
    </cfRule>
  </conditionalFormatting>
  <conditionalFormatting sqref="D17:H30">
    <cfRule type="expression" dxfId="14" priority="20">
      <formula>$C17="Dropped"</formula>
    </cfRule>
  </conditionalFormatting>
  <conditionalFormatting sqref="C17:C30">
    <cfRule type="expression" dxfId="11" priority="21">
      <formula>$C17="Done!"</formula>
    </cfRule>
  </conditionalFormatting>
  <conditionalFormatting sqref="C17:C30">
    <cfRule type="expression" dxfId="12" priority="22">
      <formula>$C17="Ongoing"</formula>
    </cfRule>
  </conditionalFormatting>
  <conditionalFormatting sqref="C17:C30">
    <cfRule type="expression" dxfId="13" priority="23">
      <formula>$C17="Blocked"</formula>
    </cfRule>
  </conditionalFormatting>
  <conditionalFormatting sqref="C17:C30">
    <cfRule type="expression" dxfId="14" priority="24">
      <formula>$C17="Dropped"</formula>
    </cfRule>
  </conditionalFormatting>
  <dataValidations>
    <dataValidation type="custom" allowBlank="1" showDropDown="1" sqref="D14:D16 D24:D30">
      <formula1>OR(NOT(ISERROR(DATEVALUE(D14))), AND(ISNUMBER(D14), LEFT(CELL("format", D14))="D"))</formula1>
    </dataValidation>
  </dataValidations>
  <hyperlinks>
    <hyperlink r:id="rId2" ref="E8"/>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2.86"/>
    <col customWidth="1" min="3" max="3" width="14.86"/>
    <col customWidth="1" min="4" max="4" width="15.86"/>
    <col customWidth="1" min="5" max="6" width="10.86"/>
    <col customWidth="1" min="7" max="26" width="10.71"/>
  </cols>
  <sheetData>
    <row r="1" ht="30.0" customHeight="1">
      <c r="A1" s="700" t="s">
        <v>19</v>
      </c>
      <c r="B1" s="701" t="s">
        <v>340</v>
      </c>
      <c r="C1" s="701" t="s">
        <v>89</v>
      </c>
      <c r="D1" s="701" t="s">
        <v>341</v>
      </c>
      <c r="E1" s="701"/>
      <c r="F1" s="701"/>
      <c r="G1" s="701"/>
      <c r="H1" s="701"/>
      <c r="I1" s="701"/>
      <c r="J1" s="701"/>
      <c r="K1" s="701"/>
      <c r="L1" s="701"/>
      <c r="M1" s="701"/>
      <c r="N1" s="701"/>
      <c r="O1" s="701"/>
      <c r="P1" s="701"/>
      <c r="Q1" s="701"/>
      <c r="R1" s="701"/>
      <c r="S1" s="701"/>
      <c r="T1" s="701"/>
      <c r="U1" s="701"/>
      <c r="V1" s="701"/>
      <c r="W1" s="701"/>
      <c r="X1" s="701"/>
      <c r="Y1" s="701"/>
      <c r="Z1" s="701"/>
    </row>
    <row r="2">
      <c r="A2" s="702">
        <v>0.0</v>
      </c>
      <c r="B2" s="703" t="s">
        <v>342</v>
      </c>
      <c r="C2" s="640" t="s">
        <v>95</v>
      </c>
      <c r="D2" s="704" t="s">
        <v>8</v>
      </c>
      <c r="E2" s="705"/>
      <c r="F2" s="705"/>
      <c r="G2" s="705"/>
      <c r="H2" s="705"/>
      <c r="I2" s="705"/>
      <c r="J2" s="705"/>
      <c r="K2" s="705"/>
      <c r="L2" s="705"/>
      <c r="M2" s="705"/>
      <c r="N2" s="705"/>
      <c r="O2" s="705"/>
      <c r="P2" s="705"/>
      <c r="Q2" s="705"/>
      <c r="R2" s="705"/>
      <c r="S2" s="705"/>
      <c r="T2" s="705"/>
      <c r="U2" s="705"/>
      <c r="V2" s="705"/>
      <c r="W2" s="705"/>
      <c r="X2" s="705"/>
      <c r="Y2" s="705"/>
      <c r="Z2" s="705"/>
    </row>
    <row r="3">
      <c r="A3" s="702">
        <v>1.0</v>
      </c>
      <c r="B3" s="703" t="s">
        <v>29</v>
      </c>
      <c r="C3" s="705" t="s">
        <v>343</v>
      </c>
      <c r="D3" s="704" t="s">
        <v>7</v>
      </c>
      <c r="E3" s="705"/>
      <c r="F3" s="705"/>
      <c r="G3" s="705"/>
      <c r="H3" s="705"/>
      <c r="I3" s="705"/>
      <c r="J3" s="705"/>
      <c r="K3" s="705"/>
      <c r="L3" s="705"/>
      <c r="M3" s="705"/>
      <c r="N3" s="705"/>
      <c r="O3" s="705"/>
      <c r="P3" s="705"/>
      <c r="Q3" s="705"/>
      <c r="R3" s="705"/>
      <c r="S3" s="705"/>
      <c r="T3" s="705"/>
      <c r="U3" s="705"/>
      <c r="V3" s="705"/>
      <c r="W3" s="705"/>
      <c r="X3" s="705"/>
      <c r="Y3" s="705"/>
      <c r="Z3" s="705"/>
    </row>
    <row r="4">
      <c r="A4" s="702">
        <v>2.0</v>
      </c>
      <c r="B4" s="703" t="s">
        <v>344</v>
      </c>
      <c r="C4" s="705" t="s">
        <v>345</v>
      </c>
      <c r="D4" s="704" t="s">
        <v>5</v>
      </c>
      <c r="E4" s="705"/>
      <c r="F4" s="705"/>
      <c r="G4" s="705"/>
      <c r="H4" s="705"/>
      <c r="I4" s="705"/>
      <c r="J4" s="705"/>
      <c r="K4" s="705"/>
      <c r="L4" s="705"/>
      <c r="M4" s="705"/>
      <c r="N4" s="705"/>
      <c r="O4" s="705"/>
      <c r="P4" s="705"/>
      <c r="Q4" s="705"/>
      <c r="R4" s="705"/>
      <c r="S4" s="705"/>
      <c r="T4" s="705"/>
      <c r="U4" s="705"/>
      <c r="V4" s="705"/>
      <c r="W4" s="705"/>
      <c r="X4" s="705"/>
      <c r="Y4" s="705"/>
      <c r="Z4" s="705"/>
    </row>
    <row r="5">
      <c r="A5" s="702">
        <v>3.0</v>
      </c>
      <c r="B5" s="703" t="s">
        <v>23</v>
      </c>
      <c r="C5" s="705" t="s">
        <v>346</v>
      </c>
      <c r="D5" s="704" t="s">
        <v>10</v>
      </c>
      <c r="E5" s="705"/>
      <c r="F5" s="705"/>
      <c r="G5" s="705"/>
      <c r="H5" s="705"/>
      <c r="I5" s="705"/>
      <c r="J5" s="705"/>
      <c r="K5" s="705"/>
      <c r="L5" s="705"/>
      <c r="M5" s="705"/>
      <c r="N5" s="705"/>
      <c r="O5" s="705"/>
      <c r="P5" s="705"/>
      <c r="Q5" s="705"/>
      <c r="R5" s="705"/>
      <c r="S5" s="705"/>
      <c r="T5" s="705"/>
      <c r="U5" s="705"/>
      <c r="V5" s="705"/>
      <c r="W5" s="705"/>
      <c r="X5" s="705"/>
      <c r="Y5" s="705"/>
      <c r="Z5" s="705"/>
    </row>
    <row r="6">
      <c r="A6" s="702">
        <v>4.0</v>
      </c>
      <c r="B6" s="703" t="s">
        <v>26</v>
      </c>
      <c r="C6" s="705" t="s">
        <v>347</v>
      </c>
      <c r="D6" s="704" t="s">
        <v>12</v>
      </c>
      <c r="E6" s="705"/>
      <c r="F6" s="705"/>
      <c r="G6" s="705"/>
      <c r="H6" s="705"/>
      <c r="I6" s="705"/>
      <c r="J6" s="705"/>
      <c r="K6" s="705"/>
      <c r="L6" s="705"/>
      <c r="M6" s="705"/>
      <c r="N6" s="705"/>
      <c r="O6" s="705"/>
      <c r="P6" s="705"/>
      <c r="Q6" s="705"/>
      <c r="R6" s="705"/>
      <c r="S6" s="705"/>
      <c r="T6" s="705"/>
      <c r="U6" s="705"/>
      <c r="V6" s="705"/>
      <c r="W6" s="705"/>
      <c r="X6" s="705"/>
      <c r="Y6" s="705"/>
      <c r="Z6" s="705"/>
    </row>
    <row r="7">
      <c r="A7" s="702">
        <v>5.0</v>
      </c>
      <c r="B7" s="703"/>
      <c r="C7" s="705" t="s">
        <v>348</v>
      </c>
      <c r="D7" s="705" t="s">
        <v>101</v>
      </c>
      <c r="E7" s="705"/>
      <c r="F7" s="705"/>
      <c r="G7" s="705"/>
      <c r="H7" s="705"/>
      <c r="I7" s="705"/>
      <c r="J7" s="705"/>
      <c r="K7" s="705"/>
      <c r="L7" s="705"/>
      <c r="M7" s="705"/>
      <c r="N7" s="705"/>
      <c r="O7" s="705"/>
      <c r="P7" s="705"/>
      <c r="Q7" s="705"/>
      <c r="R7" s="705"/>
      <c r="S7" s="705"/>
      <c r="T7" s="705"/>
      <c r="U7" s="705"/>
      <c r="V7" s="705"/>
      <c r="W7" s="705"/>
      <c r="X7" s="705"/>
      <c r="Y7" s="705"/>
      <c r="Z7" s="705"/>
    </row>
    <row r="8">
      <c r="A8" s="702">
        <v>6.0</v>
      </c>
      <c r="B8" s="703"/>
      <c r="C8" s="705" t="s">
        <v>349</v>
      </c>
      <c r="D8" s="705"/>
      <c r="E8" s="705"/>
      <c r="F8" s="705"/>
      <c r="G8" s="705"/>
      <c r="H8" s="705"/>
      <c r="I8" s="705"/>
      <c r="J8" s="705"/>
      <c r="K8" s="705"/>
      <c r="L8" s="705"/>
      <c r="M8" s="705"/>
      <c r="N8" s="705"/>
      <c r="O8" s="705"/>
      <c r="P8" s="705"/>
      <c r="Q8" s="705"/>
      <c r="R8" s="705"/>
      <c r="S8" s="705"/>
      <c r="T8" s="705"/>
      <c r="U8" s="705"/>
      <c r="V8" s="705"/>
      <c r="W8" s="705"/>
      <c r="X8" s="705"/>
      <c r="Y8" s="705"/>
      <c r="Z8" s="705"/>
    </row>
    <row r="9">
      <c r="A9" s="702">
        <v>7.0</v>
      </c>
      <c r="B9" s="703"/>
      <c r="C9" s="632"/>
      <c r="D9" s="705"/>
      <c r="E9" s="705"/>
      <c r="F9" s="705"/>
      <c r="G9" s="705"/>
      <c r="H9" s="705"/>
      <c r="I9" s="705"/>
      <c r="J9" s="705"/>
      <c r="K9" s="705"/>
      <c r="L9" s="705"/>
      <c r="M9" s="705"/>
      <c r="N9" s="705"/>
      <c r="O9" s="705"/>
      <c r="P9" s="705"/>
      <c r="Q9" s="705"/>
      <c r="R9" s="705"/>
      <c r="S9" s="705"/>
      <c r="T9" s="705"/>
      <c r="U9" s="705"/>
      <c r="V9" s="705"/>
      <c r="W9" s="705"/>
      <c r="X9" s="705"/>
      <c r="Y9" s="705"/>
      <c r="Z9" s="705"/>
    </row>
    <row r="10">
      <c r="A10" s="702">
        <v>8.0</v>
      </c>
      <c r="B10" s="703"/>
      <c r="C10" s="632"/>
      <c r="D10" s="632"/>
      <c r="E10" s="705"/>
      <c r="F10" s="705"/>
      <c r="G10" s="705"/>
      <c r="H10" s="705"/>
      <c r="I10" s="705"/>
      <c r="J10" s="705"/>
      <c r="K10" s="705"/>
      <c r="L10" s="705"/>
      <c r="M10" s="705"/>
      <c r="N10" s="705"/>
      <c r="O10" s="705"/>
      <c r="P10" s="705"/>
      <c r="Q10" s="705"/>
      <c r="R10" s="705"/>
      <c r="S10" s="705"/>
      <c r="T10" s="705"/>
      <c r="U10" s="705"/>
      <c r="V10" s="705"/>
      <c r="W10" s="705"/>
      <c r="X10" s="705"/>
      <c r="Y10" s="705"/>
      <c r="Z10" s="705"/>
    </row>
    <row r="11">
      <c r="A11" s="702">
        <v>9.0</v>
      </c>
      <c r="B11" s="703"/>
      <c r="C11" s="632"/>
      <c r="D11" s="705"/>
      <c r="E11" s="705"/>
      <c r="F11" s="705"/>
      <c r="G11" s="705"/>
      <c r="H11" s="705"/>
      <c r="I11" s="705"/>
      <c r="J11" s="705"/>
      <c r="K11" s="705"/>
      <c r="L11" s="705"/>
      <c r="M11" s="705"/>
      <c r="N11" s="705"/>
      <c r="O11" s="705"/>
      <c r="P11" s="705"/>
      <c r="Q11" s="705"/>
      <c r="R11" s="705"/>
      <c r="S11" s="705"/>
      <c r="T11" s="705"/>
      <c r="U11" s="705"/>
      <c r="V11" s="705"/>
      <c r="W11" s="705"/>
      <c r="X11" s="705"/>
      <c r="Y11" s="705"/>
      <c r="Z11" s="705"/>
    </row>
    <row r="12">
      <c r="A12" s="702">
        <v>10.0</v>
      </c>
      <c r="B12" s="703"/>
      <c r="C12" s="705"/>
      <c r="D12" s="705"/>
      <c r="E12" s="705"/>
      <c r="F12" s="705"/>
      <c r="G12" s="705"/>
      <c r="H12" s="705"/>
      <c r="I12" s="705"/>
      <c r="J12" s="705"/>
      <c r="K12" s="705"/>
      <c r="L12" s="705"/>
      <c r="M12" s="705"/>
      <c r="N12" s="705"/>
      <c r="O12" s="705"/>
      <c r="P12" s="705"/>
      <c r="Q12" s="705"/>
      <c r="R12" s="705"/>
      <c r="S12" s="705"/>
      <c r="T12" s="705"/>
      <c r="U12" s="705"/>
      <c r="V12" s="705"/>
      <c r="W12" s="705"/>
      <c r="X12" s="705"/>
      <c r="Y12" s="705"/>
      <c r="Z12" s="705"/>
    </row>
    <row r="13">
      <c r="A13" s="702">
        <v>11.0</v>
      </c>
      <c r="B13" s="703"/>
      <c r="C13" s="706"/>
      <c r="D13" s="706"/>
      <c r="E13" s="705"/>
      <c r="F13" s="705"/>
      <c r="G13" s="705"/>
      <c r="H13" s="705"/>
      <c r="I13" s="705"/>
      <c r="J13" s="705"/>
      <c r="K13" s="705"/>
      <c r="L13" s="705"/>
      <c r="M13" s="705"/>
      <c r="N13" s="705"/>
      <c r="O13" s="705"/>
      <c r="P13" s="705"/>
      <c r="Q13" s="705"/>
      <c r="R13" s="705"/>
      <c r="S13" s="705"/>
      <c r="T13" s="705"/>
      <c r="U13" s="705"/>
      <c r="V13" s="705"/>
      <c r="W13" s="705"/>
      <c r="X13" s="705"/>
      <c r="Y13" s="705"/>
      <c r="Z13" s="705"/>
    </row>
    <row r="14">
      <c r="A14" s="702">
        <v>12.0</v>
      </c>
      <c r="B14" s="703"/>
      <c r="C14" s="706"/>
      <c r="D14" s="706"/>
      <c r="E14" s="705"/>
      <c r="F14" s="705"/>
      <c r="G14" s="705"/>
      <c r="H14" s="705"/>
      <c r="I14" s="705"/>
      <c r="J14" s="705"/>
      <c r="K14" s="705"/>
      <c r="L14" s="705"/>
      <c r="M14" s="705"/>
      <c r="N14" s="705"/>
      <c r="O14" s="705"/>
      <c r="P14" s="705"/>
      <c r="Q14" s="705"/>
      <c r="R14" s="705"/>
      <c r="S14" s="705"/>
      <c r="T14" s="705"/>
      <c r="U14" s="705"/>
      <c r="V14" s="705"/>
      <c r="W14" s="705"/>
      <c r="X14" s="705"/>
      <c r="Y14" s="705"/>
      <c r="Z14" s="705"/>
    </row>
    <row r="15">
      <c r="A15" s="702">
        <v>13.0</v>
      </c>
      <c r="B15" s="703"/>
      <c r="C15" s="705"/>
      <c r="D15" s="705"/>
      <c r="E15" s="705"/>
      <c r="F15" s="705"/>
      <c r="G15" s="705"/>
      <c r="H15" s="705"/>
      <c r="I15" s="705"/>
      <c r="J15" s="705"/>
      <c r="K15" s="705"/>
      <c r="L15" s="705"/>
      <c r="M15" s="705"/>
      <c r="N15" s="705"/>
      <c r="O15" s="705"/>
      <c r="P15" s="705"/>
      <c r="Q15" s="705"/>
      <c r="R15" s="705"/>
      <c r="S15" s="705"/>
      <c r="T15" s="705"/>
      <c r="U15" s="705"/>
      <c r="V15" s="705"/>
      <c r="W15" s="705"/>
      <c r="X15" s="705"/>
      <c r="Y15" s="705"/>
      <c r="Z15" s="705"/>
    </row>
    <row r="16">
      <c r="A16" s="702">
        <v>14.0</v>
      </c>
      <c r="B16" s="703"/>
      <c r="C16" s="705"/>
      <c r="D16" s="705"/>
      <c r="E16" s="705"/>
      <c r="F16" s="705"/>
      <c r="G16" s="705"/>
      <c r="H16" s="705"/>
      <c r="I16" s="705"/>
      <c r="J16" s="705"/>
      <c r="K16" s="705"/>
      <c r="L16" s="705"/>
      <c r="M16" s="705"/>
      <c r="N16" s="705"/>
      <c r="O16" s="705"/>
      <c r="P16" s="705"/>
      <c r="Q16" s="705"/>
      <c r="R16" s="705"/>
      <c r="S16" s="705"/>
      <c r="T16" s="705"/>
      <c r="U16" s="705"/>
      <c r="V16" s="705"/>
      <c r="W16" s="705"/>
      <c r="X16" s="705"/>
      <c r="Y16" s="705"/>
      <c r="Z16" s="705"/>
    </row>
    <row r="17">
      <c r="A17" s="702">
        <v>15.0</v>
      </c>
      <c r="B17" s="703"/>
      <c r="C17" s="705"/>
      <c r="D17" s="705"/>
      <c r="E17" s="705"/>
      <c r="F17" s="705"/>
      <c r="G17" s="705"/>
      <c r="H17" s="705"/>
      <c r="I17" s="705"/>
      <c r="J17" s="705"/>
      <c r="K17" s="705"/>
      <c r="L17" s="705"/>
      <c r="M17" s="705"/>
      <c r="N17" s="705"/>
      <c r="O17" s="705"/>
      <c r="P17" s="705"/>
      <c r="Q17" s="705"/>
      <c r="R17" s="705"/>
      <c r="S17" s="705"/>
      <c r="T17" s="705"/>
      <c r="U17" s="705"/>
      <c r="V17" s="705"/>
      <c r="W17" s="705"/>
      <c r="X17" s="705"/>
      <c r="Y17" s="705"/>
      <c r="Z17" s="705"/>
    </row>
    <row r="18">
      <c r="A18" s="702">
        <v>16.0</v>
      </c>
      <c r="B18" s="703"/>
      <c r="C18" s="705"/>
      <c r="D18" s="705"/>
      <c r="E18" s="705"/>
      <c r="F18" s="705"/>
      <c r="G18" s="705"/>
      <c r="H18" s="705"/>
      <c r="I18" s="705"/>
      <c r="J18" s="705"/>
      <c r="K18" s="705"/>
      <c r="L18" s="705"/>
      <c r="M18" s="705"/>
      <c r="N18" s="705"/>
      <c r="O18" s="705"/>
      <c r="P18" s="705"/>
      <c r="Q18" s="705"/>
      <c r="R18" s="705"/>
      <c r="S18" s="705"/>
      <c r="T18" s="705"/>
      <c r="U18" s="705"/>
      <c r="V18" s="705"/>
      <c r="W18" s="705"/>
      <c r="X18" s="705"/>
      <c r="Y18" s="705"/>
      <c r="Z18" s="705"/>
    </row>
    <row r="19">
      <c r="A19" s="702">
        <v>17.0</v>
      </c>
      <c r="B19" s="703"/>
      <c r="C19" s="705"/>
      <c r="D19" s="705"/>
      <c r="E19" s="705"/>
      <c r="F19" s="705"/>
      <c r="G19" s="705"/>
      <c r="H19" s="705"/>
      <c r="I19" s="705"/>
      <c r="J19" s="705"/>
      <c r="K19" s="705"/>
      <c r="L19" s="705"/>
      <c r="M19" s="705"/>
      <c r="N19" s="705"/>
      <c r="O19" s="705"/>
      <c r="P19" s="705"/>
      <c r="Q19" s="705"/>
      <c r="R19" s="705"/>
      <c r="S19" s="705"/>
      <c r="T19" s="705"/>
      <c r="U19" s="705"/>
      <c r="V19" s="705"/>
      <c r="W19" s="705"/>
      <c r="X19" s="705"/>
      <c r="Y19" s="705"/>
      <c r="Z19" s="705"/>
    </row>
    <row r="20">
      <c r="A20" s="702">
        <v>18.0</v>
      </c>
      <c r="B20" s="703"/>
      <c r="C20" s="705"/>
      <c r="D20" s="705"/>
      <c r="E20" s="705"/>
      <c r="F20" s="705"/>
      <c r="G20" s="705"/>
      <c r="H20" s="705"/>
      <c r="I20" s="705"/>
      <c r="J20" s="705"/>
      <c r="K20" s="705"/>
      <c r="L20" s="705"/>
      <c r="M20" s="705"/>
      <c r="N20" s="705"/>
      <c r="O20" s="705"/>
      <c r="P20" s="705"/>
      <c r="Q20" s="705"/>
      <c r="R20" s="705"/>
      <c r="S20" s="705"/>
      <c r="T20" s="705"/>
      <c r="U20" s="705"/>
      <c r="V20" s="705"/>
      <c r="W20" s="705"/>
      <c r="X20" s="705"/>
      <c r="Y20" s="705"/>
      <c r="Z20" s="705"/>
    </row>
    <row r="21" ht="15.75" customHeight="1">
      <c r="A21" s="702">
        <v>19.0</v>
      </c>
      <c r="B21" s="703"/>
      <c r="C21" s="705"/>
      <c r="D21" s="705"/>
      <c r="E21" s="705"/>
      <c r="F21" s="705"/>
      <c r="G21" s="705"/>
      <c r="H21" s="705"/>
      <c r="I21" s="705"/>
      <c r="J21" s="705"/>
      <c r="K21" s="705"/>
      <c r="L21" s="705"/>
      <c r="M21" s="705"/>
      <c r="N21" s="705"/>
      <c r="O21" s="705"/>
      <c r="P21" s="705"/>
      <c r="Q21" s="705"/>
      <c r="R21" s="705"/>
      <c r="S21" s="705"/>
      <c r="T21" s="705"/>
      <c r="U21" s="705"/>
      <c r="V21" s="705"/>
      <c r="W21" s="705"/>
      <c r="X21" s="705"/>
      <c r="Y21" s="705"/>
      <c r="Z21" s="705"/>
    </row>
    <row r="22" ht="15.75" customHeight="1">
      <c r="A22" s="702">
        <v>20.0</v>
      </c>
      <c r="B22" s="703"/>
      <c r="C22" s="705"/>
      <c r="D22" s="705"/>
      <c r="E22" s="705"/>
      <c r="F22" s="705"/>
      <c r="G22" s="705"/>
      <c r="H22" s="705"/>
      <c r="I22" s="705"/>
      <c r="J22" s="705"/>
      <c r="K22" s="705"/>
      <c r="L22" s="705"/>
      <c r="M22" s="705"/>
      <c r="N22" s="705"/>
      <c r="O22" s="705"/>
      <c r="P22" s="705"/>
      <c r="Q22" s="705"/>
      <c r="R22" s="705"/>
      <c r="S22" s="705"/>
      <c r="T22" s="705"/>
      <c r="U22" s="705"/>
      <c r="V22" s="705"/>
      <c r="W22" s="705"/>
      <c r="X22" s="705"/>
      <c r="Y22" s="705"/>
      <c r="Z22" s="705"/>
    </row>
    <row r="23" ht="15.75" customHeight="1">
      <c r="A23" s="707"/>
      <c r="B23" s="703"/>
      <c r="C23" s="705"/>
      <c r="D23" s="705"/>
      <c r="E23" s="705"/>
      <c r="F23" s="705"/>
      <c r="G23" s="705"/>
      <c r="H23" s="705"/>
      <c r="I23" s="705"/>
      <c r="J23" s="705"/>
      <c r="K23" s="705"/>
      <c r="L23" s="705"/>
      <c r="M23" s="705"/>
      <c r="N23" s="705"/>
      <c r="O23" s="705"/>
      <c r="P23" s="705"/>
      <c r="Q23" s="705"/>
      <c r="R23" s="705"/>
      <c r="S23" s="705"/>
      <c r="T23" s="705"/>
      <c r="U23" s="705"/>
      <c r="V23" s="705"/>
      <c r="W23" s="705"/>
      <c r="X23" s="705"/>
      <c r="Y23" s="705"/>
      <c r="Z23" s="705"/>
    </row>
    <row r="24" ht="15.75" customHeight="1">
      <c r="A24" s="707"/>
      <c r="B24" s="703"/>
      <c r="C24" s="705"/>
      <c r="D24" s="705"/>
      <c r="E24" s="705"/>
      <c r="F24" s="705"/>
      <c r="G24" s="705"/>
      <c r="H24" s="705"/>
      <c r="I24" s="705"/>
      <c r="J24" s="705"/>
      <c r="K24" s="705"/>
      <c r="L24" s="705"/>
      <c r="M24" s="705"/>
      <c r="N24" s="705"/>
      <c r="O24" s="705"/>
      <c r="P24" s="705"/>
      <c r="Q24" s="705"/>
      <c r="R24" s="705"/>
      <c r="S24" s="705"/>
      <c r="T24" s="705"/>
      <c r="U24" s="705"/>
      <c r="V24" s="705"/>
      <c r="W24" s="705"/>
      <c r="X24" s="705"/>
      <c r="Y24" s="705"/>
      <c r="Z24" s="705"/>
    </row>
    <row r="25" ht="15.75" customHeight="1">
      <c r="A25" s="707"/>
      <c r="B25" s="703"/>
      <c r="C25" s="705"/>
      <c r="D25" s="705"/>
      <c r="E25" s="705"/>
      <c r="F25" s="705"/>
      <c r="G25" s="705"/>
      <c r="H25" s="705"/>
      <c r="I25" s="705"/>
      <c r="J25" s="705"/>
      <c r="K25" s="705"/>
      <c r="L25" s="705"/>
      <c r="M25" s="705"/>
      <c r="N25" s="705"/>
      <c r="O25" s="705"/>
      <c r="P25" s="705"/>
      <c r="Q25" s="705"/>
      <c r="R25" s="705"/>
      <c r="S25" s="705"/>
      <c r="T25" s="705"/>
      <c r="U25" s="705"/>
      <c r="V25" s="705"/>
      <c r="W25" s="705"/>
      <c r="X25" s="705"/>
      <c r="Y25" s="705"/>
      <c r="Z25" s="705"/>
    </row>
    <row r="26" ht="15.75" customHeight="1">
      <c r="A26" s="707"/>
      <c r="B26" s="703"/>
      <c r="C26" s="705"/>
      <c r="D26" s="705"/>
      <c r="E26" s="705"/>
      <c r="F26" s="705"/>
      <c r="G26" s="705"/>
      <c r="H26" s="705"/>
      <c r="I26" s="705"/>
      <c r="J26" s="705"/>
      <c r="K26" s="705"/>
      <c r="L26" s="705"/>
      <c r="M26" s="705"/>
      <c r="N26" s="705"/>
      <c r="O26" s="705"/>
      <c r="P26" s="705"/>
      <c r="Q26" s="705"/>
      <c r="R26" s="705"/>
      <c r="S26" s="705"/>
      <c r="T26" s="705"/>
      <c r="U26" s="705"/>
      <c r="V26" s="705"/>
      <c r="W26" s="705"/>
      <c r="X26" s="705"/>
      <c r="Y26" s="705"/>
      <c r="Z26" s="705"/>
    </row>
    <row r="27" ht="15.75" customHeight="1">
      <c r="A27" s="707"/>
      <c r="B27" s="703"/>
      <c r="C27" s="705"/>
      <c r="D27" s="705"/>
      <c r="E27" s="705"/>
      <c r="F27" s="705"/>
      <c r="G27" s="705"/>
      <c r="H27" s="705"/>
      <c r="I27" s="705"/>
      <c r="J27" s="705"/>
      <c r="K27" s="705"/>
      <c r="L27" s="705"/>
      <c r="M27" s="705"/>
      <c r="N27" s="705"/>
      <c r="O27" s="705"/>
      <c r="P27" s="705"/>
      <c r="Q27" s="705"/>
      <c r="R27" s="705"/>
      <c r="S27" s="705"/>
      <c r="T27" s="705"/>
      <c r="U27" s="705"/>
      <c r="V27" s="705"/>
      <c r="W27" s="705"/>
      <c r="X27" s="705"/>
      <c r="Y27" s="705"/>
      <c r="Z27" s="705"/>
    </row>
    <row r="28" ht="15.75" customHeight="1">
      <c r="A28" s="707"/>
      <c r="B28" s="703"/>
      <c r="C28" s="705"/>
      <c r="D28" s="705"/>
      <c r="E28" s="705"/>
      <c r="F28" s="705"/>
      <c r="G28" s="705"/>
      <c r="H28" s="705"/>
      <c r="I28" s="705"/>
      <c r="J28" s="705"/>
      <c r="K28" s="705"/>
      <c r="L28" s="705"/>
      <c r="M28" s="705"/>
      <c r="N28" s="705"/>
      <c r="O28" s="705"/>
      <c r="P28" s="705"/>
      <c r="Q28" s="705"/>
      <c r="R28" s="705"/>
      <c r="S28" s="705"/>
      <c r="T28" s="705"/>
      <c r="U28" s="705"/>
      <c r="V28" s="705"/>
      <c r="W28" s="705"/>
      <c r="X28" s="705"/>
      <c r="Y28" s="705"/>
      <c r="Z28" s="705"/>
    </row>
    <row r="29" ht="15.75" customHeight="1">
      <c r="A29" s="707"/>
      <c r="B29" s="703"/>
      <c r="C29" s="705"/>
      <c r="D29" s="705"/>
      <c r="E29" s="705"/>
      <c r="F29" s="705"/>
      <c r="G29" s="705"/>
      <c r="H29" s="705"/>
      <c r="I29" s="705"/>
      <c r="J29" s="705"/>
      <c r="K29" s="705"/>
      <c r="L29" s="705"/>
      <c r="M29" s="705"/>
      <c r="N29" s="705"/>
      <c r="O29" s="705"/>
      <c r="P29" s="705"/>
      <c r="Q29" s="705"/>
      <c r="R29" s="705"/>
      <c r="S29" s="705"/>
      <c r="T29" s="705"/>
      <c r="U29" s="705"/>
      <c r="V29" s="705"/>
      <c r="W29" s="705"/>
      <c r="X29" s="705"/>
      <c r="Y29" s="705"/>
      <c r="Z29" s="705"/>
    </row>
    <row r="30" ht="15.75" customHeight="1">
      <c r="A30" s="707"/>
      <c r="B30" s="703"/>
      <c r="C30" s="705"/>
      <c r="D30" s="705"/>
      <c r="E30" s="705"/>
      <c r="F30" s="705"/>
      <c r="G30" s="705"/>
      <c r="H30" s="705"/>
      <c r="I30" s="705"/>
      <c r="J30" s="705"/>
      <c r="K30" s="705"/>
      <c r="L30" s="705"/>
      <c r="M30" s="705"/>
      <c r="N30" s="705"/>
      <c r="O30" s="705"/>
      <c r="P30" s="705"/>
      <c r="Q30" s="705"/>
      <c r="R30" s="705"/>
      <c r="S30" s="705"/>
      <c r="T30" s="705"/>
      <c r="U30" s="705"/>
      <c r="V30" s="705"/>
      <c r="W30" s="705"/>
      <c r="X30" s="705"/>
      <c r="Y30" s="705"/>
      <c r="Z30" s="705"/>
    </row>
    <row r="31" ht="15.75" customHeight="1">
      <c r="A31" s="707"/>
      <c r="B31" s="703"/>
      <c r="C31" s="705"/>
      <c r="D31" s="705"/>
      <c r="E31" s="705"/>
      <c r="F31" s="705"/>
      <c r="G31" s="705"/>
      <c r="H31" s="705"/>
      <c r="I31" s="705"/>
      <c r="J31" s="705"/>
      <c r="K31" s="705"/>
      <c r="L31" s="705"/>
      <c r="M31" s="705"/>
      <c r="N31" s="705"/>
      <c r="O31" s="705"/>
      <c r="P31" s="705"/>
      <c r="Q31" s="705"/>
      <c r="R31" s="705"/>
      <c r="S31" s="705"/>
      <c r="T31" s="705"/>
      <c r="U31" s="705"/>
      <c r="V31" s="705"/>
      <c r="W31" s="705"/>
      <c r="X31" s="705"/>
      <c r="Y31" s="705"/>
      <c r="Z31" s="705"/>
    </row>
    <row r="32" ht="15.75" customHeight="1">
      <c r="A32" s="707"/>
      <c r="B32" s="703"/>
      <c r="C32" s="705"/>
      <c r="D32" s="705"/>
      <c r="E32" s="705"/>
      <c r="F32" s="705"/>
      <c r="G32" s="705"/>
      <c r="H32" s="705"/>
      <c r="I32" s="705"/>
      <c r="J32" s="705"/>
      <c r="K32" s="705"/>
      <c r="L32" s="705"/>
      <c r="M32" s="705"/>
      <c r="N32" s="705"/>
      <c r="O32" s="705"/>
      <c r="P32" s="705"/>
      <c r="Q32" s="705"/>
      <c r="R32" s="705"/>
      <c r="S32" s="705"/>
      <c r="T32" s="705"/>
      <c r="U32" s="705"/>
      <c r="V32" s="705"/>
      <c r="W32" s="705"/>
      <c r="X32" s="705"/>
      <c r="Y32" s="705"/>
      <c r="Z32" s="705"/>
    </row>
    <row r="33" ht="15.75" customHeight="1">
      <c r="A33" s="707"/>
      <c r="B33" s="703"/>
      <c r="C33" s="705"/>
      <c r="D33" s="705"/>
      <c r="E33" s="705"/>
      <c r="F33" s="705"/>
      <c r="G33" s="705"/>
      <c r="H33" s="705"/>
      <c r="I33" s="705"/>
      <c r="J33" s="705"/>
      <c r="K33" s="705"/>
      <c r="L33" s="705"/>
      <c r="M33" s="705"/>
      <c r="N33" s="705"/>
      <c r="O33" s="705"/>
      <c r="P33" s="705"/>
      <c r="Q33" s="705"/>
      <c r="R33" s="705"/>
      <c r="S33" s="705"/>
      <c r="T33" s="705"/>
      <c r="U33" s="705"/>
      <c r="V33" s="705"/>
      <c r="W33" s="705"/>
      <c r="X33" s="705"/>
      <c r="Y33" s="705"/>
      <c r="Z33" s="705"/>
    </row>
    <row r="34" ht="15.75" customHeight="1">
      <c r="A34" s="707"/>
      <c r="B34" s="703"/>
      <c r="C34" s="705"/>
      <c r="D34" s="705"/>
      <c r="E34" s="705"/>
      <c r="F34" s="705"/>
      <c r="G34" s="705"/>
      <c r="H34" s="705"/>
      <c r="I34" s="705"/>
      <c r="J34" s="705"/>
      <c r="K34" s="705"/>
      <c r="L34" s="705"/>
      <c r="M34" s="705"/>
      <c r="N34" s="705"/>
      <c r="O34" s="705"/>
      <c r="P34" s="705"/>
      <c r="Q34" s="705"/>
      <c r="R34" s="705"/>
      <c r="S34" s="705"/>
      <c r="T34" s="705"/>
      <c r="U34" s="705"/>
      <c r="V34" s="705"/>
      <c r="W34" s="705"/>
      <c r="X34" s="705"/>
      <c r="Y34" s="705"/>
      <c r="Z34" s="705"/>
    </row>
    <row r="35" ht="15.75" customHeight="1">
      <c r="A35" s="707"/>
      <c r="B35" s="703"/>
      <c r="C35" s="705"/>
      <c r="D35" s="705"/>
      <c r="E35" s="705"/>
      <c r="F35" s="705"/>
      <c r="G35" s="705"/>
      <c r="H35" s="705"/>
      <c r="I35" s="705"/>
      <c r="J35" s="705"/>
      <c r="K35" s="705"/>
      <c r="L35" s="705"/>
      <c r="M35" s="705"/>
      <c r="N35" s="705"/>
      <c r="O35" s="705"/>
      <c r="P35" s="705"/>
      <c r="Q35" s="705"/>
      <c r="R35" s="705"/>
      <c r="S35" s="705"/>
      <c r="T35" s="705"/>
      <c r="U35" s="705"/>
      <c r="V35" s="705"/>
      <c r="W35" s="705"/>
      <c r="X35" s="705"/>
      <c r="Y35" s="705"/>
      <c r="Z35" s="705"/>
    </row>
    <row r="36" ht="15.75" customHeight="1">
      <c r="A36" s="707"/>
      <c r="B36" s="703"/>
      <c r="C36" s="705"/>
      <c r="D36" s="705"/>
      <c r="E36" s="705"/>
      <c r="F36" s="705"/>
      <c r="G36" s="705"/>
      <c r="H36" s="705"/>
      <c r="I36" s="705"/>
      <c r="J36" s="705"/>
      <c r="K36" s="705"/>
      <c r="L36" s="705"/>
      <c r="M36" s="705"/>
      <c r="N36" s="705"/>
      <c r="O36" s="705"/>
      <c r="P36" s="705"/>
      <c r="Q36" s="705"/>
      <c r="R36" s="705"/>
      <c r="S36" s="705"/>
      <c r="T36" s="705"/>
      <c r="U36" s="705"/>
      <c r="V36" s="705"/>
      <c r="W36" s="705"/>
      <c r="X36" s="705"/>
      <c r="Y36" s="705"/>
      <c r="Z36" s="705"/>
    </row>
    <row r="37" ht="15.75" customHeight="1">
      <c r="A37" s="707"/>
      <c r="B37" s="703"/>
      <c r="C37" s="705"/>
      <c r="D37" s="705"/>
      <c r="E37" s="705"/>
      <c r="F37" s="705"/>
      <c r="G37" s="705"/>
      <c r="H37" s="705"/>
      <c r="I37" s="705"/>
      <c r="J37" s="705"/>
      <c r="K37" s="705"/>
      <c r="L37" s="705"/>
      <c r="M37" s="705"/>
      <c r="N37" s="705"/>
      <c r="O37" s="705"/>
      <c r="P37" s="705"/>
      <c r="Q37" s="705"/>
      <c r="R37" s="705"/>
      <c r="S37" s="705"/>
      <c r="T37" s="705"/>
      <c r="U37" s="705"/>
      <c r="V37" s="705"/>
      <c r="W37" s="705"/>
      <c r="X37" s="705"/>
      <c r="Y37" s="705"/>
      <c r="Z37" s="705"/>
    </row>
    <row r="38" ht="15.75" customHeight="1">
      <c r="A38" s="707"/>
      <c r="B38" s="703"/>
      <c r="C38" s="705"/>
      <c r="D38" s="705"/>
      <c r="E38" s="705"/>
      <c r="F38" s="705"/>
      <c r="G38" s="705"/>
      <c r="H38" s="705"/>
      <c r="I38" s="705"/>
      <c r="J38" s="705"/>
      <c r="K38" s="705"/>
      <c r="L38" s="705"/>
      <c r="M38" s="705"/>
      <c r="N38" s="705"/>
      <c r="O38" s="705"/>
      <c r="P38" s="705"/>
      <c r="Q38" s="705"/>
      <c r="R38" s="705"/>
      <c r="S38" s="705"/>
      <c r="T38" s="705"/>
      <c r="U38" s="705"/>
      <c r="V38" s="705"/>
      <c r="W38" s="705"/>
      <c r="X38" s="705"/>
      <c r="Y38" s="705"/>
      <c r="Z38" s="705"/>
    </row>
    <row r="39" ht="15.75" customHeight="1">
      <c r="A39" s="707"/>
      <c r="B39" s="703"/>
      <c r="C39" s="705"/>
      <c r="D39" s="705"/>
      <c r="E39" s="705"/>
      <c r="F39" s="705"/>
      <c r="G39" s="705"/>
      <c r="H39" s="705"/>
      <c r="I39" s="705"/>
      <c r="J39" s="705"/>
      <c r="K39" s="705"/>
      <c r="L39" s="705"/>
      <c r="M39" s="705"/>
      <c r="N39" s="705"/>
      <c r="O39" s="705"/>
      <c r="P39" s="705"/>
      <c r="Q39" s="705"/>
      <c r="R39" s="705"/>
      <c r="S39" s="705"/>
      <c r="T39" s="705"/>
      <c r="U39" s="705"/>
      <c r="V39" s="705"/>
      <c r="W39" s="705"/>
      <c r="X39" s="705"/>
      <c r="Y39" s="705"/>
      <c r="Z39" s="705"/>
    </row>
    <row r="40" ht="15.75" customHeight="1">
      <c r="A40" s="707"/>
      <c r="B40" s="703"/>
      <c r="C40" s="705"/>
      <c r="D40" s="705"/>
      <c r="E40" s="705"/>
      <c r="F40" s="705"/>
      <c r="G40" s="705"/>
      <c r="H40" s="705"/>
      <c r="I40" s="705"/>
      <c r="J40" s="705"/>
      <c r="K40" s="705"/>
      <c r="L40" s="705"/>
      <c r="M40" s="705"/>
      <c r="N40" s="705"/>
      <c r="O40" s="705"/>
      <c r="P40" s="705"/>
      <c r="Q40" s="705"/>
      <c r="R40" s="705"/>
      <c r="S40" s="705"/>
      <c r="T40" s="705"/>
      <c r="U40" s="705"/>
      <c r="V40" s="705"/>
      <c r="W40" s="705"/>
      <c r="X40" s="705"/>
      <c r="Y40" s="705"/>
      <c r="Z40" s="705"/>
    </row>
    <row r="41" ht="15.75" customHeight="1">
      <c r="A41" s="707"/>
      <c r="B41" s="703"/>
      <c r="C41" s="705"/>
      <c r="D41" s="705"/>
      <c r="E41" s="705"/>
      <c r="F41" s="705"/>
      <c r="G41" s="705"/>
      <c r="H41" s="705"/>
      <c r="I41" s="705"/>
      <c r="J41" s="705"/>
      <c r="K41" s="705"/>
      <c r="L41" s="705"/>
      <c r="M41" s="705"/>
      <c r="N41" s="705"/>
      <c r="O41" s="705"/>
      <c r="P41" s="705"/>
      <c r="Q41" s="705"/>
      <c r="R41" s="705"/>
      <c r="S41" s="705"/>
      <c r="T41" s="705"/>
      <c r="U41" s="705"/>
      <c r="V41" s="705"/>
      <c r="W41" s="705"/>
      <c r="X41" s="705"/>
      <c r="Y41" s="705"/>
      <c r="Z41" s="705"/>
    </row>
    <row r="42" ht="15.75" customHeight="1">
      <c r="A42" s="707"/>
      <c r="B42" s="703"/>
      <c r="C42" s="705"/>
      <c r="D42" s="705"/>
      <c r="E42" s="705"/>
      <c r="F42" s="705"/>
      <c r="G42" s="705"/>
      <c r="H42" s="705"/>
      <c r="I42" s="705"/>
      <c r="J42" s="705"/>
      <c r="K42" s="705"/>
      <c r="L42" s="705"/>
      <c r="M42" s="705"/>
      <c r="N42" s="705"/>
      <c r="O42" s="705"/>
      <c r="P42" s="705"/>
      <c r="Q42" s="705"/>
      <c r="R42" s="705"/>
      <c r="S42" s="705"/>
      <c r="T42" s="705"/>
      <c r="U42" s="705"/>
      <c r="V42" s="705"/>
      <c r="W42" s="705"/>
      <c r="X42" s="705"/>
      <c r="Y42" s="705"/>
      <c r="Z42" s="705"/>
    </row>
    <row r="43" ht="15.75" customHeight="1">
      <c r="A43" s="707"/>
      <c r="B43" s="703"/>
      <c r="C43" s="705"/>
      <c r="D43" s="705"/>
      <c r="E43" s="705"/>
      <c r="F43" s="705"/>
      <c r="G43" s="705"/>
      <c r="H43" s="705"/>
      <c r="I43" s="705"/>
      <c r="J43" s="705"/>
      <c r="K43" s="705"/>
      <c r="L43" s="705"/>
      <c r="M43" s="705"/>
      <c r="N43" s="705"/>
      <c r="O43" s="705"/>
      <c r="P43" s="705"/>
      <c r="Q43" s="705"/>
      <c r="R43" s="705"/>
      <c r="S43" s="705"/>
      <c r="T43" s="705"/>
      <c r="U43" s="705"/>
      <c r="V43" s="705"/>
      <c r="W43" s="705"/>
      <c r="X43" s="705"/>
      <c r="Y43" s="705"/>
      <c r="Z43" s="705"/>
    </row>
    <row r="44" ht="15.75" customHeight="1">
      <c r="A44" s="707"/>
      <c r="B44" s="703"/>
      <c r="C44" s="705"/>
      <c r="D44" s="705"/>
      <c r="E44" s="705"/>
      <c r="F44" s="705"/>
      <c r="G44" s="705"/>
      <c r="H44" s="705"/>
      <c r="I44" s="705"/>
      <c r="J44" s="705"/>
      <c r="K44" s="705"/>
      <c r="L44" s="705"/>
      <c r="M44" s="705"/>
      <c r="N44" s="705"/>
      <c r="O44" s="705"/>
      <c r="P44" s="705"/>
      <c r="Q44" s="705"/>
      <c r="R44" s="705"/>
      <c r="S44" s="705"/>
      <c r="T44" s="705"/>
      <c r="U44" s="705"/>
      <c r="V44" s="705"/>
      <c r="W44" s="705"/>
      <c r="X44" s="705"/>
      <c r="Y44" s="705"/>
      <c r="Z44" s="705"/>
    </row>
    <row r="45" ht="15.75" customHeight="1">
      <c r="A45" s="707"/>
      <c r="B45" s="703"/>
      <c r="C45" s="705"/>
      <c r="D45" s="705"/>
      <c r="E45" s="705"/>
      <c r="F45" s="705"/>
      <c r="G45" s="705"/>
      <c r="H45" s="705"/>
      <c r="I45" s="705"/>
      <c r="J45" s="705"/>
      <c r="K45" s="705"/>
      <c r="L45" s="705"/>
      <c r="M45" s="705"/>
      <c r="N45" s="705"/>
      <c r="O45" s="705"/>
      <c r="P45" s="705"/>
      <c r="Q45" s="705"/>
      <c r="R45" s="705"/>
      <c r="S45" s="705"/>
      <c r="T45" s="705"/>
      <c r="U45" s="705"/>
      <c r="V45" s="705"/>
      <c r="W45" s="705"/>
      <c r="X45" s="705"/>
      <c r="Y45" s="705"/>
      <c r="Z45" s="705"/>
    </row>
    <row r="46" ht="15.75" customHeight="1">
      <c r="A46" s="707"/>
      <c r="B46" s="703"/>
      <c r="C46" s="705"/>
      <c r="D46" s="705"/>
      <c r="E46" s="705"/>
      <c r="F46" s="705"/>
      <c r="G46" s="705"/>
      <c r="H46" s="705"/>
      <c r="I46" s="705"/>
      <c r="J46" s="705"/>
      <c r="K46" s="705"/>
      <c r="L46" s="705"/>
      <c r="M46" s="705"/>
      <c r="N46" s="705"/>
      <c r="O46" s="705"/>
      <c r="P46" s="705"/>
      <c r="Q46" s="705"/>
      <c r="R46" s="705"/>
      <c r="S46" s="705"/>
      <c r="T46" s="705"/>
      <c r="U46" s="705"/>
      <c r="V46" s="705"/>
      <c r="W46" s="705"/>
      <c r="X46" s="705"/>
      <c r="Y46" s="705"/>
      <c r="Z46" s="705"/>
    </row>
    <row r="47" ht="15.75" customHeight="1">
      <c r="A47" s="707"/>
      <c r="B47" s="703"/>
      <c r="C47" s="705"/>
      <c r="D47" s="705"/>
      <c r="E47" s="705"/>
      <c r="F47" s="705"/>
      <c r="G47" s="705"/>
      <c r="H47" s="705"/>
      <c r="I47" s="705"/>
      <c r="J47" s="705"/>
      <c r="K47" s="705"/>
      <c r="L47" s="705"/>
      <c r="M47" s="705"/>
      <c r="N47" s="705"/>
      <c r="O47" s="705"/>
      <c r="P47" s="705"/>
      <c r="Q47" s="705"/>
      <c r="R47" s="705"/>
      <c r="S47" s="705"/>
      <c r="T47" s="705"/>
      <c r="U47" s="705"/>
      <c r="V47" s="705"/>
      <c r="W47" s="705"/>
      <c r="X47" s="705"/>
      <c r="Y47" s="705"/>
      <c r="Z47" s="705"/>
    </row>
    <row r="48" ht="15.75" customHeight="1">
      <c r="A48" s="707"/>
      <c r="B48" s="703"/>
      <c r="C48" s="705"/>
      <c r="D48" s="705"/>
      <c r="E48" s="705"/>
      <c r="F48" s="705"/>
      <c r="G48" s="705"/>
      <c r="H48" s="705"/>
      <c r="I48" s="705"/>
      <c r="J48" s="705"/>
      <c r="K48" s="705"/>
      <c r="L48" s="705"/>
      <c r="M48" s="705"/>
      <c r="N48" s="705"/>
      <c r="O48" s="705"/>
      <c r="P48" s="705"/>
      <c r="Q48" s="705"/>
      <c r="R48" s="705"/>
      <c r="S48" s="705"/>
      <c r="T48" s="705"/>
      <c r="U48" s="705"/>
      <c r="V48" s="705"/>
      <c r="W48" s="705"/>
      <c r="X48" s="705"/>
      <c r="Y48" s="705"/>
      <c r="Z48" s="705"/>
    </row>
    <row r="49" ht="15.75" customHeight="1">
      <c r="A49" s="707"/>
      <c r="B49" s="703"/>
      <c r="C49" s="705"/>
      <c r="D49" s="705"/>
      <c r="E49" s="705"/>
      <c r="F49" s="705"/>
      <c r="G49" s="705"/>
      <c r="H49" s="705"/>
      <c r="I49" s="705"/>
      <c r="J49" s="705"/>
      <c r="K49" s="705"/>
      <c r="L49" s="705"/>
      <c r="M49" s="705"/>
      <c r="N49" s="705"/>
      <c r="O49" s="705"/>
      <c r="P49" s="705"/>
      <c r="Q49" s="705"/>
      <c r="R49" s="705"/>
      <c r="S49" s="705"/>
      <c r="T49" s="705"/>
      <c r="U49" s="705"/>
      <c r="V49" s="705"/>
      <c r="W49" s="705"/>
      <c r="X49" s="705"/>
      <c r="Y49" s="705"/>
      <c r="Z49" s="705"/>
    </row>
    <row r="50" ht="15.75" customHeight="1">
      <c r="A50" s="707"/>
      <c r="B50" s="703"/>
      <c r="C50" s="705"/>
      <c r="D50" s="705"/>
      <c r="E50" s="705"/>
      <c r="F50" s="705"/>
      <c r="G50" s="705"/>
      <c r="H50" s="705"/>
      <c r="I50" s="705"/>
      <c r="J50" s="705"/>
      <c r="K50" s="705"/>
      <c r="L50" s="705"/>
      <c r="M50" s="705"/>
      <c r="N50" s="705"/>
      <c r="O50" s="705"/>
      <c r="P50" s="705"/>
      <c r="Q50" s="705"/>
      <c r="R50" s="705"/>
      <c r="S50" s="705"/>
      <c r="T50" s="705"/>
      <c r="U50" s="705"/>
      <c r="V50" s="705"/>
      <c r="W50" s="705"/>
      <c r="X50" s="705"/>
      <c r="Y50" s="705"/>
      <c r="Z50" s="705"/>
    </row>
    <row r="51" ht="15.75" customHeight="1">
      <c r="A51" s="707"/>
      <c r="B51" s="703"/>
      <c r="C51" s="705"/>
      <c r="D51" s="705"/>
      <c r="E51" s="705"/>
      <c r="F51" s="705"/>
      <c r="G51" s="705"/>
      <c r="H51" s="705"/>
      <c r="I51" s="705"/>
      <c r="J51" s="705"/>
      <c r="K51" s="705"/>
      <c r="L51" s="705"/>
      <c r="M51" s="705"/>
      <c r="N51" s="705"/>
      <c r="O51" s="705"/>
      <c r="P51" s="705"/>
      <c r="Q51" s="705"/>
      <c r="R51" s="705"/>
      <c r="S51" s="705"/>
      <c r="T51" s="705"/>
      <c r="U51" s="705"/>
      <c r="V51" s="705"/>
      <c r="W51" s="705"/>
      <c r="X51" s="705"/>
      <c r="Y51" s="705"/>
      <c r="Z51" s="705"/>
    </row>
    <row r="52" ht="15.75" customHeight="1">
      <c r="A52" s="707"/>
      <c r="B52" s="703"/>
      <c r="C52" s="705"/>
      <c r="D52" s="705"/>
      <c r="E52" s="705"/>
      <c r="F52" s="705"/>
      <c r="G52" s="705"/>
      <c r="H52" s="705"/>
      <c r="I52" s="705"/>
      <c r="J52" s="705"/>
      <c r="K52" s="705"/>
      <c r="L52" s="705"/>
      <c r="M52" s="705"/>
      <c r="N52" s="705"/>
      <c r="O52" s="705"/>
      <c r="P52" s="705"/>
      <c r="Q52" s="705"/>
      <c r="R52" s="705"/>
      <c r="S52" s="705"/>
      <c r="T52" s="705"/>
      <c r="U52" s="705"/>
      <c r="V52" s="705"/>
      <c r="W52" s="705"/>
      <c r="X52" s="705"/>
      <c r="Y52" s="705"/>
      <c r="Z52" s="705"/>
    </row>
    <row r="53" ht="15.75" customHeight="1">
      <c r="A53" s="707"/>
      <c r="B53" s="703"/>
      <c r="C53" s="705"/>
      <c r="D53" s="705"/>
      <c r="E53" s="705"/>
      <c r="F53" s="705"/>
      <c r="G53" s="705"/>
      <c r="H53" s="705"/>
      <c r="I53" s="705"/>
      <c r="J53" s="705"/>
      <c r="K53" s="705"/>
      <c r="L53" s="705"/>
      <c r="M53" s="705"/>
      <c r="N53" s="705"/>
      <c r="O53" s="705"/>
      <c r="P53" s="705"/>
      <c r="Q53" s="705"/>
      <c r="R53" s="705"/>
      <c r="S53" s="705"/>
      <c r="T53" s="705"/>
      <c r="U53" s="705"/>
      <c r="V53" s="705"/>
      <c r="W53" s="705"/>
      <c r="X53" s="705"/>
      <c r="Y53" s="705"/>
      <c r="Z53" s="705"/>
    </row>
    <row r="54" ht="15.75" customHeight="1">
      <c r="A54" s="707"/>
      <c r="B54" s="703"/>
      <c r="C54" s="705"/>
      <c r="D54" s="705"/>
      <c r="E54" s="705"/>
      <c r="F54" s="705"/>
      <c r="G54" s="705"/>
      <c r="H54" s="705"/>
      <c r="I54" s="705"/>
      <c r="J54" s="705"/>
      <c r="K54" s="705"/>
      <c r="L54" s="705"/>
      <c r="M54" s="705"/>
      <c r="N54" s="705"/>
      <c r="O54" s="705"/>
      <c r="P54" s="705"/>
      <c r="Q54" s="705"/>
      <c r="R54" s="705"/>
      <c r="S54" s="705"/>
      <c r="T54" s="705"/>
      <c r="U54" s="705"/>
      <c r="V54" s="705"/>
      <c r="W54" s="705"/>
      <c r="X54" s="705"/>
      <c r="Y54" s="705"/>
      <c r="Z54" s="705"/>
    </row>
    <row r="55" ht="15.75" customHeight="1">
      <c r="A55" s="707"/>
      <c r="B55" s="703"/>
      <c r="C55" s="705"/>
      <c r="D55" s="705"/>
      <c r="E55" s="705"/>
      <c r="F55" s="705"/>
      <c r="G55" s="705"/>
      <c r="H55" s="705"/>
      <c r="I55" s="705"/>
      <c r="J55" s="705"/>
      <c r="K55" s="705"/>
      <c r="L55" s="705"/>
      <c r="M55" s="705"/>
      <c r="N55" s="705"/>
      <c r="O55" s="705"/>
      <c r="P55" s="705"/>
      <c r="Q55" s="705"/>
      <c r="R55" s="705"/>
      <c r="S55" s="705"/>
      <c r="T55" s="705"/>
      <c r="U55" s="705"/>
      <c r="V55" s="705"/>
      <c r="W55" s="705"/>
      <c r="X55" s="705"/>
      <c r="Y55" s="705"/>
      <c r="Z55" s="705"/>
    </row>
    <row r="56" ht="15.75" customHeight="1">
      <c r="A56" s="707"/>
      <c r="B56" s="703"/>
      <c r="C56" s="705"/>
      <c r="D56" s="705"/>
      <c r="E56" s="705"/>
      <c r="F56" s="705"/>
      <c r="G56" s="705"/>
      <c r="H56" s="705"/>
      <c r="I56" s="705"/>
      <c r="J56" s="705"/>
      <c r="K56" s="705"/>
      <c r="L56" s="705"/>
      <c r="M56" s="705"/>
      <c r="N56" s="705"/>
      <c r="O56" s="705"/>
      <c r="P56" s="705"/>
      <c r="Q56" s="705"/>
      <c r="R56" s="705"/>
      <c r="S56" s="705"/>
      <c r="T56" s="705"/>
      <c r="U56" s="705"/>
      <c r="V56" s="705"/>
      <c r="W56" s="705"/>
      <c r="X56" s="705"/>
      <c r="Y56" s="705"/>
      <c r="Z56" s="705"/>
    </row>
    <row r="57" ht="15.75" customHeight="1">
      <c r="A57" s="707"/>
      <c r="B57" s="703"/>
      <c r="C57" s="705"/>
      <c r="D57" s="705"/>
      <c r="E57" s="705"/>
      <c r="F57" s="705"/>
      <c r="G57" s="705"/>
      <c r="H57" s="705"/>
      <c r="I57" s="705"/>
      <c r="J57" s="705"/>
      <c r="K57" s="705"/>
      <c r="L57" s="705"/>
      <c r="M57" s="705"/>
      <c r="N57" s="705"/>
      <c r="O57" s="705"/>
      <c r="P57" s="705"/>
      <c r="Q57" s="705"/>
      <c r="R57" s="705"/>
      <c r="S57" s="705"/>
      <c r="T57" s="705"/>
      <c r="U57" s="705"/>
      <c r="V57" s="705"/>
      <c r="W57" s="705"/>
      <c r="X57" s="705"/>
      <c r="Y57" s="705"/>
      <c r="Z57" s="705"/>
    </row>
    <row r="58" ht="15.75" customHeight="1">
      <c r="A58" s="707"/>
      <c r="B58" s="703"/>
      <c r="C58" s="705"/>
      <c r="D58" s="705"/>
      <c r="E58" s="705"/>
      <c r="F58" s="705"/>
      <c r="G58" s="705"/>
      <c r="H58" s="705"/>
      <c r="I58" s="705"/>
      <c r="J58" s="705"/>
      <c r="K58" s="705"/>
      <c r="L58" s="705"/>
      <c r="M58" s="705"/>
      <c r="N58" s="705"/>
      <c r="O58" s="705"/>
      <c r="P58" s="705"/>
      <c r="Q58" s="705"/>
      <c r="R58" s="705"/>
      <c r="S58" s="705"/>
      <c r="T58" s="705"/>
      <c r="U58" s="705"/>
      <c r="V58" s="705"/>
      <c r="W58" s="705"/>
      <c r="X58" s="705"/>
      <c r="Y58" s="705"/>
      <c r="Z58" s="705"/>
    </row>
    <row r="59" ht="15.75" customHeight="1">
      <c r="A59" s="707"/>
      <c r="B59" s="703"/>
      <c r="C59" s="705"/>
      <c r="D59" s="705"/>
      <c r="E59" s="705"/>
      <c r="F59" s="705"/>
      <c r="G59" s="705"/>
      <c r="H59" s="705"/>
      <c r="I59" s="705"/>
      <c r="J59" s="705"/>
      <c r="K59" s="705"/>
      <c r="L59" s="705"/>
      <c r="M59" s="705"/>
      <c r="N59" s="705"/>
      <c r="O59" s="705"/>
      <c r="P59" s="705"/>
      <c r="Q59" s="705"/>
      <c r="R59" s="705"/>
      <c r="S59" s="705"/>
      <c r="T59" s="705"/>
      <c r="U59" s="705"/>
      <c r="V59" s="705"/>
      <c r="W59" s="705"/>
      <c r="X59" s="705"/>
      <c r="Y59" s="705"/>
      <c r="Z59" s="705"/>
    </row>
    <row r="60" ht="15.75" customHeight="1">
      <c r="A60" s="707"/>
      <c r="B60" s="703"/>
      <c r="C60" s="705"/>
      <c r="D60" s="705"/>
      <c r="E60" s="705"/>
      <c r="F60" s="705"/>
      <c r="G60" s="705"/>
      <c r="H60" s="705"/>
      <c r="I60" s="705"/>
      <c r="J60" s="705"/>
      <c r="K60" s="705"/>
      <c r="L60" s="705"/>
      <c r="M60" s="705"/>
      <c r="N60" s="705"/>
      <c r="O60" s="705"/>
      <c r="P60" s="705"/>
      <c r="Q60" s="705"/>
      <c r="R60" s="705"/>
      <c r="S60" s="705"/>
      <c r="T60" s="705"/>
      <c r="U60" s="705"/>
      <c r="V60" s="705"/>
      <c r="W60" s="705"/>
      <c r="X60" s="705"/>
      <c r="Y60" s="705"/>
      <c r="Z60" s="705"/>
    </row>
    <row r="61" ht="15.75" customHeight="1">
      <c r="A61" s="707"/>
      <c r="B61" s="703"/>
      <c r="C61" s="705"/>
      <c r="D61" s="705"/>
      <c r="E61" s="705"/>
      <c r="F61" s="705"/>
      <c r="G61" s="705"/>
      <c r="H61" s="705"/>
      <c r="I61" s="705"/>
      <c r="J61" s="705"/>
      <c r="K61" s="705"/>
      <c r="L61" s="705"/>
      <c r="M61" s="705"/>
      <c r="N61" s="705"/>
      <c r="O61" s="705"/>
      <c r="P61" s="705"/>
      <c r="Q61" s="705"/>
      <c r="R61" s="705"/>
      <c r="S61" s="705"/>
      <c r="T61" s="705"/>
      <c r="U61" s="705"/>
      <c r="V61" s="705"/>
      <c r="W61" s="705"/>
      <c r="X61" s="705"/>
      <c r="Y61" s="705"/>
      <c r="Z61" s="705"/>
    </row>
    <row r="62" ht="15.75" customHeight="1">
      <c r="A62" s="707"/>
      <c r="B62" s="703"/>
      <c r="C62" s="705"/>
      <c r="D62" s="705"/>
      <c r="E62" s="705"/>
      <c r="F62" s="705"/>
      <c r="G62" s="705"/>
      <c r="H62" s="705"/>
      <c r="I62" s="705"/>
      <c r="J62" s="705"/>
      <c r="K62" s="705"/>
      <c r="L62" s="705"/>
      <c r="M62" s="705"/>
      <c r="N62" s="705"/>
      <c r="O62" s="705"/>
      <c r="P62" s="705"/>
      <c r="Q62" s="705"/>
      <c r="R62" s="705"/>
      <c r="S62" s="705"/>
      <c r="T62" s="705"/>
      <c r="U62" s="705"/>
      <c r="V62" s="705"/>
      <c r="W62" s="705"/>
      <c r="X62" s="705"/>
      <c r="Y62" s="705"/>
      <c r="Z62" s="705"/>
    </row>
    <row r="63" ht="15.75" customHeight="1">
      <c r="A63" s="707"/>
      <c r="B63" s="703"/>
      <c r="C63" s="705"/>
      <c r="D63" s="705"/>
      <c r="E63" s="705"/>
      <c r="F63" s="705"/>
      <c r="G63" s="705"/>
      <c r="H63" s="705"/>
      <c r="I63" s="705"/>
      <c r="J63" s="705"/>
      <c r="K63" s="705"/>
      <c r="L63" s="705"/>
      <c r="M63" s="705"/>
      <c r="N63" s="705"/>
      <c r="O63" s="705"/>
      <c r="P63" s="705"/>
      <c r="Q63" s="705"/>
      <c r="R63" s="705"/>
      <c r="S63" s="705"/>
      <c r="T63" s="705"/>
      <c r="U63" s="705"/>
      <c r="V63" s="705"/>
      <c r="W63" s="705"/>
      <c r="X63" s="705"/>
      <c r="Y63" s="705"/>
      <c r="Z63" s="705"/>
    </row>
    <row r="64" ht="15.75" customHeight="1">
      <c r="A64" s="707"/>
      <c r="B64" s="703"/>
      <c r="C64" s="705"/>
      <c r="D64" s="705"/>
      <c r="E64" s="705"/>
      <c r="F64" s="705"/>
      <c r="G64" s="705"/>
      <c r="H64" s="705"/>
      <c r="I64" s="705"/>
      <c r="J64" s="705"/>
      <c r="K64" s="705"/>
      <c r="L64" s="705"/>
      <c r="M64" s="705"/>
      <c r="N64" s="705"/>
      <c r="O64" s="705"/>
      <c r="P64" s="705"/>
      <c r="Q64" s="705"/>
      <c r="R64" s="705"/>
      <c r="S64" s="705"/>
      <c r="T64" s="705"/>
      <c r="U64" s="705"/>
      <c r="V64" s="705"/>
      <c r="W64" s="705"/>
      <c r="X64" s="705"/>
      <c r="Y64" s="705"/>
      <c r="Z64" s="705"/>
    </row>
    <row r="65" ht="15.75" customHeight="1">
      <c r="A65" s="707"/>
      <c r="B65" s="703"/>
      <c r="C65" s="705"/>
      <c r="D65" s="705"/>
      <c r="E65" s="705"/>
      <c r="F65" s="705"/>
      <c r="G65" s="705"/>
      <c r="H65" s="705"/>
      <c r="I65" s="705"/>
      <c r="J65" s="705"/>
      <c r="K65" s="705"/>
      <c r="L65" s="705"/>
      <c r="M65" s="705"/>
      <c r="N65" s="705"/>
      <c r="O65" s="705"/>
      <c r="P65" s="705"/>
      <c r="Q65" s="705"/>
      <c r="R65" s="705"/>
      <c r="S65" s="705"/>
      <c r="T65" s="705"/>
      <c r="U65" s="705"/>
      <c r="V65" s="705"/>
      <c r="W65" s="705"/>
      <c r="X65" s="705"/>
      <c r="Y65" s="705"/>
      <c r="Z65" s="705"/>
    </row>
    <row r="66" ht="15.75" customHeight="1">
      <c r="A66" s="707"/>
      <c r="B66" s="703"/>
      <c r="C66" s="705"/>
      <c r="D66" s="705"/>
      <c r="E66" s="705"/>
      <c r="F66" s="705"/>
      <c r="G66" s="705"/>
      <c r="H66" s="705"/>
      <c r="I66" s="705"/>
      <c r="J66" s="705"/>
      <c r="K66" s="705"/>
      <c r="L66" s="705"/>
      <c r="M66" s="705"/>
      <c r="N66" s="705"/>
      <c r="O66" s="705"/>
      <c r="P66" s="705"/>
      <c r="Q66" s="705"/>
      <c r="R66" s="705"/>
      <c r="S66" s="705"/>
      <c r="T66" s="705"/>
      <c r="U66" s="705"/>
      <c r="V66" s="705"/>
      <c r="W66" s="705"/>
      <c r="X66" s="705"/>
      <c r="Y66" s="705"/>
      <c r="Z66" s="705"/>
    </row>
    <row r="67" ht="15.75" customHeight="1">
      <c r="A67" s="707"/>
      <c r="B67" s="703"/>
      <c r="C67" s="705"/>
      <c r="D67" s="705"/>
      <c r="E67" s="705"/>
      <c r="F67" s="705"/>
      <c r="G67" s="705"/>
      <c r="H67" s="705"/>
      <c r="I67" s="705"/>
      <c r="J67" s="705"/>
      <c r="K67" s="705"/>
      <c r="L67" s="705"/>
      <c r="M67" s="705"/>
      <c r="N67" s="705"/>
      <c r="O67" s="705"/>
      <c r="P67" s="705"/>
      <c r="Q67" s="705"/>
      <c r="R67" s="705"/>
      <c r="S67" s="705"/>
      <c r="T67" s="705"/>
      <c r="U67" s="705"/>
      <c r="V67" s="705"/>
      <c r="W67" s="705"/>
      <c r="X67" s="705"/>
      <c r="Y67" s="705"/>
      <c r="Z67" s="705"/>
    </row>
    <row r="68" ht="15.75" customHeight="1">
      <c r="A68" s="707"/>
      <c r="B68" s="703"/>
      <c r="C68" s="705"/>
      <c r="D68" s="705"/>
      <c r="E68" s="705"/>
      <c r="F68" s="705"/>
      <c r="G68" s="705"/>
      <c r="H68" s="705"/>
      <c r="I68" s="705"/>
      <c r="J68" s="705"/>
      <c r="K68" s="705"/>
      <c r="L68" s="705"/>
      <c r="M68" s="705"/>
      <c r="N68" s="705"/>
      <c r="O68" s="705"/>
      <c r="P68" s="705"/>
      <c r="Q68" s="705"/>
      <c r="R68" s="705"/>
      <c r="S68" s="705"/>
      <c r="T68" s="705"/>
      <c r="U68" s="705"/>
      <c r="V68" s="705"/>
      <c r="W68" s="705"/>
      <c r="X68" s="705"/>
      <c r="Y68" s="705"/>
      <c r="Z68" s="705"/>
    </row>
    <row r="69" ht="15.75" customHeight="1">
      <c r="A69" s="707"/>
      <c r="B69" s="703"/>
      <c r="C69" s="705"/>
      <c r="D69" s="705"/>
      <c r="E69" s="705"/>
      <c r="F69" s="705"/>
      <c r="G69" s="705"/>
      <c r="H69" s="705"/>
      <c r="I69" s="705"/>
      <c r="J69" s="705"/>
      <c r="K69" s="705"/>
      <c r="L69" s="705"/>
      <c r="M69" s="705"/>
      <c r="N69" s="705"/>
      <c r="O69" s="705"/>
      <c r="P69" s="705"/>
      <c r="Q69" s="705"/>
      <c r="R69" s="705"/>
      <c r="S69" s="705"/>
      <c r="T69" s="705"/>
      <c r="U69" s="705"/>
      <c r="V69" s="705"/>
      <c r="W69" s="705"/>
      <c r="X69" s="705"/>
      <c r="Y69" s="705"/>
      <c r="Z69" s="705"/>
    </row>
    <row r="70" ht="15.75" customHeight="1">
      <c r="A70" s="707"/>
      <c r="B70" s="703"/>
      <c r="C70" s="705"/>
      <c r="D70" s="705"/>
      <c r="E70" s="705"/>
      <c r="F70" s="705"/>
      <c r="G70" s="705"/>
      <c r="H70" s="705"/>
      <c r="I70" s="705"/>
      <c r="J70" s="705"/>
      <c r="K70" s="705"/>
      <c r="L70" s="705"/>
      <c r="M70" s="705"/>
      <c r="N70" s="705"/>
      <c r="O70" s="705"/>
      <c r="P70" s="705"/>
      <c r="Q70" s="705"/>
      <c r="R70" s="705"/>
      <c r="S70" s="705"/>
      <c r="T70" s="705"/>
      <c r="U70" s="705"/>
      <c r="V70" s="705"/>
      <c r="W70" s="705"/>
      <c r="X70" s="705"/>
      <c r="Y70" s="705"/>
      <c r="Z70" s="705"/>
    </row>
    <row r="71" ht="15.75" customHeight="1">
      <c r="A71" s="707"/>
      <c r="B71" s="703"/>
      <c r="C71" s="705"/>
      <c r="D71" s="705"/>
      <c r="E71" s="705"/>
      <c r="F71" s="705"/>
      <c r="G71" s="705"/>
      <c r="H71" s="705"/>
      <c r="I71" s="705"/>
      <c r="J71" s="705"/>
      <c r="K71" s="705"/>
      <c r="L71" s="705"/>
      <c r="M71" s="705"/>
      <c r="N71" s="705"/>
      <c r="O71" s="705"/>
      <c r="P71" s="705"/>
      <c r="Q71" s="705"/>
      <c r="R71" s="705"/>
      <c r="S71" s="705"/>
      <c r="T71" s="705"/>
      <c r="U71" s="705"/>
      <c r="V71" s="705"/>
      <c r="W71" s="705"/>
      <c r="X71" s="705"/>
      <c r="Y71" s="705"/>
      <c r="Z71" s="705"/>
    </row>
    <row r="72" ht="15.75" customHeight="1">
      <c r="A72" s="707"/>
      <c r="B72" s="703"/>
      <c r="C72" s="705"/>
      <c r="D72" s="705"/>
      <c r="E72" s="705"/>
      <c r="F72" s="705"/>
      <c r="G72" s="705"/>
      <c r="H72" s="705"/>
      <c r="I72" s="705"/>
      <c r="J72" s="705"/>
      <c r="K72" s="705"/>
      <c r="L72" s="705"/>
      <c r="M72" s="705"/>
      <c r="N72" s="705"/>
      <c r="O72" s="705"/>
      <c r="P72" s="705"/>
      <c r="Q72" s="705"/>
      <c r="R72" s="705"/>
      <c r="S72" s="705"/>
      <c r="T72" s="705"/>
      <c r="U72" s="705"/>
      <c r="V72" s="705"/>
      <c r="W72" s="705"/>
      <c r="X72" s="705"/>
      <c r="Y72" s="705"/>
      <c r="Z72" s="705"/>
    </row>
    <row r="73" ht="15.75" customHeight="1">
      <c r="A73" s="707"/>
      <c r="B73" s="703"/>
      <c r="C73" s="705"/>
      <c r="D73" s="705"/>
      <c r="E73" s="705"/>
      <c r="F73" s="705"/>
      <c r="G73" s="705"/>
      <c r="H73" s="705"/>
      <c r="I73" s="705"/>
      <c r="J73" s="705"/>
      <c r="K73" s="705"/>
      <c r="L73" s="705"/>
      <c r="M73" s="705"/>
      <c r="N73" s="705"/>
      <c r="O73" s="705"/>
      <c r="P73" s="705"/>
      <c r="Q73" s="705"/>
      <c r="R73" s="705"/>
      <c r="S73" s="705"/>
      <c r="T73" s="705"/>
      <c r="U73" s="705"/>
      <c r="V73" s="705"/>
      <c r="W73" s="705"/>
      <c r="X73" s="705"/>
      <c r="Y73" s="705"/>
      <c r="Z73" s="705"/>
    </row>
    <row r="74" ht="15.75" customHeight="1">
      <c r="A74" s="707"/>
      <c r="B74" s="703"/>
      <c r="C74" s="705"/>
      <c r="D74" s="705"/>
      <c r="E74" s="705"/>
      <c r="F74" s="705"/>
      <c r="G74" s="705"/>
      <c r="H74" s="705"/>
      <c r="I74" s="705"/>
      <c r="J74" s="705"/>
      <c r="K74" s="705"/>
      <c r="L74" s="705"/>
      <c r="M74" s="705"/>
      <c r="N74" s="705"/>
      <c r="O74" s="705"/>
      <c r="P74" s="705"/>
      <c r="Q74" s="705"/>
      <c r="R74" s="705"/>
      <c r="S74" s="705"/>
      <c r="T74" s="705"/>
      <c r="U74" s="705"/>
      <c r="V74" s="705"/>
      <c r="W74" s="705"/>
      <c r="X74" s="705"/>
      <c r="Y74" s="705"/>
      <c r="Z74" s="705"/>
    </row>
    <row r="75" ht="15.75" customHeight="1">
      <c r="A75" s="707"/>
      <c r="B75" s="703"/>
      <c r="C75" s="705"/>
      <c r="D75" s="705"/>
      <c r="E75" s="705"/>
      <c r="F75" s="705"/>
      <c r="G75" s="705"/>
      <c r="H75" s="705"/>
      <c r="I75" s="705"/>
      <c r="J75" s="705"/>
      <c r="K75" s="705"/>
      <c r="L75" s="705"/>
      <c r="M75" s="705"/>
      <c r="N75" s="705"/>
      <c r="O75" s="705"/>
      <c r="P75" s="705"/>
      <c r="Q75" s="705"/>
      <c r="R75" s="705"/>
      <c r="S75" s="705"/>
      <c r="T75" s="705"/>
      <c r="U75" s="705"/>
      <c r="V75" s="705"/>
      <c r="W75" s="705"/>
      <c r="X75" s="705"/>
      <c r="Y75" s="705"/>
      <c r="Z75" s="705"/>
    </row>
    <row r="76" ht="15.75" customHeight="1">
      <c r="A76" s="707"/>
      <c r="B76" s="703"/>
      <c r="C76" s="705"/>
      <c r="D76" s="705"/>
      <c r="E76" s="705"/>
      <c r="F76" s="705"/>
      <c r="G76" s="705"/>
      <c r="H76" s="705"/>
      <c r="I76" s="705"/>
      <c r="J76" s="705"/>
      <c r="K76" s="705"/>
      <c r="L76" s="705"/>
      <c r="M76" s="705"/>
      <c r="N76" s="705"/>
      <c r="O76" s="705"/>
      <c r="P76" s="705"/>
      <c r="Q76" s="705"/>
      <c r="R76" s="705"/>
      <c r="S76" s="705"/>
      <c r="T76" s="705"/>
      <c r="U76" s="705"/>
      <c r="V76" s="705"/>
      <c r="W76" s="705"/>
      <c r="X76" s="705"/>
      <c r="Y76" s="705"/>
      <c r="Z76" s="705"/>
    </row>
    <row r="77" ht="15.75" customHeight="1">
      <c r="A77" s="707"/>
      <c r="B77" s="703"/>
      <c r="C77" s="705"/>
      <c r="D77" s="705"/>
      <c r="E77" s="705"/>
      <c r="F77" s="705"/>
      <c r="G77" s="705"/>
      <c r="H77" s="705"/>
      <c r="I77" s="705"/>
      <c r="J77" s="705"/>
      <c r="K77" s="705"/>
      <c r="L77" s="705"/>
      <c r="M77" s="705"/>
      <c r="N77" s="705"/>
      <c r="O77" s="705"/>
      <c r="P77" s="705"/>
      <c r="Q77" s="705"/>
      <c r="R77" s="705"/>
      <c r="S77" s="705"/>
      <c r="T77" s="705"/>
      <c r="U77" s="705"/>
      <c r="V77" s="705"/>
      <c r="W77" s="705"/>
      <c r="X77" s="705"/>
      <c r="Y77" s="705"/>
      <c r="Z77" s="705"/>
    </row>
    <row r="78" ht="15.75" customHeight="1">
      <c r="A78" s="707"/>
      <c r="B78" s="703"/>
      <c r="C78" s="705"/>
      <c r="D78" s="705"/>
      <c r="E78" s="705"/>
      <c r="F78" s="705"/>
      <c r="G78" s="705"/>
      <c r="H78" s="705"/>
      <c r="I78" s="705"/>
      <c r="J78" s="705"/>
      <c r="K78" s="705"/>
      <c r="L78" s="705"/>
      <c r="M78" s="705"/>
      <c r="N78" s="705"/>
      <c r="O78" s="705"/>
      <c r="P78" s="705"/>
      <c r="Q78" s="705"/>
      <c r="R78" s="705"/>
      <c r="S78" s="705"/>
      <c r="T78" s="705"/>
      <c r="U78" s="705"/>
      <c r="V78" s="705"/>
      <c r="W78" s="705"/>
      <c r="X78" s="705"/>
      <c r="Y78" s="705"/>
      <c r="Z78" s="705"/>
    </row>
    <row r="79" ht="15.75" customHeight="1">
      <c r="A79" s="707"/>
      <c r="B79" s="703"/>
      <c r="C79" s="705"/>
      <c r="D79" s="705"/>
      <c r="E79" s="705"/>
      <c r="F79" s="705"/>
      <c r="G79" s="705"/>
      <c r="H79" s="705"/>
      <c r="I79" s="705"/>
      <c r="J79" s="705"/>
      <c r="K79" s="705"/>
      <c r="L79" s="705"/>
      <c r="M79" s="705"/>
      <c r="N79" s="705"/>
      <c r="O79" s="705"/>
      <c r="P79" s="705"/>
      <c r="Q79" s="705"/>
      <c r="R79" s="705"/>
      <c r="S79" s="705"/>
      <c r="T79" s="705"/>
      <c r="U79" s="705"/>
      <c r="V79" s="705"/>
      <c r="W79" s="705"/>
      <c r="X79" s="705"/>
      <c r="Y79" s="705"/>
      <c r="Z79" s="705"/>
    </row>
    <row r="80" ht="15.75" customHeight="1">
      <c r="A80" s="707"/>
      <c r="B80" s="703"/>
      <c r="C80" s="705"/>
      <c r="D80" s="705"/>
      <c r="E80" s="705"/>
      <c r="F80" s="705"/>
      <c r="G80" s="705"/>
      <c r="H80" s="705"/>
      <c r="I80" s="705"/>
      <c r="J80" s="705"/>
      <c r="K80" s="705"/>
      <c r="L80" s="705"/>
      <c r="M80" s="705"/>
      <c r="N80" s="705"/>
      <c r="O80" s="705"/>
      <c r="P80" s="705"/>
      <c r="Q80" s="705"/>
      <c r="R80" s="705"/>
      <c r="S80" s="705"/>
      <c r="T80" s="705"/>
      <c r="U80" s="705"/>
      <c r="V80" s="705"/>
      <c r="W80" s="705"/>
      <c r="X80" s="705"/>
      <c r="Y80" s="705"/>
      <c r="Z80" s="705"/>
    </row>
    <row r="81" ht="15.75" customHeight="1">
      <c r="A81" s="707"/>
      <c r="B81" s="703"/>
      <c r="C81" s="705"/>
      <c r="D81" s="705"/>
      <c r="E81" s="705"/>
      <c r="F81" s="705"/>
      <c r="G81" s="705"/>
      <c r="H81" s="705"/>
      <c r="I81" s="705"/>
      <c r="J81" s="705"/>
      <c r="K81" s="705"/>
      <c r="L81" s="705"/>
      <c r="M81" s="705"/>
      <c r="N81" s="705"/>
      <c r="O81" s="705"/>
      <c r="P81" s="705"/>
      <c r="Q81" s="705"/>
      <c r="R81" s="705"/>
      <c r="S81" s="705"/>
      <c r="T81" s="705"/>
      <c r="U81" s="705"/>
      <c r="V81" s="705"/>
      <c r="W81" s="705"/>
      <c r="X81" s="705"/>
      <c r="Y81" s="705"/>
      <c r="Z81" s="705"/>
    </row>
    <row r="82" ht="15.75" customHeight="1">
      <c r="A82" s="707"/>
      <c r="B82" s="703"/>
      <c r="C82" s="705"/>
      <c r="D82" s="705"/>
      <c r="E82" s="705"/>
      <c r="F82" s="705"/>
      <c r="G82" s="705"/>
      <c r="H82" s="705"/>
      <c r="I82" s="705"/>
      <c r="J82" s="705"/>
      <c r="K82" s="705"/>
      <c r="L82" s="705"/>
      <c r="M82" s="705"/>
      <c r="N82" s="705"/>
      <c r="O82" s="705"/>
      <c r="P82" s="705"/>
      <c r="Q82" s="705"/>
      <c r="R82" s="705"/>
      <c r="S82" s="705"/>
      <c r="T82" s="705"/>
      <c r="U82" s="705"/>
      <c r="V82" s="705"/>
      <c r="W82" s="705"/>
      <c r="X82" s="705"/>
      <c r="Y82" s="705"/>
      <c r="Z82" s="705"/>
    </row>
    <row r="83" ht="15.75" customHeight="1">
      <c r="A83" s="707"/>
      <c r="B83" s="703"/>
      <c r="C83" s="705"/>
      <c r="D83" s="705"/>
      <c r="E83" s="705"/>
      <c r="F83" s="705"/>
      <c r="G83" s="705"/>
      <c r="H83" s="705"/>
      <c r="I83" s="705"/>
      <c r="J83" s="705"/>
      <c r="K83" s="705"/>
      <c r="L83" s="705"/>
      <c r="M83" s="705"/>
      <c r="N83" s="705"/>
      <c r="O83" s="705"/>
      <c r="P83" s="705"/>
      <c r="Q83" s="705"/>
      <c r="R83" s="705"/>
      <c r="S83" s="705"/>
      <c r="T83" s="705"/>
      <c r="U83" s="705"/>
      <c r="V83" s="705"/>
      <c r="W83" s="705"/>
      <c r="X83" s="705"/>
      <c r="Y83" s="705"/>
      <c r="Z83" s="705"/>
    </row>
    <row r="84" ht="15.75" customHeight="1">
      <c r="A84" s="707"/>
      <c r="B84" s="703"/>
      <c r="C84" s="705"/>
      <c r="D84" s="705"/>
      <c r="E84" s="705"/>
      <c r="F84" s="705"/>
      <c r="G84" s="705"/>
      <c r="H84" s="705"/>
      <c r="I84" s="705"/>
      <c r="J84" s="705"/>
      <c r="K84" s="705"/>
      <c r="L84" s="705"/>
      <c r="M84" s="705"/>
      <c r="N84" s="705"/>
      <c r="O84" s="705"/>
      <c r="P84" s="705"/>
      <c r="Q84" s="705"/>
      <c r="R84" s="705"/>
      <c r="S84" s="705"/>
      <c r="T84" s="705"/>
      <c r="U84" s="705"/>
      <c r="V84" s="705"/>
      <c r="W84" s="705"/>
      <c r="X84" s="705"/>
      <c r="Y84" s="705"/>
      <c r="Z84" s="705"/>
    </row>
    <row r="85" ht="15.75" customHeight="1">
      <c r="A85" s="707"/>
      <c r="B85" s="703"/>
      <c r="C85" s="705"/>
      <c r="D85" s="705"/>
      <c r="E85" s="705"/>
      <c r="F85" s="705"/>
      <c r="G85" s="705"/>
      <c r="H85" s="705"/>
      <c r="I85" s="705"/>
      <c r="J85" s="705"/>
      <c r="K85" s="705"/>
      <c r="L85" s="705"/>
      <c r="M85" s="705"/>
      <c r="N85" s="705"/>
      <c r="O85" s="705"/>
      <c r="P85" s="705"/>
      <c r="Q85" s="705"/>
      <c r="R85" s="705"/>
      <c r="S85" s="705"/>
      <c r="T85" s="705"/>
      <c r="U85" s="705"/>
      <c r="V85" s="705"/>
      <c r="W85" s="705"/>
      <c r="X85" s="705"/>
      <c r="Y85" s="705"/>
      <c r="Z85" s="705"/>
    </row>
    <row r="86" ht="15.75" customHeight="1">
      <c r="A86" s="707"/>
      <c r="B86" s="703"/>
      <c r="C86" s="705"/>
      <c r="D86" s="705"/>
      <c r="E86" s="705"/>
      <c r="F86" s="705"/>
      <c r="G86" s="705"/>
      <c r="H86" s="705"/>
      <c r="I86" s="705"/>
      <c r="J86" s="705"/>
      <c r="K86" s="705"/>
      <c r="L86" s="705"/>
      <c r="M86" s="705"/>
      <c r="N86" s="705"/>
      <c r="O86" s="705"/>
      <c r="P86" s="705"/>
      <c r="Q86" s="705"/>
      <c r="R86" s="705"/>
      <c r="S86" s="705"/>
      <c r="T86" s="705"/>
      <c r="U86" s="705"/>
      <c r="V86" s="705"/>
      <c r="W86" s="705"/>
      <c r="X86" s="705"/>
      <c r="Y86" s="705"/>
      <c r="Z86" s="705"/>
    </row>
    <row r="87" ht="15.75" customHeight="1">
      <c r="A87" s="707"/>
      <c r="B87" s="703"/>
      <c r="C87" s="705"/>
      <c r="D87" s="705"/>
      <c r="E87" s="705"/>
      <c r="F87" s="705"/>
      <c r="G87" s="705"/>
      <c r="H87" s="705"/>
      <c r="I87" s="705"/>
      <c r="J87" s="705"/>
      <c r="K87" s="705"/>
      <c r="L87" s="705"/>
      <c r="M87" s="705"/>
      <c r="N87" s="705"/>
      <c r="O87" s="705"/>
      <c r="P87" s="705"/>
      <c r="Q87" s="705"/>
      <c r="R87" s="705"/>
      <c r="S87" s="705"/>
      <c r="T87" s="705"/>
      <c r="U87" s="705"/>
      <c r="V87" s="705"/>
      <c r="W87" s="705"/>
      <c r="X87" s="705"/>
      <c r="Y87" s="705"/>
      <c r="Z87" s="705"/>
    </row>
    <row r="88" ht="15.75" customHeight="1">
      <c r="A88" s="707"/>
      <c r="B88" s="703"/>
      <c r="C88" s="705"/>
      <c r="D88" s="705"/>
      <c r="E88" s="705"/>
      <c r="F88" s="705"/>
      <c r="G88" s="705"/>
      <c r="H88" s="705"/>
      <c r="I88" s="705"/>
      <c r="J88" s="705"/>
      <c r="K88" s="705"/>
      <c r="L88" s="705"/>
      <c r="M88" s="705"/>
      <c r="N88" s="705"/>
      <c r="O88" s="705"/>
      <c r="P88" s="705"/>
      <c r="Q88" s="705"/>
      <c r="R88" s="705"/>
      <c r="S88" s="705"/>
      <c r="T88" s="705"/>
      <c r="U88" s="705"/>
      <c r="V88" s="705"/>
      <c r="W88" s="705"/>
      <c r="X88" s="705"/>
      <c r="Y88" s="705"/>
      <c r="Z88" s="705"/>
    </row>
    <row r="89" ht="15.75" customHeight="1">
      <c r="A89" s="707"/>
      <c r="B89" s="703"/>
      <c r="C89" s="705"/>
      <c r="D89" s="705"/>
      <c r="E89" s="705"/>
      <c r="F89" s="705"/>
      <c r="G89" s="705"/>
      <c r="H89" s="705"/>
      <c r="I89" s="705"/>
      <c r="J89" s="705"/>
      <c r="K89" s="705"/>
      <c r="L89" s="705"/>
      <c r="M89" s="705"/>
      <c r="N89" s="705"/>
      <c r="O89" s="705"/>
      <c r="P89" s="705"/>
      <c r="Q89" s="705"/>
      <c r="R89" s="705"/>
      <c r="S89" s="705"/>
      <c r="T89" s="705"/>
      <c r="U89" s="705"/>
      <c r="V89" s="705"/>
      <c r="W89" s="705"/>
      <c r="X89" s="705"/>
      <c r="Y89" s="705"/>
      <c r="Z89" s="705"/>
    </row>
    <row r="90" ht="15.75" customHeight="1">
      <c r="A90" s="707"/>
      <c r="B90" s="703"/>
      <c r="C90" s="705"/>
      <c r="D90" s="705"/>
      <c r="E90" s="705"/>
      <c r="F90" s="705"/>
      <c r="G90" s="705"/>
      <c r="H90" s="705"/>
      <c r="I90" s="705"/>
      <c r="J90" s="705"/>
      <c r="K90" s="705"/>
      <c r="L90" s="705"/>
      <c r="M90" s="705"/>
      <c r="N90" s="705"/>
      <c r="O90" s="705"/>
      <c r="P90" s="705"/>
      <c r="Q90" s="705"/>
      <c r="R90" s="705"/>
      <c r="S90" s="705"/>
      <c r="T90" s="705"/>
      <c r="U90" s="705"/>
      <c r="V90" s="705"/>
      <c r="W90" s="705"/>
      <c r="X90" s="705"/>
      <c r="Y90" s="705"/>
      <c r="Z90" s="705"/>
    </row>
    <row r="91" ht="15.75" customHeight="1">
      <c r="A91" s="707"/>
      <c r="B91" s="703"/>
      <c r="C91" s="705"/>
      <c r="D91" s="705"/>
      <c r="E91" s="705"/>
      <c r="F91" s="705"/>
      <c r="G91" s="705"/>
      <c r="H91" s="705"/>
      <c r="I91" s="705"/>
      <c r="J91" s="705"/>
      <c r="K91" s="705"/>
      <c r="L91" s="705"/>
      <c r="M91" s="705"/>
      <c r="N91" s="705"/>
      <c r="O91" s="705"/>
      <c r="P91" s="705"/>
      <c r="Q91" s="705"/>
      <c r="R91" s="705"/>
      <c r="S91" s="705"/>
      <c r="T91" s="705"/>
      <c r="U91" s="705"/>
      <c r="V91" s="705"/>
      <c r="W91" s="705"/>
      <c r="X91" s="705"/>
      <c r="Y91" s="705"/>
      <c r="Z91" s="705"/>
    </row>
    <row r="92" ht="15.75" customHeight="1">
      <c r="A92" s="707"/>
      <c r="B92" s="703"/>
      <c r="C92" s="705"/>
      <c r="D92" s="705"/>
      <c r="E92" s="705"/>
      <c r="F92" s="705"/>
      <c r="G92" s="705"/>
      <c r="H92" s="705"/>
      <c r="I92" s="705"/>
      <c r="J92" s="705"/>
      <c r="K92" s="705"/>
      <c r="L92" s="705"/>
      <c r="M92" s="705"/>
      <c r="N92" s="705"/>
      <c r="O92" s="705"/>
      <c r="P92" s="705"/>
      <c r="Q92" s="705"/>
      <c r="R92" s="705"/>
      <c r="S92" s="705"/>
      <c r="T92" s="705"/>
      <c r="U92" s="705"/>
      <c r="V92" s="705"/>
      <c r="W92" s="705"/>
      <c r="X92" s="705"/>
      <c r="Y92" s="705"/>
      <c r="Z92" s="705"/>
    </row>
    <row r="93" ht="15.75" customHeight="1">
      <c r="A93" s="707"/>
      <c r="B93" s="703"/>
      <c r="C93" s="705"/>
      <c r="D93" s="705"/>
      <c r="E93" s="705"/>
      <c r="F93" s="705"/>
      <c r="G93" s="705"/>
      <c r="H93" s="705"/>
      <c r="I93" s="705"/>
      <c r="J93" s="705"/>
      <c r="K93" s="705"/>
      <c r="L93" s="705"/>
      <c r="M93" s="705"/>
      <c r="N93" s="705"/>
      <c r="O93" s="705"/>
      <c r="P93" s="705"/>
      <c r="Q93" s="705"/>
      <c r="R93" s="705"/>
      <c r="S93" s="705"/>
      <c r="T93" s="705"/>
      <c r="U93" s="705"/>
      <c r="V93" s="705"/>
      <c r="W93" s="705"/>
      <c r="X93" s="705"/>
      <c r="Y93" s="705"/>
      <c r="Z93" s="705"/>
    </row>
    <row r="94" ht="15.75" customHeight="1">
      <c r="A94" s="707"/>
      <c r="B94" s="703"/>
      <c r="C94" s="705"/>
      <c r="D94" s="705"/>
      <c r="E94" s="705"/>
      <c r="F94" s="705"/>
      <c r="G94" s="705"/>
      <c r="H94" s="705"/>
      <c r="I94" s="705"/>
      <c r="J94" s="705"/>
      <c r="K94" s="705"/>
      <c r="L94" s="705"/>
      <c r="M94" s="705"/>
      <c r="N94" s="705"/>
      <c r="O94" s="705"/>
      <c r="P94" s="705"/>
      <c r="Q94" s="705"/>
      <c r="R94" s="705"/>
      <c r="S94" s="705"/>
      <c r="T94" s="705"/>
      <c r="U94" s="705"/>
      <c r="V94" s="705"/>
      <c r="W94" s="705"/>
      <c r="X94" s="705"/>
      <c r="Y94" s="705"/>
      <c r="Z94" s="705"/>
    </row>
    <row r="95" ht="15.75" customHeight="1">
      <c r="A95" s="707"/>
      <c r="B95" s="703"/>
      <c r="C95" s="705"/>
      <c r="D95" s="705"/>
      <c r="E95" s="705"/>
      <c r="F95" s="705"/>
      <c r="G95" s="705"/>
      <c r="H95" s="705"/>
      <c r="I95" s="705"/>
      <c r="J95" s="705"/>
      <c r="K95" s="705"/>
      <c r="L95" s="705"/>
      <c r="M95" s="705"/>
      <c r="N95" s="705"/>
      <c r="O95" s="705"/>
      <c r="P95" s="705"/>
      <c r="Q95" s="705"/>
      <c r="R95" s="705"/>
      <c r="S95" s="705"/>
      <c r="T95" s="705"/>
      <c r="U95" s="705"/>
      <c r="V95" s="705"/>
      <c r="W95" s="705"/>
      <c r="X95" s="705"/>
      <c r="Y95" s="705"/>
      <c r="Z95" s="705"/>
    </row>
    <row r="96" ht="15.75" customHeight="1">
      <c r="A96" s="707"/>
      <c r="B96" s="703"/>
      <c r="C96" s="705"/>
      <c r="D96" s="705"/>
      <c r="E96" s="705"/>
      <c r="F96" s="705"/>
      <c r="G96" s="705"/>
      <c r="H96" s="705"/>
      <c r="I96" s="705"/>
      <c r="J96" s="705"/>
      <c r="K96" s="705"/>
      <c r="L96" s="705"/>
      <c r="M96" s="705"/>
      <c r="N96" s="705"/>
      <c r="O96" s="705"/>
      <c r="P96" s="705"/>
      <c r="Q96" s="705"/>
      <c r="R96" s="705"/>
      <c r="S96" s="705"/>
      <c r="T96" s="705"/>
      <c r="U96" s="705"/>
      <c r="V96" s="705"/>
      <c r="W96" s="705"/>
      <c r="X96" s="705"/>
      <c r="Y96" s="705"/>
      <c r="Z96" s="705"/>
    </row>
    <row r="97" ht="15.75" customHeight="1">
      <c r="A97" s="707"/>
      <c r="B97" s="703"/>
      <c r="C97" s="705"/>
      <c r="D97" s="705"/>
      <c r="E97" s="705"/>
      <c r="F97" s="705"/>
      <c r="G97" s="705"/>
      <c r="H97" s="705"/>
      <c r="I97" s="705"/>
      <c r="J97" s="705"/>
      <c r="K97" s="705"/>
      <c r="L97" s="705"/>
      <c r="M97" s="705"/>
      <c r="N97" s="705"/>
      <c r="O97" s="705"/>
      <c r="P97" s="705"/>
      <c r="Q97" s="705"/>
      <c r="R97" s="705"/>
      <c r="S97" s="705"/>
      <c r="T97" s="705"/>
      <c r="U97" s="705"/>
      <c r="V97" s="705"/>
      <c r="W97" s="705"/>
      <c r="X97" s="705"/>
      <c r="Y97" s="705"/>
      <c r="Z97" s="705"/>
    </row>
    <row r="98" ht="15.75" customHeight="1">
      <c r="A98" s="707"/>
      <c r="B98" s="703"/>
      <c r="C98" s="705"/>
      <c r="D98" s="705"/>
      <c r="E98" s="705"/>
      <c r="F98" s="705"/>
      <c r="G98" s="705"/>
      <c r="H98" s="705"/>
      <c r="I98" s="705"/>
      <c r="J98" s="705"/>
      <c r="K98" s="705"/>
      <c r="L98" s="705"/>
      <c r="M98" s="705"/>
      <c r="N98" s="705"/>
      <c r="O98" s="705"/>
      <c r="P98" s="705"/>
      <c r="Q98" s="705"/>
      <c r="R98" s="705"/>
      <c r="S98" s="705"/>
      <c r="T98" s="705"/>
      <c r="U98" s="705"/>
      <c r="V98" s="705"/>
      <c r="W98" s="705"/>
      <c r="X98" s="705"/>
      <c r="Y98" s="705"/>
      <c r="Z98" s="705"/>
    </row>
    <row r="99" ht="15.75" customHeight="1">
      <c r="A99" s="707"/>
      <c r="B99" s="703"/>
      <c r="C99" s="705"/>
      <c r="D99" s="705"/>
      <c r="E99" s="705"/>
      <c r="F99" s="705"/>
      <c r="G99" s="705"/>
      <c r="H99" s="705"/>
      <c r="I99" s="705"/>
      <c r="J99" s="705"/>
      <c r="K99" s="705"/>
      <c r="L99" s="705"/>
      <c r="M99" s="705"/>
      <c r="N99" s="705"/>
      <c r="O99" s="705"/>
      <c r="P99" s="705"/>
      <c r="Q99" s="705"/>
      <c r="R99" s="705"/>
      <c r="S99" s="705"/>
      <c r="T99" s="705"/>
      <c r="U99" s="705"/>
      <c r="V99" s="705"/>
      <c r="W99" s="705"/>
      <c r="X99" s="705"/>
      <c r="Y99" s="705"/>
      <c r="Z99" s="705"/>
    </row>
    <row r="100" ht="15.75" customHeight="1">
      <c r="A100" s="707"/>
      <c r="B100" s="703"/>
      <c r="C100" s="705"/>
      <c r="D100" s="705"/>
      <c r="E100" s="705"/>
      <c r="F100" s="705"/>
      <c r="G100" s="705"/>
      <c r="H100" s="705"/>
      <c r="I100" s="705"/>
      <c r="J100" s="705"/>
      <c r="K100" s="705"/>
      <c r="L100" s="705"/>
      <c r="M100" s="705"/>
      <c r="N100" s="705"/>
      <c r="O100" s="705"/>
      <c r="P100" s="705"/>
      <c r="Q100" s="705"/>
      <c r="R100" s="705"/>
      <c r="S100" s="705"/>
      <c r="T100" s="705"/>
      <c r="U100" s="705"/>
      <c r="V100" s="705"/>
      <c r="W100" s="705"/>
      <c r="X100" s="705"/>
      <c r="Y100" s="705"/>
      <c r="Z100" s="705"/>
    </row>
    <row r="101" ht="15.75" customHeight="1">
      <c r="A101" s="707"/>
      <c r="B101" s="703"/>
      <c r="C101" s="705"/>
      <c r="D101" s="705"/>
      <c r="E101" s="705"/>
      <c r="F101" s="705"/>
      <c r="G101" s="705"/>
      <c r="H101" s="705"/>
      <c r="I101" s="705"/>
      <c r="J101" s="705"/>
      <c r="K101" s="705"/>
      <c r="L101" s="705"/>
      <c r="M101" s="705"/>
      <c r="N101" s="705"/>
      <c r="O101" s="705"/>
      <c r="P101" s="705"/>
      <c r="Q101" s="705"/>
      <c r="R101" s="705"/>
      <c r="S101" s="705"/>
      <c r="T101" s="705"/>
      <c r="U101" s="705"/>
      <c r="V101" s="705"/>
      <c r="W101" s="705"/>
      <c r="X101" s="705"/>
      <c r="Y101" s="705"/>
      <c r="Z101" s="705"/>
    </row>
    <row r="102" ht="15.75" customHeight="1">
      <c r="A102" s="707"/>
      <c r="B102" s="703"/>
      <c r="C102" s="705"/>
      <c r="D102" s="705"/>
      <c r="E102" s="705"/>
      <c r="F102" s="705"/>
      <c r="G102" s="705"/>
      <c r="H102" s="705"/>
      <c r="I102" s="705"/>
      <c r="J102" s="705"/>
      <c r="K102" s="705"/>
      <c r="L102" s="705"/>
      <c r="M102" s="705"/>
      <c r="N102" s="705"/>
      <c r="O102" s="705"/>
      <c r="P102" s="705"/>
      <c r="Q102" s="705"/>
      <c r="R102" s="705"/>
      <c r="S102" s="705"/>
      <c r="T102" s="705"/>
      <c r="U102" s="705"/>
      <c r="V102" s="705"/>
      <c r="W102" s="705"/>
      <c r="X102" s="705"/>
      <c r="Y102" s="705"/>
      <c r="Z102" s="705"/>
    </row>
    <row r="103" ht="15.75" customHeight="1">
      <c r="A103" s="707"/>
      <c r="B103" s="703"/>
      <c r="C103" s="705"/>
      <c r="D103" s="705"/>
      <c r="E103" s="705"/>
      <c r="F103" s="705"/>
      <c r="G103" s="705"/>
      <c r="H103" s="705"/>
      <c r="I103" s="705"/>
      <c r="J103" s="705"/>
      <c r="K103" s="705"/>
      <c r="L103" s="705"/>
      <c r="M103" s="705"/>
      <c r="N103" s="705"/>
      <c r="O103" s="705"/>
      <c r="P103" s="705"/>
      <c r="Q103" s="705"/>
      <c r="R103" s="705"/>
      <c r="S103" s="705"/>
      <c r="T103" s="705"/>
      <c r="U103" s="705"/>
      <c r="V103" s="705"/>
      <c r="W103" s="705"/>
      <c r="X103" s="705"/>
      <c r="Y103" s="705"/>
      <c r="Z103" s="705"/>
    </row>
    <row r="104" ht="15.75" customHeight="1">
      <c r="A104" s="707"/>
      <c r="B104" s="703"/>
      <c r="C104" s="705"/>
      <c r="D104" s="705"/>
      <c r="E104" s="705"/>
      <c r="F104" s="705"/>
      <c r="G104" s="705"/>
      <c r="H104" s="705"/>
      <c r="I104" s="705"/>
      <c r="J104" s="705"/>
      <c r="K104" s="705"/>
      <c r="L104" s="705"/>
      <c r="M104" s="705"/>
      <c r="N104" s="705"/>
      <c r="O104" s="705"/>
      <c r="P104" s="705"/>
      <c r="Q104" s="705"/>
      <c r="R104" s="705"/>
      <c r="S104" s="705"/>
      <c r="T104" s="705"/>
      <c r="U104" s="705"/>
      <c r="V104" s="705"/>
      <c r="W104" s="705"/>
      <c r="X104" s="705"/>
      <c r="Y104" s="705"/>
      <c r="Z104" s="705"/>
    </row>
    <row r="105" ht="15.75" customHeight="1">
      <c r="A105" s="707"/>
      <c r="B105" s="703"/>
      <c r="C105" s="705"/>
      <c r="D105" s="705"/>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row>
    <row r="106" ht="15.75" customHeight="1">
      <c r="A106" s="707"/>
      <c r="B106" s="703"/>
      <c r="C106" s="705"/>
      <c r="D106" s="705"/>
      <c r="E106" s="705"/>
      <c r="F106" s="705"/>
      <c r="G106" s="705"/>
      <c r="H106" s="705"/>
      <c r="I106" s="705"/>
      <c r="J106" s="705"/>
      <c r="K106" s="705"/>
      <c r="L106" s="705"/>
      <c r="M106" s="705"/>
      <c r="N106" s="705"/>
      <c r="O106" s="705"/>
      <c r="P106" s="705"/>
      <c r="Q106" s="705"/>
      <c r="R106" s="705"/>
      <c r="S106" s="705"/>
      <c r="T106" s="705"/>
      <c r="U106" s="705"/>
      <c r="V106" s="705"/>
      <c r="W106" s="705"/>
      <c r="X106" s="705"/>
      <c r="Y106" s="705"/>
      <c r="Z106" s="705"/>
    </row>
    <row r="107" ht="15.75" customHeight="1">
      <c r="A107" s="707"/>
      <c r="B107" s="703"/>
      <c r="C107" s="705"/>
      <c r="D107" s="705"/>
      <c r="E107" s="705"/>
      <c r="F107" s="705"/>
      <c r="G107" s="705"/>
      <c r="H107" s="705"/>
      <c r="I107" s="705"/>
      <c r="J107" s="705"/>
      <c r="K107" s="705"/>
      <c r="L107" s="705"/>
      <c r="M107" s="705"/>
      <c r="N107" s="705"/>
      <c r="O107" s="705"/>
      <c r="P107" s="705"/>
      <c r="Q107" s="705"/>
      <c r="R107" s="705"/>
      <c r="S107" s="705"/>
      <c r="T107" s="705"/>
      <c r="U107" s="705"/>
      <c r="V107" s="705"/>
      <c r="W107" s="705"/>
      <c r="X107" s="705"/>
      <c r="Y107" s="705"/>
      <c r="Z107" s="705"/>
    </row>
    <row r="108" ht="15.75" customHeight="1">
      <c r="A108" s="707"/>
      <c r="B108" s="703"/>
      <c r="C108" s="705"/>
      <c r="D108" s="705"/>
      <c r="E108" s="705"/>
      <c r="F108" s="705"/>
      <c r="G108" s="705"/>
      <c r="H108" s="705"/>
      <c r="I108" s="705"/>
      <c r="J108" s="705"/>
      <c r="K108" s="705"/>
      <c r="L108" s="705"/>
      <c r="M108" s="705"/>
      <c r="N108" s="705"/>
      <c r="O108" s="705"/>
      <c r="P108" s="705"/>
      <c r="Q108" s="705"/>
      <c r="R108" s="705"/>
      <c r="S108" s="705"/>
      <c r="T108" s="705"/>
      <c r="U108" s="705"/>
      <c r="V108" s="705"/>
      <c r="W108" s="705"/>
      <c r="X108" s="705"/>
      <c r="Y108" s="705"/>
      <c r="Z108" s="705"/>
    </row>
    <row r="109" ht="15.75" customHeight="1">
      <c r="A109" s="707"/>
      <c r="B109" s="703"/>
      <c r="C109" s="705"/>
      <c r="D109" s="705"/>
      <c r="E109" s="705"/>
      <c r="F109" s="705"/>
      <c r="G109" s="705"/>
      <c r="H109" s="705"/>
      <c r="I109" s="705"/>
      <c r="J109" s="705"/>
      <c r="K109" s="705"/>
      <c r="L109" s="705"/>
      <c r="M109" s="705"/>
      <c r="N109" s="705"/>
      <c r="O109" s="705"/>
      <c r="P109" s="705"/>
      <c r="Q109" s="705"/>
      <c r="R109" s="705"/>
      <c r="S109" s="705"/>
      <c r="T109" s="705"/>
      <c r="U109" s="705"/>
      <c r="V109" s="705"/>
      <c r="W109" s="705"/>
      <c r="X109" s="705"/>
      <c r="Y109" s="705"/>
      <c r="Z109" s="705"/>
    </row>
    <row r="110" ht="15.75" customHeight="1">
      <c r="A110" s="707"/>
      <c r="B110" s="703"/>
      <c r="C110" s="705"/>
      <c r="D110" s="705"/>
      <c r="E110" s="705"/>
      <c r="F110" s="705"/>
      <c r="G110" s="705"/>
      <c r="H110" s="705"/>
      <c r="I110" s="705"/>
      <c r="J110" s="705"/>
      <c r="K110" s="705"/>
      <c r="L110" s="705"/>
      <c r="M110" s="705"/>
      <c r="N110" s="705"/>
      <c r="O110" s="705"/>
      <c r="P110" s="705"/>
      <c r="Q110" s="705"/>
      <c r="R110" s="705"/>
      <c r="S110" s="705"/>
      <c r="T110" s="705"/>
      <c r="U110" s="705"/>
      <c r="V110" s="705"/>
      <c r="W110" s="705"/>
      <c r="X110" s="705"/>
      <c r="Y110" s="705"/>
      <c r="Z110" s="705"/>
    </row>
    <row r="111" ht="15.75" customHeight="1">
      <c r="A111" s="707"/>
      <c r="B111" s="703"/>
      <c r="C111" s="705"/>
      <c r="D111" s="705"/>
      <c r="E111" s="705"/>
      <c r="F111" s="705"/>
      <c r="G111" s="705"/>
      <c r="H111" s="705"/>
      <c r="I111" s="705"/>
      <c r="J111" s="705"/>
      <c r="K111" s="705"/>
      <c r="L111" s="705"/>
      <c r="M111" s="705"/>
      <c r="N111" s="705"/>
      <c r="O111" s="705"/>
      <c r="P111" s="705"/>
      <c r="Q111" s="705"/>
      <c r="R111" s="705"/>
      <c r="S111" s="705"/>
      <c r="T111" s="705"/>
      <c r="U111" s="705"/>
      <c r="V111" s="705"/>
      <c r="W111" s="705"/>
      <c r="X111" s="705"/>
      <c r="Y111" s="705"/>
      <c r="Z111" s="705"/>
    </row>
    <row r="112" ht="15.75" customHeight="1">
      <c r="A112" s="707"/>
      <c r="B112" s="703"/>
      <c r="C112" s="705"/>
      <c r="D112" s="705"/>
      <c r="E112" s="705"/>
      <c r="F112" s="705"/>
      <c r="G112" s="705"/>
      <c r="H112" s="705"/>
      <c r="I112" s="705"/>
      <c r="J112" s="705"/>
      <c r="K112" s="705"/>
      <c r="L112" s="705"/>
      <c r="M112" s="705"/>
      <c r="N112" s="705"/>
      <c r="O112" s="705"/>
      <c r="P112" s="705"/>
      <c r="Q112" s="705"/>
      <c r="R112" s="705"/>
      <c r="S112" s="705"/>
      <c r="T112" s="705"/>
      <c r="U112" s="705"/>
      <c r="V112" s="705"/>
      <c r="W112" s="705"/>
      <c r="X112" s="705"/>
      <c r="Y112" s="705"/>
      <c r="Z112" s="705"/>
    </row>
    <row r="113" ht="15.75" customHeight="1">
      <c r="A113" s="707"/>
      <c r="B113" s="703"/>
      <c r="C113" s="705"/>
      <c r="D113" s="705"/>
      <c r="E113" s="705"/>
      <c r="F113" s="705"/>
      <c r="G113" s="705"/>
      <c r="H113" s="705"/>
      <c r="I113" s="705"/>
      <c r="J113" s="705"/>
      <c r="K113" s="705"/>
      <c r="L113" s="705"/>
      <c r="M113" s="705"/>
      <c r="N113" s="705"/>
      <c r="O113" s="705"/>
      <c r="P113" s="705"/>
      <c r="Q113" s="705"/>
      <c r="R113" s="705"/>
      <c r="S113" s="705"/>
      <c r="T113" s="705"/>
      <c r="U113" s="705"/>
      <c r="V113" s="705"/>
      <c r="W113" s="705"/>
      <c r="X113" s="705"/>
      <c r="Y113" s="705"/>
      <c r="Z113" s="705"/>
    </row>
    <row r="114" ht="15.75" customHeight="1">
      <c r="A114" s="707"/>
      <c r="B114" s="703"/>
      <c r="C114" s="705"/>
      <c r="D114" s="705"/>
      <c r="E114" s="705"/>
      <c r="F114" s="705"/>
      <c r="G114" s="705"/>
      <c r="H114" s="705"/>
      <c r="I114" s="705"/>
      <c r="J114" s="705"/>
      <c r="K114" s="705"/>
      <c r="L114" s="705"/>
      <c r="M114" s="705"/>
      <c r="N114" s="705"/>
      <c r="O114" s="705"/>
      <c r="P114" s="705"/>
      <c r="Q114" s="705"/>
      <c r="R114" s="705"/>
      <c r="S114" s="705"/>
      <c r="T114" s="705"/>
      <c r="U114" s="705"/>
      <c r="V114" s="705"/>
      <c r="W114" s="705"/>
      <c r="X114" s="705"/>
      <c r="Y114" s="705"/>
      <c r="Z114" s="705"/>
    </row>
    <row r="115" ht="15.75" customHeight="1">
      <c r="A115" s="707"/>
      <c r="B115" s="703"/>
      <c r="C115" s="705"/>
      <c r="D115" s="705"/>
      <c r="E115" s="705"/>
      <c r="F115" s="705"/>
      <c r="G115" s="705"/>
      <c r="H115" s="705"/>
      <c r="I115" s="705"/>
      <c r="J115" s="705"/>
      <c r="K115" s="705"/>
      <c r="L115" s="705"/>
      <c r="M115" s="705"/>
      <c r="N115" s="705"/>
      <c r="O115" s="705"/>
      <c r="P115" s="705"/>
      <c r="Q115" s="705"/>
      <c r="R115" s="705"/>
      <c r="S115" s="705"/>
      <c r="T115" s="705"/>
      <c r="U115" s="705"/>
      <c r="V115" s="705"/>
      <c r="W115" s="705"/>
      <c r="X115" s="705"/>
      <c r="Y115" s="705"/>
      <c r="Z115" s="705"/>
    </row>
    <row r="116" ht="15.75" customHeight="1">
      <c r="A116" s="707"/>
      <c r="B116" s="703"/>
      <c r="C116" s="705"/>
      <c r="D116" s="705"/>
      <c r="E116" s="705"/>
      <c r="F116" s="705"/>
      <c r="G116" s="705"/>
      <c r="H116" s="705"/>
      <c r="I116" s="705"/>
      <c r="J116" s="705"/>
      <c r="K116" s="705"/>
      <c r="L116" s="705"/>
      <c r="M116" s="705"/>
      <c r="N116" s="705"/>
      <c r="O116" s="705"/>
      <c r="P116" s="705"/>
      <c r="Q116" s="705"/>
      <c r="R116" s="705"/>
      <c r="S116" s="705"/>
      <c r="T116" s="705"/>
      <c r="U116" s="705"/>
      <c r="V116" s="705"/>
      <c r="W116" s="705"/>
      <c r="X116" s="705"/>
      <c r="Y116" s="705"/>
      <c r="Z116" s="705"/>
    </row>
    <row r="117" ht="15.75" customHeight="1">
      <c r="A117" s="707"/>
      <c r="B117" s="703"/>
      <c r="C117" s="705"/>
      <c r="D117" s="705"/>
      <c r="E117" s="705"/>
      <c r="F117" s="705"/>
      <c r="G117" s="705"/>
      <c r="H117" s="705"/>
      <c r="I117" s="705"/>
      <c r="J117" s="705"/>
      <c r="K117" s="705"/>
      <c r="L117" s="705"/>
      <c r="M117" s="705"/>
      <c r="N117" s="705"/>
      <c r="O117" s="705"/>
      <c r="P117" s="705"/>
      <c r="Q117" s="705"/>
      <c r="R117" s="705"/>
      <c r="S117" s="705"/>
      <c r="T117" s="705"/>
      <c r="U117" s="705"/>
      <c r="V117" s="705"/>
      <c r="W117" s="705"/>
      <c r="X117" s="705"/>
      <c r="Y117" s="705"/>
      <c r="Z117" s="705"/>
    </row>
    <row r="118" ht="15.75" customHeight="1">
      <c r="A118" s="707"/>
      <c r="B118" s="703"/>
      <c r="C118" s="705"/>
      <c r="D118" s="705"/>
      <c r="E118" s="705"/>
      <c r="F118" s="705"/>
      <c r="G118" s="705"/>
      <c r="H118" s="705"/>
      <c r="I118" s="705"/>
      <c r="J118" s="705"/>
      <c r="K118" s="705"/>
      <c r="L118" s="705"/>
      <c r="M118" s="705"/>
      <c r="N118" s="705"/>
      <c r="O118" s="705"/>
      <c r="P118" s="705"/>
      <c r="Q118" s="705"/>
      <c r="R118" s="705"/>
      <c r="S118" s="705"/>
      <c r="T118" s="705"/>
      <c r="U118" s="705"/>
      <c r="V118" s="705"/>
      <c r="W118" s="705"/>
      <c r="X118" s="705"/>
      <c r="Y118" s="705"/>
      <c r="Z118" s="705"/>
    </row>
    <row r="119" ht="15.75" customHeight="1">
      <c r="A119" s="707"/>
      <c r="B119" s="703"/>
      <c r="C119" s="705"/>
      <c r="D119" s="705"/>
      <c r="E119" s="705"/>
      <c r="F119" s="705"/>
      <c r="G119" s="705"/>
      <c r="H119" s="705"/>
      <c r="I119" s="705"/>
      <c r="J119" s="705"/>
      <c r="K119" s="705"/>
      <c r="L119" s="705"/>
      <c r="M119" s="705"/>
      <c r="N119" s="705"/>
      <c r="O119" s="705"/>
      <c r="P119" s="705"/>
      <c r="Q119" s="705"/>
      <c r="R119" s="705"/>
      <c r="S119" s="705"/>
      <c r="T119" s="705"/>
      <c r="U119" s="705"/>
      <c r="V119" s="705"/>
      <c r="W119" s="705"/>
      <c r="X119" s="705"/>
      <c r="Y119" s="705"/>
      <c r="Z119" s="705"/>
    </row>
    <row r="120" ht="15.75" customHeight="1">
      <c r="A120" s="707"/>
      <c r="B120" s="703"/>
      <c r="C120" s="705"/>
      <c r="D120" s="705"/>
      <c r="E120" s="705"/>
      <c r="F120" s="705"/>
      <c r="G120" s="705"/>
      <c r="H120" s="705"/>
      <c r="I120" s="705"/>
      <c r="J120" s="705"/>
      <c r="K120" s="705"/>
      <c r="L120" s="705"/>
      <c r="M120" s="705"/>
      <c r="N120" s="705"/>
      <c r="O120" s="705"/>
      <c r="P120" s="705"/>
      <c r="Q120" s="705"/>
      <c r="R120" s="705"/>
      <c r="S120" s="705"/>
      <c r="T120" s="705"/>
      <c r="U120" s="705"/>
      <c r="V120" s="705"/>
      <c r="W120" s="705"/>
      <c r="X120" s="705"/>
      <c r="Y120" s="705"/>
      <c r="Z120" s="705"/>
    </row>
    <row r="121" ht="15.75" customHeight="1">
      <c r="A121" s="707"/>
      <c r="B121" s="703"/>
      <c r="C121" s="705"/>
      <c r="D121" s="705"/>
      <c r="E121" s="705"/>
      <c r="F121" s="705"/>
      <c r="G121" s="705"/>
      <c r="H121" s="705"/>
      <c r="I121" s="705"/>
      <c r="J121" s="705"/>
      <c r="K121" s="705"/>
      <c r="L121" s="705"/>
      <c r="M121" s="705"/>
      <c r="N121" s="705"/>
      <c r="O121" s="705"/>
      <c r="P121" s="705"/>
      <c r="Q121" s="705"/>
      <c r="R121" s="705"/>
      <c r="S121" s="705"/>
      <c r="T121" s="705"/>
      <c r="U121" s="705"/>
      <c r="V121" s="705"/>
      <c r="W121" s="705"/>
      <c r="X121" s="705"/>
      <c r="Y121" s="705"/>
      <c r="Z121" s="705"/>
    </row>
    <row r="122" ht="15.75" customHeight="1">
      <c r="A122" s="707"/>
      <c r="B122" s="703"/>
      <c r="C122" s="705"/>
      <c r="D122" s="705"/>
      <c r="E122" s="705"/>
      <c r="F122" s="705"/>
      <c r="G122" s="705"/>
      <c r="H122" s="705"/>
      <c r="I122" s="705"/>
      <c r="J122" s="705"/>
      <c r="K122" s="705"/>
      <c r="L122" s="705"/>
      <c r="M122" s="705"/>
      <c r="N122" s="705"/>
      <c r="O122" s="705"/>
      <c r="P122" s="705"/>
      <c r="Q122" s="705"/>
      <c r="R122" s="705"/>
      <c r="S122" s="705"/>
      <c r="T122" s="705"/>
      <c r="U122" s="705"/>
      <c r="V122" s="705"/>
      <c r="W122" s="705"/>
      <c r="X122" s="705"/>
      <c r="Y122" s="705"/>
      <c r="Z122" s="705"/>
    </row>
    <row r="123" ht="15.75" customHeight="1">
      <c r="A123" s="707"/>
      <c r="B123" s="703"/>
      <c r="C123" s="705"/>
      <c r="D123" s="705"/>
      <c r="E123" s="705"/>
      <c r="F123" s="705"/>
      <c r="G123" s="705"/>
      <c r="H123" s="705"/>
      <c r="I123" s="705"/>
      <c r="J123" s="705"/>
      <c r="K123" s="705"/>
      <c r="L123" s="705"/>
      <c r="M123" s="705"/>
      <c r="N123" s="705"/>
      <c r="O123" s="705"/>
      <c r="P123" s="705"/>
      <c r="Q123" s="705"/>
      <c r="R123" s="705"/>
      <c r="S123" s="705"/>
      <c r="T123" s="705"/>
      <c r="U123" s="705"/>
      <c r="V123" s="705"/>
      <c r="W123" s="705"/>
      <c r="X123" s="705"/>
      <c r="Y123" s="705"/>
      <c r="Z123" s="705"/>
    </row>
    <row r="124" ht="15.75" customHeight="1">
      <c r="A124" s="707"/>
      <c r="B124" s="703"/>
      <c r="C124" s="705"/>
      <c r="D124" s="705"/>
      <c r="E124" s="705"/>
      <c r="F124" s="705"/>
      <c r="G124" s="705"/>
      <c r="H124" s="705"/>
      <c r="I124" s="705"/>
      <c r="J124" s="705"/>
      <c r="K124" s="705"/>
      <c r="L124" s="705"/>
      <c r="M124" s="705"/>
      <c r="N124" s="705"/>
      <c r="O124" s="705"/>
      <c r="P124" s="705"/>
      <c r="Q124" s="705"/>
      <c r="R124" s="705"/>
      <c r="S124" s="705"/>
      <c r="T124" s="705"/>
      <c r="U124" s="705"/>
      <c r="V124" s="705"/>
      <c r="W124" s="705"/>
      <c r="X124" s="705"/>
      <c r="Y124" s="705"/>
      <c r="Z124" s="705"/>
    </row>
    <row r="125" ht="15.75" customHeight="1">
      <c r="A125" s="707"/>
      <c r="B125" s="703"/>
      <c r="C125" s="705"/>
      <c r="D125" s="705"/>
      <c r="E125" s="705"/>
      <c r="F125" s="705"/>
      <c r="G125" s="705"/>
      <c r="H125" s="705"/>
      <c r="I125" s="705"/>
      <c r="J125" s="705"/>
      <c r="K125" s="705"/>
      <c r="L125" s="705"/>
      <c r="M125" s="705"/>
      <c r="N125" s="705"/>
      <c r="O125" s="705"/>
      <c r="P125" s="705"/>
      <c r="Q125" s="705"/>
      <c r="R125" s="705"/>
      <c r="S125" s="705"/>
      <c r="T125" s="705"/>
      <c r="U125" s="705"/>
      <c r="V125" s="705"/>
      <c r="W125" s="705"/>
      <c r="X125" s="705"/>
      <c r="Y125" s="705"/>
      <c r="Z125" s="705"/>
    </row>
    <row r="126" ht="15.75" customHeight="1">
      <c r="A126" s="707"/>
      <c r="B126" s="703"/>
      <c r="C126" s="705"/>
      <c r="D126" s="705"/>
      <c r="E126" s="705"/>
      <c r="F126" s="705"/>
      <c r="G126" s="705"/>
      <c r="H126" s="705"/>
      <c r="I126" s="705"/>
      <c r="J126" s="705"/>
      <c r="K126" s="705"/>
      <c r="L126" s="705"/>
      <c r="M126" s="705"/>
      <c r="N126" s="705"/>
      <c r="O126" s="705"/>
      <c r="P126" s="705"/>
      <c r="Q126" s="705"/>
      <c r="R126" s="705"/>
      <c r="S126" s="705"/>
      <c r="T126" s="705"/>
      <c r="U126" s="705"/>
      <c r="V126" s="705"/>
      <c r="W126" s="705"/>
      <c r="X126" s="705"/>
      <c r="Y126" s="705"/>
      <c r="Z126" s="705"/>
    </row>
    <row r="127" ht="15.75" customHeight="1">
      <c r="A127" s="707"/>
      <c r="B127" s="703"/>
      <c r="C127" s="705"/>
      <c r="D127" s="705"/>
      <c r="E127" s="705"/>
      <c r="F127" s="705"/>
      <c r="G127" s="705"/>
      <c r="H127" s="705"/>
      <c r="I127" s="705"/>
      <c r="J127" s="705"/>
      <c r="K127" s="705"/>
      <c r="L127" s="705"/>
      <c r="M127" s="705"/>
      <c r="N127" s="705"/>
      <c r="O127" s="705"/>
      <c r="P127" s="705"/>
      <c r="Q127" s="705"/>
      <c r="R127" s="705"/>
      <c r="S127" s="705"/>
      <c r="T127" s="705"/>
      <c r="U127" s="705"/>
      <c r="V127" s="705"/>
      <c r="W127" s="705"/>
      <c r="X127" s="705"/>
      <c r="Y127" s="705"/>
      <c r="Z127" s="705"/>
    </row>
    <row r="128" ht="15.75" customHeight="1">
      <c r="A128" s="707"/>
      <c r="B128" s="703"/>
      <c r="C128" s="705"/>
      <c r="D128" s="705"/>
      <c r="E128" s="705"/>
      <c r="F128" s="705"/>
      <c r="G128" s="705"/>
      <c r="H128" s="705"/>
      <c r="I128" s="705"/>
      <c r="J128" s="705"/>
      <c r="K128" s="705"/>
      <c r="L128" s="705"/>
      <c r="M128" s="705"/>
      <c r="N128" s="705"/>
      <c r="O128" s="705"/>
      <c r="P128" s="705"/>
      <c r="Q128" s="705"/>
      <c r="R128" s="705"/>
      <c r="S128" s="705"/>
      <c r="T128" s="705"/>
      <c r="U128" s="705"/>
      <c r="V128" s="705"/>
      <c r="W128" s="705"/>
      <c r="X128" s="705"/>
      <c r="Y128" s="705"/>
      <c r="Z128" s="705"/>
    </row>
    <row r="129" ht="15.75" customHeight="1">
      <c r="A129" s="707"/>
      <c r="B129" s="703"/>
      <c r="C129" s="705"/>
      <c r="D129" s="705"/>
      <c r="E129" s="705"/>
      <c r="F129" s="705"/>
      <c r="G129" s="705"/>
      <c r="H129" s="705"/>
      <c r="I129" s="705"/>
      <c r="J129" s="705"/>
      <c r="K129" s="705"/>
      <c r="L129" s="705"/>
      <c r="M129" s="705"/>
      <c r="N129" s="705"/>
      <c r="O129" s="705"/>
      <c r="P129" s="705"/>
      <c r="Q129" s="705"/>
      <c r="R129" s="705"/>
      <c r="S129" s="705"/>
      <c r="T129" s="705"/>
      <c r="U129" s="705"/>
      <c r="V129" s="705"/>
      <c r="W129" s="705"/>
      <c r="X129" s="705"/>
      <c r="Y129" s="705"/>
      <c r="Z129" s="705"/>
    </row>
    <row r="130" ht="15.75" customHeight="1">
      <c r="A130" s="707"/>
      <c r="B130" s="703"/>
      <c r="C130" s="705"/>
      <c r="D130" s="705"/>
      <c r="E130" s="705"/>
      <c r="F130" s="705"/>
      <c r="G130" s="705"/>
      <c r="H130" s="705"/>
      <c r="I130" s="705"/>
      <c r="J130" s="705"/>
      <c r="K130" s="705"/>
      <c r="L130" s="705"/>
      <c r="M130" s="705"/>
      <c r="N130" s="705"/>
      <c r="O130" s="705"/>
      <c r="P130" s="705"/>
      <c r="Q130" s="705"/>
      <c r="R130" s="705"/>
      <c r="S130" s="705"/>
      <c r="T130" s="705"/>
      <c r="U130" s="705"/>
      <c r="V130" s="705"/>
      <c r="W130" s="705"/>
      <c r="X130" s="705"/>
      <c r="Y130" s="705"/>
      <c r="Z130" s="705"/>
    </row>
    <row r="131" ht="15.75" customHeight="1">
      <c r="A131" s="707"/>
      <c r="B131" s="703"/>
      <c r="C131" s="705"/>
      <c r="D131" s="705"/>
      <c r="E131" s="705"/>
      <c r="F131" s="705"/>
      <c r="G131" s="705"/>
      <c r="H131" s="705"/>
      <c r="I131" s="705"/>
      <c r="J131" s="705"/>
      <c r="K131" s="705"/>
      <c r="L131" s="705"/>
      <c r="M131" s="705"/>
      <c r="N131" s="705"/>
      <c r="O131" s="705"/>
      <c r="P131" s="705"/>
      <c r="Q131" s="705"/>
      <c r="R131" s="705"/>
      <c r="S131" s="705"/>
      <c r="T131" s="705"/>
      <c r="U131" s="705"/>
      <c r="V131" s="705"/>
      <c r="W131" s="705"/>
      <c r="X131" s="705"/>
      <c r="Y131" s="705"/>
      <c r="Z131" s="705"/>
    </row>
    <row r="132" ht="15.75" customHeight="1">
      <c r="A132" s="707"/>
      <c r="B132" s="703"/>
      <c r="C132" s="705"/>
      <c r="D132" s="705"/>
      <c r="E132" s="705"/>
      <c r="F132" s="705"/>
      <c r="G132" s="705"/>
      <c r="H132" s="705"/>
      <c r="I132" s="705"/>
      <c r="J132" s="705"/>
      <c r="K132" s="705"/>
      <c r="L132" s="705"/>
      <c r="M132" s="705"/>
      <c r="N132" s="705"/>
      <c r="O132" s="705"/>
      <c r="P132" s="705"/>
      <c r="Q132" s="705"/>
      <c r="R132" s="705"/>
      <c r="S132" s="705"/>
      <c r="T132" s="705"/>
      <c r="U132" s="705"/>
      <c r="V132" s="705"/>
      <c r="W132" s="705"/>
      <c r="X132" s="705"/>
      <c r="Y132" s="705"/>
      <c r="Z132" s="705"/>
    </row>
    <row r="133" ht="15.75" customHeight="1">
      <c r="A133" s="707"/>
      <c r="B133" s="703"/>
      <c r="C133" s="705"/>
      <c r="D133" s="705"/>
      <c r="E133" s="705"/>
      <c r="F133" s="705"/>
      <c r="G133" s="705"/>
      <c r="H133" s="705"/>
      <c r="I133" s="705"/>
      <c r="J133" s="705"/>
      <c r="K133" s="705"/>
      <c r="L133" s="705"/>
      <c r="M133" s="705"/>
      <c r="N133" s="705"/>
      <c r="O133" s="705"/>
      <c r="P133" s="705"/>
      <c r="Q133" s="705"/>
      <c r="R133" s="705"/>
      <c r="S133" s="705"/>
      <c r="T133" s="705"/>
      <c r="U133" s="705"/>
      <c r="V133" s="705"/>
      <c r="W133" s="705"/>
      <c r="X133" s="705"/>
      <c r="Y133" s="705"/>
      <c r="Z133" s="705"/>
    </row>
    <row r="134" ht="15.75" customHeight="1">
      <c r="A134" s="707"/>
      <c r="B134" s="703"/>
      <c r="C134" s="705"/>
      <c r="D134" s="705"/>
      <c r="E134" s="705"/>
      <c r="F134" s="705"/>
      <c r="G134" s="705"/>
      <c r="H134" s="705"/>
      <c r="I134" s="705"/>
      <c r="J134" s="705"/>
      <c r="K134" s="705"/>
      <c r="L134" s="705"/>
      <c r="M134" s="705"/>
      <c r="N134" s="705"/>
      <c r="O134" s="705"/>
      <c r="P134" s="705"/>
      <c r="Q134" s="705"/>
      <c r="R134" s="705"/>
      <c r="S134" s="705"/>
      <c r="T134" s="705"/>
      <c r="U134" s="705"/>
      <c r="V134" s="705"/>
      <c r="W134" s="705"/>
      <c r="X134" s="705"/>
      <c r="Y134" s="705"/>
      <c r="Z134" s="705"/>
    </row>
    <row r="135" ht="15.75" customHeight="1">
      <c r="A135" s="707"/>
      <c r="B135" s="703"/>
      <c r="C135" s="705"/>
      <c r="D135" s="705"/>
      <c r="E135" s="705"/>
      <c r="F135" s="705"/>
      <c r="G135" s="705"/>
      <c r="H135" s="705"/>
      <c r="I135" s="705"/>
      <c r="J135" s="705"/>
      <c r="K135" s="705"/>
      <c r="L135" s="705"/>
      <c r="M135" s="705"/>
      <c r="N135" s="705"/>
      <c r="O135" s="705"/>
      <c r="P135" s="705"/>
      <c r="Q135" s="705"/>
      <c r="R135" s="705"/>
      <c r="S135" s="705"/>
      <c r="T135" s="705"/>
      <c r="U135" s="705"/>
      <c r="V135" s="705"/>
      <c r="W135" s="705"/>
      <c r="X135" s="705"/>
      <c r="Y135" s="705"/>
      <c r="Z135" s="705"/>
    </row>
    <row r="136" ht="15.75" customHeight="1">
      <c r="A136" s="707"/>
      <c r="B136" s="703"/>
      <c r="C136" s="705"/>
      <c r="D136" s="705"/>
      <c r="E136" s="705"/>
      <c r="F136" s="705"/>
      <c r="G136" s="705"/>
      <c r="H136" s="705"/>
      <c r="I136" s="705"/>
      <c r="J136" s="705"/>
      <c r="K136" s="705"/>
      <c r="L136" s="705"/>
      <c r="M136" s="705"/>
      <c r="N136" s="705"/>
      <c r="O136" s="705"/>
      <c r="P136" s="705"/>
      <c r="Q136" s="705"/>
      <c r="R136" s="705"/>
      <c r="S136" s="705"/>
      <c r="T136" s="705"/>
      <c r="U136" s="705"/>
      <c r="V136" s="705"/>
      <c r="W136" s="705"/>
      <c r="X136" s="705"/>
      <c r="Y136" s="705"/>
      <c r="Z136" s="705"/>
    </row>
    <row r="137" ht="15.75" customHeight="1">
      <c r="A137" s="707"/>
      <c r="B137" s="703"/>
      <c r="C137" s="705"/>
      <c r="D137" s="705"/>
      <c r="E137" s="705"/>
      <c r="F137" s="705"/>
      <c r="G137" s="705"/>
      <c r="H137" s="705"/>
      <c r="I137" s="705"/>
      <c r="J137" s="705"/>
      <c r="K137" s="705"/>
      <c r="L137" s="705"/>
      <c r="M137" s="705"/>
      <c r="N137" s="705"/>
      <c r="O137" s="705"/>
      <c r="P137" s="705"/>
      <c r="Q137" s="705"/>
      <c r="R137" s="705"/>
      <c r="S137" s="705"/>
      <c r="T137" s="705"/>
      <c r="U137" s="705"/>
      <c r="V137" s="705"/>
      <c r="W137" s="705"/>
      <c r="X137" s="705"/>
      <c r="Y137" s="705"/>
      <c r="Z137" s="705"/>
    </row>
    <row r="138" ht="15.75" customHeight="1">
      <c r="A138" s="707"/>
      <c r="B138" s="703"/>
      <c r="C138" s="705"/>
      <c r="D138" s="705"/>
      <c r="E138" s="705"/>
      <c r="F138" s="705"/>
      <c r="G138" s="705"/>
      <c r="H138" s="705"/>
      <c r="I138" s="705"/>
      <c r="J138" s="705"/>
      <c r="K138" s="705"/>
      <c r="L138" s="705"/>
      <c r="M138" s="705"/>
      <c r="N138" s="705"/>
      <c r="O138" s="705"/>
      <c r="P138" s="705"/>
      <c r="Q138" s="705"/>
      <c r="R138" s="705"/>
      <c r="S138" s="705"/>
      <c r="T138" s="705"/>
      <c r="U138" s="705"/>
      <c r="V138" s="705"/>
      <c r="W138" s="705"/>
      <c r="X138" s="705"/>
      <c r="Y138" s="705"/>
      <c r="Z138" s="705"/>
    </row>
    <row r="139" ht="15.75" customHeight="1">
      <c r="A139" s="707"/>
      <c r="B139" s="703"/>
      <c r="C139" s="705"/>
      <c r="D139" s="705"/>
      <c r="E139" s="705"/>
      <c r="F139" s="705"/>
      <c r="G139" s="705"/>
      <c r="H139" s="705"/>
      <c r="I139" s="705"/>
      <c r="J139" s="705"/>
      <c r="K139" s="705"/>
      <c r="L139" s="705"/>
      <c r="M139" s="705"/>
      <c r="N139" s="705"/>
      <c r="O139" s="705"/>
      <c r="P139" s="705"/>
      <c r="Q139" s="705"/>
      <c r="R139" s="705"/>
      <c r="S139" s="705"/>
      <c r="T139" s="705"/>
      <c r="U139" s="705"/>
      <c r="V139" s="705"/>
      <c r="W139" s="705"/>
      <c r="X139" s="705"/>
      <c r="Y139" s="705"/>
      <c r="Z139" s="705"/>
    </row>
    <row r="140" ht="15.75" customHeight="1">
      <c r="A140" s="707"/>
      <c r="B140" s="703"/>
      <c r="C140" s="705"/>
      <c r="D140" s="705"/>
      <c r="E140" s="705"/>
      <c r="F140" s="705"/>
      <c r="G140" s="705"/>
      <c r="H140" s="705"/>
      <c r="I140" s="705"/>
      <c r="J140" s="705"/>
      <c r="K140" s="705"/>
      <c r="L140" s="705"/>
      <c r="M140" s="705"/>
      <c r="N140" s="705"/>
      <c r="O140" s="705"/>
      <c r="P140" s="705"/>
      <c r="Q140" s="705"/>
      <c r="R140" s="705"/>
      <c r="S140" s="705"/>
      <c r="T140" s="705"/>
      <c r="U140" s="705"/>
      <c r="V140" s="705"/>
      <c r="W140" s="705"/>
      <c r="X140" s="705"/>
      <c r="Y140" s="705"/>
      <c r="Z140" s="705"/>
    </row>
    <row r="141" ht="15.75" customHeight="1">
      <c r="A141" s="707"/>
      <c r="B141" s="703"/>
      <c r="C141" s="705"/>
      <c r="D141" s="705"/>
      <c r="E141" s="705"/>
      <c r="F141" s="705"/>
      <c r="G141" s="705"/>
      <c r="H141" s="705"/>
      <c r="I141" s="705"/>
      <c r="J141" s="705"/>
      <c r="K141" s="705"/>
      <c r="L141" s="705"/>
      <c r="M141" s="705"/>
      <c r="N141" s="705"/>
      <c r="O141" s="705"/>
      <c r="P141" s="705"/>
      <c r="Q141" s="705"/>
      <c r="R141" s="705"/>
      <c r="S141" s="705"/>
      <c r="T141" s="705"/>
      <c r="U141" s="705"/>
      <c r="V141" s="705"/>
      <c r="W141" s="705"/>
      <c r="X141" s="705"/>
      <c r="Y141" s="705"/>
      <c r="Z141" s="705"/>
    </row>
    <row r="142" ht="15.75" customHeight="1">
      <c r="A142" s="707"/>
      <c r="B142" s="703"/>
      <c r="C142" s="705"/>
      <c r="D142" s="705"/>
      <c r="E142" s="705"/>
      <c r="F142" s="705"/>
      <c r="G142" s="705"/>
      <c r="H142" s="705"/>
      <c r="I142" s="705"/>
      <c r="J142" s="705"/>
      <c r="K142" s="705"/>
      <c r="L142" s="705"/>
      <c r="M142" s="705"/>
      <c r="N142" s="705"/>
      <c r="O142" s="705"/>
      <c r="P142" s="705"/>
      <c r="Q142" s="705"/>
      <c r="R142" s="705"/>
      <c r="S142" s="705"/>
      <c r="T142" s="705"/>
      <c r="U142" s="705"/>
      <c r="V142" s="705"/>
      <c r="W142" s="705"/>
      <c r="X142" s="705"/>
      <c r="Y142" s="705"/>
      <c r="Z142" s="705"/>
    </row>
    <row r="143" ht="15.75" customHeight="1">
      <c r="A143" s="707"/>
      <c r="B143" s="703"/>
      <c r="C143" s="705"/>
      <c r="D143" s="705"/>
      <c r="E143" s="705"/>
      <c r="F143" s="705"/>
      <c r="G143" s="705"/>
      <c r="H143" s="705"/>
      <c r="I143" s="705"/>
      <c r="J143" s="705"/>
      <c r="K143" s="705"/>
      <c r="L143" s="705"/>
      <c r="M143" s="705"/>
      <c r="N143" s="705"/>
      <c r="O143" s="705"/>
      <c r="P143" s="705"/>
      <c r="Q143" s="705"/>
      <c r="R143" s="705"/>
      <c r="S143" s="705"/>
      <c r="T143" s="705"/>
      <c r="U143" s="705"/>
      <c r="V143" s="705"/>
      <c r="W143" s="705"/>
      <c r="X143" s="705"/>
      <c r="Y143" s="705"/>
      <c r="Z143" s="705"/>
    </row>
    <row r="144" ht="15.75" customHeight="1">
      <c r="A144" s="707"/>
      <c r="B144" s="703"/>
      <c r="C144" s="705"/>
      <c r="D144" s="705"/>
      <c r="E144" s="705"/>
      <c r="F144" s="705"/>
      <c r="G144" s="705"/>
      <c r="H144" s="705"/>
      <c r="I144" s="705"/>
      <c r="J144" s="705"/>
      <c r="K144" s="705"/>
      <c r="L144" s="705"/>
      <c r="M144" s="705"/>
      <c r="N144" s="705"/>
      <c r="O144" s="705"/>
      <c r="P144" s="705"/>
      <c r="Q144" s="705"/>
      <c r="R144" s="705"/>
      <c r="S144" s="705"/>
      <c r="T144" s="705"/>
      <c r="U144" s="705"/>
      <c r="V144" s="705"/>
      <c r="W144" s="705"/>
      <c r="X144" s="705"/>
      <c r="Y144" s="705"/>
      <c r="Z144" s="705"/>
    </row>
    <row r="145" ht="15.75" customHeight="1">
      <c r="A145" s="707"/>
      <c r="B145" s="703"/>
      <c r="C145" s="705"/>
      <c r="D145" s="705"/>
      <c r="E145" s="705"/>
      <c r="F145" s="705"/>
      <c r="G145" s="705"/>
      <c r="H145" s="705"/>
      <c r="I145" s="705"/>
      <c r="J145" s="705"/>
      <c r="K145" s="705"/>
      <c r="L145" s="705"/>
      <c r="M145" s="705"/>
      <c r="N145" s="705"/>
      <c r="O145" s="705"/>
      <c r="P145" s="705"/>
      <c r="Q145" s="705"/>
      <c r="R145" s="705"/>
      <c r="S145" s="705"/>
      <c r="T145" s="705"/>
      <c r="U145" s="705"/>
      <c r="V145" s="705"/>
      <c r="W145" s="705"/>
      <c r="X145" s="705"/>
      <c r="Y145" s="705"/>
      <c r="Z145" s="705"/>
    </row>
    <row r="146" ht="15.75" customHeight="1">
      <c r="A146" s="707"/>
      <c r="B146" s="703"/>
      <c r="C146" s="705"/>
      <c r="D146" s="705"/>
      <c r="E146" s="705"/>
      <c r="F146" s="705"/>
      <c r="G146" s="705"/>
      <c r="H146" s="705"/>
      <c r="I146" s="705"/>
      <c r="J146" s="705"/>
      <c r="K146" s="705"/>
      <c r="L146" s="705"/>
      <c r="M146" s="705"/>
      <c r="N146" s="705"/>
      <c r="O146" s="705"/>
      <c r="P146" s="705"/>
      <c r="Q146" s="705"/>
      <c r="R146" s="705"/>
      <c r="S146" s="705"/>
      <c r="T146" s="705"/>
      <c r="U146" s="705"/>
      <c r="V146" s="705"/>
      <c r="W146" s="705"/>
      <c r="X146" s="705"/>
      <c r="Y146" s="705"/>
      <c r="Z146" s="705"/>
    </row>
    <row r="147" ht="15.75" customHeight="1">
      <c r="A147" s="707"/>
      <c r="B147" s="703"/>
      <c r="C147" s="705"/>
      <c r="D147" s="705"/>
      <c r="E147" s="705"/>
      <c r="F147" s="705"/>
      <c r="G147" s="705"/>
      <c r="H147" s="705"/>
      <c r="I147" s="705"/>
      <c r="J147" s="705"/>
      <c r="K147" s="705"/>
      <c r="L147" s="705"/>
      <c r="M147" s="705"/>
      <c r="N147" s="705"/>
      <c r="O147" s="705"/>
      <c r="P147" s="705"/>
      <c r="Q147" s="705"/>
      <c r="R147" s="705"/>
      <c r="S147" s="705"/>
      <c r="T147" s="705"/>
      <c r="U147" s="705"/>
      <c r="V147" s="705"/>
      <c r="W147" s="705"/>
      <c r="X147" s="705"/>
      <c r="Y147" s="705"/>
      <c r="Z147" s="705"/>
    </row>
    <row r="148" ht="15.75" customHeight="1">
      <c r="A148" s="707"/>
      <c r="B148" s="703"/>
      <c r="C148" s="705"/>
      <c r="D148" s="705"/>
      <c r="E148" s="705"/>
      <c r="F148" s="705"/>
      <c r="G148" s="705"/>
      <c r="H148" s="705"/>
      <c r="I148" s="705"/>
      <c r="J148" s="705"/>
      <c r="K148" s="705"/>
      <c r="L148" s="705"/>
      <c r="M148" s="705"/>
      <c r="N148" s="705"/>
      <c r="O148" s="705"/>
      <c r="P148" s="705"/>
      <c r="Q148" s="705"/>
      <c r="R148" s="705"/>
      <c r="S148" s="705"/>
      <c r="T148" s="705"/>
      <c r="U148" s="705"/>
      <c r="V148" s="705"/>
      <c r="W148" s="705"/>
      <c r="X148" s="705"/>
      <c r="Y148" s="705"/>
      <c r="Z148" s="705"/>
    </row>
    <row r="149" ht="15.75" customHeight="1">
      <c r="A149" s="707"/>
      <c r="B149" s="703"/>
      <c r="C149" s="705"/>
      <c r="D149" s="705"/>
      <c r="E149" s="705"/>
      <c r="F149" s="705"/>
      <c r="G149" s="705"/>
      <c r="H149" s="705"/>
      <c r="I149" s="705"/>
      <c r="J149" s="705"/>
      <c r="K149" s="705"/>
      <c r="L149" s="705"/>
      <c r="M149" s="705"/>
      <c r="N149" s="705"/>
      <c r="O149" s="705"/>
      <c r="P149" s="705"/>
      <c r="Q149" s="705"/>
      <c r="R149" s="705"/>
      <c r="S149" s="705"/>
      <c r="T149" s="705"/>
      <c r="U149" s="705"/>
      <c r="V149" s="705"/>
      <c r="W149" s="705"/>
      <c r="X149" s="705"/>
      <c r="Y149" s="705"/>
      <c r="Z149" s="705"/>
    </row>
    <row r="150" ht="15.75" customHeight="1">
      <c r="A150" s="707"/>
      <c r="B150" s="703"/>
      <c r="C150" s="705"/>
      <c r="D150" s="705"/>
      <c r="E150" s="705"/>
      <c r="F150" s="705"/>
      <c r="G150" s="705"/>
      <c r="H150" s="705"/>
      <c r="I150" s="705"/>
      <c r="J150" s="705"/>
      <c r="K150" s="705"/>
      <c r="L150" s="705"/>
      <c r="M150" s="705"/>
      <c r="N150" s="705"/>
      <c r="O150" s="705"/>
      <c r="P150" s="705"/>
      <c r="Q150" s="705"/>
      <c r="R150" s="705"/>
      <c r="S150" s="705"/>
      <c r="T150" s="705"/>
      <c r="U150" s="705"/>
      <c r="V150" s="705"/>
      <c r="W150" s="705"/>
      <c r="X150" s="705"/>
      <c r="Y150" s="705"/>
      <c r="Z150" s="705"/>
    </row>
    <row r="151" ht="15.75" customHeight="1">
      <c r="A151" s="707"/>
      <c r="B151" s="703"/>
      <c r="C151" s="705"/>
      <c r="D151" s="705"/>
      <c r="E151" s="705"/>
      <c r="F151" s="705"/>
      <c r="G151" s="705"/>
      <c r="H151" s="705"/>
      <c r="I151" s="705"/>
      <c r="J151" s="705"/>
      <c r="K151" s="705"/>
      <c r="L151" s="705"/>
      <c r="M151" s="705"/>
      <c r="N151" s="705"/>
      <c r="O151" s="705"/>
      <c r="P151" s="705"/>
      <c r="Q151" s="705"/>
      <c r="R151" s="705"/>
      <c r="S151" s="705"/>
      <c r="T151" s="705"/>
      <c r="U151" s="705"/>
      <c r="V151" s="705"/>
      <c r="W151" s="705"/>
      <c r="X151" s="705"/>
      <c r="Y151" s="705"/>
      <c r="Z151" s="705"/>
    </row>
    <row r="152" ht="15.75" customHeight="1">
      <c r="A152" s="707"/>
      <c r="B152" s="703"/>
      <c r="C152" s="705"/>
      <c r="D152" s="705"/>
      <c r="E152" s="705"/>
      <c r="F152" s="705"/>
      <c r="G152" s="705"/>
      <c r="H152" s="705"/>
      <c r="I152" s="705"/>
      <c r="J152" s="705"/>
      <c r="K152" s="705"/>
      <c r="L152" s="705"/>
      <c r="M152" s="705"/>
      <c r="N152" s="705"/>
      <c r="O152" s="705"/>
      <c r="P152" s="705"/>
      <c r="Q152" s="705"/>
      <c r="R152" s="705"/>
      <c r="S152" s="705"/>
      <c r="T152" s="705"/>
      <c r="U152" s="705"/>
      <c r="V152" s="705"/>
      <c r="W152" s="705"/>
      <c r="X152" s="705"/>
      <c r="Y152" s="705"/>
      <c r="Z152" s="705"/>
    </row>
    <row r="153" ht="15.75" customHeight="1">
      <c r="A153" s="707"/>
      <c r="B153" s="703"/>
      <c r="C153" s="705"/>
      <c r="D153" s="705"/>
      <c r="E153" s="705"/>
      <c r="F153" s="705"/>
      <c r="G153" s="705"/>
      <c r="H153" s="705"/>
      <c r="I153" s="705"/>
      <c r="J153" s="705"/>
      <c r="K153" s="705"/>
      <c r="L153" s="705"/>
      <c r="M153" s="705"/>
      <c r="N153" s="705"/>
      <c r="O153" s="705"/>
      <c r="P153" s="705"/>
      <c r="Q153" s="705"/>
      <c r="R153" s="705"/>
      <c r="S153" s="705"/>
      <c r="T153" s="705"/>
      <c r="U153" s="705"/>
      <c r="V153" s="705"/>
      <c r="W153" s="705"/>
      <c r="X153" s="705"/>
      <c r="Y153" s="705"/>
      <c r="Z153" s="705"/>
    </row>
    <row r="154" ht="15.75" customHeight="1">
      <c r="A154" s="707"/>
      <c r="B154" s="703"/>
      <c r="C154" s="705"/>
      <c r="D154" s="705"/>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row>
    <row r="155" ht="15.75" customHeight="1">
      <c r="A155" s="707"/>
      <c r="B155" s="703"/>
      <c r="C155" s="705"/>
      <c r="D155" s="705"/>
      <c r="E155" s="705"/>
      <c r="F155" s="705"/>
      <c r="G155" s="705"/>
      <c r="H155" s="705"/>
      <c r="I155" s="705"/>
      <c r="J155" s="705"/>
      <c r="K155" s="705"/>
      <c r="L155" s="705"/>
      <c r="M155" s="705"/>
      <c r="N155" s="705"/>
      <c r="O155" s="705"/>
      <c r="P155" s="705"/>
      <c r="Q155" s="705"/>
      <c r="R155" s="705"/>
      <c r="S155" s="705"/>
      <c r="T155" s="705"/>
      <c r="U155" s="705"/>
      <c r="V155" s="705"/>
      <c r="W155" s="705"/>
      <c r="X155" s="705"/>
      <c r="Y155" s="705"/>
      <c r="Z155" s="705"/>
    </row>
    <row r="156" ht="15.75" customHeight="1">
      <c r="A156" s="707"/>
      <c r="B156" s="703"/>
      <c r="C156" s="705"/>
      <c r="D156" s="705"/>
      <c r="E156" s="705"/>
      <c r="F156" s="705"/>
      <c r="G156" s="705"/>
      <c r="H156" s="705"/>
      <c r="I156" s="705"/>
      <c r="J156" s="705"/>
      <c r="K156" s="705"/>
      <c r="L156" s="705"/>
      <c r="M156" s="705"/>
      <c r="N156" s="705"/>
      <c r="O156" s="705"/>
      <c r="P156" s="705"/>
      <c r="Q156" s="705"/>
      <c r="R156" s="705"/>
      <c r="S156" s="705"/>
      <c r="T156" s="705"/>
      <c r="U156" s="705"/>
      <c r="V156" s="705"/>
      <c r="W156" s="705"/>
      <c r="X156" s="705"/>
      <c r="Y156" s="705"/>
      <c r="Z156" s="705"/>
    </row>
    <row r="157" ht="15.75" customHeight="1">
      <c r="A157" s="707"/>
      <c r="B157" s="703"/>
      <c r="C157" s="705"/>
      <c r="D157" s="705"/>
      <c r="E157" s="705"/>
      <c r="F157" s="705"/>
      <c r="G157" s="705"/>
      <c r="H157" s="705"/>
      <c r="I157" s="705"/>
      <c r="J157" s="705"/>
      <c r="K157" s="705"/>
      <c r="L157" s="705"/>
      <c r="M157" s="705"/>
      <c r="N157" s="705"/>
      <c r="O157" s="705"/>
      <c r="P157" s="705"/>
      <c r="Q157" s="705"/>
      <c r="R157" s="705"/>
      <c r="S157" s="705"/>
      <c r="T157" s="705"/>
      <c r="U157" s="705"/>
      <c r="V157" s="705"/>
      <c r="W157" s="705"/>
      <c r="X157" s="705"/>
      <c r="Y157" s="705"/>
      <c r="Z157" s="705"/>
    </row>
    <row r="158" ht="15.75" customHeight="1">
      <c r="A158" s="707"/>
      <c r="B158" s="703"/>
      <c r="C158" s="705"/>
      <c r="D158" s="705"/>
      <c r="E158" s="705"/>
      <c r="F158" s="705"/>
      <c r="G158" s="705"/>
      <c r="H158" s="705"/>
      <c r="I158" s="705"/>
      <c r="J158" s="705"/>
      <c r="K158" s="705"/>
      <c r="L158" s="705"/>
      <c r="M158" s="705"/>
      <c r="N158" s="705"/>
      <c r="O158" s="705"/>
      <c r="P158" s="705"/>
      <c r="Q158" s="705"/>
      <c r="R158" s="705"/>
      <c r="S158" s="705"/>
      <c r="T158" s="705"/>
      <c r="U158" s="705"/>
      <c r="V158" s="705"/>
      <c r="W158" s="705"/>
      <c r="X158" s="705"/>
      <c r="Y158" s="705"/>
      <c r="Z158" s="705"/>
    </row>
    <row r="159" ht="15.75" customHeight="1">
      <c r="A159" s="707"/>
      <c r="B159" s="703"/>
      <c r="C159" s="705"/>
      <c r="D159" s="705"/>
      <c r="E159" s="705"/>
      <c r="F159" s="705"/>
      <c r="G159" s="705"/>
      <c r="H159" s="705"/>
      <c r="I159" s="705"/>
      <c r="J159" s="705"/>
      <c r="K159" s="705"/>
      <c r="L159" s="705"/>
      <c r="M159" s="705"/>
      <c r="N159" s="705"/>
      <c r="O159" s="705"/>
      <c r="P159" s="705"/>
      <c r="Q159" s="705"/>
      <c r="R159" s="705"/>
      <c r="S159" s="705"/>
      <c r="T159" s="705"/>
      <c r="U159" s="705"/>
      <c r="V159" s="705"/>
      <c r="W159" s="705"/>
      <c r="X159" s="705"/>
      <c r="Y159" s="705"/>
      <c r="Z159" s="705"/>
    </row>
    <row r="160" ht="15.75" customHeight="1">
      <c r="A160" s="707"/>
      <c r="B160" s="703"/>
      <c r="C160" s="705"/>
      <c r="D160" s="705"/>
      <c r="E160" s="705"/>
      <c r="F160" s="705"/>
      <c r="G160" s="705"/>
      <c r="H160" s="705"/>
      <c r="I160" s="705"/>
      <c r="J160" s="705"/>
      <c r="K160" s="705"/>
      <c r="L160" s="705"/>
      <c r="M160" s="705"/>
      <c r="N160" s="705"/>
      <c r="O160" s="705"/>
      <c r="P160" s="705"/>
      <c r="Q160" s="705"/>
      <c r="R160" s="705"/>
      <c r="S160" s="705"/>
      <c r="T160" s="705"/>
      <c r="U160" s="705"/>
      <c r="V160" s="705"/>
      <c r="W160" s="705"/>
      <c r="X160" s="705"/>
      <c r="Y160" s="705"/>
      <c r="Z160" s="705"/>
    </row>
    <row r="161" ht="15.75" customHeight="1">
      <c r="A161" s="707"/>
      <c r="B161" s="703"/>
      <c r="C161" s="705"/>
      <c r="D161" s="705"/>
      <c r="E161" s="705"/>
      <c r="F161" s="705"/>
      <c r="G161" s="705"/>
      <c r="H161" s="705"/>
      <c r="I161" s="705"/>
      <c r="J161" s="705"/>
      <c r="K161" s="705"/>
      <c r="L161" s="705"/>
      <c r="M161" s="705"/>
      <c r="N161" s="705"/>
      <c r="O161" s="705"/>
      <c r="P161" s="705"/>
      <c r="Q161" s="705"/>
      <c r="R161" s="705"/>
      <c r="S161" s="705"/>
      <c r="T161" s="705"/>
      <c r="U161" s="705"/>
      <c r="V161" s="705"/>
      <c r="W161" s="705"/>
      <c r="X161" s="705"/>
      <c r="Y161" s="705"/>
      <c r="Z161" s="705"/>
    </row>
    <row r="162" ht="15.75" customHeight="1">
      <c r="A162" s="707"/>
      <c r="B162" s="703"/>
      <c r="C162" s="705"/>
      <c r="D162" s="705"/>
      <c r="E162" s="705"/>
      <c r="F162" s="705"/>
      <c r="G162" s="705"/>
      <c r="H162" s="705"/>
      <c r="I162" s="705"/>
      <c r="J162" s="705"/>
      <c r="K162" s="705"/>
      <c r="L162" s="705"/>
      <c r="M162" s="705"/>
      <c r="N162" s="705"/>
      <c r="O162" s="705"/>
      <c r="P162" s="705"/>
      <c r="Q162" s="705"/>
      <c r="R162" s="705"/>
      <c r="S162" s="705"/>
      <c r="T162" s="705"/>
      <c r="U162" s="705"/>
      <c r="V162" s="705"/>
      <c r="W162" s="705"/>
      <c r="X162" s="705"/>
      <c r="Y162" s="705"/>
      <c r="Z162" s="705"/>
    </row>
    <row r="163" ht="15.75" customHeight="1">
      <c r="A163" s="707"/>
      <c r="B163" s="703"/>
      <c r="C163" s="705"/>
      <c r="D163" s="705"/>
      <c r="E163" s="705"/>
      <c r="F163" s="705"/>
      <c r="G163" s="705"/>
      <c r="H163" s="705"/>
      <c r="I163" s="705"/>
      <c r="J163" s="705"/>
      <c r="K163" s="705"/>
      <c r="L163" s="705"/>
      <c r="M163" s="705"/>
      <c r="N163" s="705"/>
      <c r="O163" s="705"/>
      <c r="P163" s="705"/>
      <c r="Q163" s="705"/>
      <c r="R163" s="705"/>
      <c r="S163" s="705"/>
      <c r="T163" s="705"/>
      <c r="U163" s="705"/>
      <c r="V163" s="705"/>
      <c r="W163" s="705"/>
      <c r="X163" s="705"/>
      <c r="Y163" s="705"/>
      <c r="Z163" s="705"/>
    </row>
    <row r="164" ht="15.75" customHeight="1">
      <c r="A164" s="707"/>
      <c r="B164" s="703"/>
      <c r="C164" s="705"/>
      <c r="D164" s="705"/>
      <c r="E164" s="705"/>
      <c r="F164" s="705"/>
      <c r="G164" s="705"/>
      <c r="H164" s="705"/>
      <c r="I164" s="705"/>
      <c r="J164" s="705"/>
      <c r="K164" s="705"/>
      <c r="L164" s="705"/>
      <c r="M164" s="705"/>
      <c r="N164" s="705"/>
      <c r="O164" s="705"/>
      <c r="P164" s="705"/>
      <c r="Q164" s="705"/>
      <c r="R164" s="705"/>
      <c r="S164" s="705"/>
      <c r="T164" s="705"/>
      <c r="U164" s="705"/>
      <c r="V164" s="705"/>
      <c r="W164" s="705"/>
      <c r="X164" s="705"/>
      <c r="Y164" s="705"/>
      <c r="Z164" s="705"/>
    </row>
    <row r="165" ht="15.75" customHeight="1">
      <c r="A165" s="707"/>
      <c r="B165" s="703"/>
      <c r="C165" s="705"/>
      <c r="D165" s="705"/>
      <c r="E165" s="705"/>
      <c r="F165" s="705"/>
      <c r="G165" s="705"/>
      <c r="H165" s="705"/>
      <c r="I165" s="705"/>
      <c r="J165" s="705"/>
      <c r="K165" s="705"/>
      <c r="L165" s="705"/>
      <c r="M165" s="705"/>
      <c r="N165" s="705"/>
      <c r="O165" s="705"/>
      <c r="P165" s="705"/>
      <c r="Q165" s="705"/>
      <c r="R165" s="705"/>
      <c r="S165" s="705"/>
      <c r="T165" s="705"/>
      <c r="U165" s="705"/>
      <c r="V165" s="705"/>
      <c r="W165" s="705"/>
      <c r="X165" s="705"/>
      <c r="Y165" s="705"/>
      <c r="Z165" s="705"/>
    </row>
    <row r="166" ht="15.75" customHeight="1">
      <c r="A166" s="707"/>
      <c r="B166" s="703"/>
      <c r="C166" s="705"/>
      <c r="D166" s="705"/>
      <c r="E166" s="705"/>
      <c r="F166" s="705"/>
      <c r="G166" s="705"/>
      <c r="H166" s="705"/>
      <c r="I166" s="705"/>
      <c r="J166" s="705"/>
      <c r="K166" s="705"/>
      <c r="L166" s="705"/>
      <c r="M166" s="705"/>
      <c r="N166" s="705"/>
      <c r="O166" s="705"/>
      <c r="P166" s="705"/>
      <c r="Q166" s="705"/>
      <c r="R166" s="705"/>
      <c r="S166" s="705"/>
      <c r="T166" s="705"/>
      <c r="U166" s="705"/>
      <c r="V166" s="705"/>
      <c r="W166" s="705"/>
      <c r="X166" s="705"/>
      <c r="Y166" s="705"/>
      <c r="Z166" s="705"/>
    </row>
    <row r="167" ht="15.75" customHeight="1">
      <c r="A167" s="707"/>
      <c r="B167" s="703"/>
      <c r="C167" s="705"/>
      <c r="D167" s="705"/>
      <c r="E167" s="705"/>
      <c r="F167" s="705"/>
      <c r="G167" s="705"/>
      <c r="H167" s="705"/>
      <c r="I167" s="705"/>
      <c r="J167" s="705"/>
      <c r="K167" s="705"/>
      <c r="L167" s="705"/>
      <c r="M167" s="705"/>
      <c r="N167" s="705"/>
      <c r="O167" s="705"/>
      <c r="P167" s="705"/>
      <c r="Q167" s="705"/>
      <c r="R167" s="705"/>
      <c r="S167" s="705"/>
      <c r="T167" s="705"/>
      <c r="U167" s="705"/>
      <c r="V167" s="705"/>
      <c r="W167" s="705"/>
      <c r="X167" s="705"/>
      <c r="Y167" s="705"/>
      <c r="Z167" s="705"/>
    </row>
    <row r="168" ht="15.75" customHeight="1">
      <c r="A168" s="707"/>
      <c r="B168" s="703"/>
      <c r="C168" s="705"/>
      <c r="D168" s="705"/>
      <c r="E168" s="705"/>
      <c r="F168" s="705"/>
      <c r="G168" s="705"/>
      <c r="H168" s="705"/>
      <c r="I168" s="705"/>
      <c r="J168" s="705"/>
      <c r="K168" s="705"/>
      <c r="L168" s="705"/>
      <c r="M168" s="705"/>
      <c r="N168" s="705"/>
      <c r="O168" s="705"/>
      <c r="P168" s="705"/>
      <c r="Q168" s="705"/>
      <c r="R168" s="705"/>
      <c r="S168" s="705"/>
      <c r="T168" s="705"/>
      <c r="U168" s="705"/>
      <c r="V168" s="705"/>
      <c r="W168" s="705"/>
      <c r="X168" s="705"/>
      <c r="Y168" s="705"/>
      <c r="Z168" s="705"/>
    </row>
    <row r="169" ht="15.75" customHeight="1">
      <c r="A169" s="707"/>
      <c r="B169" s="703"/>
      <c r="C169" s="705"/>
      <c r="D169" s="705"/>
      <c r="E169" s="705"/>
      <c r="F169" s="705"/>
      <c r="G169" s="705"/>
      <c r="H169" s="705"/>
      <c r="I169" s="705"/>
      <c r="J169" s="705"/>
      <c r="K169" s="705"/>
      <c r="L169" s="705"/>
      <c r="M169" s="705"/>
      <c r="N169" s="705"/>
      <c r="O169" s="705"/>
      <c r="P169" s="705"/>
      <c r="Q169" s="705"/>
      <c r="R169" s="705"/>
      <c r="S169" s="705"/>
      <c r="T169" s="705"/>
      <c r="U169" s="705"/>
      <c r="V169" s="705"/>
      <c r="W169" s="705"/>
      <c r="X169" s="705"/>
      <c r="Y169" s="705"/>
      <c r="Z169" s="705"/>
    </row>
    <row r="170" ht="15.75" customHeight="1">
      <c r="A170" s="707"/>
      <c r="B170" s="703"/>
      <c r="C170" s="705"/>
      <c r="D170" s="705"/>
      <c r="E170" s="705"/>
      <c r="F170" s="705"/>
      <c r="G170" s="705"/>
      <c r="H170" s="705"/>
      <c r="I170" s="705"/>
      <c r="J170" s="705"/>
      <c r="K170" s="705"/>
      <c r="L170" s="705"/>
      <c r="M170" s="705"/>
      <c r="N170" s="705"/>
      <c r="O170" s="705"/>
      <c r="P170" s="705"/>
      <c r="Q170" s="705"/>
      <c r="R170" s="705"/>
      <c r="S170" s="705"/>
      <c r="T170" s="705"/>
      <c r="U170" s="705"/>
      <c r="V170" s="705"/>
      <c r="W170" s="705"/>
      <c r="X170" s="705"/>
      <c r="Y170" s="705"/>
      <c r="Z170" s="705"/>
    </row>
    <row r="171" ht="15.75" customHeight="1">
      <c r="A171" s="707"/>
      <c r="B171" s="703"/>
      <c r="C171" s="705"/>
      <c r="D171" s="705"/>
      <c r="E171" s="705"/>
      <c r="F171" s="705"/>
      <c r="G171" s="705"/>
      <c r="H171" s="705"/>
      <c r="I171" s="705"/>
      <c r="J171" s="705"/>
      <c r="K171" s="705"/>
      <c r="L171" s="705"/>
      <c r="M171" s="705"/>
      <c r="N171" s="705"/>
      <c r="O171" s="705"/>
      <c r="P171" s="705"/>
      <c r="Q171" s="705"/>
      <c r="R171" s="705"/>
      <c r="S171" s="705"/>
      <c r="T171" s="705"/>
      <c r="U171" s="705"/>
      <c r="V171" s="705"/>
      <c r="W171" s="705"/>
      <c r="X171" s="705"/>
      <c r="Y171" s="705"/>
      <c r="Z171" s="705"/>
    </row>
    <row r="172" ht="15.75" customHeight="1">
      <c r="A172" s="707"/>
      <c r="B172" s="703"/>
      <c r="C172" s="705"/>
      <c r="D172" s="705"/>
      <c r="E172" s="705"/>
      <c r="F172" s="705"/>
      <c r="G172" s="705"/>
      <c r="H172" s="705"/>
      <c r="I172" s="705"/>
      <c r="J172" s="705"/>
      <c r="K172" s="705"/>
      <c r="L172" s="705"/>
      <c r="M172" s="705"/>
      <c r="N172" s="705"/>
      <c r="O172" s="705"/>
      <c r="P172" s="705"/>
      <c r="Q172" s="705"/>
      <c r="R172" s="705"/>
      <c r="S172" s="705"/>
      <c r="T172" s="705"/>
      <c r="U172" s="705"/>
      <c r="V172" s="705"/>
      <c r="W172" s="705"/>
      <c r="X172" s="705"/>
      <c r="Y172" s="705"/>
      <c r="Z172" s="705"/>
    </row>
    <row r="173" ht="15.75" customHeight="1">
      <c r="A173" s="707"/>
      <c r="B173" s="703"/>
      <c r="C173" s="705"/>
      <c r="D173" s="705"/>
      <c r="E173" s="705"/>
      <c r="F173" s="705"/>
      <c r="G173" s="705"/>
      <c r="H173" s="705"/>
      <c r="I173" s="705"/>
      <c r="J173" s="705"/>
      <c r="K173" s="705"/>
      <c r="L173" s="705"/>
      <c r="M173" s="705"/>
      <c r="N173" s="705"/>
      <c r="O173" s="705"/>
      <c r="P173" s="705"/>
      <c r="Q173" s="705"/>
      <c r="R173" s="705"/>
      <c r="S173" s="705"/>
      <c r="T173" s="705"/>
      <c r="U173" s="705"/>
      <c r="V173" s="705"/>
      <c r="W173" s="705"/>
      <c r="X173" s="705"/>
      <c r="Y173" s="705"/>
      <c r="Z173" s="705"/>
    </row>
    <row r="174" ht="15.75" customHeight="1">
      <c r="A174" s="707"/>
      <c r="B174" s="703"/>
      <c r="C174" s="705"/>
      <c r="D174" s="705"/>
      <c r="E174" s="705"/>
      <c r="F174" s="705"/>
      <c r="G174" s="705"/>
      <c r="H174" s="705"/>
      <c r="I174" s="705"/>
      <c r="J174" s="705"/>
      <c r="K174" s="705"/>
      <c r="L174" s="705"/>
      <c r="M174" s="705"/>
      <c r="N174" s="705"/>
      <c r="O174" s="705"/>
      <c r="P174" s="705"/>
      <c r="Q174" s="705"/>
      <c r="R174" s="705"/>
      <c r="S174" s="705"/>
      <c r="T174" s="705"/>
      <c r="U174" s="705"/>
      <c r="V174" s="705"/>
      <c r="W174" s="705"/>
      <c r="X174" s="705"/>
      <c r="Y174" s="705"/>
      <c r="Z174" s="705"/>
    </row>
    <row r="175" ht="15.75" customHeight="1">
      <c r="A175" s="707"/>
      <c r="B175" s="703"/>
      <c r="C175" s="705"/>
      <c r="D175" s="705"/>
      <c r="E175" s="705"/>
      <c r="F175" s="705"/>
      <c r="G175" s="705"/>
      <c r="H175" s="705"/>
      <c r="I175" s="705"/>
      <c r="J175" s="705"/>
      <c r="K175" s="705"/>
      <c r="L175" s="705"/>
      <c r="M175" s="705"/>
      <c r="N175" s="705"/>
      <c r="O175" s="705"/>
      <c r="P175" s="705"/>
      <c r="Q175" s="705"/>
      <c r="R175" s="705"/>
      <c r="S175" s="705"/>
      <c r="T175" s="705"/>
      <c r="U175" s="705"/>
      <c r="V175" s="705"/>
      <c r="W175" s="705"/>
      <c r="X175" s="705"/>
      <c r="Y175" s="705"/>
      <c r="Z175" s="705"/>
    </row>
    <row r="176" ht="15.75" customHeight="1">
      <c r="A176" s="707"/>
      <c r="B176" s="703"/>
      <c r="C176" s="705"/>
      <c r="D176" s="705"/>
      <c r="E176" s="705"/>
      <c r="F176" s="705"/>
      <c r="G176" s="705"/>
      <c r="H176" s="705"/>
      <c r="I176" s="705"/>
      <c r="J176" s="705"/>
      <c r="K176" s="705"/>
      <c r="L176" s="705"/>
      <c r="M176" s="705"/>
      <c r="N176" s="705"/>
      <c r="O176" s="705"/>
      <c r="P176" s="705"/>
      <c r="Q176" s="705"/>
      <c r="R176" s="705"/>
      <c r="S176" s="705"/>
      <c r="T176" s="705"/>
      <c r="U176" s="705"/>
      <c r="V176" s="705"/>
      <c r="W176" s="705"/>
      <c r="X176" s="705"/>
      <c r="Y176" s="705"/>
      <c r="Z176" s="705"/>
    </row>
    <row r="177" ht="15.75" customHeight="1">
      <c r="A177" s="707"/>
      <c r="B177" s="703"/>
      <c r="C177" s="705"/>
      <c r="D177" s="705"/>
      <c r="E177" s="705"/>
      <c r="F177" s="705"/>
      <c r="G177" s="705"/>
      <c r="H177" s="705"/>
      <c r="I177" s="705"/>
      <c r="J177" s="705"/>
      <c r="K177" s="705"/>
      <c r="L177" s="705"/>
      <c r="M177" s="705"/>
      <c r="N177" s="705"/>
      <c r="O177" s="705"/>
      <c r="P177" s="705"/>
      <c r="Q177" s="705"/>
      <c r="R177" s="705"/>
      <c r="S177" s="705"/>
      <c r="T177" s="705"/>
      <c r="U177" s="705"/>
      <c r="V177" s="705"/>
      <c r="W177" s="705"/>
      <c r="X177" s="705"/>
      <c r="Y177" s="705"/>
      <c r="Z177" s="705"/>
    </row>
    <row r="178" ht="15.75" customHeight="1">
      <c r="A178" s="707"/>
      <c r="B178" s="703"/>
      <c r="C178" s="705"/>
      <c r="D178" s="705"/>
      <c r="E178" s="705"/>
      <c r="F178" s="705"/>
      <c r="G178" s="705"/>
      <c r="H178" s="705"/>
      <c r="I178" s="705"/>
      <c r="J178" s="705"/>
      <c r="K178" s="705"/>
      <c r="L178" s="705"/>
      <c r="M178" s="705"/>
      <c r="N178" s="705"/>
      <c r="O178" s="705"/>
      <c r="P178" s="705"/>
      <c r="Q178" s="705"/>
      <c r="R178" s="705"/>
      <c r="S178" s="705"/>
      <c r="T178" s="705"/>
      <c r="U178" s="705"/>
      <c r="V178" s="705"/>
      <c r="W178" s="705"/>
      <c r="X178" s="705"/>
      <c r="Y178" s="705"/>
      <c r="Z178" s="705"/>
    </row>
    <row r="179" ht="15.75" customHeight="1">
      <c r="A179" s="707"/>
      <c r="B179" s="703"/>
      <c r="C179" s="705"/>
      <c r="D179" s="705"/>
      <c r="E179" s="705"/>
      <c r="F179" s="705"/>
      <c r="G179" s="705"/>
      <c r="H179" s="705"/>
      <c r="I179" s="705"/>
      <c r="J179" s="705"/>
      <c r="K179" s="705"/>
      <c r="L179" s="705"/>
      <c r="M179" s="705"/>
      <c r="N179" s="705"/>
      <c r="O179" s="705"/>
      <c r="P179" s="705"/>
      <c r="Q179" s="705"/>
      <c r="R179" s="705"/>
      <c r="S179" s="705"/>
      <c r="T179" s="705"/>
      <c r="U179" s="705"/>
      <c r="V179" s="705"/>
      <c r="W179" s="705"/>
      <c r="X179" s="705"/>
      <c r="Y179" s="705"/>
      <c r="Z179" s="705"/>
    </row>
    <row r="180" ht="15.75" customHeight="1">
      <c r="A180" s="707"/>
      <c r="B180" s="703"/>
      <c r="C180" s="705"/>
      <c r="D180" s="705"/>
      <c r="E180" s="705"/>
      <c r="F180" s="705"/>
      <c r="G180" s="705"/>
      <c r="H180" s="705"/>
      <c r="I180" s="705"/>
      <c r="J180" s="705"/>
      <c r="K180" s="705"/>
      <c r="L180" s="705"/>
      <c r="M180" s="705"/>
      <c r="N180" s="705"/>
      <c r="O180" s="705"/>
      <c r="P180" s="705"/>
      <c r="Q180" s="705"/>
      <c r="R180" s="705"/>
      <c r="S180" s="705"/>
      <c r="T180" s="705"/>
      <c r="U180" s="705"/>
      <c r="V180" s="705"/>
      <c r="W180" s="705"/>
      <c r="X180" s="705"/>
      <c r="Y180" s="705"/>
      <c r="Z180" s="705"/>
    </row>
    <row r="181" ht="15.75" customHeight="1">
      <c r="A181" s="707"/>
      <c r="B181" s="703"/>
      <c r="C181" s="705"/>
      <c r="D181" s="705"/>
      <c r="E181" s="705"/>
      <c r="F181" s="705"/>
      <c r="G181" s="705"/>
      <c r="H181" s="705"/>
      <c r="I181" s="705"/>
      <c r="J181" s="705"/>
      <c r="K181" s="705"/>
      <c r="L181" s="705"/>
      <c r="M181" s="705"/>
      <c r="N181" s="705"/>
      <c r="O181" s="705"/>
      <c r="P181" s="705"/>
      <c r="Q181" s="705"/>
      <c r="R181" s="705"/>
      <c r="S181" s="705"/>
      <c r="T181" s="705"/>
      <c r="U181" s="705"/>
      <c r="V181" s="705"/>
      <c r="W181" s="705"/>
      <c r="X181" s="705"/>
      <c r="Y181" s="705"/>
      <c r="Z181" s="705"/>
    </row>
    <row r="182" ht="15.75" customHeight="1">
      <c r="A182" s="707"/>
      <c r="B182" s="703"/>
      <c r="C182" s="705"/>
      <c r="D182" s="705"/>
      <c r="E182" s="705"/>
      <c r="F182" s="705"/>
      <c r="G182" s="705"/>
      <c r="H182" s="705"/>
      <c r="I182" s="705"/>
      <c r="J182" s="705"/>
      <c r="K182" s="705"/>
      <c r="L182" s="705"/>
      <c r="M182" s="705"/>
      <c r="N182" s="705"/>
      <c r="O182" s="705"/>
      <c r="P182" s="705"/>
      <c r="Q182" s="705"/>
      <c r="R182" s="705"/>
      <c r="S182" s="705"/>
      <c r="T182" s="705"/>
      <c r="U182" s="705"/>
      <c r="V182" s="705"/>
      <c r="W182" s="705"/>
      <c r="X182" s="705"/>
      <c r="Y182" s="705"/>
      <c r="Z182" s="705"/>
    </row>
    <row r="183" ht="15.75" customHeight="1">
      <c r="A183" s="707"/>
      <c r="B183" s="703"/>
      <c r="C183" s="705"/>
      <c r="D183" s="705"/>
      <c r="E183" s="705"/>
      <c r="F183" s="705"/>
      <c r="G183" s="705"/>
      <c r="H183" s="705"/>
      <c r="I183" s="705"/>
      <c r="J183" s="705"/>
      <c r="K183" s="705"/>
      <c r="L183" s="705"/>
      <c r="M183" s="705"/>
      <c r="N183" s="705"/>
      <c r="O183" s="705"/>
      <c r="P183" s="705"/>
      <c r="Q183" s="705"/>
      <c r="R183" s="705"/>
      <c r="S183" s="705"/>
      <c r="T183" s="705"/>
      <c r="U183" s="705"/>
      <c r="V183" s="705"/>
      <c r="W183" s="705"/>
      <c r="X183" s="705"/>
      <c r="Y183" s="705"/>
      <c r="Z183" s="705"/>
    </row>
    <row r="184" ht="15.75" customHeight="1">
      <c r="A184" s="707"/>
      <c r="B184" s="703"/>
      <c r="C184" s="705"/>
      <c r="D184" s="705"/>
      <c r="E184" s="705"/>
      <c r="F184" s="705"/>
      <c r="G184" s="705"/>
      <c r="H184" s="705"/>
      <c r="I184" s="705"/>
      <c r="J184" s="705"/>
      <c r="K184" s="705"/>
      <c r="L184" s="705"/>
      <c r="M184" s="705"/>
      <c r="N184" s="705"/>
      <c r="O184" s="705"/>
      <c r="P184" s="705"/>
      <c r="Q184" s="705"/>
      <c r="R184" s="705"/>
      <c r="S184" s="705"/>
      <c r="T184" s="705"/>
      <c r="U184" s="705"/>
      <c r="V184" s="705"/>
      <c r="W184" s="705"/>
      <c r="X184" s="705"/>
      <c r="Y184" s="705"/>
      <c r="Z184" s="705"/>
    </row>
    <row r="185" ht="15.75" customHeight="1">
      <c r="A185" s="707"/>
      <c r="B185" s="703"/>
      <c r="C185" s="705"/>
      <c r="D185" s="705"/>
      <c r="E185" s="705"/>
      <c r="F185" s="705"/>
      <c r="G185" s="705"/>
      <c r="H185" s="705"/>
      <c r="I185" s="705"/>
      <c r="J185" s="705"/>
      <c r="K185" s="705"/>
      <c r="L185" s="705"/>
      <c r="M185" s="705"/>
      <c r="N185" s="705"/>
      <c r="O185" s="705"/>
      <c r="P185" s="705"/>
      <c r="Q185" s="705"/>
      <c r="R185" s="705"/>
      <c r="S185" s="705"/>
      <c r="T185" s="705"/>
      <c r="U185" s="705"/>
      <c r="V185" s="705"/>
      <c r="W185" s="705"/>
      <c r="X185" s="705"/>
      <c r="Y185" s="705"/>
      <c r="Z185" s="705"/>
    </row>
    <row r="186" ht="15.75" customHeight="1">
      <c r="A186" s="707"/>
      <c r="B186" s="703"/>
      <c r="C186" s="705"/>
      <c r="D186" s="705"/>
      <c r="E186" s="705"/>
      <c r="F186" s="705"/>
      <c r="G186" s="705"/>
      <c r="H186" s="705"/>
      <c r="I186" s="705"/>
      <c r="J186" s="705"/>
      <c r="K186" s="705"/>
      <c r="L186" s="705"/>
      <c r="M186" s="705"/>
      <c r="N186" s="705"/>
      <c r="O186" s="705"/>
      <c r="P186" s="705"/>
      <c r="Q186" s="705"/>
      <c r="R186" s="705"/>
      <c r="S186" s="705"/>
      <c r="T186" s="705"/>
      <c r="U186" s="705"/>
      <c r="V186" s="705"/>
      <c r="W186" s="705"/>
      <c r="X186" s="705"/>
      <c r="Y186" s="705"/>
      <c r="Z186" s="705"/>
    </row>
    <row r="187" ht="15.75" customHeight="1">
      <c r="A187" s="707"/>
      <c r="B187" s="703"/>
      <c r="C187" s="705"/>
      <c r="D187" s="705"/>
      <c r="E187" s="705"/>
      <c r="F187" s="705"/>
      <c r="G187" s="705"/>
      <c r="H187" s="705"/>
      <c r="I187" s="705"/>
      <c r="J187" s="705"/>
      <c r="K187" s="705"/>
      <c r="L187" s="705"/>
      <c r="M187" s="705"/>
      <c r="N187" s="705"/>
      <c r="O187" s="705"/>
      <c r="P187" s="705"/>
      <c r="Q187" s="705"/>
      <c r="R187" s="705"/>
      <c r="S187" s="705"/>
      <c r="T187" s="705"/>
      <c r="U187" s="705"/>
      <c r="V187" s="705"/>
      <c r="W187" s="705"/>
      <c r="X187" s="705"/>
      <c r="Y187" s="705"/>
      <c r="Z187" s="705"/>
    </row>
    <row r="188" ht="15.75" customHeight="1">
      <c r="A188" s="707"/>
      <c r="B188" s="703"/>
      <c r="C188" s="705"/>
      <c r="D188" s="705"/>
      <c r="E188" s="705"/>
      <c r="F188" s="705"/>
      <c r="G188" s="705"/>
      <c r="H188" s="705"/>
      <c r="I188" s="705"/>
      <c r="J188" s="705"/>
      <c r="K188" s="705"/>
      <c r="L188" s="705"/>
      <c r="M188" s="705"/>
      <c r="N188" s="705"/>
      <c r="O188" s="705"/>
      <c r="P188" s="705"/>
      <c r="Q188" s="705"/>
      <c r="R188" s="705"/>
      <c r="S188" s="705"/>
      <c r="T188" s="705"/>
      <c r="U188" s="705"/>
      <c r="V188" s="705"/>
      <c r="W188" s="705"/>
      <c r="X188" s="705"/>
      <c r="Y188" s="705"/>
      <c r="Z188" s="705"/>
    </row>
    <row r="189" ht="15.75" customHeight="1">
      <c r="A189" s="707"/>
      <c r="B189" s="703"/>
      <c r="C189" s="705"/>
      <c r="D189" s="705"/>
      <c r="E189" s="705"/>
      <c r="F189" s="705"/>
      <c r="G189" s="705"/>
      <c r="H189" s="705"/>
      <c r="I189" s="705"/>
      <c r="J189" s="705"/>
      <c r="K189" s="705"/>
      <c r="L189" s="705"/>
      <c r="M189" s="705"/>
      <c r="N189" s="705"/>
      <c r="O189" s="705"/>
      <c r="P189" s="705"/>
      <c r="Q189" s="705"/>
      <c r="R189" s="705"/>
      <c r="S189" s="705"/>
      <c r="T189" s="705"/>
      <c r="U189" s="705"/>
      <c r="V189" s="705"/>
      <c r="W189" s="705"/>
      <c r="X189" s="705"/>
      <c r="Y189" s="705"/>
      <c r="Z189" s="705"/>
    </row>
    <row r="190" ht="15.75" customHeight="1">
      <c r="A190" s="707"/>
      <c r="B190" s="703"/>
      <c r="C190" s="705"/>
      <c r="D190" s="705"/>
      <c r="E190" s="705"/>
      <c r="F190" s="705"/>
      <c r="G190" s="705"/>
      <c r="H190" s="705"/>
      <c r="I190" s="705"/>
      <c r="J190" s="705"/>
      <c r="K190" s="705"/>
      <c r="L190" s="705"/>
      <c r="M190" s="705"/>
      <c r="N190" s="705"/>
      <c r="O190" s="705"/>
      <c r="P190" s="705"/>
      <c r="Q190" s="705"/>
      <c r="R190" s="705"/>
      <c r="S190" s="705"/>
      <c r="T190" s="705"/>
      <c r="U190" s="705"/>
      <c r="V190" s="705"/>
      <c r="W190" s="705"/>
      <c r="X190" s="705"/>
      <c r="Y190" s="705"/>
      <c r="Z190" s="705"/>
    </row>
    <row r="191" ht="15.75" customHeight="1">
      <c r="A191" s="707"/>
      <c r="B191" s="703"/>
      <c r="C191" s="705"/>
      <c r="D191" s="705"/>
      <c r="E191" s="705"/>
      <c r="F191" s="705"/>
      <c r="G191" s="705"/>
      <c r="H191" s="705"/>
      <c r="I191" s="705"/>
      <c r="J191" s="705"/>
      <c r="K191" s="705"/>
      <c r="L191" s="705"/>
      <c r="M191" s="705"/>
      <c r="N191" s="705"/>
      <c r="O191" s="705"/>
      <c r="P191" s="705"/>
      <c r="Q191" s="705"/>
      <c r="R191" s="705"/>
      <c r="S191" s="705"/>
      <c r="T191" s="705"/>
      <c r="U191" s="705"/>
      <c r="V191" s="705"/>
      <c r="W191" s="705"/>
      <c r="X191" s="705"/>
      <c r="Y191" s="705"/>
      <c r="Z191" s="705"/>
    </row>
    <row r="192" ht="15.75" customHeight="1">
      <c r="A192" s="707"/>
      <c r="B192" s="703"/>
      <c r="C192" s="705"/>
      <c r="D192" s="705"/>
      <c r="E192" s="705"/>
      <c r="F192" s="705"/>
      <c r="G192" s="705"/>
      <c r="H192" s="705"/>
      <c r="I192" s="705"/>
      <c r="J192" s="705"/>
      <c r="K192" s="705"/>
      <c r="L192" s="705"/>
      <c r="M192" s="705"/>
      <c r="N192" s="705"/>
      <c r="O192" s="705"/>
      <c r="P192" s="705"/>
      <c r="Q192" s="705"/>
      <c r="R192" s="705"/>
      <c r="S192" s="705"/>
      <c r="T192" s="705"/>
      <c r="U192" s="705"/>
      <c r="V192" s="705"/>
      <c r="W192" s="705"/>
      <c r="X192" s="705"/>
      <c r="Y192" s="705"/>
      <c r="Z192" s="705"/>
    </row>
    <row r="193" ht="15.75" customHeight="1">
      <c r="A193" s="707"/>
      <c r="B193" s="703"/>
      <c r="C193" s="705"/>
      <c r="D193" s="705"/>
      <c r="E193" s="705"/>
      <c r="F193" s="705"/>
      <c r="G193" s="705"/>
      <c r="H193" s="705"/>
      <c r="I193" s="705"/>
      <c r="J193" s="705"/>
      <c r="K193" s="705"/>
      <c r="L193" s="705"/>
      <c r="M193" s="705"/>
      <c r="N193" s="705"/>
      <c r="O193" s="705"/>
      <c r="P193" s="705"/>
      <c r="Q193" s="705"/>
      <c r="R193" s="705"/>
      <c r="S193" s="705"/>
      <c r="T193" s="705"/>
      <c r="U193" s="705"/>
      <c r="V193" s="705"/>
      <c r="W193" s="705"/>
      <c r="X193" s="705"/>
      <c r="Y193" s="705"/>
      <c r="Z193" s="705"/>
    </row>
    <row r="194" ht="15.75" customHeight="1">
      <c r="A194" s="707"/>
      <c r="B194" s="703"/>
      <c r="C194" s="705"/>
      <c r="D194" s="705"/>
      <c r="E194" s="705"/>
      <c r="F194" s="705"/>
      <c r="G194" s="705"/>
      <c r="H194" s="705"/>
      <c r="I194" s="705"/>
      <c r="J194" s="705"/>
      <c r="K194" s="705"/>
      <c r="L194" s="705"/>
      <c r="M194" s="705"/>
      <c r="N194" s="705"/>
      <c r="O194" s="705"/>
      <c r="P194" s="705"/>
      <c r="Q194" s="705"/>
      <c r="R194" s="705"/>
      <c r="S194" s="705"/>
      <c r="T194" s="705"/>
      <c r="U194" s="705"/>
      <c r="V194" s="705"/>
      <c r="W194" s="705"/>
      <c r="X194" s="705"/>
      <c r="Y194" s="705"/>
      <c r="Z194" s="705"/>
    </row>
    <row r="195" ht="15.75" customHeight="1">
      <c r="A195" s="707"/>
      <c r="B195" s="703"/>
      <c r="C195" s="705"/>
      <c r="D195" s="705"/>
      <c r="E195" s="705"/>
      <c r="F195" s="705"/>
      <c r="G195" s="705"/>
      <c r="H195" s="705"/>
      <c r="I195" s="705"/>
      <c r="J195" s="705"/>
      <c r="K195" s="705"/>
      <c r="L195" s="705"/>
      <c r="M195" s="705"/>
      <c r="N195" s="705"/>
      <c r="O195" s="705"/>
      <c r="P195" s="705"/>
      <c r="Q195" s="705"/>
      <c r="R195" s="705"/>
      <c r="S195" s="705"/>
      <c r="T195" s="705"/>
      <c r="U195" s="705"/>
      <c r="V195" s="705"/>
      <c r="W195" s="705"/>
      <c r="X195" s="705"/>
      <c r="Y195" s="705"/>
      <c r="Z195" s="705"/>
    </row>
    <row r="196" ht="15.75" customHeight="1">
      <c r="A196" s="707"/>
      <c r="B196" s="703"/>
      <c r="C196" s="705"/>
      <c r="D196" s="705"/>
      <c r="E196" s="705"/>
      <c r="F196" s="705"/>
      <c r="G196" s="705"/>
      <c r="H196" s="705"/>
      <c r="I196" s="705"/>
      <c r="J196" s="705"/>
      <c r="K196" s="705"/>
      <c r="L196" s="705"/>
      <c r="M196" s="705"/>
      <c r="N196" s="705"/>
      <c r="O196" s="705"/>
      <c r="P196" s="705"/>
      <c r="Q196" s="705"/>
      <c r="R196" s="705"/>
      <c r="S196" s="705"/>
      <c r="T196" s="705"/>
      <c r="U196" s="705"/>
      <c r="V196" s="705"/>
      <c r="W196" s="705"/>
      <c r="X196" s="705"/>
      <c r="Y196" s="705"/>
      <c r="Z196" s="705"/>
    </row>
    <row r="197" ht="15.75" customHeight="1">
      <c r="A197" s="707"/>
      <c r="B197" s="703"/>
      <c r="C197" s="705"/>
      <c r="D197" s="705"/>
      <c r="E197" s="705"/>
      <c r="F197" s="705"/>
      <c r="G197" s="705"/>
      <c r="H197" s="705"/>
      <c r="I197" s="705"/>
      <c r="J197" s="705"/>
      <c r="K197" s="705"/>
      <c r="L197" s="705"/>
      <c r="M197" s="705"/>
      <c r="N197" s="705"/>
      <c r="O197" s="705"/>
      <c r="P197" s="705"/>
      <c r="Q197" s="705"/>
      <c r="R197" s="705"/>
      <c r="S197" s="705"/>
      <c r="T197" s="705"/>
      <c r="U197" s="705"/>
      <c r="V197" s="705"/>
      <c r="W197" s="705"/>
      <c r="X197" s="705"/>
      <c r="Y197" s="705"/>
      <c r="Z197" s="705"/>
    </row>
    <row r="198" ht="15.75" customHeight="1">
      <c r="A198" s="707"/>
      <c r="B198" s="703"/>
      <c r="C198" s="705"/>
      <c r="D198" s="705"/>
      <c r="E198" s="705"/>
      <c r="F198" s="705"/>
      <c r="G198" s="705"/>
      <c r="H198" s="705"/>
      <c r="I198" s="705"/>
      <c r="J198" s="705"/>
      <c r="K198" s="705"/>
      <c r="L198" s="705"/>
      <c r="M198" s="705"/>
      <c r="N198" s="705"/>
      <c r="O198" s="705"/>
      <c r="P198" s="705"/>
      <c r="Q198" s="705"/>
      <c r="R198" s="705"/>
      <c r="S198" s="705"/>
      <c r="T198" s="705"/>
      <c r="U198" s="705"/>
      <c r="V198" s="705"/>
      <c r="W198" s="705"/>
      <c r="X198" s="705"/>
      <c r="Y198" s="705"/>
      <c r="Z198" s="705"/>
    </row>
    <row r="199" ht="15.75" customHeight="1">
      <c r="A199" s="707"/>
      <c r="B199" s="703"/>
      <c r="C199" s="705"/>
      <c r="D199" s="705"/>
      <c r="E199" s="705"/>
      <c r="F199" s="705"/>
      <c r="G199" s="705"/>
      <c r="H199" s="705"/>
      <c r="I199" s="705"/>
      <c r="J199" s="705"/>
      <c r="K199" s="705"/>
      <c r="L199" s="705"/>
      <c r="M199" s="705"/>
      <c r="N199" s="705"/>
      <c r="O199" s="705"/>
      <c r="P199" s="705"/>
      <c r="Q199" s="705"/>
      <c r="R199" s="705"/>
      <c r="S199" s="705"/>
      <c r="T199" s="705"/>
      <c r="U199" s="705"/>
      <c r="V199" s="705"/>
      <c r="W199" s="705"/>
      <c r="X199" s="705"/>
      <c r="Y199" s="705"/>
      <c r="Z199" s="705"/>
    </row>
    <row r="200" ht="15.75" customHeight="1">
      <c r="A200" s="707"/>
      <c r="B200" s="703"/>
      <c r="C200" s="705"/>
      <c r="D200" s="705"/>
      <c r="E200" s="705"/>
      <c r="F200" s="705"/>
      <c r="G200" s="705"/>
      <c r="H200" s="705"/>
      <c r="I200" s="705"/>
      <c r="J200" s="705"/>
      <c r="K200" s="705"/>
      <c r="L200" s="705"/>
      <c r="M200" s="705"/>
      <c r="N200" s="705"/>
      <c r="O200" s="705"/>
      <c r="P200" s="705"/>
      <c r="Q200" s="705"/>
      <c r="R200" s="705"/>
      <c r="S200" s="705"/>
      <c r="T200" s="705"/>
      <c r="U200" s="705"/>
      <c r="V200" s="705"/>
      <c r="W200" s="705"/>
      <c r="X200" s="705"/>
      <c r="Y200" s="705"/>
      <c r="Z200" s="705"/>
    </row>
    <row r="201" ht="15.75" customHeight="1">
      <c r="A201" s="707"/>
      <c r="B201" s="703"/>
      <c r="C201" s="705"/>
      <c r="D201" s="705"/>
      <c r="E201" s="705"/>
      <c r="F201" s="705"/>
      <c r="G201" s="705"/>
      <c r="H201" s="705"/>
      <c r="I201" s="705"/>
      <c r="J201" s="705"/>
      <c r="K201" s="705"/>
      <c r="L201" s="705"/>
      <c r="M201" s="705"/>
      <c r="N201" s="705"/>
      <c r="O201" s="705"/>
      <c r="P201" s="705"/>
      <c r="Q201" s="705"/>
      <c r="R201" s="705"/>
      <c r="S201" s="705"/>
      <c r="T201" s="705"/>
      <c r="U201" s="705"/>
      <c r="V201" s="705"/>
      <c r="W201" s="705"/>
      <c r="X201" s="705"/>
      <c r="Y201" s="705"/>
      <c r="Z201" s="705"/>
    </row>
    <row r="202" ht="15.75" customHeight="1">
      <c r="A202" s="707"/>
      <c r="B202" s="703"/>
      <c r="C202" s="705"/>
      <c r="D202" s="705"/>
      <c r="E202" s="705"/>
      <c r="F202" s="705"/>
      <c r="G202" s="705"/>
      <c r="H202" s="705"/>
      <c r="I202" s="705"/>
      <c r="J202" s="705"/>
      <c r="K202" s="705"/>
      <c r="L202" s="705"/>
      <c r="M202" s="705"/>
      <c r="N202" s="705"/>
      <c r="O202" s="705"/>
      <c r="P202" s="705"/>
      <c r="Q202" s="705"/>
      <c r="R202" s="705"/>
      <c r="S202" s="705"/>
      <c r="T202" s="705"/>
      <c r="U202" s="705"/>
      <c r="V202" s="705"/>
      <c r="W202" s="705"/>
      <c r="X202" s="705"/>
      <c r="Y202" s="705"/>
      <c r="Z202" s="705"/>
    </row>
    <row r="203" ht="15.75" customHeight="1">
      <c r="A203" s="707"/>
      <c r="B203" s="703"/>
      <c r="C203" s="705"/>
      <c r="D203" s="705"/>
      <c r="E203" s="705"/>
      <c r="F203" s="705"/>
      <c r="G203" s="705"/>
      <c r="H203" s="705"/>
      <c r="I203" s="705"/>
      <c r="J203" s="705"/>
      <c r="K203" s="705"/>
      <c r="L203" s="705"/>
      <c r="M203" s="705"/>
      <c r="N203" s="705"/>
      <c r="O203" s="705"/>
      <c r="P203" s="705"/>
      <c r="Q203" s="705"/>
      <c r="R203" s="705"/>
      <c r="S203" s="705"/>
      <c r="T203" s="705"/>
      <c r="U203" s="705"/>
      <c r="V203" s="705"/>
      <c r="W203" s="705"/>
      <c r="X203" s="705"/>
      <c r="Y203" s="705"/>
      <c r="Z203" s="705"/>
    </row>
    <row r="204" ht="15.75" customHeight="1">
      <c r="A204" s="707"/>
      <c r="B204" s="703"/>
      <c r="C204" s="705"/>
      <c r="D204" s="705"/>
      <c r="E204" s="705"/>
      <c r="F204" s="705"/>
      <c r="G204" s="705"/>
      <c r="H204" s="705"/>
      <c r="I204" s="705"/>
      <c r="J204" s="705"/>
      <c r="K204" s="705"/>
      <c r="L204" s="705"/>
      <c r="M204" s="705"/>
      <c r="N204" s="705"/>
      <c r="O204" s="705"/>
      <c r="P204" s="705"/>
      <c r="Q204" s="705"/>
      <c r="R204" s="705"/>
      <c r="S204" s="705"/>
      <c r="T204" s="705"/>
      <c r="U204" s="705"/>
      <c r="V204" s="705"/>
      <c r="W204" s="705"/>
      <c r="X204" s="705"/>
      <c r="Y204" s="705"/>
      <c r="Z204" s="705"/>
    </row>
    <row r="205" ht="15.75" customHeight="1">
      <c r="A205" s="707"/>
      <c r="B205" s="703"/>
      <c r="C205" s="705"/>
      <c r="D205" s="705"/>
      <c r="E205" s="705"/>
      <c r="F205" s="705"/>
      <c r="G205" s="705"/>
      <c r="H205" s="705"/>
      <c r="I205" s="705"/>
      <c r="J205" s="705"/>
      <c r="K205" s="705"/>
      <c r="L205" s="705"/>
      <c r="M205" s="705"/>
      <c r="N205" s="705"/>
      <c r="O205" s="705"/>
      <c r="P205" s="705"/>
      <c r="Q205" s="705"/>
      <c r="R205" s="705"/>
      <c r="S205" s="705"/>
      <c r="T205" s="705"/>
      <c r="U205" s="705"/>
      <c r="V205" s="705"/>
      <c r="W205" s="705"/>
      <c r="X205" s="705"/>
      <c r="Y205" s="705"/>
      <c r="Z205" s="705"/>
    </row>
    <row r="206" ht="15.75" customHeight="1">
      <c r="A206" s="707"/>
      <c r="B206" s="703"/>
      <c r="C206" s="705"/>
      <c r="D206" s="705"/>
      <c r="E206" s="705"/>
      <c r="F206" s="705"/>
      <c r="G206" s="705"/>
      <c r="H206" s="705"/>
      <c r="I206" s="705"/>
      <c r="J206" s="705"/>
      <c r="K206" s="705"/>
      <c r="L206" s="705"/>
      <c r="M206" s="705"/>
      <c r="N206" s="705"/>
      <c r="O206" s="705"/>
      <c r="P206" s="705"/>
      <c r="Q206" s="705"/>
      <c r="R206" s="705"/>
      <c r="S206" s="705"/>
      <c r="T206" s="705"/>
      <c r="U206" s="705"/>
      <c r="V206" s="705"/>
      <c r="W206" s="705"/>
      <c r="X206" s="705"/>
      <c r="Y206" s="705"/>
      <c r="Z206" s="705"/>
    </row>
    <row r="207" ht="15.75" customHeight="1">
      <c r="A207" s="707"/>
      <c r="B207" s="703"/>
      <c r="C207" s="705"/>
      <c r="D207" s="705"/>
      <c r="E207" s="705"/>
      <c r="F207" s="705"/>
      <c r="G207" s="705"/>
      <c r="H207" s="705"/>
      <c r="I207" s="705"/>
      <c r="J207" s="705"/>
      <c r="K207" s="705"/>
      <c r="L207" s="705"/>
      <c r="M207" s="705"/>
      <c r="N207" s="705"/>
      <c r="O207" s="705"/>
      <c r="P207" s="705"/>
      <c r="Q207" s="705"/>
      <c r="R207" s="705"/>
      <c r="S207" s="705"/>
      <c r="T207" s="705"/>
      <c r="U207" s="705"/>
      <c r="V207" s="705"/>
      <c r="W207" s="705"/>
      <c r="X207" s="705"/>
      <c r="Y207" s="705"/>
      <c r="Z207" s="705"/>
    </row>
    <row r="208" ht="15.75" customHeight="1">
      <c r="A208" s="707"/>
      <c r="B208" s="703"/>
      <c r="C208" s="705"/>
      <c r="D208" s="705"/>
      <c r="E208" s="705"/>
      <c r="F208" s="705"/>
      <c r="G208" s="705"/>
      <c r="H208" s="705"/>
      <c r="I208" s="705"/>
      <c r="J208" s="705"/>
      <c r="K208" s="705"/>
      <c r="L208" s="705"/>
      <c r="M208" s="705"/>
      <c r="N208" s="705"/>
      <c r="O208" s="705"/>
      <c r="P208" s="705"/>
      <c r="Q208" s="705"/>
      <c r="R208" s="705"/>
      <c r="S208" s="705"/>
      <c r="T208" s="705"/>
      <c r="U208" s="705"/>
      <c r="V208" s="705"/>
      <c r="W208" s="705"/>
      <c r="X208" s="705"/>
      <c r="Y208" s="705"/>
      <c r="Z208" s="705"/>
    </row>
    <row r="209" ht="15.75" customHeight="1">
      <c r="A209" s="707"/>
      <c r="B209" s="703"/>
      <c r="C209" s="705"/>
      <c r="D209" s="705"/>
      <c r="E209" s="705"/>
      <c r="F209" s="705"/>
      <c r="G209" s="705"/>
      <c r="H209" s="705"/>
      <c r="I209" s="705"/>
      <c r="J209" s="705"/>
      <c r="K209" s="705"/>
      <c r="L209" s="705"/>
      <c r="M209" s="705"/>
      <c r="N209" s="705"/>
      <c r="O209" s="705"/>
      <c r="P209" s="705"/>
      <c r="Q209" s="705"/>
      <c r="R209" s="705"/>
      <c r="S209" s="705"/>
      <c r="T209" s="705"/>
      <c r="U209" s="705"/>
      <c r="V209" s="705"/>
      <c r="W209" s="705"/>
      <c r="X209" s="705"/>
      <c r="Y209" s="705"/>
      <c r="Z209" s="705"/>
    </row>
    <row r="210" ht="15.75" customHeight="1">
      <c r="A210" s="707"/>
      <c r="B210" s="703"/>
      <c r="C210" s="705"/>
      <c r="D210" s="705"/>
      <c r="E210" s="705"/>
      <c r="F210" s="705"/>
      <c r="G210" s="705"/>
      <c r="H210" s="705"/>
      <c r="I210" s="705"/>
      <c r="J210" s="705"/>
      <c r="K210" s="705"/>
      <c r="L210" s="705"/>
      <c r="M210" s="705"/>
      <c r="N210" s="705"/>
      <c r="O210" s="705"/>
      <c r="P210" s="705"/>
      <c r="Q210" s="705"/>
      <c r="R210" s="705"/>
      <c r="S210" s="705"/>
      <c r="T210" s="705"/>
      <c r="U210" s="705"/>
      <c r="V210" s="705"/>
      <c r="W210" s="705"/>
      <c r="X210" s="705"/>
      <c r="Y210" s="705"/>
      <c r="Z210" s="705"/>
    </row>
    <row r="211" ht="15.75" customHeight="1">
      <c r="A211" s="707"/>
      <c r="B211" s="703"/>
      <c r="C211" s="705"/>
      <c r="D211" s="705"/>
      <c r="E211" s="705"/>
      <c r="F211" s="705"/>
      <c r="G211" s="705"/>
      <c r="H211" s="705"/>
      <c r="I211" s="705"/>
      <c r="J211" s="705"/>
      <c r="K211" s="705"/>
      <c r="L211" s="705"/>
      <c r="M211" s="705"/>
      <c r="N211" s="705"/>
      <c r="O211" s="705"/>
      <c r="P211" s="705"/>
      <c r="Q211" s="705"/>
      <c r="R211" s="705"/>
      <c r="S211" s="705"/>
      <c r="T211" s="705"/>
      <c r="U211" s="705"/>
      <c r="V211" s="705"/>
      <c r="W211" s="705"/>
      <c r="X211" s="705"/>
      <c r="Y211" s="705"/>
      <c r="Z211" s="705"/>
    </row>
    <row r="212" ht="15.75" customHeight="1">
      <c r="A212" s="707"/>
      <c r="B212" s="703"/>
      <c r="C212" s="705"/>
      <c r="D212" s="705"/>
      <c r="E212" s="705"/>
      <c r="F212" s="705"/>
      <c r="G212" s="705"/>
      <c r="H212" s="705"/>
      <c r="I212" s="705"/>
      <c r="J212" s="705"/>
      <c r="K212" s="705"/>
      <c r="L212" s="705"/>
      <c r="M212" s="705"/>
      <c r="N212" s="705"/>
      <c r="O212" s="705"/>
      <c r="P212" s="705"/>
      <c r="Q212" s="705"/>
      <c r="R212" s="705"/>
      <c r="S212" s="705"/>
      <c r="T212" s="705"/>
      <c r="U212" s="705"/>
      <c r="V212" s="705"/>
      <c r="W212" s="705"/>
      <c r="X212" s="705"/>
      <c r="Y212" s="705"/>
      <c r="Z212" s="705"/>
    </row>
    <row r="213" ht="15.75" customHeight="1">
      <c r="A213" s="707"/>
      <c r="B213" s="703"/>
      <c r="C213" s="705"/>
      <c r="D213" s="705"/>
      <c r="E213" s="705"/>
      <c r="F213" s="705"/>
      <c r="G213" s="705"/>
      <c r="H213" s="705"/>
      <c r="I213" s="705"/>
      <c r="J213" s="705"/>
      <c r="K213" s="705"/>
      <c r="L213" s="705"/>
      <c r="M213" s="705"/>
      <c r="N213" s="705"/>
      <c r="O213" s="705"/>
      <c r="P213" s="705"/>
      <c r="Q213" s="705"/>
      <c r="R213" s="705"/>
      <c r="S213" s="705"/>
      <c r="T213" s="705"/>
      <c r="U213" s="705"/>
      <c r="V213" s="705"/>
      <c r="W213" s="705"/>
      <c r="X213" s="705"/>
      <c r="Y213" s="705"/>
      <c r="Z213" s="705"/>
    </row>
    <row r="214" ht="15.75" customHeight="1">
      <c r="A214" s="707"/>
      <c r="B214" s="703"/>
      <c r="C214" s="705"/>
      <c r="D214" s="705"/>
      <c r="E214" s="705"/>
      <c r="F214" s="705"/>
      <c r="G214" s="705"/>
      <c r="H214" s="705"/>
      <c r="I214" s="705"/>
      <c r="J214" s="705"/>
      <c r="K214" s="705"/>
      <c r="L214" s="705"/>
      <c r="M214" s="705"/>
      <c r="N214" s="705"/>
      <c r="O214" s="705"/>
      <c r="P214" s="705"/>
      <c r="Q214" s="705"/>
      <c r="R214" s="705"/>
      <c r="S214" s="705"/>
      <c r="T214" s="705"/>
      <c r="U214" s="705"/>
      <c r="V214" s="705"/>
      <c r="W214" s="705"/>
      <c r="X214" s="705"/>
      <c r="Y214" s="705"/>
      <c r="Z214" s="705"/>
    </row>
    <row r="215" ht="15.75" customHeight="1">
      <c r="A215" s="707"/>
      <c r="B215" s="703"/>
      <c r="C215" s="705"/>
      <c r="D215" s="705"/>
      <c r="E215" s="705"/>
      <c r="F215" s="705"/>
      <c r="G215" s="705"/>
      <c r="H215" s="705"/>
      <c r="I215" s="705"/>
      <c r="J215" s="705"/>
      <c r="K215" s="705"/>
      <c r="L215" s="705"/>
      <c r="M215" s="705"/>
      <c r="N215" s="705"/>
      <c r="O215" s="705"/>
      <c r="P215" s="705"/>
      <c r="Q215" s="705"/>
      <c r="R215" s="705"/>
      <c r="S215" s="705"/>
      <c r="T215" s="705"/>
      <c r="U215" s="705"/>
      <c r="V215" s="705"/>
      <c r="W215" s="705"/>
      <c r="X215" s="705"/>
      <c r="Y215" s="705"/>
      <c r="Z215" s="705"/>
    </row>
    <row r="216" ht="15.75" customHeight="1">
      <c r="A216" s="707"/>
      <c r="B216" s="703"/>
      <c r="C216" s="705"/>
      <c r="D216" s="705"/>
      <c r="E216" s="705"/>
      <c r="F216" s="705"/>
      <c r="G216" s="705"/>
      <c r="H216" s="705"/>
      <c r="I216" s="705"/>
      <c r="J216" s="705"/>
      <c r="K216" s="705"/>
      <c r="L216" s="705"/>
      <c r="M216" s="705"/>
      <c r="N216" s="705"/>
      <c r="O216" s="705"/>
      <c r="P216" s="705"/>
      <c r="Q216" s="705"/>
      <c r="R216" s="705"/>
      <c r="S216" s="705"/>
      <c r="T216" s="705"/>
      <c r="U216" s="705"/>
      <c r="V216" s="705"/>
      <c r="W216" s="705"/>
      <c r="X216" s="705"/>
      <c r="Y216" s="705"/>
      <c r="Z216" s="705"/>
    </row>
    <row r="217" ht="15.75" customHeight="1">
      <c r="A217" s="707"/>
      <c r="B217" s="703"/>
      <c r="C217" s="705"/>
      <c r="D217" s="705"/>
      <c r="E217" s="705"/>
      <c r="F217" s="705"/>
      <c r="G217" s="705"/>
      <c r="H217" s="705"/>
      <c r="I217" s="705"/>
      <c r="J217" s="705"/>
      <c r="K217" s="705"/>
      <c r="L217" s="705"/>
      <c r="M217" s="705"/>
      <c r="N217" s="705"/>
      <c r="O217" s="705"/>
      <c r="P217" s="705"/>
      <c r="Q217" s="705"/>
      <c r="R217" s="705"/>
      <c r="S217" s="705"/>
      <c r="T217" s="705"/>
      <c r="U217" s="705"/>
      <c r="V217" s="705"/>
      <c r="W217" s="705"/>
      <c r="X217" s="705"/>
      <c r="Y217" s="705"/>
      <c r="Z217" s="705"/>
    </row>
    <row r="218" ht="15.75" customHeight="1">
      <c r="A218" s="707"/>
      <c r="B218" s="703"/>
      <c r="C218" s="705"/>
      <c r="D218" s="705"/>
      <c r="E218" s="705"/>
      <c r="F218" s="705"/>
      <c r="G218" s="705"/>
      <c r="H218" s="705"/>
      <c r="I218" s="705"/>
      <c r="J218" s="705"/>
      <c r="K218" s="705"/>
      <c r="L218" s="705"/>
      <c r="M218" s="705"/>
      <c r="N218" s="705"/>
      <c r="O218" s="705"/>
      <c r="P218" s="705"/>
      <c r="Q218" s="705"/>
      <c r="R218" s="705"/>
      <c r="S218" s="705"/>
      <c r="T218" s="705"/>
      <c r="U218" s="705"/>
      <c r="V218" s="705"/>
      <c r="W218" s="705"/>
      <c r="X218" s="705"/>
      <c r="Y218" s="705"/>
      <c r="Z218" s="705"/>
    </row>
    <row r="219" ht="15.75" customHeight="1">
      <c r="A219" s="707"/>
      <c r="B219" s="703"/>
      <c r="C219" s="705"/>
      <c r="D219" s="705"/>
      <c r="E219" s="705"/>
      <c r="F219" s="705"/>
      <c r="G219" s="705"/>
      <c r="H219" s="705"/>
      <c r="I219" s="705"/>
      <c r="J219" s="705"/>
      <c r="K219" s="705"/>
      <c r="L219" s="705"/>
      <c r="M219" s="705"/>
      <c r="N219" s="705"/>
      <c r="O219" s="705"/>
      <c r="P219" s="705"/>
      <c r="Q219" s="705"/>
      <c r="R219" s="705"/>
      <c r="S219" s="705"/>
      <c r="T219" s="705"/>
      <c r="U219" s="705"/>
      <c r="V219" s="705"/>
      <c r="W219" s="705"/>
      <c r="X219" s="705"/>
      <c r="Y219" s="705"/>
      <c r="Z219" s="705"/>
    </row>
    <row r="220" ht="15.75" customHeight="1">
      <c r="A220" s="707"/>
      <c r="B220" s="703"/>
      <c r="C220" s="705"/>
      <c r="D220" s="705"/>
      <c r="E220" s="705"/>
      <c r="F220" s="705"/>
      <c r="G220" s="705"/>
      <c r="H220" s="705"/>
      <c r="I220" s="705"/>
      <c r="J220" s="705"/>
      <c r="K220" s="705"/>
      <c r="L220" s="705"/>
      <c r="M220" s="705"/>
      <c r="N220" s="705"/>
      <c r="O220" s="705"/>
      <c r="P220" s="705"/>
      <c r="Q220" s="705"/>
      <c r="R220" s="705"/>
      <c r="S220" s="705"/>
      <c r="T220" s="705"/>
      <c r="U220" s="705"/>
      <c r="V220" s="705"/>
      <c r="W220" s="705"/>
      <c r="X220" s="705"/>
      <c r="Y220" s="705"/>
      <c r="Z220" s="705"/>
    </row>
    <row r="221" ht="15.75" customHeight="1">
      <c r="A221" s="707"/>
      <c r="B221" s="703"/>
      <c r="C221" s="705"/>
      <c r="D221" s="705"/>
      <c r="E221" s="705"/>
      <c r="F221" s="705"/>
      <c r="G221" s="705"/>
      <c r="H221" s="705"/>
      <c r="I221" s="705"/>
      <c r="J221" s="705"/>
      <c r="K221" s="705"/>
      <c r="L221" s="705"/>
      <c r="M221" s="705"/>
      <c r="N221" s="705"/>
      <c r="O221" s="705"/>
      <c r="P221" s="705"/>
      <c r="Q221" s="705"/>
      <c r="R221" s="705"/>
      <c r="S221" s="705"/>
      <c r="T221" s="705"/>
      <c r="U221" s="705"/>
      <c r="V221" s="705"/>
      <c r="W221" s="705"/>
      <c r="X221" s="705"/>
      <c r="Y221" s="705"/>
      <c r="Z221" s="705"/>
    </row>
    <row r="222" ht="15.75" customHeight="1">
      <c r="A222" s="707"/>
      <c r="B222" s="703"/>
      <c r="C222" s="705"/>
      <c r="D222" s="705"/>
      <c r="E222" s="705"/>
      <c r="F222" s="705"/>
      <c r="G222" s="705"/>
      <c r="H222" s="705"/>
      <c r="I222" s="705"/>
      <c r="J222" s="705"/>
      <c r="K222" s="705"/>
      <c r="L222" s="705"/>
      <c r="M222" s="705"/>
      <c r="N222" s="705"/>
      <c r="O222" s="705"/>
      <c r="P222" s="705"/>
      <c r="Q222" s="705"/>
      <c r="R222" s="705"/>
      <c r="S222" s="705"/>
      <c r="T222" s="705"/>
      <c r="U222" s="705"/>
      <c r="V222" s="705"/>
      <c r="W222" s="705"/>
      <c r="X222" s="705"/>
      <c r="Y222" s="705"/>
      <c r="Z222" s="705"/>
    </row>
    <row r="223" ht="15.75" customHeight="1">
      <c r="A223" s="707"/>
      <c r="B223" s="703"/>
      <c r="C223" s="705"/>
      <c r="D223" s="705"/>
      <c r="E223" s="705"/>
      <c r="F223" s="705"/>
      <c r="G223" s="705"/>
      <c r="H223" s="705"/>
      <c r="I223" s="705"/>
      <c r="J223" s="705"/>
      <c r="K223" s="705"/>
      <c r="L223" s="705"/>
      <c r="M223" s="705"/>
      <c r="N223" s="705"/>
      <c r="O223" s="705"/>
      <c r="P223" s="705"/>
      <c r="Q223" s="705"/>
      <c r="R223" s="705"/>
      <c r="S223" s="705"/>
      <c r="T223" s="705"/>
      <c r="U223" s="705"/>
      <c r="V223" s="705"/>
      <c r="W223" s="705"/>
      <c r="X223" s="705"/>
      <c r="Y223" s="705"/>
      <c r="Z223" s="705"/>
    </row>
    <row r="224" ht="15.75" customHeight="1">
      <c r="A224" s="707"/>
      <c r="B224" s="703"/>
      <c r="C224" s="705"/>
      <c r="D224" s="705"/>
      <c r="E224" s="705"/>
      <c r="F224" s="705"/>
      <c r="G224" s="705"/>
      <c r="H224" s="705"/>
      <c r="I224" s="705"/>
      <c r="J224" s="705"/>
      <c r="K224" s="705"/>
      <c r="L224" s="705"/>
      <c r="M224" s="705"/>
      <c r="N224" s="705"/>
      <c r="O224" s="705"/>
      <c r="P224" s="705"/>
      <c r="Q224" s="705"/>
      <c r="R224" s="705"/>
      <c r="S224" s="705"/>
      <c r="T224" s="705"/>
      <c r="U224" s="705"/>
      <c r="V224" s="705"/>
      <c r="W224" s="705"/>
      <c r="X224" s="705"/>
      <c r="Y224" s="705"/>
      <c r="Z224" s="705"/>
    </row>
    <row r="225" ht="15.75" customHeight="1">
      <c r="A225" s="707"/>
      <c r="B225" s="703"/>
      <c r="C225" s="705"/>
      <c r="D225" s="705"/>
      <c r="E225" s="705"/>
      <c r="F225" s="705"/>
      <c r="G225" s="705"/>
      <c r="H225" s="705"/>
      <c r="I225" s="705"/>
      <c r="J225" s="705"/>
      <c r="K225" s="705"/>
      <c r="L225" s="705"/>
      <c r="M225" s="705"/>
      <c r="N225" s="705"/>
      <c r="O225" s="705"/>
      <c r="P225" s="705"/>
      <c r="Q225" s="705"/>
      <c r="R225" s="705"/>
      <c r="S225" s="705"/>
      <c r="T225" s="705"/>
      <c r="U225" s="705"/>
      <c r="V225" s="705"/>
      <c r="W225" s="705"/>
      <c r="X225" s="705"/>
      <c r="Y225" s="705"/>
      <c r="Z225" s="705"/>
    </row>
    <row r="226" ht="15.75" customHeight="1">
      <c r="A226" s="707"/>
      <c r="B226" s="703"/>
      <c r="C226" s="705"/>
      <c r="D226" s="705"/>
      <c r="E226" s="705"/>
      <c r="F226" s="705"/>
      <c r="G226" s="705"/>
      <c r="H226" s="705"/>
      <c r="I226" s="705"/>
      <c r="J226" s="705"/>
      <c r="K226" s="705"/>
      <c r="L226" s="705"/>
      <c r="M226" s="705"/>
      <c r="N226" s="705"/>
      <c r="O226" s="705"/>
      <c r="P226" s="705"/>
      <c r="Q226" s="705"/>
      <c r="R226" s="705"/>
      <c r="S226" s="705"/>
      <c r="T226" s="705"/>
      <c r="U226" s="705"/>
      <c r="V226" s="705"/>
      <c r="W226" s="705"/>
      <c r="X226" s="705"/>
      <c r="Y226" s="705"/>
      <c r="Z226" s="705"/>
    </row>
    <row r="227" ht="15.75" customHeight="1">
      <c r="A227" s="707"/>
      <c r="B227" s="703"/>
      <c r="C227" s="705"/>
      <c r="D227" s="705"/>
      <c r="E227" s="705"/>
      <c r="F227" s="705"/>
      <c r="G227" s="705"/>
      <c r="H227" s="705"/>
      <c r="I227" s="705"/>
      <c r="J227" s="705"/>
      <c r="K227" s="705"/>
      <c r="L227" s="705"/>
      <c r="M227" s="705"/>
      <c r="N227" s="705"/>
      <c r="O227" s="705"/>
      <c r="P227" s="705"/>
      <c r="Q227" s="705"/>
      <c r="R227" s="705"/>
      <c r="S227" s="705"/>
      <c r="T227" s="705"/>
      <c r="U227" s="705"/>
      <c r="V227" s="705"/>
      <c r="W227" s="705"/>
      <c r="X227" s="705"/>
      <c r="Y227" s="705"/>
      <c r="Z227" s="705"/>
    </row>
    <row r="228" ht="15.75" customHeight="1">
      <c r="A228" s="707"/>
      <c r="B228" s="703"/>
      <c r="C228" s="705"/>
      <c r="D228" s="705"/>
      <c r="E228" s="705"/>
      <c r="F228" s="705"/>
      <c r="G228" s="705"/>
      <c r="H228" s="705"/>
      <c r="I228" s="705"/>
      <c r="J228" s="705"/>
      <c r="K228" s="705"/>
      <c r="L228" s="705"/>
      <c r="M228" s="705"/>
      <c r="N228" s="705"/>
      <c r="O228" s="705"/>
      <c r="P228" s="705"/>
      <c r="Q228" s="705"/>
      <c r="R228" s="705"/>
      <c r="S228" s="705"/>
      <c r="T228" s="705"/>
      <c r="U228" s="705"/>
      <c r="V228" s="705"/>
      <c r="W228" s="705"/>
      <c r="X228" s="705"/>
      <c r="Y228" s="705"/>
      <c r="Z228" s="705"/>
    </row>
    <row r="229" ht="15.75" customHeight="1">
      <c r="A229" s="707"/>
      <c r="B229" s="703"/>
      <c r="C229" s="705"/>
      <c r="D229" s="705"/>
      <c r="E229" s="705"/>
      <c r="F229" s="705"/>
      <c r="G229" s="705"/>
      <c r="H229" s="705"/>
      <c r="I229" s="705"/>
      <c r="J229" s="705"/>
      <c r="K229" s="705"/>
      <c r="L229" s="705"/>
      <c r="M229" s="705"/>
      <c r="N229" s="705"/>
      <c r="O229" s="705"/>
      <c r="P229" s="705"/>
      <c r="Q229" s="705"/>
      <c r="R229" s="705"/>
      <c r="S229" s="705"/>
      <c r="T229" s="705"/>
      <c r="U229" s="705"/>
      <c r="V229" s="705"/>
      <c r="W229" s="705"/>
      <c r="X229" s="705"/>
      <c r="Y229" s="705"/>
      <c r="Z229" s="705"/>
    </row>
    <row r="230" ht="15.75" customHeight="1">
      <c r="A230" s="707"/>
      <c r="B230" s="703"/>
      <c r="C230" s="705"/>
      <c r="D230" s="705"/>
      <c r="E230" s="705"/>
      <c r="F230" s="705"/>
      <c r="G230" s="705"/>
      <c r="H230" s="705"/>
      <c r="I230" s="705"/>
      <c r="J230" s="705"/>
      <c r="K230" s="705"/>
      <c r="L230" s="705"/>
      <c r="M230" s="705"/>
      <c r="N230" s="705"/>
      <c r="O230" s="705"/>
      <c r="P230" s="705"/>
      <c r="Q230" s="705"/>
      <c r="R230" s="705"/>
      <c r="S230" s="705"/>
      <c r="T230" s="705"/>
      <c r="U230" s="705"/>
      <c r="V230" s="705"/>
      <c r="W230" s="705"/>
      <c r="X230" s="705"/>
      <c r="Y230" s="705"/>
      <c r="Z230" s="705"/>
    </row>
    <row r="231" ht="15.75" customHeight="1">
      <c r="A231" s="707"/>
      <c r="B231" s="703"/>
      <c r="C231" s="705"/>
      <c r="D231" s="705"/>
      <c r="E231" s="705"/>
      <c r="F231" s="705"/>
      <c r="G231" s="705"/>
      <c r="H231" s="705"/>
      <c r="I231" s="705"/>
      <c r="J231" s="705"/>
      <c r="K231" s="705"/>
      <c r="L231" s="705"/>
      <c r="M231" s="705"/>
      <c r="N231" s="705"/>
      <c r="O231" s="705"/>
      <c r="P231" s="705"/>
      <c r="Q231" s="705"/>
      <c r="R231" s="705"/>
      <c r="S231" s="705"/>
      <c r="T231" s="705"/>
      <c r="U231" s="705"/>
      <c r="V231" s="705"/>
      <c r="W231" s="705"/>
      <c r="X231" s="705"/>
      <c r="Y231" s="705"/>
      <c r="Z231" s="705"/>
    </row>
    <row r="232" ht="15.75" customHeight="1">
      <c r="A232" s="707"/>
      <c r="B232" s="703"/>
      <c r="C232" s="705"/>
      <c r="D232" s="705"/>
      <c r="E232" s="705"/>
      <c r="F232" s="705"/>
      <c r="G232" s="705"/>
      <c r="H232" s="705"/>
      <c r="I232" s="705"/>
      <c r="J232" s="705"/>
      <c r="K232" s="705"/>
      <c r="L232" s="705"/>
      <c r="M232" s="705"/>
      <c r="N232" s="705"/>
      <c r="O232" s="705"/>
      <c r="P232" s="705"/>
      <c r="Q232" s="705"/>
      <c r="R232" s="705"/>
      <c r="S232" s="705"/>
      <c r="T232" s="705"/>
      <c r="U232" s="705"/>
      <c r="V232" s="705"/>
      <c r="W232" s="705"/>
      <c r="X232" s="705"/>
      <c r="Y232" s="705"/>
      <c r="Z232" s="705"/>
    </row>
    <row r="233" ht="15.75" customHeight="1">
      <c r="A233" s="707"/>
      <c r="B233" s="703"/>
      <c r="C233" s="705"/>
      <c r="D233" s="705"/>
      <c r="E233" s="705"/>
      <c r="F233" s="705"/>
      <c r="G233" s="705"/>
      <c r="H233" s="705"/>
      <c r="I233" s="705"/>
      <c r="J233" s="705"/>
      <c r="K233" s="705"/>
      <c r="L233" s="705"/>
      <c r="M233" s="705"/>
      <c r="N233" s="705"/>
      <c r="O233" s="705"/>
      <c r="P233" s="705"/>
      <c r="Q233" s="705"/>
      <c r="R233" s="705"/>
      <c r="S233" s="705"/>
      <c r="T233" s="705"/>
      <c r="U233" s="705"/>
      <c r="V233" s="705"/>
      <c r="W233" s="705"/>
      <c r="X233" s="705"/>
      <c r="Y233" s="705"/>
      <c r="Z233" s="705"/>
    </row>
    <row r="234" ht="15.75" customHeight="1">
      <c r="A234" s="707"/>
      <c r="B234" s="703"/>
      <c r="C234" s="705"/>
      <c r="D234" s="705"/>
      <c r="E234" s="705"/>
      <c r="F234" s="705"/>
      <c r="G234" s="705"/>
      <c r="H234" s="705"/>
      <c r="I234" s="705"/>
      <c r="J234" s="705"/>
      <c r="K234" s="705"/>
      <c r="L234" s="705"/>
      <c r="M234" s="705"/>
      <c r="N234" s="705"/>
      <c r="O234" s="705"/>
      <c r="P234" s="705"/>
      <c r="Q234" s="705"/>
      <c r="R234" s="705"/>
      <c r="S234" s="705"/>
      <c r="T234" s="705"/>
      <c r="U234" s="705"/>
      <c r="V234" s="705"/>
      <c r="W234" s="705"/>
      <c r="X234" s="705"/>
      <c r="Y234" s="705"/>
      <c r="Z234" s="705"/>
    </row>
    <row r="235" ht="15.75" customHeight="1">
      <c r="A235" s="707"/>
      <c r="B235" s="703"/>
      <c r="C235" s="705"/>
      <c r="D235" s="705"/>
      <c r="E235" s="705"/>
      <c r="F235" s="705"/>
      <c r="G235" s="705"/>
      <c r="H235" s="705"/>
      <c r="I235" s="705"/>
      <c r="J235" s="705"/>
      <c r="K235" s="705"/>
      <c r="L235" s="705"/>
      <c r="M235" s="705"/>
      <c r="N235" s="705"/>
      <c r="O235" s="705"/>
      <c r="P235" s="705"/>
      <c r="Q235" s="705"/>
      <c r="R235" s="705"/>
      <c r="S235" s="705"/>
      <c r="T235" s="705"/>
      <c r="U235" s="705"/>
      <c r="V235" s="705"/>
      <c r="W235" s="705"/>
      <c r="X235" s="705"/>
      <c r="Y235" s="705"/>
      <c r="Z235" s="705"/>
    </row>
    <row r="236" ht="15.75" customHeight="1">
      <c r="A236" s="707"/>
      <c r="B236" s="703"/>
      <c r="C236" s="705"/>
      <c r="D236" s="705"/>
      <c r="E236" s="705"/>
      <c r="F236" s="705"/>
      <c r="G236" s="705"/>
      <c r="H236" s="705"/>
      <c r="I236" s="705"/>
      <c r="J236" s="705"/>
      <c r="K236" s="705"/>
      <c r="L236" s="705"/>
      <c r="M236" s="705"/>
      <c r="N236" s="705"/>
      <c r="O236" s="705"/>
      <c r="P236" s="705"/>
      <c r="Q236" s="705"/>
      <c r="R236" s="705"/>
      <c r="S236" s="705"/>
      <c r="T236" s="705"/>
      <c r="U236" s="705"/>
      <c r="V236" s="705"/>
      <c r="W236" s="705"/>
      <c r="X236" s="705"/>
      <c r="Y236" s="705"/>
      <c r="Z236" s="705"/>
    </row>
    <row r="237" ht="15.75" customHeight="1">
      <c r="A237" s="707"/>
      <c r="B237" s="703"/>
      <c r="C237" s="705"/>
      <c r="D237" s="705"/>
      <c r="E237" s="705"/>
      <c r="F237" s="705"/>
      <c r="G237" s="705"/>
      <c r="H237" s="705"/>
      <c r="I237" s="705"/>
      <c r="J237" s="705"/>
      <c r="K237" s="705"/>
      <c r="L237" s="705"/>
      <c r="M237" s="705"/>
      <c r="N237" s="705"/>
      <c r="O237" s="705"/>
      <c r="P237" s="705"/>
      <c r="Q237" s="705"/>
      <c r="R237" s="705"/>
      <c r="S237" s="705"/>
      <c r="T237" s="705"/>
      <c r="U237" s="705"/>
      <c r="V237" s="705"/>
      <c r="W237" s="705"/>
      <c r="X237" s="705"/>
      <c r="Y237" s="705"/>
      <c r="Z237" s="705"/>
    </row>
    <row r="238" ht="15.75" customHeight="1">
      <c r="A238" s="707"/>
      <c r="B238" s="703"/>
      <c r="C238" s="705"/>
      <c r="D238" s="705"/>
      <c r="E238" s="705"/>
      <c r="F238" s="705"/>
      <c r="G238" s="705"/>
      <c r="H238" s="705"/>
      <c r="I238" s="705"/>
      <c r="J238" s="705"/>
      <c r="K238" s="705"/>
      <c r="L238" s="705"/>
      <c r="M238" s="705"/>
      <c r="N238" s="705"/>
      <c r="O238" s="705"/>
      <c r="P238" s="705"/>
      <c r="Q238" s="705"/>
      <c r="R238" s="705"/>
      <c r="S238" s="705"/>
      <c r="T238" s="705"/>
      <c r="U238" s="705"/>
      <c r="V238" s="705"/>
      <c r="W238" s="705"/>
      <c r="X238" s="705"/>
      <c r="Y238" s="705"/>
      <c r="Z238" s="705"/>
    </row>
    <row r="239" ht="15.75" customHeight="1">
      <c r="A239" s="707"/>
      <c r="B239" s="703"/>
      <c r="C239" s="705"/>
      <c r="D239" s="705"/>
      <c r="E239" s="705"/>
      <c r="F239" s="705"/>
      <c r="G239" s="705"/>
      <c r="H239" s="705"/>
      <c r="I239" s="705"/>
      <c r="J239" s="705"/>
      <c r="K239" s="705"/>
      <c r="L239" s="705"/>
      <c r="M239" s="705"/>
      <c r="N239" s="705"/>
      <c r="O239" s="705"/>
      <c r="P239" s="705"/>
      <c r="Q239" s="705"/>
      <c r="R239" s="705"/>
      <c r="S239" s="705"/>
      <c r="T239" s="705"/>
      <c r="U239" s="705"/>
      <c r="V239" s="705"/>
      <c r="W239" s="705"/>
      <c r="X239" s="705"/>
      <c r="Y239" s="705"/>
      <c r="Z239" s="705"/>
    </row>
    <row r="240" ht="15.75" customHeight="1">
      <c r="A240" s="707"/>
      <c r="B240" s="703"/>
      <c r="C240" s="705"/>
      <c r="D240" s="705"/>
      <c r="E240" s="705"/>
      <c r="F240" s="705"/>
      <c r="G240" s="705"/>
      <c r="H240" s="705"/>
      <c r="I240" s="705"/>
      <c r="J240" s="705"/>
      <c r="K240" s="705"/>
      <c r="L240" s="705"/>
      <c r="M240" s="705"/>
      <c r="N240" s="705"/>
      <c r="O240" s="705"/>
      <c r="P240" s="705"/>
      <c r="Q240" s="705"/>
      <c r="R240" s="705"/>
      <c r="S240" s="705"/>
      <c r="T240" s="705"/>
      <c r="U240" s="705"/>
      <c r="V240" s="705"/>
      <c r="W240" s="705"/>
      <c r="X240" s="705"/>
      <c r="Y240" s="705"/>
      <c r="Z240" s="705"/>
    </row>
    <row r="241" ht="15.75" customHeight="1">
      <c r="A241" s="707"/>
      <c r="B241" s="703"/>
      <c r="C241" s="705"/>
      <c r="D241" s="705"/>
      <c r="E241" s="705"/>
      <c r="F241" s="705"/>
      <c r="G241" s="705"/>
      <c r="H241" s="705"/>
      <c r="I241" s="705"/>
      <c r="J241" s="705"/>
      <c r="K241" s="705"/>
      <c r="L241" s="705"/>
      <c r="M241" s="705"/>
      <c r="N241" s="705"/>
      <c r="O241" s="705"/>
      <c r="P241" s="705"/>
      <c r="Q241" s="705"/>
      <c r="R241" s="705"/>
      <c r="S241" s="705"/>
      <c r="T241" s="705"/>
      <c r="U241" s="705"/>
      <c r="V241" s="705"/>
      <c r="W241" s="705"/>
      <c r="X241" s="705"/>
      <c r="Y241" s="705"/>
      <c r="Z241" s="705"/>
    </row>
    <row r="242" ht="15.75" customHeight="1">
      <c r="A242" s="707"/>
      <c r="B242" s="703"/>
      <c r="C242" s="705"/>
      <c r="D242" s="705"/>
      <c r="E242" s="705"/>
      <c r="F242" s="705"/>
      <c r="G242" s="705"/>
      <c r="H242" s="705"/>
      <c r="I242" s="705"/>
      <c r="J242" s="705"/>
      <c r="K242" s="705"/>
      <c r="L242" s="705"/>
      <c r="M242" s="705"/>
      <c r="N242" s="705"/>
      <c r="O242" s="705"/>
      <c r="P242" s="705"/>
      <c r="Q242" s="705"/>
      <c r="R242" s="705"/>
      <c r="S242" s="705"/>
      <c r="T242" s="705"/>
      <c r="U242" s="705"/>
      <c r="V242" s="705"/>
      <c r="W242" s="705"/>
      <c r="X242" s="705"/>
      <c r="Y242" s="705"/>
      <c r="Z242" s="705"/>
    </row>
    <row r="243" ht="15.75" customHeight="1">
      <c r="A243" s="707"/>
      <c r="B243" s="703"/>
      <c r="C243" s="705"/>
      <c r="D243" s="705"/>
      <c r="E243" s="705"/>
      <c r="F243" s="705"/>
      <c r="G243" s="705"/>
      <c r="H243" s="705"/>
      <c r="I243" s="705"/>
      <c r="J243" s="705"/>
      <c r="K243" s="705"/>
      <c r="L243" s="705"/>
      <c r="M243" s="705"/>
      <c r="N243" s="705"/>
      <c r="O243" s="705"/>
      <c r="P243" s="705"/>
      <c r="Q243" s="705"/>
      <c r="R243" s="705"/>
      <c r="S243" s="705"/>
      <c r="T243" s="705"/>
      <c r="U243" s="705"/>
      <c r="V243" s="705"/>
      <c r="W243" s="705"/>
      <c r="X243" s="705"/>
      <c r="Y243" s="705"/>
      <c r="Z243" s="705"/>
    </row>
    <row r="244" ht="15.75" customHeight="1">
      <c r="A244" s="707"/>
      <c r="B244" s="703"/>
      <c r="C244" s="705"/>
      <c r="D244" s="705"/>
      <c r="E244" s="705"/>
      <c r="F244" s="705"/>
      <c r="G244" s="705"/>
      <c r="H244" s="705"/>
      <c r="I244" s="705"/>
      <c r="J244" s="705"/>
      <c r="K244" s="705"/>
      <c r="L244" s="705"/>
      <c r="M244" s="705"/>
      <c r="N244" s="705"/>
      <c r="O244" s="705"/>
      <c r="P244" s="705"/>
      <c r="Q244" s="705"/>
      <c r="R244" s="705"/>
      <c r="S244" s="705"/>
      <c r="T244" s="705"/>
      <c r="U244" s="705"/>
      <c r="V244" s="705"/>
      <c r="W244" s="705"/>
      <c r="X244" s="705"/>
      <c r="Y244" s="705"/>
      <c r="Z244" s="705"/>
    </row>
    <row r="245" ht="15.75" customHeight="1">
      <c r="A245" s="707"/>
      <c r="B245" s="703"/>
      <c r="C245" s="705"/>
      <c r="D245" s="705"/>
      <c r="E245" s="705"/>
      <c r="F245" s="705"/>
      <c r="G245" s="705"/>
      <c r="H245" s="705"/>
      <c r="I245" s="705"/>
      <c r="J245" s="705"/>
      <c r="K245" s="705"/>
      <c r="L245" s="705"/>
      <c r="M245" s="705"/>
      <c r="N245" s="705"/>
      <c r="O245" s="705"/>
      <c r="P245" s="705"/>
      <c r="Q245" s="705"/>
      <c r="R245" s="705"/>
      <c r="S245" s="705"/>
      <c r="T245" s="705"/>
      <c r="U245" s="705"/>
      <c r="V245" s="705"/>
      <c r="W245" s="705"/>
      <c r="X245" s="705"/>
      <c r="Y245" s="705"/>
      <c r="Z245" s="705"/>
    </row>
    <row r="246" ht="15.75" customHeight="1">
      <c r="A246" s="707"/>
      <c r="B246" s="703"/>
      <c r="C246" s="705"/>
      <c r="D246" s="705"/>
      <c r="E246" s="705"/>
      <c r="F246" s="705"/>
      <c r="G246" s="705"/>
      <c r="H246" s="705"/>
      <c r="I246" s="705"/>
      <c r="J246" s="705"/>
      <c r="K246" s="705"/>
      <c r="L246" s="705"/>
      <c r="M246" s="705"/>
      <c r="N246" s="705"/>
      <c r="O246" s="705"/>
      <c r="P246" s="705"/>
      <c r="Q246" s="705"/>
      <c r="R246" s="705"/>
      <c r="S246" s="705"/>
      <c r="T246" s="705"/>
      <c r="U246" s="705"/>
      <c r="V246" s="705"/>
      <c r="W246" s="705"/>
      <c r="X246" s="705"/>
      <c r="Y246" s="705"/>
      <c r="Z246" s="705"/>
    </row>
    <row r="247" ht="15.75" customHeight="1">
      <c r="A247" s="707"/>
      <c r="B247" s="703"/>
      <c r="C247" s="705"/>
      <c r="D247" s="705"/>
      <c r="E247" s="705"/>
      <c r="F247" s="705"/>
      <c r="G247" s="705"/>
      <c r="H247" s="705"/>
      <c r="I247" s="705"/>
      <c r="J247" s="705"/>
      <c r="K247" s="705"/>
      <c r="L247" s="705"/>
      <c r="M247" s="705"/>
      <c r="N247" s="705"/>
      <c r="O247" s="705"/>
      <c r="P247" s="705"/>
      <c r="Q247" s="705"/>
      <c r="R247" s="705"/>
      <c r="S247" s="705"/>
      <c r="T247" s="705"/>
      <c r="U247" s="705"/>
      <c r="V247" s="705"/>
      <c r="W247" s="705"/>
      <c r="X247" s="705"/>
      <c r="Y247" s="705"/>
      <c r="Z247" s="705"/>
    </row>
    <row r="248" ht="15.75" customHeight="1">
      <c r="A248" s="707"/>
      <c r="B248" s="703"/>
      <c r="C248" s="705"/>
      <c r="D248" s="705"/>
      <c r="E248" s="705"/>
      <c r="F248" s="705"/>
      <c r="G248" s="705"/>
      <c r="H248" s="705"/>
      <c r="I248" s="705"/>
      <c r="J248" s="705"/>
      <c r="K248" s="705"/>
      <c r="L248" s="705"/>
      <c r="M248" s="705"/>
      <c r="N248" s="705"/>
      <c r="O248" s="705"/>
      <c r="P248" s="705"/>
      <c r="Q248" s="705"/>
      <c r="R248" s="705"/>
      <c r="S248" s="705"/>
      <c r="T248" s="705"/>
      <c r="U248" s="705"/>
      <c r="V248" s="705"/>
      <c r="W248" s="705"/>
      <c r="X248" s="705"/>
      <c r="Y248" s="705"/>
      <c r="Z248" s="705"/>
    </row>
    <row r="249" ht="15.75" customHeight="1">
      <c r="A249" s="707"/>
      <c r="B249" s="703"/>
      <c r="C249" s="705"/>
      <c r="D249" s="705"/>
      <c r="E249" s="705"/>
      <c r="F249" s="705"/>
      <c r="G249" s="705"/>
      <c r="H249" s="705"/>
      <c r="I249" s="705"/>
      <c r="J249" s="705"/>
      <c r="K249" s="705"/>
      <c r="L249" s="705"/>
      <c r="M249" s="705"/>
      <c r="N249" s="705"/>
      <c r="O249" s="705"/>
      <c r="P249" s="705"/>
      <c r="Q249" s="705"/>
      <c r="R249" s="705"/>
      <c r="S249" s="705"/>
      <c r="T249" s="705"/>
      <c r="U249" s="705"/>
      <c r="V249" s="705"/>
      <c r="W249" s="705"/>
      <c r="X249" s="705"/>
      <c r="Y249" s="705"/>
      <c r="Z249" s="705"/>
    </row>
    <row r="250" ht="15.75" customHeight="1">
      <c r="A250" s="707"/>
      <c r="B250" s="703"/>
      <c r="C250" s="705"/>
      <c r="D250" s="705"/>
      <c r="E250" s="705"/>
      <c r="F250" s="705"/>
      <c r="G250" s="705"/>
      <c r="H250" s="705"/>
      <c r="I250" s="705"/>
      <c r="J250" s="705"/>
      <c r="K250" s="705"/>
      <c r="L250" s="705"/>
      <c r="M250" s="705"/>
      <c r="N250" s="705"/>
      <c r="O250" s="705"/>
      <c r="P250" s="705"/>
      <c r="Q250" s="705"/>
      <c r="R250" s="705"/>
      <c r="S250" s="705"/>
      <c r="T250" s="705"/>
      <c r="U250" s="705"/>
      <c r="V250" s="705"/>
      <c r="W250" s="705"/>
      <c r="X250" s="705"/>
      <c r="Y250" s="705"/>
      <c r="Z250" s="705"/>
    </row>
    <row r="251" ht="15.75" customHeight="1">
      <c r="A251" s="707"/>
      <c r="B251" s="703"/>
      <c r="C251" s="705"/>
      <c r="D251" s="705"/>
      <c r="E251" s="705"/>
      <c r="F251" s="705"/>
      <c r="G251" s="705"/>
      <c r="H251" s="705"/>
      <c r="I251" s="705"/>
      <c r="J251" s="705"/>
      <c r="K251" s="705"/>
      <c r="L251" s="705"/>
      <c r="M251" s="705"/>
      <c r="N251" s="705"/>
      <c r="O251" s="705"/>
      <c r="P251" s="705"/>
      <c r="Q251" s="705"/>
      <c r="R251" s="705"/>
      <c r="S251" s="705"/>
      <c r="T251" s="705"/>
      <c r="U251" s="705"/>
      <c r="V251" s="705"/>
      <c r="W251" s="705"/>
      <c r="X251" s="705"/>
      <c r="Y251" s="705"/>
      <c r="Z251" s="705"/>
    </row>
    <row r="252" ht="15.75" customHeight="1">
      <c r="A252" s="707"/>
      <c r="B252" s="703"/>
      <c r="C252" s="705"/>
      <c r="D252" s="705"/>
      <c r="E252" s="705"/>
      <c r="F252" s="705"/>
      <c r="G252" s="705"/>
      <c r="H252" s="705"/>
      <c r="I252" s="705"/>
      <c r="J252" s="705"/>
      <c r="K252" s="705"/>
      <c r="L252" s="705"/>
      <c r="M252" s="705"/>
      <c r="N252" s="705"/>
      <c r="O252" s="705"/>
      <c r="P252" s="705"/>
      <c r="Q252" s="705"/>
      <c r="R252" s="705"/>
      <c r="S252" s="705"/>
      <c r="T252" s="705"/>
      <c r="U252" s="705"/>
      <c r="V252" s="705"/>
      <c r="W252" s="705"/>
      <c r="X252" s="705"/>
      <c r="Y252" s="705"/>
      <c r="Z252" s="705"/>
    </row>
    <row r="253" ht="15.75" customHeight="1">
      <c r="A253" s="707"/>
      <c r="B253" s="703"/>
      <c r="C253" s="705"/>
      <c r="D253" s="705"/>
      <c r="E253" s="705"/>
      <c r="F253" s="705"/>
      <c r="G253" s="705"/>
      <c r="H253" s="705"/>
      <c r="I253" s="705"/>
      <c r="J253" s="705"/>
      <c r="K253" s="705"/>
      <c r="L253" s="705"/>
      <c r="M253" s="705"/>
      <c r="N253" s="705"/>
      <c r="O253" s="705"/>
      <c r="P253" s="705"/>
      <c r="Q253" s="705"/>
      <c r="R253" s="705"/>
      <c r="S253" s="705"/>
      <c r="T253" s="705"/>
      <c r="U253" s="705"/>
      <c r="V253" s="705"/>
      <c r="W253" s="705"/>
      <c r="X253" s="705"/>
      <c r="Y253" s="705"/>
      <c r="Z253" s="705"/>
    </row>
    <row r="254" ht="15.75" customHeight="1">
      <c r="A254" s="707"/>
      <c r="B254" s="703"/>
      <c r="C254" s="705"/>
      <c r="D254" s="705"/>
      <c r="E254" s="705"/>
      <c r="F254" s="705"/>
      <c r="G254" s="705"/>
      <c r="H254" s="705"/>
      <c r="I254" s="705"/>
      <c r="J254" s="705"/>
      <c r="K254" s="705"/>
      <c r="L254" s="705"/>
      <c r="M254" s="705"/>
      <c r="N254" s="705"/>
      <c r="O254" s="705"/>
      <c r="P254" s="705"/>
      <c r="Q254" s="705"/>
      <c r="R254" s="705"/>
      <c r="S254" s="705"/>
      <c r="T254" s="705"/>
      <c r="U254" s="705"/>
      <c r="V254" s="705"/>
      <c r="W254" s="705"/>
      <c r="X254" s="705"/>
      <c r="Y254" s="705"/>
      <c r="Z254" s="705"/>
    </row>
    <row r="255" ht="15.75" customHeight="1">
      <c r="A255" s="707"/>
      <c r="B255" s="703"/>
      <c r="C255" s="705"/>
      <c r="D255" s="705"/>
      <c r="E255" s="705"/>
      <c r="F255" s="705"/>
      <c r="G255" s="705"/>
      <c r="H255" s="705"/>
      <c r="I255" s="705"/>
      <c r="J255" s="705"/>
      <c r="K255" s="705"/>
      <c r="L255" s="705"/>
      <c r="M255" s="705"/>
      <c r="N255" s="705"/>
      <c r="O255" s="705"/>
      <c r="P255" s="705"/>
      <c r="Q255" s="705"/>
      <c r="R255" s="705"/>
      <c r="S255" s="705"/>
      <c r="T255" s="705"/>
      <c r="U255" s="705"/>
      <c r="V255" s="705"/>
      <c r="W255" s="705"/>
      <c r="X255" s="705"/>
      <c r="Y255" s="705"/>
      <c r="Z255" s="705"/>
    </row>
    <row r="256" ht="15.75" customHeight="1">
      <c r="A256" s="707"/>
      <c r="B256" s="703"/>
      <c r="C256" s="705"/>
      <c r="D256" s="705"/>
      <c r="E256" s="705"/>
      <c r="F256" s="705"/>
      <c r="G256" s="705"/>
      <c r="H256" s="705"/>
      <c r="I256" s="705"/>
      <c r="J256" s="705"/>
      <c r="K256" s="705"/>
      <c r="L256" s="705"/>
      <c r="M256" s="705"/>
      <c r="N256" s="705"/>
      <c r="O256" s="705"/>
      <c r="P256" s="705"/>
      <c r="Q256" s="705"/>
      <c r="R256" s="705"/>
      <c r="S256" s="705"/>
      <c r="T256" s="705"/>
      <c r="U256" s="705"/>
      <c r="V256" s="705"/>
      <c r="W256" s="705"/>
      <c r="X256" s="705"/>
      <c r="Y256" s="705"/>
      <c r="Z256" s="705"/>
    </row>
    <row r="257" ht="15.75" customHeight="1">
      <c r="A257" s="707"/>
      <c r="B257" s="703"/>
      <c r="C257" s="705"/>
      <c r="D257" s="705"/>
      <c r="E257" s="705"/>
      <c r="F257" s="705"/>
      <c r="G257" s="705"/>
      <c r="H257" s="705"/>
      <c r="I257" s="705"/>
      <c r="J257" s="705"/>
      <c r="K257" s="705"/>
      <c r="L257" s="705"/>
      <c r="M257" s="705"/>
      <c r="N257" s="705"/>
      <c r="O257" s="705"/>
      <c r="P257" s="705"/>
      <c r="Q257" s="705"/>
      <c r="R257" s="705"/>
      <c r="S257" s="705"/>
      <c r="T257" s="705"/>
      <c r="U257" s="705"/>
      <c r="V257" s="705"/>
      <c r="W257" s="705"/>
      <c r="X257" s="705"/>
      <c r="Y257" s="705"/>
      <c r="Z257" s="705"/>
    </row>
    <row r="258" ht="15.75" customHeight="1">
      <c r="A258" s="707"/>
      <c r="B258" s="703"/>
      <c r="C258" s="705"/>
      <c r="D258" s="705"/>
      <c r="E258" s="705"/>
      <c r="F258" s="705"/>
      <c r="G258" s="705"/>
      <c r="H258" s="705"/>
      <c r="I258" s="705"/>
      <c r="J258" s="705"/>
      <c r="K258" s="705"/>
      <c r="L258" s="705"/>
      <c r="M258" s="705"/>
      <c r="N258" s="705"/>
      <c r="O258" s="705"/>
      <c r="P258" s="705"/>
      <c r="Q258" s="705"/>
      <c r="R258" s="705"/>
      <c r="S258" s="705"/>
      <c r="T258" s="705"/>
      <c r="U258" s="705"/>
      <c r="V258" s="705"/>
      <c r="W258" s="705"/>
      <c r="X258" s="705"/>
      <c r="Y258" s="705"/>
      <c r="Z258" s="705"/>
    </row>
    <row r="259" ht="15.75" customHeight="1">
      <c r="A259" s="707"/>
      <c r="B259" s="703"/>
      <c r="C259" s="705"/>
      <c r="D259" s="705"/>
      <c r="E259" s="705"/>
      <c r="F259" s="705"/>
      <c r="G259" s="705"/>
      <c r="H259" s="705"/>
      <c r="I259" s="705"/>
      <c r="J259" s="705"/>
      <c r="K259" s="705"/>
      <c r="L259" s="705"/>
      <c r="M259" s="705"/>
      <c r="N259" s="705"/>
      <c r="O259" s="705"/>
      <c r="P259" s="705"/>
      <c r="Q259" s="705"/>
      <c r="R259" s="705"/>
      <c r="S259" s="705"/>
      <c r="T259" s="705"/>
      <c r="U259" s="705"/>
      <c r="V259" s="705"/>
      <c r="W259" s="705"/>
      <c r="X259" s="705"/>
      <c r="Y259" s="705"/>
      <c r="Z259" s="705"/>
    </row>
    <row r="260" ht="15.75" customHeight="1">
      <c r="A260" s="707"/>
      <c r="B260" s="703"/>
      <c r="C260" s="705"/>
      <c r="D260" s="705"/>
      <c r="E260" s="705"/>
      <c r="F260" s="705"/>
      <c r="G260" s="705"/>
      <c r="H260" s="705"/>
      <c r="I260" s="705"/>
      <c r="J260" s="705"/>
      <c r="K260" s="705"/>
      <c r="L260" s="705"/>
      <c r="M260" s="705"/>
      <c r="N260" s="705"/>
      <c r="O260" s="705"/>
      <c r="P260" s="705"/>
      <c r="Q260" s="705"/>
      <c r="R260" s="705"/>
      <c r="S260" s="705"/>
      <c r="T260" s="705"/>
      <c r="U260" s="705"/>
      <c r="V260" s="705"/>
      <c r="W260" s="705"/>
      <c r="X260" s="705"/>
      <c r="Y260" s="705"/>
      <c r="Z260" s="705"/>
    </row>
    <row r="261" ht="15.75" customHeight="1">
      <c r="A261" s="707"/>
      <c r="B261" s="703"/>
      <c r="C261" s="705"/>
      <c r="D261" s="705"/>
      <c r="E261" s="705"/>
      <c r="F261" s="705"/>
      <c r="G261" s="705"/>
      <c r="H261" s="705"/>
      <c r="I261" s="705"/>
      <c r="J261" s="705"/>
      <c r="K261" s="705"/>
      <c r="L261" s="705"/>
      <c r="M261" s="705"/>
      <c r="N261" s="705"/>
      <c r="O261" s="705"/>
      <c r="P261" s="705"/>
      <c r="Q261" s="705"/>
      <c r="R261" s="705"/>
      <c r="S261" s="705"/>
      <c r="T261" s="705"/>
      <c r="U261" s="705"/>
      <c r="V261" s="705"/>
      <c r="W261" s="705"/>
      <c r="X261" s="705"/>
      <c r="Y261" s="705"/>
      <c r="Z261" s="705"/>
    </row>
    <row r="262" ht="15.75" customHeight="1">
      <c r="A262" s="707"/>
      <c r="B262" s="703"/>
      <c r="C262" s="705"/>
      <c r="D262" s="705"/>
      <c r="E262" s="705"/>
      <c r="F262" s="705"/>
      <c r="G262" s="705"/>
      <c r="H262" s="705"/>
      <c r="I262" s="705"/>
      <c r="J262" s="705"/>
      <c r="K262" s="705"/>
      <c r="L262" s="705"/>
      <c r="M262" s="705"/>
      <c r="N262" s="705"/>
      <c r="O262" s="705"/>
      <c r="P262" s="705"/>
      <c r="Q262" s="705"/>
      <c r="R262" s="705"/>
      <c r="S262" s="705"/>
      <c r="T262" s="705"/>
      <c r="U262" s="705"/>
      <c r="V262" s="705"/>
      <c r="W262" s="705"/>
      <c r="X262" s="705"/>
      <c r="Y262" s="705"/>
      <c r="Z262" s="705"/>
    </row>
    <row r="263" ht="15.75" customHeight="1">
      <c r="A263" s="707"/>
      <c r="B263" s="703"/>
      <c r="C263" s="705"/>
      <c r="D263" s="705"/>
      <c r="E263" s="705"/>
      <c r="F263" s="705"/>
      <c r="G263" s="705"/>
      <c r="H263" s="705"/>
      <c r="I263" s="705"/>
      <c r="J263" s="705"/>
      <c r="K263" s="705"/>
      <c r="L263" s="705"/>
      <c r="M263" s="705"/>
      <c r="N263" s="705"/>
      <c r="O263" s="705"/>
      <c r="P263" s="705"/>
      <c r="Q263" s="705"/>
      <c r="R263" s="705"/>
      <c r="S263" s="705"/>
      <c r="T263" s="705"/>
      <c r="U263" s="705"/>
      <c r="V263" s="705"/>
      <c r="W263" s="705"/>
      <c r="X263" s="705"/>
      <c r="Y263" s="705"/>
      <c r="Z263" s="705"/>
    </row>
    <row r="264" ht="15.75" customHeight="1">
      <c r="A264" s="707"/>
      <c r="B264" s="703"/>
      <c r="C264" s="705"/>
      <c r="D264" s="705"/>
      <c r="E264" s="705"/>
      <c r="F264" s="705"/>
      <c r="G264" s="705"/>
      <c r="H264" s="705"/>
      <c r="I264" s="705"/>
      <c r="J264" s="705"/>
      <c r="K264" s="705"/>
      <c r="L264" s="705"/>
      <c r="M264" s="705"/>
      <c r="N264" s="705"/>
      <c r="O264" s="705"/>
      <c r="P264" s="705"/>
      <c r="Q264" s="705"/>
      <c r="R264" s="705"/>
      <c r="S264" s="705"/>
      <c r="T264" s="705"/>
      <c r="U264" s="705"/>
      <c r="V264" s="705"/>
      <c r="W264" s="705"/>
      <c r="X264" s="705"/>
      <c r="Y264" s="705"/>
      <c r="Z264" s="705"/>
    </row>
    <row r="265" ht="15.75" customHeight="1">
      <c r="A265" s="707"/>
      <c r="B265" s="703"/>
      <c r="C265" s="705"/>
      <c r="D265" s="705"/>
      <c r="E265" s="705"/>
      <c r="F265" s="705"/>
      <c r="G265" s="705"/>
      <c r="H265" s="705"/>
      <c r="I265" s="705"/>
      <c r="J265" s="705"/>
      <c r="K265" s="705"/>
      <c r="L265" s="705"/>
      <c r="M265" s="705"/>
      <c r="N265" s="705"/>
      <c r="O265" s="705"/>
      <c r="P265" s="705"/>
      <c r="Q265" s="705"/>
      <c r="R265" s="705"/>
      <c r="S265" s="705"/>
      <c r="T265" s="705"/>
      <c r="U265" s="705"/>
      <c r="V265" s="705"/>
      <c r="W265" s="705"/>
      <c r="X265" s="705"/>
      <c r="Y265" s="705"/>
      <c r="Z265" s="705"/>
    </row>
    <row r="266" ht="15.75" customHeight="1">
      <c r="A266" s="707"/>
      <c r="B266" s="703"/>
      <c r="C266" s="705"/>
      <c r="D266" s="705"/>
      <c r="E266" s="705"/>
      <c r="F266" s="705"/>
      <c r="G266" s="705"/>
      <c r="H266" s="705"/>
      <c r="I266" s="705"/>
      <c r="J266" s="705"/>
      <c r="K266" s="705"/>
      <c r="L266" s="705"/>
      <c r="M266" s="705"/>
      <c r="N266" s="705"/>
      <c r="O266" s="705"/>
      <c r="P266" s="705"/>
      <c r="Q266" s="705"/>
      <c r="R266" s="705"/>
      <c r="S266" s="705"/>
      <c r="T266" s="705"/>
      <c r="U266" s="705"/>
      <c r="V266" s="705"/>
      <c r="W266" s="705"/>
      <c r="X266" s="705"/>
      <c r="Y266" s="705"/>
      <c r="Z266" s="705"/>
    </row>
    <row r="267" ht="15.75" customHeight="1">
      <c r="A267" s="707"/>
      <c r="B267" s="703"/>
      <c r="C267" s="705"/>
      <c r="D267" s="705"/>
      <c r="E267" s="705"/>
      <c r="F267" s="705"/>
      <c r="G267" s="705"/>
      <c r="H267" s="705"/>
      <c r="I267" s="705"/>
      <c r="J267" s="705"/>
      <c r="K267" s="705"/>
      <c r="L267" s="705"/>
      <c r="M267" s="705"/>
      <c r="N267" s="705"/>
      <c r="O267" s="705"/>
      <c r="P267" s="705"/>
      <c r="Q267" s="705"/>
      <c r="R267" s="705"/>
      <c r="S267" s="705"/>
      <c r="T267" s="705"/>
      <c r="U267" s="705"/>
      <c r="V267" s="705"/>
      <c r="W267" s="705"/>
      <c r="X267" s="705"/>
      <c r="Y267" s="705"/>
      <c r="Z267" s="705"/>
    </row>
    <row r="268" ht="15.75" customHeight="1">
      <c r="A268" s="707"/>
      <c r="B268" s="703"/>
      <c r="C268" s="705"/>
      <c r="D268" s="705"/>
      <c r="E268" s="705"/>
      <c r="F268" s="705"/>
      <c r="G268" s="705"/>
      <c r="H268" s="705"/>
      <c r="I268" s="705"/>
      <c r="J268" s="705"/>
      <c r="K268" s="705"/>
      <c r="L268" s="705"/>
      <c r="M268" s="705"/>
      <c r="N268" s="705"/>
      <c r="O268" s="705"/>
      <c r="P268" s="705"/>
      <c r="Q268" s="705"/>
      <c r="R268" s="705"/>
      <c r="S268" s="705"/>
      <c r="T268" s="705"/>
      <c r="U268" s="705"/>
      <c r="V268" s="705"/>
      <c r="W268" s="705"/>
      <c r="X268" s="705"/>
      <c r="Y268" s="705"/>
      <c r="Z268" s="705"/>
    </row>
    <row r="269" ht="15.75" customHeight="1">
      <c r="A269" s="707"/>
      <c r="B269" s="703"/>
      <c r="C269" s="705"/>
      <c r="D269" s="705"/>
      <c r="E269" s="705"/>
      <c r="F269" s="705"/>
      <c r="G269" s="705"/>
      <c r="H269" s="705"/>
      <c r="I269" s="705"/>
      <c r="J269" s="705"/>
      <c r="K269" s="705"/>
      <c r="L269" s="705"/>
      <c r="M269" s="705"/>
      <c r="N269" s="705"/>
      <c r="O269" s="705"/>
      <c r="P269" s="705"/>
      <c r="Q269" s="705"/>
      <c r="R269" s="705"/>
      <c r="S269" s="705"/>
      <c r="T269" s="705"/>
      <c r="U269" s="705"/>
      <c r="V269" s="705"/>
      <c r="W269" s="705"/>
      <c r="X269" s="705"/>
      <c r="Y269" s="705"/>
      <c r="Z269" s="705"/>
    </row>
    <row r="270" ht="15.75" customHeight="1">
      <c r="A270" s="707"/>
      <c r="B270" s="703"/>
      <c r="C270" s="705"/>
      <c r="D270" s="705"/>
      <c r="E270" s="705"/>
      <c r="F270" s="705"/>
      <c r="G270" s="705"/>
      <c r="H270" s="705"/>
      <c r="I270" s="705"/>
      <c r="J270" s="705"/>
      <c r="K270" s="705"/>
      <c r="L270" s="705"/>
      <c r="M270" s="705"/>
      <c r="N270" s="705"/>
      <c r="O270" s="705"/>
      <c r="P270" s="705"/>
      <c r="Q270" s="705"/>
      <c r="R270" s="705"/>
      <c r="S270" s="705"/>
      <c r="T270" s="705"/>
      <c r="U270" s="705"/>
      <c r="V270" s="705"/>
      <c r="W270" s="705"/>
      <c r="X270" s="705"/>
      <c r="Y270" s="705"/>
      <c r="Z270" s="705"/>
    </row>
    <row r="271" ht="15.75" customHeight="1">
      <c r="A271" s="707"/>
      <c r="B271" s="703"/>
      <c r="C271" s="705"/>
      <c r="D271" s="705"/>
      <c r="E271" s="705"/>
      <c r="F271" s="705"/>
      <c r="G271" s="705"/>
      <c r="H271" s="705"/>
      <c r="I271" s="705"/>
      <c r="J271" s="705"/>
      <c r="K271" s="705"/>
      <c r="L271" s="705"/>
      <c r="M271" s="705"/>
      <c r="N271" s="705"/>
      <c r="O271" s="705"/>
      <c r="P271" s="705"/>
      <c r="Q271" s="705"/>
      <c r="R271" s="705"/>
      <c r="S271" s="705"/>
      <c r="T271" s="705"/>
      <c r="U271" s="705"/>
      <c r="V271" s="705"/>
      <c r="W271" s="705"/>
      <c r="X271" s="705"/>
      <c r="Y271" s="705"/>
      <c r="Z271" s="705"/>
    </row>
    <row r="272" ht="15.75" customHeight="1">
      <c r="A272" s="707"/>
      <c r="B272" s="703"/>
      <c r="C272" s="705"/>
      <c r="D272" s="705"/>
      <c r="E272" s="705"/>
      <c r="F272" s="705"/>
      <c r="G272" s="705"/>
      <c r="H272" s="705"/>
      <c r="I272" s="705"/>
      <c r="J272" s="705"/>
      <c r="K272" s="705"/>
      <c r="L272" s="705"/>
      <c r="M272" s="705"/>
      <c r="N272" s="705"/>
      <c r="O272" s="705"/>
      <c r="P272" s="705"/>
      <c r="Q272" s="705"/>
      <c r="R272" s="705"/>
      <c r="S272" s="705"/>
      <c r="T272" s="705"/>
      <c r="U272" s="705"/>
      <c r="V272" s="705"/>
      <c r="W272" s="705"/>
      <c r="X272" s="705"/>
      <c r="Y272" s="705"/>
      <c r="Z272" s="705"/>
    </row>
    <row r="273" ht="15.75" customHeight="1">
      <c r="A273" s="707"/>
      <c r="B273" s="703"/>
      <c r="C273" s="705"/>
      <c r="D273" s="705"/>
      <c r="E273" s="705"/>
      <c r="F273" s="705"/>
      <c r="G273" s="705"/>
      <c r="H273" s="705"/>
      <c r="I273" s="705"/>
      <c r="J273" s="705"/>
      <c r="K273" s="705"/>
      <c r="L273" s="705"/>
      <c r="M273" s="705"/>
      <c r="N273" s="705"/>
      <c r="O273" s="705"/>
      <c r="P273" s="705"/>
      <c r="Q273" s="705"/>
      <c r="R273" s="705"/>
      <c r="S273" s="705"/>
      <c r="T273" s="705"/>
      <c r="U273" s="705"/>
      <c r="V273" s="705"/>
      <c r="W273" s="705"/>
      <c r="X273" s="705"/>
      <c r="Y273" s="705"/>
      <c r="Z273" s="705"/>
    </row>
    <row r="274" ht="15.75" customHeight="1">
      <c r="A274" s="707"/>
      <c r="B274" s="703"/>
      <c r="C274" s="705"/>
      <c r="D274" s="705"/>
      <c r="E274" s="705"/>
      <c r="F274" s="705"/>
      <c r="G274" s="705"/>
      <c r="H274" s="705"/>
      <c r="I274" s="705"/>
      <c r="J274" s="705"/>
      <c r="K274" s="705"/>
      <c r="L274" s="705"/>
      <c r="M274" s="705"/>
      <c r="N274" s="705"/>
      <c r="O274" s="705"/>
      <c r="P274" s="705"/>
      <c r="Q274" s="705"/>
      <c r="R274" s="705"/>
      <c r="S274" s="705"/>
      <c r="T274" s="705"/>
      <c r="U274" s="705"/>
      <c r="V274" s="705"/>
      <c r="W274" s="705"/>
      <c r="X274" s="705"/>
      <c r="Y274" s="705"/>
      <c r="Z274" s="705"/>
    </row>
    <row r="275" ht="15.75" customHeight="1">
      <c r="A275" s="707"/>
      <c r="B275" s="703"/>
      <c r="C275" s="705"/>
      <c r="D275" s="705"/>
      <c r="E275" s="705"/>
      <c r="F275" s="705"/>
      <c r="G275" s="705"/>
      <c r="H275" s="705"/>
      <c r="I275" s="705"/>
      <c r="J275" s="705"/>
      <c r="K275" s="705"/>
      <c r="L275" s="705"/>
      <c r="M275" s="705"/>
      <c r="N275" s="705"/>
      <c r="O275" s="705"/>
      <c r="P275" s="705"/>
      <c r="Q275" s="705"/>
      <c r="R275" s="705"/>
      <c r="S275" s="705"/>
      <c r="T275" s="705"/>
      <c r="U275" s="705"/>
      <c r="V275" s="705"/>
      <c r="W275" s="705"/>
      <c r="X275" s="705"/>
      <c r="Y275" s="705"/>
      <c r="Z275" s="705"/>
    </row>
    <row r="276" ht="15.75" customHeight="1">
      <c r="A276" s="707"/>
      <c r="B276" s="703"/>
      <c r="C276" s="705"/>
      <c r="D276" s="705"/>
      <c r="E276" s="705"/>
      <c r="F276" s="705"/>
      <c r="G276" s="705"/>
      <c r="H276" s="705"/>
      <c r="I276" s="705"/>
      <c r="J276" s="705"/>
      <c r="K276" s="705"/>
      <c r="L276" s="705"/>
      <c r="M276" s="705"/>
      <c r="N276" s="705"/>
      <c r="O276" s="705"/>
      <c r="P276" s="705"/>
      <c r="Q276" s="705"/>
      <c r="R276" s="705"/>
      <c r="S276" s="705"/>
      <c r="T276" s="705"/>
      <c r="U276" s="705"/>
      <c r="V276" s="705"/>
      <c r="W276" s="705"/>
      <c r="X276" s="705"/>
      <c r="Y276" s="705"/>
      <c r="Z276" s="705"/>
    </row>
    <row r="277" ht="15.75" customHeight="1">
      <c r="A277" s="707"/>
      <c r="B277" s="703"/>
      <c r="C277" s="705"/>
      <c r="D277" s="705"/>
      <c r="E277" s="705"/>
      <c r="F277" s="705"/>
      <c r="G277" s="705"/>
      <c r="H277" s="705"/>
      <c r="I277" s="705"/>
      <c r="J277" s="705"/>
      <c r="K277" s="705"/>
      <c r="L277" s="705"/>
      <c r="M277" s="705"/>
      <c r="N277" s="705"/>
      <c r="O277" s="705"/>
      <c r="P277" s="705"/>
      <c r="Q277" s="705"/>
      <c r="R277" s="705"/>
      <c r="S277" s="705"/>
      <c r="T277" s="705"/>
      <c r="U277" s="705"/>
      <c r="V277" s="705"/>
      <c r="W277" s="705"/>
      <c r="X277" s="705"/>
      <c r="Y277" s="705"/>
      <c r="Z277" s="705"/>
    </row>
    <row r="278" ht="15.75" customHeight="1">
      <c r="A278" s="707"/>
      <c r="B278" s="703"/>
      <c r="C278" s="705"/>
      <c r="D278" s="705"/>
      <c r="E278" s="705"/>
      <c r="F278" s="705"/>
      <c r="G278" s="705"/>
      <c r="H278" s="705"/>
      <c r="I278" s="705"/>
      <c r="J278" s="705"/>
      <c r="K278" s="705"/>
      <c r="L278" s="705"/>
      <c r="M278" s="705"/>
      <c r="N278" s="705"/>
      <c r="O278" s="705"/>
      <c r="P278" s="705"/>
      <c r="Q278" s="705"/>
      <c r="R278" s="705"/>
      <c r="S278" s="705"/>
      <c r="T278" s="705"/>
      <c r="U278" s="705"/>
      <c r="V278" s="705"/>
      <c r="W278" s="705"/>
      <c r="X278" s="705"/>
      <c r="Y278" s="705"/>
      <c r="Z278" s="705"/>
    </row>
    <row r="279" ht="15.75" customHeight="1">
      <c r="A279" s="707"/>
      <c r="B279" s="703"/>
      <c r="C279" s="705"/>
      <c r="D279" s="705"/>
      <c r="E279" s="705"/>
      <c r="F279" s="705"/>
      <c r="G279" s="705"/>
      <c r="H279" s="705"/>
      <c r="I279" s="705"/>
      <c r="J279" s="705"/>
      <c r="K279" s="705"/>
      <c r="L279" s="705"/>
      <c r="M279" s="705"/>
      <c r="N279" s="705"/>
      <c r="O279" s="705"/>
      <c r="P279" s="705"/>
      <c r="Q279" s="705"/>
      <c r="R279" s="705"/>
      <c r="S279" s="705"/>
      <c r="T279" s="705"/>
      <c r="U279" s="705"/>
      <c r="V279" s="705"/>
      <c r="W279" s="705"/>
      <c r="X279" s="705"/>
      <c r="Y279" s="705"/>
      <c r="Z279" s="705"/>
    </row>
    <row r="280" ht="15.75" customHeight="1">
      <c r="A280" s="707"/>
      <c r="B280" s="703"/>
      <c r="C280" s="705"/>
      <c r="D280" s="705"/>
      <c r="E280" s="705"/>
      <c r="F280" s="705"/>
      <c r="G280" s="705"/>
      <c r="H280" s="705"/>
      <c r="I280" s="705"/>
      <c r="J280" s="705"/>
      <c r="K280" s="705"/>
      <c r="L280" s="705"/>
      <c r="M280" s="705"/>
      <c r="N280" s="705"/>
      <c r="O280" s="705"/>
      <c r="P280" s="705"/>
      <c r="Q280" s="705"/>
      <c r="R280" s="705"/>
      <c r="S280" s="705"/>
      <c r="T280" s="705"/>
      <c r="U280" s="705"/>
      <c r="V280" s="705"/>
      <c r="W280" s="705"/>
      <c r="X280" s="705"/>
      <c r="Y280" s="705"/>
      <c r="Z280" s="705"/>
    </row>
    <row r="281" ht="15.75" customHeight="1">
      <c r="A281" s="707"/>
      <c r="B281" s="703"/>
      <c r="C281" s="705"/>
      <c r="D281" s="705"/>
      <c r="E281" s="705"/>
      <c r="F281" s="705"/>
      <c r="G281" s="705"/>
      <c r="H281" s="705"/>
      <c r="I281" s="705"/>
      <c r="J281" s="705"/>
      <c r="K281" s="705"/>
      <c r="L281" s="705"/>
      <c r="M281" s="705"/>
      <c r="N281" s="705"/>
      <c r="O281" s="705"/>
      <c r="P281" s="705"/>
      <c r="Q281" s="705"/>
      <c r="R281" s="705"/>
      <c r="S281" s="705"/>
      <c r="T281" s="705"/>
      <c r="U281" s="705"/>
      <c r="V281" s="705"/>
      <c r="W281" s="705"/>
      <c r="X281" s="705"/>
      <c r="Y281" s="705"/>
      <c r="Z281" s="705"/>
    </row>
    <row r="282" ht="15.75" customHeight="1">
      <c r="A282" s="707"/>
      <c r="B282" s="703"/>
      <c r="C282" s="705"/>
      <c r="D282" s="705"/>
      <c r="E282" s="705"/>
      <c r="F282" s="705"/>
      <c r="G282" s="705"/>
      <c r="H282" s="705"/>
      <c r="I282" s="705"/>
      <c r="J282" s="705"/>
      <c r="K282" s="705"/>
      <c r="L282" s="705"/>
      <c r="M282" s="705"/>
      <c r="N282" s="705"/>
      <c r="O282" s="705"/>
      <c r="P282" s="705"/>
      <c r="Q282" s="705"/>
      <c r="R282" s="705"/>
      <c r="S282" s="705"/>
      <c r="T282" s="705"/>
      <c r="U282" s="705"/>
      <c r="V282" s="705"/>
      <c r="W282" s="705"/>
      <c r="X282" s="705"/>
      <c r="Y282" s="705"/>
      <c r="Z282" s="705"/>
    </row>
    <row r="283" ht="15.75" customHeight="1">
      <c r="A283" s="707"/>
      <c r="B283" s="703"/>
      <c r="C283" s="705"/>
      <c r="D283" s="705"/>
      <c r="E283" s="705"/>
      <c r="F283" s="705"/>
      <c r="G283" s="705"/>
      <c r="H283" s="705"/>
      <c r="I283" s="705"/>
      <c r="J283" s="705"/>
      <c r="K283" s="705"/>
      <c r="L283" s="705"/>
      <c r="M283" s="705"/>
      <c r="N283" s="705"/>
      <c r="O283" s="705"/>
      <c r="P283" s="705"/>
      <c r="Q283" s="705"/>
      <c r="R283" s="705"/>
      <c r="S283" s="705"/>
      <c r="T283" s="705"/>
      <c r="U283" s="705"/>
      <c r="V283" s="705"/>
      <c r="W283" s="705"/>
      <c r="X283" s="705"/>
      <c r="Y283" s="705"/>
      <c r="Z283" s="705"/>
    </row>
    <row r="284" ht="15.75" customHeight="1">
      <c r="A284" s="707"/>
      <c r="B284" s="703"/>
      <c r="C284" s="705"/>
      <c r="D284" s="705"/>
      <c r="E284" s="705"/>
      <c r="F284" s="705"/>
      <c r="G284" s="705"/>
      <c r="H284" s="705"/>
      <c r="I284" s="705"/>
      <c r="J284" s="705"/>
      <c r="K284" s="705"/>
      <c r="L284" s="705"/>
      <c r="M284" s="705"/>
      <c r="N284" s="705"/>
      <c r="O284" s="705"/>
      <c r="P284" s="705"/>
      <c r="Q284" s="705"/>
      <c r="R284" s="705"/>
      <c r="S284" s="705"/>
      <c r="T284" s="705"/>
      <c r="U284" s="705"/>
      <c r="V284" s="705"/>
      <c r="W284" s="705"/>
      <c r="X284" s="705"/>
      <c r="Y284" s="705"/>
      <c r="Z284" s="705"/>
    </row>
    <row r="285" ht="15.75" customHeight="1">
      <c r="A285" s="707"/>
      <c r="B285" s="703"/>
      <c r="C285" s="705"/>
      <c r="D285" s="705"/>
      <c r="E285" s="705"/>
      <c r="F285" s="705"/>
      <c r="G285" s="705"/>
      <c r="H285" s="705"/>
      <c r="I285" s="705"/>
      <c r="J285" s="705"/>
      <c r="K285" s="705"/>
      <c r="L285" s="705"/>
      <c r="M285" s="705"/>
      <c r="N285" s="705"/>
      <c r="O285" s="705"/>
      <c r="P285" s="705"/>
      <c r="Q285" s="705"/>
      <c r="R285" s="705"/>
      <c r="S285" s="705"/>
      <c r="T285" s="705"/>
      <c r="U285" s="705"/>
      <c r="V285" s="705"/>
      <c r="W285" s="705"/>
      <c r="X285" s="705"/>
      <c r="Y285" s="705"/>
      <c r="Z285" s="705"/>
    </row>
    <row r="286" ht="15.75" customHeight="1">
      <c r="A286" s="707"/>
      <c r="B286" s="703"/>
      <c r="C286" s="705"/>
      <c r="D286" s="705"/>
      <c r="E286" s="705"/>
      <c r="F286" s="705"/>
      <c r="G286" s="705"/>
      <c r="H286" s="705"/>
      <c r="I286" s="705"/>
      <c r="J286" s="705"/>
      <c r="K286" s="705"/>
      <c r="L286" s="705"/>
      <c r="M286" s="705"/>
      <c r="N286" s="705"/>
      <c r="O286" s="705"/>
      <c r="P286" s="705"/>
      <c r="Q286" s="705"/>
      <c r="R286" s="705"/>
      <c r="S286" s="705"/>
      <c r="T286" s="705"/>
      <c r="U286" s="705"/>
      <c r="V286" s="705"/>
      <c r="W286" s="705"/>
      <c r="X286" s="705"/>
      <c r="Y286" s="705"/>
      <c r="Z286" s="705"/>
    </row>
    <row r="287" ht="15.75" customHeight="1">
      <c r="A287" s="707"/>
      <c r="B287" s="703"/>
      <c r="C287" s="705"/>
      <c r="D287" s="705"/>
      <c r="E287" s="705"/>
      <c r="F287" s="705"/>
      <c r="G287" s="705"/>
      <c r="H287" s="705"/>
      <c r="I287" s="705"/>
      <c r="J287" s="705"/>
      <c r="K287" s="705"/>
      <c r="L287" s="705"/>
      <c r="M287" s="705"/>
      <c r="N287" s="705"/>
      <c r="O287" s="705"/>
      <c r="P287" s="705"/>
      <c r="Q287" s="705"/>
      <c r="R287" s="705"/>
      <c r="S287" s="705"/>
      <c r="T287" s="705"/>
      <c r="U287" s="705"/>
      <c r="V287" s="705"/>
      <c r="W287" s="705"/>
      <c r="X287" s="705"/>
      <c r="Y287" s="705"/>
      <c r="Z287" s="705"/>
    </row>
    <row r="288" ht="15.75" customHeight="1">
      <c r="A288" s="707"/>
      <c r="B288" s="703"/>
      <c r="C288" s="705"/>
      <c r="D288" s="705"/>
      <c r="E288" s="705"/>
      <c r="F288" s="705"/>
      <c r="G288" s="705"/>
      <c r="H288" s="705"/>
      <c r="I288" s="705"/>
      <c r="J288" s="705"/>
      <c r="K288" s="705"/>
      <c r="L288" s="705"/>
      <c r="M288" s="705"/>
      <c r="N288" s="705"/>
      <c r="O288" s="705"/>
      <c r="P288" s="705"/>
      <c r="Q288" s="705"/>
      <c r="R288" s="705"/>
      <c r="S288" s="705"/>
      <c r="T288" s="705"/>
      <c r="U288" s="705"/>
      <c r="V288" s="705"/>
      <c r="W288" s="705"/>
      <c r="X288" s="705"/>
      <c r="Y288" s="705"/>
      <c r="Z288" s="705"/>
    </row>
    <row r="289" ht="15.75" customHeight="1">
      <c r="A289" s="707"/>
      <c r="B289" s="703"/>
      <c r="C289" s="705"/>
      <c r="D289" s="705"/>
      <c r="E289" s="705"/>
      <c r="F289" s="705"/>
      <c r="G289" s="705"/>
      <c r="H289" s="705"/>
      <c r="I289" s="705"/>
      <c r="J289" s="705"/>
      <c r="K289" s="705"/>
      <c r="L289" s="705"/>
      <c r="M289" s="705"/>
      <c r="N289" s="705"/>
      <c r="O289" s="705"/>
      <c r="P289" s="705"/>
      <c r="Q289" s="705"/>
      <c r="R289" s="705"/>
      <c r="S289" s="705"/>
      <c r="T289" s="705"/>
      <c r="U289" s="705"/>
      <c r="V289" s="705"/>
      <c r="W289" s="705"/>
      <c r="X289" s="705"/>
      <c r="Y289" s="705"/>
      <c r="Z289" s="705"/>
    </row>
    <row r="290" ht="15.75" customHeight="1">
      <c r="A290" s="707"/>
      <c r="B290" s="703"/>
      <c r="C290" s="705"/>
      <c r="D290" s="705"/>
      <c r="E290" s="705"/>
      <c r="F290" s="705"/>
      <c r="G290" s="705"/>
      <c r="H290" s="705"/>
      <c r="I290" s="705"/>
      <c r="J290" s="705"/>
      <c r="K290" s="705"/>
      <c r="L290" s="705"/>
      <c r="M290" s="705"/>
      <c r="N290" s="705"/>
      <c r="O290" s="705"/>
      <c r="P290" s="705"/>
      <c r="Q290" s="705"/>
      <c r="R290" s="705"/>
      <c r="S290" s="705"/>
      <c r="T290" s="705"/>
      <c r="U290" s="705"/>
      <c r="V290" s="705"/>
      <c r="W290" s="705"/>
      <c r="X290" s="705"/>
      <c r="Y290" s="705"/>
      <c r="Z290" s="705"/>
    </row>
    <row r="291" ht="15.75" customHeight="1">
      <c r="A291" s="707"/>
      <c r="B291" s="703"/>
      <c r="C291" s="705"/>
      <c r="D291" s="705"/>
      <c r="E291" s="705"/>
      <c r="F291" s="705"/>
      <c r="G291" s="705"/>
      <c r="H291" s="705"/>
      <c r="I291" s="705"/>
      <c r="J291" s="705"/>
      <c r="K291" s="705"/>
      <c r="L291" s="705"/>
      <c r="M291" s="705"/>
      <c r="N291" s="705"/>
      <c r="O291" s="705"/>
      <c r="P291" s="705"/>
      <c r="Q291" s="705"/>
      <c r="R291" s="705"/>
      <c r="S291" s="705"/>
      <c r="T291" s="705"/>
      <c r="U291" s="705"/>
      <c r="V291" s="705"/>
      <c r="W291" s="705"/>
      <c r="X291" s="705"/>
      <c r="Y291" s="705"/>
      <c r="Z291" s="705"/>
    </row>
    <row r="292" ht="15.75" customHeight="1">
      <c r="A292" s="707"/>
      <c r="B292" s="703"/>
      <c r="C292" s="705"/>
      <c r="D292" s="705"/>
      <c r="E292" s="705"/>
      <c r="F292" s="705"/>
      <c r="G292" s="705"/>
      <c r="H292" s="705"/>
      <c r="I292" s="705"/>
      <c r="J292" s="705"/>
      <c r="K292" s="705"/>
      <c r="L292" s="705"/>
      <c r="M292" s="705"/>
      <c r="N292" s="705"/>
      <c r="O292" s="705"/>
      <c r="P292" s="705"/>
      <c r="Q292" s="705"/>
      <c r="R292" s="705"/>
      <c r="S292" s="705"/>
      <c r="T292" s="705"/>
      <c r="U292" s="705"/>
      <c r="V292" s="705"/>
      <c r="W292" s="705"/>
      <c r="X292" s="705"/>
      <c r="Y292" s="705"/>
      <c r="Z292" s="705"/>
    </row>
    <row r="293" ht="15.75" customHeight="1">
      <c r="A293" s="707"/>
      <c r="B293" s="703"/>
      <c r="C293" s="705"/>
      <c r="D293" s="705"/>
      <c r="E293" s="705"/>
      <c r="F293" s="705"/>
      <c r="G293" s="705"/>
      <c r="H293" s="705"/>
      <c r="I293" s="705"/>
      <c r="J293" s="705"/>
      <c r="K293" s="705"/>
      <c r="L293" s="705"/>
      <c r="M293" s="705"/>
      <c r="N293" s="705"/>
      <c r="O293" s="705"/>
      <c r="P293" s="705"/>
      <c r="Q293" s="705"/>
      <c r="R293" s="705"/>
      <c r="S293" s="705"/>
      <c r="T293" s="705"/>
      <c r="U293" s="705"/>
      <c r="V293" s="705"/>
      <c r="W293" s="705"/>
      <c r="X293" s="705"/>
      <c r="Y293" s="705"/>
      <c r="Z293" s="705"/>
    </row>
    <row r="294" ht="15.75" customHeight="1">
      <c r="A294" s="707"/>
      <c r="B294" s="703"/>
      <c r="C294" s="705"/>
      <c r="D294" s="705"/>
      <c r="E294" s="705"/>
      <c r="F294" s="705"/>
      <c r="G294" s="705"/>
      <c r="H294" s="705"/>
      <c r="I294" s="705"/>
      <c r="J294" s="705"/>
      <c r="K294" s="705"/>
      <c r="L294" s="705"/>
      <c r="M294" s="705"/>
      <c r="N294" s="705"/>
      <c r="O294" s="705"/>
      <c r="P294" s="705"/>
      <c r="Q294" s="705"/>
      <c r="R294" s="705"/>
      <c r="S294" s="705"/>
      <c r="T294" s="705"/>
      <c r="U294" s="705"/>
      <c r="V294" s="705"/>
      <c r="W294" s="705"/>
      <c r="X294" s="705"/>
      <c r="Y294" s="705"/>
      <c r="Z294" s="705"/>
    </row>
    <row r="295" ht="15.75" customHeight="1">
      <c r="A295" s="707"/>
      <c r="B295" s="703"/>
      <c r="C295" s="705"/>
      <c r="D295" s="705"/>
      <c r="E295" s="705"/>
      <c r="F295" s="705"/>
      <c r="G295" s="705"/>
      <c r="H295" s="705"/>
      <c r="I295" s="705"/>
      <c r="J295" s="705"/>
      <c r="K295" s="705"/>
      <c r="L295" s="705"/>
      <c r="M295" s="705"/>
      <c r="N295" s="705"/>
      <c r="O295" s="705"/>
      <c r="P295" s="705"/>
      <c r="Q295" s="705"/>
      <c r="R295" s="705"/>
      <c r="S295" s="705"/>
      <c r="T295" s="705"/>
      <c r="U295" s="705"/>
      <c r="V295" s="705"/>
      <c r="W295" s="705"/>
      <c r="X295" s="705"/>
      <c r="Y295" s="705"/>
      <c r="Z295" s="705"/>
    </row>
    <row r="296" ht="15.75" customHeight="1">
      <c r="A296" s="707"/>
      <c r="B296" s="703"/>
      <c r="C296" s="705"/>
      <c r="D296" s="705"/>
      <c r="E296" s="705"/>
      <c r="F296" s="705"/>
      <c r="G296" s="705"/>
      <c r="H296" s="705"/>
      <c r="I296" s="705"/>
      <c r="J296" s="705"/>
      <c r="K296" s="705"/>
      <c r="L296" s="705"/>
      <c r="M296" s="705"/>
      <c r="N296" s="705"/>
      <c r="O296" s="705"/>
      <c r="P296" s="705"/>
      <c r="Q296" s="705"/>
      <c r="R296" s="705"/>
      <c r="S296" s="705"/>
      <c r="T296" s="705"/>
      <c r="U296" s="705"/>
      <c r="V296" s="705"/>
      <c r="W296" s="705"/>
      <c r="X296" s="705"/>
      <c r="Y296" s="705"/>
      <c r="Z296" s="705"/>
    </row>
    <row r="297" ht="15.75" customHeight="1">
      <c r="A297" s="707"/>
      <c r="B297" s="703"/>
      <c r="C297" s="705"/>
      <c r="D297" s="705"/>
      <c r="E297" s="705"/>
      <c r="F297" s="705"/>
      <c r="G297" s="705"/>
      <c r="H297" s="705"/>
      <c r="I297" s="705"/>
      <c r="J297" s="705"/>
      <c r="K297" s="705"/>
      <c r="L297" s="705"/>
      <c r="M297" s="705"/>
      <c r="N297" s="705"/>
      <c r="O297" s="705"/>
      <c r="P297" s="705"/>
      <c r="Q297" s="705"/>
      <c r="R297" s="705"/>
      <c r="S297" s="705"/>
      <c r="T297" s="705"/>
      <c r="U297" s="705"/>
      <c r="V297" s="705"/>
      <c r="W297" s="705"/>
      <c r="X297" s="705"/>
      <c r="Y297" s="705"/>
      <c r="Z297" s="705"/>
    </row>
    <row r="298" ht="15.75" customHeight="1">
      <c r="A298" s="707"/>
      <c r="B298" s="703"/>
      <c r="C298" s="705"/>
      <c r="D298" s="705"/>
      <c r="E298" s="705"/>
      <c r="F298" s="705"/>
      <c r="G298" s="705"/>
      <c r="H298" s="705"/>
      <c r="I298" s="705"/>
      <c r="J298" s="705"/>
      <c r="K298" s="705"/>
      <c r="L298" s="705"/>
      <c r="M298" s="705"/>
      <c r="N298" s="705"/>
      <c r="O298" s="705"/>
      <c r="P298" s="705"/>
      <c r="Q298" s="705"/>
      <c r="R298" s="705"/>
      <c r="S298" s="705"/>
      <c r="T298" s="705"/>
      <c r="U298" s="705"/>
      <c r="V298" s="705"/>
      <c r="W298" s="705"/>
      <c r="X298" s="705"/>
      <c r="Y298" s="705"/>
      <c r="Z298" s="705"/>
    </row>
    <row r="299" ht="15.75" customHeight="1">
      <c r="A299" s="707"/>
      <c r="B299" s="703"/>
      <c r="C299" s="705"/>
      <c r="D299" s="705"/>
      <c r="E299" s="705"/>
      <c r="F299" s="705"/>
      <c r="G299" s="705"/>
      <c r="H299" s="705"/>
      <c r="I299" s="705"/>
      <c r="J299" s="705"/>
      <c r="K299" s="705"/>
      <c r="L299" s="705"/>
      <c r="M299" s="705"/>
      <c r="N299" s="705"/>
      <c r="O299" s="705"/>
      <c r="P299" s="705"/>
      <c r="Q299" s="705"/>
      <c r="R299" s="705"/>
      <c r="S299" s="705"/>
      <c r="T299" s="705"/>
      <c r="U299" s="705"/>
      <c r="V299" s="705"/>
      <c r="W299" s="705"/>
      <c r="X299" s="705"/>
      <c r="Y299" s="705"/>
      <c r="Z299" s="705"/>
    </row>
    <row r="300" ht="15.75" customHeight="1">
      <c r="A300" s="707"/>
      <c r="B300" s="703"/>
      <c r="C300" s="705"/>
      <c r="D300" s="705"/>
      <c r="E300" s="705"/>
      <c r="F300" s="705"/>
      <c r="G300" s="705"/>
      <c r="H300" s="705"/>
      <c r="I300" s="705"/>
      <c r="J300" s="705"/>
      <c r="K300" s="705"/>
      <c r="L300" s="705"/>
      <c r="M300" s="705"/>
      <c r="N300" s="705"/>
      <c r="O300" s="705"/>
      <c r="P300" s="705"/>
      <c r="Q300" s="705"/>
      <c r="R300" s="705"/>
      <c r="S300" s="705"/>
      <c r="T300" s="705"/>
      <c r="U300" s="705"/>
      <c r="V300" s="705"/>
      <c r="W300" s="705"/>
      <c r="X300" s="705"/>
      <c r="Y300" s="705"/>
      <c r="Z300" s="705"/>
    </row>
    <row r="301" ht="15.75" customHeight="1">
      <c r="A301" s="707"/>
      <c r="B301" s="703"/>
      <c r="C301" s="705"/>
      <c r="D301" s="705"/>
      <c r="E301" s="705"/>
      <c r="F301" s="705"/>
      <c r="G301" s="705"/>
      <c r="H301" s="705"/>
      <c r="I301" s="705"/>
      <c r="J301" s="705"/>
      <c r="K301" s="705"/>
      <c r="L301" s="705"/>
      <c r="M301" s="705"/>
      <c r="N301" s="705"/>
      <c r="O301" s="705"/>
      <c r="P301" s="705"/>
      <c r="Q301" s="705"/>
      <c r="R301" s="705"/>
      <c r="S301" s="705"/>
      <c r="T301" s="705"/>
      <c r="U301" s="705"/>
      <c r="V301" s="705"/>
      <c r="W301" s="705"/>
      <c r="X301" s="705"/>
      <c r="Y301" s="705"/>
      <c r="Z301" s="705"/>
    </row>
    <row r="302" ht="15.75" customHeight="1">
      <c r="A302" s="707"/>
      <c r="B302" s="703"/>
      <c r="C302" s="705"/>
      <c r="D302" s="705"/>
      <c r="E302" s="705"/>
      <c r="F302" s="705"/>
      <c r="G302" s="705"/>
      <c r="H302" s="705"/>
      <c r="I302" s="705"/>
      <c r="J302" s="705"/>
      <c r="K302" s="705"/>
      <c r="L302" s="705"/>
      <c r="M302" s="705"/>
      <c r="N302" s="705"/>
      <c r="O302" s="705"/>
      <c r="P302" s="705"/>
      <c r="Q302" s="705"/>
      <c r="R302" s="705"/>
      <c r="S302" s="705"/>
      <c r="T302" s="705"/>
      <c r="U302" s="705"/>
      <c r="V302" s="705"/>
      <c r="W302" s="705"/>
      <c r="X302" s="705"/>
      <c r="Y302" s="705"/>
      <c r="Z302" s="705"/>
    </row>
    <row r="303" ht="15.75" customHeight="1">
      <c r="A303" s="707"/>
      <c r="B303" s="703"/>
      <c r="C303" s="705"/>
      <c r="D303" s="705"/>
      <c r="E303" s="705"/>
      <c r="F303" s="705"/>
      <c r="G303" s="705"/>
      <c r="H303" s="705"/>
      <c r="I303" s="705"/>
      <c r="J303" s="705"/>
      <c r="K303" s="705"/>
      <c r="L303" s="705"/>
      <c r="M303" s="705"/>
      <c r="N303" s="705"/>
      <c r="O303" s="705"/>
      <c r="P303" s="705"/>
      <c r="Q303" s="705"/>
      <c r="R303" s="705"/>
      <c r="S303" s="705"/>
      <c r="T303" s="705"/>
      <c r="U303" s="705"/>
      <c r="V303" s="705"/>
      <c r="W303" s="705"/>
      <c r="X303" s="705"/>
      <c r="Y303" s="705"/>
      <c r="Z303" s="705"/>
    </row>
    <row r="304" ht="15.75" customHeight="1">
      <c r="A304" s="707"/>
      <c r="B304" s="703"/>
      <c r="C304" s="705"/>
      <c r="D304" s="705"/>
      <c r="E304" s="705"/>
      <c r="F304" s="705"/>
      <c r="G304" s="705"/>
      <c r="H304" s="705"/>
      <c r="I304" s="705"/>
      <c r="J304" s="705"/>
      <c r="K304" s="705"/>
      <c r="L304" s="705"/>
      <c r="M304" s="705"/>
      <c r="N304" s="705"/>
      <c r="O304" s="705"/>
      <c r="P304" s="705"/>
      <c r="Q304" s="705"/>
      <c r="R304" s="705"/>
      <c r="S304" s="705"/>
      <c r="T304" s="705"/>
      <c r="U304" s="705"/>
      <c r="V304" s="705"/>
      <c r="W304" s="705"/>
      <c r="X304" s="705"/>
      <c r="Y304" s="705"/>
      <c r="Z304" s="705"/>
    </row>
    <row r="305" ht="15.75" customHeight="1">
      <c r="A305" s="707"/>
      <c r="B305" s="703"/>
      <c r="C305" s="705"/>
      <c r="D305" s="705"/>
      <c r="E305" s="705"/>
      <c r="F305" s="705"/>
      <c r="G305" s="705"/>
      <c r="H305" s="705"/>
      <c r="I305" s="705"/>
      <c r="J305" s="705"/>
      <c r="K305" s="705"/>
      <c r="L305" s="705"/>
      <c r="M305" s="705"/>
      <c r="N305" s="705"/>
      <c r="O305" s="705"/>
      <c r="P305" s="705"/>
      <c r="Q305" s="705"/>
      <c r="R305" s="705"/>
      <c r="S305" s="705"/>
      <c r="T305" s="705"/>
      <c r="U305" s="705"/>
      <c r="V305" s="705"/>
      <c r="W305" s="705"/>
      <c r="X305" s="705"/>
      <c r="Y305" s="705"/>
      <c r="Z305" s="705"/>
    </row>
    <row r="306" ht="15.75" customHeight="1">
      <c r="A306" s="707"/>
      <c r="B306" s="703"/>
      <c r="C306" s="705"/>
      <c r="D306" s="705"/>
      <c r="E306" s="705"/>
      <c r="F306" s="705"/>
      <c r="G306" s="705"/>
      <c r="H306" s="705"/>
      <c r="I306" s="705"/>
      <c r="J306" s="705"/>
      <c r="K306" s="705"/>
      <c r="L306" s="705"/>
      <c r="M306" s="705"/>
      <c r="N306" s="705"/>
      <c r="O306" s="705"/>
      <c r="P306" s="705"/>
      <c r="Q306" s="705"/>
      <c r="R306" s="705"/>
      <c r="S306" s="705"/>
      <c r="T306" s="705"/>
      <c r="U306" s="705"/>
      <c r="V306" s="705"/>
      <c r="W306" s="705"/>
      <c r="X306" s="705"/>
      <c r="Y306" s="705"/>
      <c r="Z306" s="705"/>
    </row>
    <row r="307" ht="15.75" customHeight="1">
      <c r="A307" s="707"/>
      <c r="B307" s="703"/>
      <c r="C307" s="705"/>
      <c r="D307" s="705"/>
      <c r="E307" s="705"/>
      <c r="F307" s="705"/>
      <c r="G307" s="705"/>
      <c r="H307" s="705"/>
      <c r="I307" s="705"/>
      <c r="J307" s="705"/>
      <c r="K307" s="705"/>
      <c r="L307" s="705"/>
      <c r="M307" s="705"/>
      <c r="N307" s="705"/>
      <c r="O307" s="705"/>
      <c r="P307" s="705"/>
      <c r="Q307" s="705"/>
      <c r="R307" s="705"/>
      <c r="S307" s="705"/>
      <c r="T307" s="705"/>
      <c r="U307" s="705"/>
      <c r="V307" s="705"/>
      <c r="W307" s="705"/>
      <c r="X307" s="705"/>
      <c r="Y307" s="705"/>
      <c r="Z307" s="705"/>
    </row>
    <row r="308" ht="15.75" customHeight="1">
      <c r="A308" s="707"/>
      <c r="B308" s="703"/>
      <c r="C308" s="705"/>
      <c r="D308" s="705"/>
      <c r="E308" s="705"/>
      <c r="F308" s="705"/>
      <c r="G308" s="705"/>
      <c r="H308" s="705"/>
      <c r="I308" s="705"/>
      <c r="J308" s="705"/>
      <c r="K308" s="705"/>
      <c r="L308" s="705"/>
      <c r="M308" s="705"/>
      <c r="N308" s="705"/>
      <c r="O308" s="705"/>
      <c r="P308" s="705"/>
      <c r="Q308" s="705"/>
      <c r="R308" s="705"/>
      <c r="S308" s="705"/>
      <c r="T308" s="705"/>
      <c r="U308" s="705"/>
      <c r="V308" s="705"/>
      <c r="W308" s="705"/>
      <c r="X308" s="705"/>
      <c r="Y308" s="705"/>
      <c r="Z308" s="705"/>
    </row>
    <row r="309" ht="15.75" customHeight="1">
      <c r="A309" s="707"/>
      <c r="B309" s="703"/>
      <c r="C309" s="705"/>
      <c r="D309" s="705"/>
      <c r="E309" s="705"/>
      <c r="F309" s="705"/>
      <c r="G309" s="705"/>
      <c r="H309" s="705"/>
      <c r="I309" s="705"/>
      <c r="J309" s="705"/>
      <c r="K309" s="705"/>
      <c r="L309" s="705"/>
      <c r="M309" s="705"/>
      <c r="N309" s="705"/>
      <c r="O309" s="705"/>
      <c r="P309" s="705"/>
      <c r="Q309" s="705"/>
      <c r="R309" s="705"/>
      <c r="S309" s="705"/>
      <c r="T309" s="705"/>
      <c r="U309" s="705"/>
      <c r="V309" s="705"/>
      <c r="W309" s="705"/>
      <c r="X309" s="705"/>
      <c r="Y309" s="705"/>
      <c r="Z309" s="705"/>
    </row>
    <row r="310" ht="15.75" customHeight="1">
      <c r="A310" s="707"/>
      <c r="B310" s="703"/>
      <c r="C310" s="705"/>
      <c r="D310" s="705"/>
      <c r="E310" s="705"/>
      <c r="F310" s="705"/>
      <c r="G310" s="705"/>
      <c r="H310" s="705"/>
      <c r="I310" s="705"/>
      <c r="J310" s="705"/>
      <c r="K310" s="705"/>
      <c r="L310" s="705"/>
      <c r="M310" s="705"/>
      <c r="N310" s="705"/>
      <c r="O310" s="705"/>
      <c r="P310" s="705"/>
      <c r="Q310" s="705"/>
      <c r="R310" s="705"/>
      <c r="S310" s="705"/>
      <c r="T310" s="705"/>
      <c r="U310" s="705"/>
      <c r="V310" s="705"/>
      <c r="W310" s="705"/>
      <c r="X310" s="705"/>
      <c r="Y310" s="705"/>
      <c r="Z310" s="705"/>
    </row>
    <row r="311" ht="15.75" customHeight="1">
      <c r="A311" s="707"/>
      <c r="B311" s="703"/>
      <c r="C311" s="705"/>
      <c r="D311" s="705"/>
      <c r="E311" s="705"/>
      <c r="F311" s="705"/>
      <c r="G311" s="705"/>
      <c r="H311" s="705"/>
      <c r="I311" s="705"/>
      <c r="J311" s="705"/>
      <c r="K311" s="705"/>
      <c r="L311" s="705"/>
      <c r="M311" s="705"/>
      <c r="N311" s="705"/>
      <c r="O311" s="705"/>
      <c r="P311" s="705"/>
      <c r="Q311" s="705"/>
      <c r="R311" s="705"/>
      <c r="S311" s="705"/>
      <c r="T311" s="705"/>
      <c r="U311" s="705"/>
      <c r="V311" s="705"/>
      <c r="W311" s="705"/>
      <c r="X311" s="705"/>
      <c r="Y311" s="705"/>
      <c r="Z311" s="705"/>
    </row>
    <row r="312" ht="15.75" customHeight="1">
      <c r="A312" s="707"/>
      <c r="B312" s="703"/>
      <c r="C312" s="705"/>
      <c r="D312" s="705"/>
      <c r="E312" s="705"/>
      <c r="F312" s="705"/>
      <c r="G312" s="705"/>
      <c r="H312" s="705"/>
      <c r="I312" s="705"/>
      <c r="J312" s="705"/>
      <c r="K312" s="705"/>
      <c r="L312" s="705"/>
      <c r="M312" s="705"/>
      <c r="N312" s="705"/>
      <c r="O312" s="705"/>
      <c r="P312" s="705"/>
      <c r="Q312" s="705"/>
      <c r="R312" s="705"/>
      <c r="S312" s="705"/>
      <c r="T312" s="705"/>
      <c r="U312" s="705"/>
      <c r="V312" s="705"/>
      <c r="W312" s="705"/>
      <c r="X312" s="705"/>
      <c r="Y312" s="705"/>
      <c r="Z312" s="705"/>
    </row>
    <row r="313" ht="15.75" customHeight="1">
      <c r="A313" s="707"/>
      <c r="B313" s="703"/>
      <c r="C313" s="705"/>
      <c r="D313" s="705"/>
      <c r="E313" s="705"/>
      <c r="F313" s="705"/>
      <c r="G313" s="705"/>
      <c r="H313" s="705"/>
      <c r="I313" s="705"/>
      <c r="J313" s="705"/>
      <c r="K313" s="705"/>
      <c r="L313" s="705"/>
      <c r="M313" s="705"/>
      <c r="N313" s="705"/>
      <c r="O313" s="705"/>
      <c r="P313" s="705"/>
      <c r="Q313" s="705"/>
      <c r="R313" s="705"/>
      <c r="S313" s="705"/>
      <c r="T313" s="705"/>
      <c r="U313" s="705"/>
      <c r="V313" s="705"/>
      <c r="W313" s="705"/>
      <c r="X313" s="705"/>
      <c r="Y313" s="705"/>
      <c r="Z313" s="705"/>
    </row>
    <row r="314" ht="15.75" customHeight="1">
      <c r="A314" s="707"/>
      <c r="B314" s="703"/>
      <c r="C314" s="705"/>
      <c r="D314" s="705"/>
      <c r="E314" s="705"/>
      <c r="F314" s="705"/>
      <c r="G314" s="705"/>
      <c r="H314" s="705"/>
      <c r="I314" s="705"/>
      <c r="J314" s="705"/>
      <c r="K314" s="705"/>
      <c r="L314" s="705"/>
      <c r="M314" s="705"/>
      <c r="N314" s="705"/>
      <c r="O314" s="705"/>
      <c r="P314" s="705"/>
      <c r="Q314" s="705"/>
      <c r="R314" s="705"/>
      <c r="S314" s="705"/>
      <c r="T314" s="705"/>
      <c r="U314" s="705"/>
      <c r="V314" s="705"/>
      <c r="W314" s="705"/>
      <c r="X314" s="705"/>
      <c r="Y314" s="705"/>
      <c r="Z314" s="705"/>
    </row>
    <row r="315" ht="15.75" customHeight="1">
      <c r="A315" s="707"/>
      <c r="B315" s="703"/>
      <c r="C315" s="705"/>
      <c r="D315" s="705"/>
      <c r="E315" s="705"/>
      <c r="F315" s="705"/>
      <c r="G315" s="705"/>
      <c r="H315" s="705"/>
      <c r="I315" s="705"/>
      <c r="J315" s="705"/>
      <c r="K315" s="705"/>
      <c r="L315" s="705"/>
      <c r="M315" s="705"/>
      <c r="N315" s="705"/>
      <c r="O315" s="705"/>
      <c r="P315" s="705"/>
      <c r="Q315" s="705"/>
      <c r="R315" s="705"/>
      <c r="S315" s="705"/>
      <c r="T315" s="705"/>
      <c r="U315" s="705"/>
      <c r="V315" s="705"/>
      <c r="W315" s="705"/>
      <c r="X315" s="705"/>
      <c r="Y315" s="705"/>
      <c r="Z315" s="705"/>
    </row>
    <row r="316" ht="15.75" customHeight="1">
      <c r="A316" s="707"/>
      <c r="B316" s="703"/>
      <c r="C316" s="705"/>
      <c r="D316" s="705"/>
      <c r="E316" s="705"/>
      <c r="F316" s="705"/>
      <c r="G316" s="705"/>
      <c r="H316" s="705"/>
      <c r="I316" s="705"/>
      <c r="J316" s="705"/>
      <c r="K316" s="705"/>
      <c r="L316" s="705"/>
      <c r="M316" s="705"/>
      <c r="N316" s="705"/>
      <c r="O316" s="705"/>
      <c r="P316" s="705"/>
      <c r="Q316" s="705"/>
      <c r="R316" s="705"/>
      <c r="S316" s="705"/>
      <c r="T316" s="705"/>
      <c r="U316" s="705"/>
      <c r="V316" s="705"/>
      <c r="W316" s="705"/>
      <c r="X316" s="705"/>
      <c r="Y316" s="705"/>
      <c r="Z316" s="705"/>
    </row>
    <row r="317" ht="15.75" customHeight="1">
      <c r="A317" s="707"/>
      <c r="B317" s="703"/>
      <c r="C317" s="705"/>
      <c r="D317" s="705"/>
      <c r="E317" s="705"/>
      <c r="F317" s="705"/>
      <c r="G317" s="705"/>
      <c r="H317" s="705"/>
      <c r="I317" s="705"/>
      <c r="J317" s="705"/>
      <c r="K317" s="705"/>
      <c r="L317" s="705"/>
      <c r="M317" s="705"/>
      <c r="N317" s="705"/>
      <c r="O317" s="705"/>
      <c r="P317" s="705"/>
      <c r="Q317" s="705"/>
      <c r="R317" s="705"/>
      <c r="S317" s="705"/>
      <c r="T317" s="705"/>
      <c r="U317" s="705"/>
      <c r="V317" s="705"/>
      <c r="W317" s="705"/>
      <c r="X317" s="705"/>
      <c r="Y317" s="705"/>
      <c r="Z317" s="705"/>
    </row>
    <row r="318" ht="15.75" customHeight="1">
      <c r="A318" s="707"/>
      <c r="B318" s="703"/>
      <c r="C318" s="705"/>
      <c r="D318" s="705"/>
      <c r="E318" s="705"/>
      <c r="F318" s="705"/>
      <c r="G318" s="705"/>
      <c r="H318" s="705"/>
      <c r="I318" s="705"/>
      <c r="J318" s="705"/>
      <c r="K318" s="705"/>
      <c r="L318" s="705"/>
      <c r="M318" s="705"/>
      <c r="N318" s="705"/>
      <c r="O318" s="705"/>
      <c r="P318" s="705"/>
      <c r="Q318" s="705"/>
      <c r="R318" s="705"/>
      <c r="S318" s="705"/>
      <c r="T318" s="705"/>
      <c r="U318" s="705"/>
      <c r="V318" s="705"/>
      <c r="W318" s="705"/>
      <c r="X318" s="705"/>
      <c r="Y318" s="705"/>
      <c r="Z318" s="705"/>
    </row>
    <row r="319" ht="15.75" customHeight="1">
      <c r="A319" s="707"/>
      <c r="B319" s="703"/>
      <c r="C319" s="705"/>
      <c r="D319" s="705"/>
      <c r="E319" s="705"/>
      <c r="F319" s="705"/>
      <c r="G319" s="705"/>
      <c r="H319" s="705"/>
      <c r="I319" s="705"/>
      <c r="J319" s="705"/>
      <c r="K319" s="705"/>
      <c r="L319" s="705"/>
      <c r="M319" s="705"/>
      <c r="N319" s="705"/>
      <c r="O319" s="705"/>
      <c r="P319" s="705"/>
      <c r="Q319" s="705"/>
      <c r="R319" s="705"/>
      <c r="S319" s="705"/>
      <c r="T319" s="705"/>
      <c r="U319" s="705"/>
      <c r="V319" s="705"/>
      <c r="W319" s="705"/>
      <c r="X319" s="705"/>
      <c r="Y319" s="705"/>
      <c r="Z319" s="705"/>
    </row>
    <row r="320" ht="15.75" customHeight="1">
      <c r="A320" s="707"/>
      <c r="B320" s="703"/>
      <c r="C320" s="705"/>
      <c r="D320" s="705"/>
      <c r="E320" s="705"/>
      <c r="F320" s="705"/>
      <c r="G320" s="705"/>
      <c r="H320" s="705"/>
      <c r="I320" s="705"/>
      <c r="J320" s="705"/>
      <c r="K320" s="705"/>
      <c r="L320" s="705"/>
      <c r="M320" s="705"/>
      <c r="N320" s="705"/>
      <c r="O320" s="705"/>
      <c r="P320" s="705"/>
      <c r="Q320" s="705"/>
      <c r="R320" s="705"/>
      <c r="S320" s="705"/>
      <c r="T320" s="705"/>
      <c r="U320" s="705"/>
      <c r="V320" s="705"/>
      <c r="W320" s="705"/>
      <c r="X320" s="705"/>
      <c r="Y320" s="705"/>
      <c r="Z320" s="705"/>
    </row>
    <row r="321" ht="15.75" customHeight="1">
      <c r="A321" s="707"/>
      <c r="B321" s="703"/>
      <c r="C321" s="705"/>
      <c r="D321" s="705"/>
      <c r="E321" s="705"/>
      <c r="F321" s="705"/>
      <c r="G321" s="705"/>
      <c r="H321" s="705"/>
      <c r="I321" s="705"/>
      <c r="J321" s="705"/>
      <c r="K321" s="705"/>
      <c r="L321" s="705"/>
      <c r="M321" s="705"/>
      <c r="N321" s="705"/>
      <c r="O321" s="705"/>
      <c r="P321" s="705"/>
      <c r="Q321" s="705"/>
      <c r="R321" s="705"/>
      <c r="S321" s="705"/>
      <c r="T321" s="705"/>
      <c r="U321" s="705"/>
      <c r="V321" s="705"/>
      <c r="W321" s="705"/>
      <c r="X321" s="705"/>
      <c r="Y321" s="705"/>
      <c r="Z321" s="705"/>
    </row>
    <row r="322" ht="15.75" customHeight="1">
      <c r="A322" s="707"/>
      <c r="B322" s="703"/>
      <c r="C322" s="705"/>
      <c r="D322" s="705"/>
      <c r="E322" s="705"/>
      <c r="F322" s="705"/>
      <c r="G322" s="705"/>
      <c r="H322" s="705"/>
      <c r="I322" s="705"/>
      <c r="J322" s="705"/>
      <c r="K322" s="705"/>
      <c r="L322" s="705"/>
      <c r="M322" s="705"/>
      <c r="N322" s="705"/>
      <c r="O322" s="705"/>
      <c r="P322" s="705"/>
      <c r="Q322" s="705"/>
      <c r="R322" s="705"/>
      <c r="S322" s="705"/>
      <c r="T322" s="705"/>
      <c r="U322" s="705"/>
      <c r="V322" s="705"/>
      <c r="W322" s="705"/>
      <c r="X322" s="705"/>
      <c r="Y322" s="705"/>
      <c r="Z322" s="705"/>
    </row>
    <row r="323" ht="15.75" customHeight="1">
      <c r="A323" s="707"/>
      <c r="B323" s="703"/>
      <c r="C323" s="705"/>
      <c r="D323" s="705"/>
      <c r="E323" s="705"/>
      <c r="F323" s="705"/>
      <c r="G323" s="705"/>
      <c r="H323" s="705"/>
      <c r="I323" s="705"/>
      <c r="J323" s="705"/>
      <c r="K323" s="705"/>
      <c r="L323" s="705"/>
      <c r="M323" s="705"/>
      <c r="N323" s="705"/>
      <c r="O323" s="705"/>
      <c r="P323" s="705"/>
      <c r="Q323" s="705"/>
      <c r="R323" s="705"/>
      <c r="S323" s="705"/>
      <c r="T323" s="705"/>
      <c r="U323" s="705"/>
      <c r="V323" s="705"/>
      <c r="W323" s="705"/>
      <c r="X323" s="705"/>
      <c r="Y323" s="705"/>
      <c r="Z323" s="705"/>
    </row>
    <row r="324" ht="15.75" customHeight="1">
      <c r="A324" s="707"/>
      <c r="B324" s="703"/>
      <c r="C324" s="705"/>
      <c r="D324" s="705"/>
      <c r="E324" s="705"/>
      <c r="F324" s="705"/>
      <c r="G324" s="705"/>
      <c r="H324" s="705"/>
      <c r="I324" s="705"/>
      <c r="J324" s="705"/>
      <c r="K324" s="705"/>
      <c r="L324" s="705"/>
      <c r="M324" s="705"/>
      <c r="N324" s="705"/>
      <c r="O324" s="705"/>
      <c r="P324" s="705"/>
      <c r="Q324" s="705"/>
      <c r="R324" s="705"/>
      <c r="S324" s="705"/>
      <c r="T324" s="705"/>
      <c r="U324" s="705"/>
      <c r="V324" s="705"/>
      <c r="W324" s="705"/>
      <c r="X324" s="705"/>
      <c r="Y324" s="705"/>
      <c r="Z324" s="705"/>
    </row>
    <row r="325" ht="15.75" customHeight="1">
      <c r="A325" s="707"/>
      <c r="B325" s="703"/>
      <c r="C325" s="705"/>
      <c r="D325" s="705"/>
      <c r="E325" s="705"/>
      <c r="F325" s="705"/>
      <c r="G325" s="705"/>
      <c r="H325" s="705"/>
      <c r="I325" s="705"/>
      <c r="J325" s="705"/>
      <c r="K325" s="705"/>
      <c r="L325" s="705"/>
      <c r="M325" s="705"/>
      <c r="N325" s="705"/>
      <c r="O325" s="705"/>
      <c r="P325" s="705"/>
      <c r="Q325" s="705"/>
      <c r="R325" s="705"/>
      <c r="S325" s="705"/>
      <c r="T325" s="705"/>
      <c r="U325" s="705"/>
      <c r="V325" s="705"/>
      <c r="W325" s="705"/>
      <c r="X325" s="705"/>
      <c r="Y325" s="705"/>
      <c r="Z325" s="705"/>
    </row>
    <row r="326" ht="15.75" customHeight="1">
      <c r="A326" s="707"/>
      <c r="B326" s="703"/>
      <c r="C326" s="705"/>
      <c r="D326" s="705"/>
      <c r="E326" s="705"/>
      <c r="F326" s="705"/>
      <c r="G326" s="705"/>
      <c r="H326" s="705"/>
      <c r="I326" s="705"/>
      <c r="J326" s="705"/>
      <c r="K326" s="705"/>
      <c r="L326" s="705"/>
      <c r="M326" s="705"/>
      <c r="N326" s="705"/>
      <c r="O326" s="705"/>
      <c r="P326" s="705"/>
      <c r="Q326" s="705"/>
      <c r="R326" s="705"/>
      <c r="S326" s="705"/>
      <c r="T326" s="705"/>
      <c r="U326" s="705"/>
      <c r="V326" s="705"/>
      <c r="W326" s="705"/>
      <c r="X326" s="705"/>
      <c r="Y326" s="705"/>
      <c r="Z326" s="705"/>
    </row>
    <row r="327" ht="15.75" customHeight="1">
      <c r="A327" s="707"/>
      <c r="B327" s="703"/>
      <c r="C327" s="705"/>
      <c r="D327" s="705"/>
      <c r="E327" s="705"/>
      <c r="F327" s="705"/>
      <c r="G327" s="705"/>
      <c r="H327" s="705"/>
      <c r="I327" s="705"/>
      <c r="J327" s="705"/>
      <c r="K327" s="705"/>
      <c r="L327" s="705"/>
      <c r="M327" s="705"/>
      <c r="N327" s="705"/>
      <c r="O327" s="705"/>
      <c r="P327" s="705"/>
      <c r="Q327" s="705"/>
      <c r="R327" s="705"/>
      <c r="S327" s="705"/>
      <c r="T327" s="705"/>
      <c r="U327" s="705"/>
      <c r="V327" s="705"/>
      <c r="W327" s="705"/>
      <c r="X327" s="705"/>
      <c r="Y327" s="705"/>
      <c r="Z327" s="705"/>
    </row>
    <row r="328" ht="15.75" customHeight="1">
      <c r="A328" s="707"/>
      <c r="B328" s="703"/>
      <c r="C328" s="705"/>
      <c r="D328" s="705"/>
      <c r="E328" s="705"/>
      <c r="F328" s="705"/>
      <c r="G328" s="705"/>
      <c r="H328" s="705"/>
      <c r="I328" s="705"/>
      <c r="J328" s="705"/>
      <c r="K328" s="705"/>
      <c r="L328" s="705"/>
      <c r="M328" s="705"/>
      <c r="N328" s="705"/>
      <c r="O328" s="705"/>
      <c r="P328" s="705"/>
      <c r="Q328" s="705"/>
      <c r="R328" s="705"/>
      <c r="S328" s="705"/>
      <c r="T328" s="705"/>
      <c r="U328" s="705"/>
      <c r="V328" s="705"/>
      <c r="W328" s="705"/>
      <c r="X328" s="705"/>
      <c r="Y328" s="705"/>
      <c r="Z328" s="705"/>
    </row>
    <row r="329" ht="15.75" customHeight="1">
      <c r="A329" s="707"/>
      <c r="B329" s="703"/>
      <c r="C329" s="705"/>
      <c r="D329" s="705"/>
      <c r="E329" s="705"/>
      <c r="F329" s="705"/>
      <c r="G329" s="705"/>
      <c r="H329" s="705"/>
      <c r="I329" s="705"/>
      <c r="J329" s="705"/>
      <c r="K329" s="705"/>
      <c r="L329" s="705"/>
      <c r="M329" s="705"/>
      <c r="N329" s="705"/>
      <c r="O329" s="705"/>
      <c r="P329" s="705"/>
      <c r="Q329" s="705"/>
      <c r="R329" s="705"/>
      <c r="S329" s="705"/>
      <c r="T329" s="705"/>
      <c r="U329" s="705"/>
      <c r="V329" s="705"/>
      <c r="W329" s="705"/>
      <c r="X329" s="705"/>
      <c r="Y329" s="705"/>
      <c r="Z329" s="705"/>
    </row>
    <row r="330" ht="15.75" customHeight="1">
      <c r="A330" s="707"/>
      <c r="B330" s="703"/>
      <c r="C330" s="705"/>
      <c r="D330" s="705"/>
      <c r="E330" s="705"/>
      <c r="F330" s="705"/>
      <c r="G330" s="705"/>
      <c r="H330" s="705"/>
      <c r="I330" s="705"/>
      <c r="J330" s="705"/>
      <c r="K330" s="705"/>
      <c r="L330" s="705"/>
      <c r="M330" s="705"/>
      <c r="N330" s="705"/>
      <c r="O330" s="705"/>
      <c r="P330" s="705"/>
      <c r="Q330" s="705"/>
      <c r="R330" s="705"/>
      <c r="S330" s="705"/>
      <c r="T330" s="705"/>
      <c r="U330" s="705"/>
      <c r="V330" s="705"/>
      <c r="W330" s="705"/>
      <c r="X330" s="705"/>
      <c r="Y330" s="705"/>
      <c r="Z330" s="705"/>
    </row>
    <row r="331" ht="15.75" customHeight="1">
      <c r="A331" s="707"/>
      <c r="B331" s="703"/>
      <c r="C331" s="705"/>
      <c r="D331" s="705"/>
      <c r="E331" s="705"/>
      <c r="F331" s="705"/>
      <c r="G331" s="705"/>
      <c r="H331" s="705"/>
      <c r="I331" s="705"/>
      <c r="J331" s="705"/>
      <c r="K331" s="705"/>
      <c r="L331" s="705"/>
      <c r="M331" s="705"/>
      <c r="N331" s="705"/>
      <c r="O331" s="705"/>
      <c r="P331" s="705"/>
      <c r="Q331" s="705"/>
      <c r="R331" s="705"/>
      <c r="S331" s="705"/>
      <c r="T331" s="705"/>
      <c r="U331" s="705"/>
      <c r="V331" s="705"/>
      <c r="W331" s="705"/>
      <c r="X331" s="705"/>
      <c r="Y331" s="705"/>
      <c r="Z331" s="705"/>
    </row>
    <row r="332" ht="15.75" customHeight="1">
      <c r="A332" s="707"/>
      <c r="B332" s="703"/>
      <c r="C332" s="705"/>
      <c r="D332" s="705"/>
      <c r="E332" s="705"/>
      <c r="F332" s="705"/>
      <c r="G332" s="705"/>
      <c r="H332" s="705"/>
      <c r="I332" s="705"/>
      <c r="J332" s="705"/>
      <c r="K332" s="705"/>
      <c r="L332" s="705"/>
      <c r="M332" s="705"/>
      <c r="N332" s="705"/>
      <c r="O332" s="705"/>
      <c r="P332" s="705"/>
      <c r="Q332" s="705"/>
      <c r="R332" s="705"/>
      <c r="S332" s="705"/>
      <c r="T332" s="705"/>
      <c r="U332" s="705"/>
      <c r="V332" s="705"/>
      <c r="W332" s="705"/>
      <c r="X332" s="705"/>
      <c r="Y332" s="705"/>
      <c r="Z332" s="705"/>
    </row>
    <row r="333" ht="15.75" customHeight="1">
      <c r="A333" s="707"/>
      <c r="B333" s="703"/>
      <c r="C333" s="705"/>
      <c r="D333" s="705"/>
      <c r="E333" s="705"/>
      <c r="F333" s="705"/>
      <c r="G333" s="705"/>
      <c r="H333" s="705"/>
      <c r="I333" s="705"/>
      <c r="J333" s="705"/>
      <c r="K333" s="705"/>
      <c r="L333" s="705"/>
      <c r="M333" s="705"/>
      <c r="N333" s="705"/>
      <c r="O333" s="705"/>
      <c r="P333" s="705"/>
      <c r="Q333" s="705"/>
      <c r="R333" s="705"/>
      <c r="S333" s="705"/>
      <c r="T333" s="705"/>
      <c r="U333" s="705"/>
      <c r="V333" s="705"/>
      <c r="W333" s="705"/>
      <c r="X333" s="705"/>
      <c r="Y333" s="705"/>
      <c r="Z333" s="705"/>
    </row>
    <row r="334" ht="15.75" customHeight="1">
      <c r="A334" s="707"/>
      <c r="B334" s="703"/>
      <c r="C334" s="705"/>
      <c r="D334" s="705"/>
      <c r="E334" s="705"/>
      <c r="F334" s="705"/>
      <c r="G334" s="705"/>
      <c r="H334" s="705"/>
      <c r="I334" s="705"/>
      <c r="J334" s="705"/>
      <c r="K334" s="705"/>
      <c r="L334" s="705"/>
      <c r="M334" s="705"/>
      <c r="N334" s="705"/>
      <c r="O334" s="705"/>
      <c r="P334" s="705"/>
      <c r="Q334" s="705"/>
      <c r="R334" s="705"/>
      <c r="S334" s="705"/>
      <c r="T334" s="705"/>
      <c r="U334" s="705"/>
      <c r="V334" s="705"/>
      <c r="W334" s="705"/>
      <c r="X334" s="705"/>
      <c r="Y334" s="705"/>
      <c r="Z334" s="705"/>
    </row>
    <row r="335" ht="15.75" customHeight="1">
      <c r="A335" s="707"/>
      <c r="B335" s="703"/>
      <c r="C335" s="705"/>
      <c r="D335" s="705"/>
      <c r="E335" s="705"/>
      <c r="F335" s="705"/>
      <c r="G335" s="705"/>
      <c r="H335" s="705"/>
      <c r="I335" s="705"/>
      <c r="J335" s="705"/>
      <c r="K335" s="705"/>
      <c r="L335" s="705"/>
      <c r="M335" s="705"/>
      <c r="N335" s="705"/>
      <c r="O335" s="705"/>
      <c r="P335" s="705"/>
      <c r="Q335" s="705"/>
      <c r="R335" s="705"/>
      <c r="S335" s="705"/>
      <c r="T335" s="705"/>
      <c r="U335" s="705"/>
      <c r="V335" s="705"/>
      <c r="W335" s="705"/>
      <c r="X335" s="705"/>
      <c r="Y335" s="705"/>
      <c r="Z335" s="705"/>
    </row>
    <row r="336" ht="15.75" customHeight="1">
      <c r="A336" s="707"/>
      <c r="B336" s="703"/>
      <c r="C336" s="705"/>
      <c r="D336" s="705"/>
      <c r="E336" s="705"/>
      <c r="F336" s="705"/>
      <c r="G336" s="705"/>
      <c r="H336" s="705"/>
      <c r="I336" s="705"/>
      <c r="J336" s="705"/>
      <c r="K336" s="705"/>
      <c r="L336" s="705"/>
      <c r="M336" s="705"/>
      <c r="N336" s="705"/>
      <c r="O336" s="705"/>
      <c r="P336" s="705"/>
      <c r="Q336" s="705"/>
      <c r="R336" s="705"/>
      <c r="S336" s="705"/>
      <c r="T336" s="705"/>
      <c r="U336" s="705"/>
      <c r="V336" s="705"/>
      <c r="W336" s="705"/>
      <c r="X336" s="705"/>
      <c r="Y336" s="705"/>
      <c r="Z336" s="705"/>
    </row>
    <row r="337" ht="15.75" customHeight="1">
      <c r="A337" s="707"/>
      <c r="B337" s="703"/>
      <c r="C337" s="705"/>
      <c r="D337" s="705"/>
      <c r="E337" s="705"/>
      <c r="F337" s="705"/>
      <c r="G337" s="705"/>
      <c r="H337" s="705"/>
      <c r="I337" s="705"/>
      <c r="J337" s="705"/>
      <c r="K337" s="705"/>
      <c r="L337" s="705"/>
      <c r="M337" s="705"/>
      <c r="N337" s="705"/>
      <c r="O337" s="705"/>
      <c r="P337" s="705"/>
      <c r="Q337" s="705"/>
      <c r="R337" s="705"/>
      <c r="S337" s="705"/>
      <c r="T337" s="705"/>
      <c r="U337" s="705"/>
      <c r="V337" s="705"/>
      <c r="W337" s="705"/>
      <c r="X337" s="705"/>
      <c r="Y337" s="705"/>
      <c r="Z337" s="705"/>
    </row>
    <row r="338" ht="15.75" customHeight="1">
      <c r="A338" s="707"/>
      <c r="B338" s="703"/>
      <c r="C338" s="705"/>
      <c r="D338" s="705"/>
      <c r="E338" s="705"/>
      <c r="F338" s="705"/>
      <c r="G338" s="705"/>
      <c r="H338" s="705"/>
      <c r="I338" s="705"/>
      <c r="J338" s="705"/>
      <c r="K338" s="705"/>
      <c r="L338" s="705"/>
      <c r="M338" s="705"/>
      <c r="N338" s="705"/>
      <c r="O338" s="705"/>
      <c r="P338" s="705"/>
      <c r="Q338" s="705"/>
      <c r="R338" s="705"/>
      <c r="S338" s="705"/>
      <c r="T338" s="705"/>
      <c r="U338" s="705"/>
      <c r="V338" s="705"/>
      <c r="W338" s="705"/>
      <c r="X338" s="705"/>
      <c r="Y338" s="705"/>
      <c r="Z338" s="705"/>
    </row>
    <row r="339" ht="15.75" customHeight="1">
      <c r="A339" s="707"/>
      <c r="B339" s="703"/>
      <c r="C339" s="705"/>
      <c r="D339" s="705"/>
      <c r="E339" s="705"/>
      <c r="F339" s="705"/>
      <c r="G339" s="705"/>
      <c r="H339" s="705"/>
      <c r="I339" s="705"/>
      <c r="J339" s="705"/>
      <c r="K339" s="705"/>
      <c r="L339" s="705"/>
      <c r="M339" s="705"/>
      <c r="N339" s="705"/>
      <c r="O339" s="705"/>
      <c r="P339" s="705"/>
      <c r="Q339" s="705"/>
      <c r="R339" s="705"/>
      <c r="S339" s="705"/>
      <c r="T339" s="705"/>
      <c r="U339" s="705"/>
      <c r="V339" s="705"/>
      <c r="W339" s="705"/>
      <c r="X339" s="705"/>
      <c r="Y339" s="705"/>
      <c r="Z339" s="705"/>
    </row>
    <row r="340" ht="15.75" customHeight="1">
      <c r="A340" s="707"/>
      <c r="B340" s="703"/>
      <c r="C340" s="705"/>
      <c r="D340" s="705"/>
      <c r="E340" s="705"/>
      <c r="F340" s="705"/>
      <c r="G340" s="705"/>
      <c r="H340" s="705"/>
      <c r="I340" s="705"/>
      <c r="J340" s="705"/>
      <c r="K340" s="705"/>
      <c r="L340" s="705"/>
      <c r="M340" s="705"/>
      <c r="N340" s="705"/>
      <c r="O340" s="705"/>
      <c r="P340" s="705"/>
      <c r="Q340" s="705"/>
      <c r="R340" s="705"/>
      <c r="S340" s="705"/>
      <c r="T340" s="705"/>
      <c r="U340" s="705"/>
      <c r="V340" s="705"/>
      <c r="W340" s="705"/>
      <c r="X340" s="705"/>
      <c r="Y340" s="705"/>
      <c r="Z340" s="705"/>
    </row>
    <row r="341" ht="15.75" customHeight="1">
      <c r="A341" s="707"/>
      <c r="B341" s="703"/>
      <c r="C341" s="705"/>
      <c r="D341" s="705"/>
      <c r="E341" s="705"/>
      <c r="F341" s="705"/>
      <c r="G341" s="705"/>
      <c r="H341" s="705"/>
      <c r="I341" s="705"/>
      <c r="J341" s="705"/>
      <c r="K341" s="705"/>
      <c r="L341" s="705"/>
      <c r="M341" s="705"/>
      <c r="N341" s="705"/>
      <c r="O341" s="705"/>
      <c r="P341" s="705"/>
      <c r="Q341" s="705"/>
      <c r="R341" s="705"/>
      <c r="S341" s="705"/>
      <c r="T341" s="705"/>
      <c r="U341" s="705"/>
      <c r="V341" s="705"/>
      <c r="W341" s="705"/>
      <c r="X341" s="705"/>
      <c r="Y341" s="705"/>
      <c r="Z341" s="705"/>
    </row>
    <row r="342" ht="15.75" customHeight="1">
      <c r="A342" s="707"/>
      <c r="B342" s="703"/>
      <c r="C342" s="705"/>
      <c r="D342" s="705"/>
      <c r="E342" s="705"/>
      <c r="F342" s="705"/>
      <c r="G342" s="705"/>
      <c r="H342" s="705"/>
      <c r="I342" s="705"/>
      <c r="J342" s="705"/>
      <c r="K342" s="705"/>
      <c r="L342" s="705"/>
      <c r="M342" s="705"/>
      <c r="N342" s="705"/>
      <c r="O342" s="705"/>
      <c r="P342" s="705"/>
      <c r="Q342" s="705"/>
      <c r="R342" s="705"/>
      <c r="S342" s="705"/>
      <c r="T342" s="705"/>
      <c r="U342" s="705"/>
      <c r="V342" s="705"/>
      <c r="W342" s="705"/>
      <c r="X342" s="705"/>
      <c r="Y342" s="705"/>
      <c r="Z342" s="705"/>
    </row>
    <row r="343" ht="15.75" customHeight="1">
      <c r="A343" s="707"/>
      <c r="B343" s="703"/>
      <c r="C343" s="705"/>
      <c r="D343" s="705"/>
      <c r="E343" s="705"/>
      <c r="F343" s="705"/>
      <c r="G343" s="705"/>
      <c r="H343" s="705"/>
      <c r="I343" s="705"/>
      <c r="J343" s="705"/>
      <c r="K343" s="705"/>
      <c r="L343" s="705"/>
      <c r="M343" s="705"/>
      <c r="N343" s="705"/>
      <c r="O343" s="705"/>
      <c r="P343" s="705"/>
      <c r="Q343" s="705"/>
      <c r="R343" s="705"/>
      <c r="S343" s="705"/>
      <c r="T343" s="705"/>
      <c r="U343" s="705"/>
      <c r="V343" s="705"/>
      <c r="W343" s="705"/>
      <c r="X343" s="705"/>
      <c r="Y343" s="705"/>
      <c r="Z343" s="705"/>
    </row>
    <row r="344" ht="15.75" customHeight="1">
      <c r="A344" s="707"/>
      <c r="B344" s="703"/>
      <c r="C344" s="705"/>
      <c r="D344" s="705"/>
      <c r="E344" s="705"/>
      <c r="F344" s="705"/>
      <c r="G344" s="705"/>
      <c r="H344" s="705"/>
      <c r="I344" s="705"/>
      <c r="J344" s="705"/>
      <c r="K344" s="705"/>
      <c r="L344" s="705"/>
      <c r="M344" s="705"/>
      <c r="N344" s="705"/>
      <c r="O344" s="705"/>
      <c r="P344" s="705"/>
      <c r="Q344" s="705"/>
      <c r="R344" s="705"/>
      <c r="S344" s="705"/>
      <c r="T344" s="705"/>
      <c r="U344" s="705"/>
      <c r="V344" s="705"/>
      <c r="W344" s="705"/>
      <c r="X344" s="705"/>
      <c r="Y344" s="705"/>
      <c r="Z344" s="705"/>
    </row>
    <row r="345" ht="15.75" customHeight="1">
      <c r="A345" s="707"/>
      <c r="B345" s="703"/>
      <c r="C345" s="705"/>
      <c r="D345" s="705"/>
      <c r="E345" s="705"/>
      <c r="F345" s="705"/>
      <c r="G345" s="705"/>
      <c r="H345" s="705"/>
      <c r="I345" s="705"/>
      <c r="J345" s="705"/>
      <c r="K345" s="705"/>
      <c r="L345" s="705"/>
      <c r="M345" s="705"/>
      <c r="N345" s="705"/>
      <c r="O345" s="705"/>
      <c r="P345" s="705"/>
      <c r="Q345" s="705"/>
      <c r="R345" s="705"/>
      <c r="S345" s="705"/>
      <c r="T345" s="705"/>
      <c r="U345" s="705"/>
      <c r="V345" s="705"/>
      <c r="W345" s="705"/>
      <c r="X345" s="705"/>
      <c r="Y345" s="705"/>
      <c r="Z345" s="705"/>
    </row>
    <row r="346" ht="15.75" customHeight="1">
      <c r="A346" s="707"/>
      <c r="B346" s="703"/>
      <c r="C346" s="705"/>
      <c r="D346" s="705"/>
      <c r="E346" s="705"/>
      <c r="F346" s="705"/>
      <c r="G346" s="705"/>
      <c r="H346" s="705"/>
      <c r="I346" s="705"/>
      <c r="J346" s="705"/>
      <c r="K346" s="705"/>
      <c r="L346" s="705"/>
      <c r="M346" s="705"/>
      <c r="N346" s="705"/>
      <c r="O346" s="705"/>
      <c r="P346" s="705"/>
      <c r="Q346" s="705"/>
      <c r="R346" s="705"/>
      <c r="S346" s="705"/>
      <c r="T346" s="705"/>
      <c r="U346" s="705"/>
      <c r="V346" s="705"/>
      <c r="W346" s="705"/>
      <c r="X346" s="705"/>
      <c r="Y346" s="705"/>
      <c r="Z346" s="705"/>
    </row>
    <row r="347" ht="15.75" customHeight="1">
      <c r="A347" s="707"/>
      <c r="B347" s="703"/>
      <c r="C347" s="705"/>
      <c r="D347" s="705"/>
      <c r="E347" s="705"/>
      <c r="F347" s="705"/>
      <c r="G347" s="705"/>
      <c r="H347" s="705"/>
      <c r="I347" s="705"/>
      <c r="J347" s="705"/>
      <c r="K347" s="705"/>
      <c r="L347" s="705"/>
      <c r="M347" s="705"/>
      <c r="N347" s="705"/>
      <c r="O347" s="705"/>
      <c r="P347" s="705"/>
      <c r="Q347" s="705"/>
      <c r="R347" s="705"/>
      <c r="S347" s="705"/>
      <c r="T347" s="705"/>
      <c r="U347" s="705"/>
      <c r="V347" s="705"/>
      <c r="W347" s="705"/>
      <c r="X347" s="705"/>
      <c r="Y347" s="705"/>
      <c r="Z347" s="705"/>
    </row>
    <row r="348" ht="15.75" customHeight="1">
      <c r="A348" s="707"/>
      <c r="B348" s="703"/>
      <c r="C348" s="705"/>
      <c r="D348" s="705"/>
      <c r="E348" s="705"/>
      <c r="F348" s="705"/>
      <c r="G348" s="705"/>
      <c r="H348" s="705"/>
      <c r="I348" s="705"/>
      <c r="J348" s="705"/>
      <c r="K348" s="705"/>
      <c r="L348" s="705"/>
      <c r="M348" s="705"/>
      <c r="N348" s="705"/>
      <c r="O348" s="705"/>
      <c r="P348" s="705"/>
      <c r="Q348" s="705"/>
      <c r="R348" s="705"/>
      <c r="S348" s="705"/>
      <c r="T348" s="705"/>
      <c r="U348" s="705"/>
      <c r="V348" s="705"/>
      <c r="W348" s="705"/>
      <c r="X348" s="705"/>
      <c r="Y348" s="705"/>
      <c r="Z348" s="705"/>
    </row>
    <row r="349" ht="15.75" customHeight="1">
      <c r="A349" s="707"/>
      <c r="B349" s="703"/>
      <c r="C349" s="705"/>
      <c r="D349" s="705"/>
      <c r="E349" s="705"/>
      <c r="F349" s="705"/>
      <c r="G349" s="705"/>
      <c r="H349" s="705"/>
      <c r="I349" s="705"/>
      <c r="J349" s="705"/>
      <c r="K349" s="705"/>
      <c r="L349" s="705"/>
      <c r="M349" s="705"/>
      <c r="N349" s="705"/>
      <c r="O349" s="705"/>
      <c r="P349" s="705"/>
      <c r="Q349" s="705"/>
      <c r="R349" s="705"/>
      <c r="S349" s="705"/>
      <c r="T349" s="705"/>
      <c r="U349" s="705"/>
      <c r="V349" s="705"/>
      <c r="W349" s="705"/>
      <c r="X349" s="705"/>
      <c r="Y349" s="705"/>
      <c r="Z349" s="705"/>
    </row>
    <row r="350" ht="15.75" customHeight="1">
      <c r="A350" s="707"/>
      <c r="B350" s="703"/>
      <c r="C350" s="705"/>
      <c r="D350" s="705"/>
      <c r="E350" s="705"/>
      <c r="F350" s="705"/>
      <c r="G350" s="705"/>
      <c r="H350" s="705"/>
      <c r="I350" s="705"/>
      <c r="J350" s="705"/>
      <c r="K350" s="705"/>
      <c r="L350" s="705"/>
      <c r="M350" s="705"/>
      <c r="N350" s="705"/>
      <c r="O350" s="705"/>
      <c r="P350" s="705"/>
      <c r="Q350" s="705"/>
      <c r="R350" s="705"/>
      <c r="S350" s="705"/>
      <c r="T350" s="705"/>
      <c r="U350" s="705"/>
      <c r="V350" s="705"/>
      <c r="W350" s="705"/>
      <c r="X350" s="705"/>
      <c r="Y350" s="705"/>
      <c r="Z350" s="705"/>
    </row>
    <row r="351" ht="15.75" customHeight="1">
      <c r="A351" s="707"/>
      <c r="B351" s="703"/>
      <c r="C351" s="705"/>
      <c r="D351" s="705"/>
      <c r="E351" s="705"/>
      <c r="F351" s="705"/>
      <c r="G351" s="705"/>
      <c r="H351" s="705"/>
      <c r="I351" s="705"/>
      <c r="J351" s="705"/>
      <c r="K351" s="705"/>
      <c r="L351" s="705"/>
      <c r="M351" s="705"/>
      <c r="N351" s="705"/>
      <c r="O351" s="705"/>
      <c r="P351" s="705"/>
      <c r="Q351" s="705"/>
      <c r="R351" s="705"/>
      <c r="S351" s="705"/>
      <c r="T351" s="705"/>
      <c r="U351" s="705"/>
      <c r="V351" s="705"/>
      <c r="W351" s="705"/>
      <c r="X351" s="705"/>
      <c r="Y351" s="705"/>
      <c r="Z351" s="705"/>
    </row>
    <row r="352" ht="15.75" customHeight="1">
      <c r="A352" s="707"/>
      <c r="B352" s="703"/>
      <c r="C352" s="705"/>
      <c r="D352" s="705"/>
      <c r="E352" s="705"/>
      <c r="F352" s="705"/>
      <c r="G352" s="705"/>
      <c r="H352" s="705"/>
      <c r="I352" s="705"/>
      <c r="J352" s="705"/>
      <c r="K352" s="705"/>
      <c r="L352" s="705"/>
      <c r="M352" s="705"/>
      <c r="N352" s="705"/>
      <c r="O352" s="705"/>
      <c r="P352" s="705"/>
      <c r="Q352" s="705"/>
      <c r="R352" s="705"/>
      <c r="S352" s="705"/>
      <c r="T352" s="705"/>
      <c r="U352" s="705"/>
      <c r="V352" s="705"/>
      <c r="W352" s="705"/>
      <c r="X352" s="705"/>
      <c r="Y352" s="705"/>
      <c r="Z352" s="705"/>
    </row>
    <row r="353" ht="15.75" customHeight="1">
      <c r="A353" s="707"/>
      <c r="B353" s="703"/>
      <c r="C353" s="705"/>
      <c r="D353" s="705"/>
      <c r="E353" s="705"/>
      <c r="F353" s="705"/>
      <c r="G353" s="705"/>
      <c r="H353" s="705"/>
      <c r="I353" s="705"/>
      <c r="J353" s="705"/>
      <c r="K353" s="705"/>
      <c r="L353" s="705"/>
      <c r="M353" s="705"/>
      <c r="N353" s="705"/>
      <c r="O353" s="705"/>
      <c r="P353" s="705"/>
      <c r="Q353" s="705"/>
      <c r="R353" s="705"/>
      <c r="S353" s="705"/>
      <c r="T353" s="705"/>
      <c r="U353" s="705"/>
      <c r="V353" s="705"/>
      <c r="W353" s="705"/>
      <c r="X353" s="705"/>
      <c r="Y353" s="705"/>
      <c r="Z353" s="705"/>
    </row>
    <row r="354" ht="15.75" customHeight="1">
      <c r="A354" s="707"/>
      <c r="B354" s="703"/>
      <c r="C354" s="705"/>
      <c r="D354" s="705"/>
      <c r="E354" s="705"/>
      <c r="F354" s="705"/>
      <c r="G354" s="705"/>
      <c r="H354" s="705"/>
      <c r="I354" s="705"/>
      <c r="J354" s="705"/>
      <c r="K354" s="705"/>
      <c r="L354" s="705"/>
      <c r="M354" s="705"/>
      <c r="N354" s="705"/>
      <c r="O354" s="705"/>
      <c r="P354" s="705"/>
      <c r="Q354" s="705"/>
      <c r="R354" s="705"/>
      <c r="S354" s="705"/>
      <c r="T354" s="705"/>
      <c r="U354" s="705"/>
      <c r="V354" s="705"/>
      <c r="W354" s="705"/>
      <c r="X354" s="705"/>
      <c r="Y354" s="705"/>
      <c r="Z354" s="705"/>
    </row>
    <row r="355" ht="15.75" customHeight="1">
      <c r="A355" s="707"/>
      <c r="B355" s="703"/>
      <c r="C355" s="705"/>
      <c r="D355" s="705"/>
      <c r="E355" s="705"/>
      <c r="F355" s="705"/>
      <c r="G355" s="705"/>
      <c r="H355" s="705"/>
      <c r="I355" s="705"/>
      <c r="J355" s="705"/>
      <c r="K355" s="705"/>
      <c r="L355" s="705"/>
      <c r="M355" s="705"/>
      <c r="N355" s="705"/>
      <c r="O355" s="705"/>
      <c r="P355" s="705"/>
      <c r="Q355" s="705"/>
      <c r="R355" s="705"/>
      <c r="S355" s="705"/>
      <c r="T355" s="705"/>
      <c r="U355" s="705"/>
      <c r="V355" s="705"/>
      <c r="W355" s="705"/>
      <c r="X355" s="705"/>
      <c r="Y355" s="705"/>
      <c r="Z355" s="705"/>
    </row>
    <row r="356" ht="15.75" customHeight="1">
      <c r="A356" s="707"/>
      <c r="B356" s="703"/>
      <c r="C356" s="705"/>
      <c r="D356" s="705"/>
      <c r="E356" s="705"/>
      <c r="F356" s="705"/>
      <c r="G356" s="705"/>
      <c r="H356" s="705"/>
      <c r="I356" s="705"/>
      <c r="J356" s="705"/>
      <c r="K356" s="705"/>
      <c r="L356" s="705"/>
      <c r="M356" s="705"/>
      <c r="N356" s="705"/>
      <c r="O356" s="705"/>
      <c r="P356" s="705"/>
      <c r="Q356" s="705"/>
      <c r="R356" s="705"/>
      <c r="S356" s="705"/>
      <c r="T356" s="705"/>
      <c r="U356" s="705"/>
      <c r="V356" s="705"/>
      <c r="W356" s="705"/>
      <c r="X356" s="705"/>
      <c r="Y356" s="705"/>
      <c r="Z356" s="705"/>
    </row>
    <row r="357" ht="15.75" customHeight="1">
      <c r="A357" s="707"/>
      <c r="B357" s="703"/>
      <c r="C357" s="705"/>
      <c r="D357" s="705"/>
      <c r="E357" s="705"/>
      <c r="F357" s="705"/>
      <c r="G357" s="705"/>
      <c r="H357" s="705"/>
      <c r="I357" s="705"/>
      <c r="J357" s="705"/>
      <c r="K357" s="705"/>
      <c r="L357" s="705"/>
      <c r="M357" s="705"/>
      <c r="N357" s="705"/>
      <c r="O357" s="705"/>
      <c r="P357" s="705"/>
      <c r="Q357" s="705"/>
      <c r="R357" s="705"/>
      <c r="S357" s="705"/>
      <c r="T357" s="705"/>
      <c r="U357" s="705"/>
      <c r="V357" s="705"/>
      <c r="W357" s="705"/>
      <c r="X357" s="705"/>
      <c r="Y357" s="705"/>
      <c r="Z357" s="705"/>
    </row>
    <row r="358" ht="15.75" customHeight="1">
      <c r="A358" s="707"/>
      <c r="B358" s="703"/>
      <c r="C358" s="705"/>
      <c r="D358" s="705"/>
      <c r="E358" s="705"/>
      <c r="F358" s="705"/>
      <c r="G358" s="705"/>
      <c r="H358" s="705"/>
      <c r="I358" s="705"/>
      <c r="J358" s="705"/>
      <c r="K358" s="705"/>
      <c r="L358" s="705"/>
      <c r="M358" s="705"/>
      <c r="N358" s="705"/>
      <c r="O358" s="705"/>
      <c r="P358" s="705"/>
      <c r="Q358" s="705"/>
      <c r="R358" s="705"/>
      <c r="S358" s="705"/>
      <c r="T358" s="705"/>
      <c r="U358" s="705"/>
      <c r="V358" s="705"/>
      <c r="W358" s="705"/>
      <c r="X358" s="705"/>
      <c r="Y358" s="705"/>
      <c r="Z358" s="705"/>
    </row>
    <row r="359" ht="15.75" customHeight="1">
      <c r="A359" s="707"/>
      <c r="B359" s="703"/>
      <c r="C359" s="705"/>
      <c r="D359" s="705"/>
      <c r="E359" s="705"/>
      <c r="F359" s="705"/>
      <c r="G359" s="705"/>
      <c r="H359" s="705"/>
      <c r="I359" s="705"/>
      <c r="J359" s="705"/>
      <c r="K359" s="705"/>
      <c r="L359" s="705"/>
      <c r="M359" s="705"/>
      <c r="N359" s="705"/>
      <c r="O359" s="705"/>
      <c r="P359" s="705"/>
      <c r="Q359" s="705"/>
      <c r="R359" s="705"/>
      <c r="S359" s="705"/>
      <c r="T359" s="705"/>
      <c r="U359" s="705"/>
      <c r="V359" s="705"/>
      <c r="W359" s="705"/>
      <c r="X359" s="705"/>
      <c r="Y359" s="705"/>
      <c r="Z359" s="705"/>
    </row>
    <row r="360" ht="15.75" customHeight="1">
      <c r="A360" s="707"/>
      <c r="B360" s="703"/>
      <c r="C360" s="705"/>
      <c r="D360" s="705"/>
      <c r="E360" s="705"/>
      <c r="F360" s="705"/>
      <c r="G360" s="705"/>
      <c r="H360" s="705"/>
      <c r="I360" s="705"/>
      <c r="J360" s="705"/>
      <c r="K360" s="705"/>
      <c r="L360" s="705"/>
      <c r="M360" s="705"/>
      <c r="N360" s="705"/>
      <c r="O360" s="705"/>
      <c r="P360" s="705"/>
      <c r="Q360" s="705"/>
      <c r="R360" s="705"/>
      <c r="S360" s="705"/>
      <c r="T360" s="705"/>
      <c r="U360" s="705"/>
      <c r="V360" s="705"/>
      <c r="W360" s="705"/>
      <c r="X360" s="705"/>
      <c r="Y360" s="705"/>
      <c r="Z360" s="705"/>
    </row>
    <row r="361" ht="15.75" customHeight="1">
      <c r="A361" s="707"/>
      <c r="B361" s="703"/>
      <c r="C361" s="705"/>
      <c r="D361" s="705"/>
      <c r="E361" s="705"/>
      <c r="F361" s="705"/>
      <c r="G361" s="705"/>
      <c r="H361" s="705"/>
      <c r="I361" s="705"/>
      <c r="J361" s="705"/>
      <c r="K361" s="705"/>
      <c r="L361" s="705"/>
      <c r="M361" s="705"/>
      <c r="N361" s="705"/>
      <c r="O361" s="705"/>
      <c r="P361" s="705"/>
      <c r="Q361" s="705"/>
      <c r="R361" s="705"/>
      <c r="S361" s="705"/>
      <c r="T361" s="705"/>
      <c r="U361" s="705"/>
      <c r="V361" s="705"/>
      <c r="W361" s="705"/>
      <c r="X361" s="705"/>
      <c r="Y361" s="705"/>
      <c r="Z361" s="705"/>
    </row>
    <row r="362" ht="15.75" customHeight="1">
      <c r="A362" s="707"/>
      <c r="B362" s="703"/>
      <c r="C362" s="705"/>
      <c r="D362" s="705"/>
      <c r="E362" s="705"/>
      <c r="F362" s="705"/>
      <c r="G362" s="705"/>
      <c r="H362" s="705"/>
      <c r="I362" s="705"/>
      <c r="J362" s="705"/>
      <c r="K362" s="705"/>
      <c r="L362" s="705"/>
      <c r="M362" s="705"/>
      <c r="N362" s="705"/>
      <c r="O362" s="705"/>
      <c r="P362" s="705"/>
      <c r="Q362" s="705"/>
      <c r="R362" s="705"/>
      <c r="S362" s="705"/>
      <c r="T362" s="705"/>
      <c r="U362" s="705"/>
      <c r="V362" s="705"/>
      <c r="W362" s="705"/>
      <c r="X362" s="705"/>
      <c r="Y362" s="705"/>
      <c r="Z362" s="705"/>
    </row>
    <row r="363" ht="15.75" customHeight="1">
      <c r="A363" s="707"/>
      <c r="B363" s="703"/>
      <c r="C363" s="705"/>
      <c r="D363" s="705"/>
      <c r="E363" s="705"/>
      <c r="F363" s="705"/>
      <c r="G363" s="705"/>
      <c r="H363" s="705"/>
      <c r="I363" s="705"/>
      <c r="J363" s="705"/>
      <c r="K363" s="705"/>
      <c r="L363" s="705"/>
      <c r="M363" s="705"/>
      <c r="N363" s="705"/>
      <c r="O363" s="705"/>
      <c r="P363" s="705"/>
      <c r="Q363" s="705"/>
      <c r="R363" s="705"/>
      <c r="S363" s="705"/>
      <c r="T363" s="705"/>
      <c r="U363" s="705"/>
      <c r="V363" s="705"/>
      <c r="W363" s="705"/>
      <c r="X363" s="705"/>
      <c r="Y363" s="705"/>
      <c r="Z363" s="705"/>
    </row>
    <row r="364" ht="15.75" customHeight="1">
      <c r="A364" s="707"/>
      <c r="B364" s="703"/>
      <c r="C364" s="705"/>
      <c r="D364" s="705"/>
      <c r="E364" s="705"/>
      <c r="F364" s="705"/>
      <c r="G364" s="705"/>
      <c r="H364" s="705"/>
      <c r="I364" s="705"/>
      <c r="J364" s="705"/>
      <c r="K364" s="705"/>
      <c r="L364" s="705"/>
      <c r="M364" s="705"/>
      <c r="N364" s="705"/>
      <c r="O364" s="705"/>
      <c r="P364" s="705"/>
      <c r="Q364" s="705"/>
      <c r="R364" s="705"/>
      <c r="S364" s="705"/>
      <c r="T364" s="705"/>
      <c r="U364" s="705"/>
      <c r="V364" s="705"/>
      <c r="W364" s="705"/>
      <c r="X364" s="705"/>
      <c r="Y364" s="705"/>
      <c r="Z364" s="705"/>
    </row>
    <row r="365" ht="15.75" customHeight="1">
      <c r="A365" s="707"/>
      <c r="B365" s="703"/>
      <c r="C365" s="705"/>
      <c r="D365" s="705"/>
      <c r="E365" s="705"/>
      <c r="F365" s="705"/>
      <c r="G365" s="705"/>
      <c r="H365" s="705"/>
      <c r="I365" s="705"/>
      <c r="J365" s="705"/>
      <c r="K365" s="705"/>
      <c r="L365" s="705"/>
      <c r="M365" s="705"/>
      <c r="N365" s="705"/>
      <c r="O365" s="705"/>
      <c r="P365" s="705"/>
      <c r="Q365" s="705"/>
      <c r="R365" s="705"/>
      <c r="S365" s="705"/>
      <c r="T365" s="705"/>
      <c r="U365" s="705"/>
      <c r="V365" s="705"/>
      <c r="W365" s="705"/>
      <c r="X365" s="705"/>
      <c r="Y365" s="705"/>
      <c r="Z365" s="705"/>
    </row>
    <row r="366" ht="15.75" customHeight="1">
      <c r="A366" s="707"/>
      <c r="B366" s="703"/>
      <c r="C366" s="705"/>
      <c r="D366" s="705"/>
      <c r="E366" s="705"/>
      <c r="F366" s="705"/>
      <c r="G366" s="705"/>
      <c r="H366" s="705"/>
      <c r="I366" s="705"/>
      <c r="J366" s="705"/>
      <c r="K366" s="705"/>
      <c r="L366" s="705"/>
      <c r="M366" s="705"/>
      <c r="N366" s="705"/>
      <c r="O366" s="705"/>
      <c r="P366" s="705"/>
      <c r="Q366" s="705"/>
      <c r="R366" s="705"/>
      <c r="S366" s="705"/>
      <c r="T366" s="705"/>
      <c r="U366" s="705"/>
      <c r="V366" s="705"/>
      <c r="W366" s="705"/>
      <c r="X366" s="705"/>
      <c r="Y366" s="705"/>
      <c r="Z366" s="705"/>
    </row>
    <row r="367" ht="15.75" customHeight="1">
      <c r="A367" s="707"/>
      <c r="B367" s="703"/>
      <c r="C367" s="705"/>
      <c r="D367" s="705"/>
      <c r="E367" s="705"/>
      <c r="F367" s="705"/>
      <c r="G367" s="705"/>
      <c r="H367" s="705"/>
      <c r="I367" s="705"/>
      <c r="J367" s="705"/>
      <c r="K367" s="705"/>
      <c r="L367" s="705"/>
      <c r="M367" s="705"/>
      <c r="N367" s="705"/>
      <c r="O367" s="705"/>
      <c r="P367" s="705"/>
      <c r="Q367" s="705"/>
      <c r="R367" s="705"/>
      <c r="S367" s="705"/>
      <c r="T367" s="705"/>
      <c r="U367" s="705"/>
      <c r="V367" s="705"/>
      <c r="W367" s="705"/>
      <c r="X367" s="705"/>
      <c r="Y367" s="705"/>
      <c r="Z367" s="705"/>
    </row>
    <row r="368" ht="15.75" customHeight="1">
      <c r="A368" s="707"/>
      <c r="B368" s="703"/>
      <c r="C368" s="705"/>
      <c r="D368" s="705"/>
      <c r="E368" s="705"/>
      <c r="F368" s="705"/>
      <c r="G368" s="705"/>
      <c r="H368" s="705"/>
      <c r="I368" s="705"/>
      <c r="J368" s="705"/>
      <c r="K368" s="705"/>
      <c r="L368" s="705"/>
      <c r="M368" s="705"/>
      <c r="N368" s="705"/>
      <c r="O368" s="705"/>
      <c r="P368" s="705"/>
      <c r="Q368" s="705"/>
      <c r="R368" s="705"/>
      <c r="S368" s="705"/>
      <c r="T368" s="705"/>
      <c r="U368" s="705"/>
      <c r="V368" s="705"/>
      <c r="W368" s="705"/>
      <c r="X368" s="705"/>
      <c r="Y368" s="705"/>
      <c r="Z368" s="705"/>
    </row>
    <row r="369" ht="15.75" customHeight="1">
      <c r="A369" s="707"/>
      <c r="B369" s="703"/>
      <c r="C369" s="705"/>
      <c r="D369" s="705"/>
      <c r="E369" s="705"/>
      <c r="F369" s="705"/>
      <c r="G369" s="705"/>
      <c r="H369" s="705"/>
      <c r="I369" s="705"/>
      <c r="J369" s="705"/>
      <c r="K369" s="705"/>
      <c r="L369" s="705"/>
      <c r="M369" s="705"/>
      <c r="N369" s="705"/>
      <c r="O369" s="705"/>
      <c r="P369" s="705"/>
      <c r="Q369" s="705"/>
      <c r="R369" s="705"/>
      <c r="S369" s="705"/>
      <c r="T369" s="705"/>
      <c r="U369" s="705"/>
      <c r="V369" s="705"/>
      <c r="W369" s="705"/>
      <c r="X369" s="705"/>
      <c r="Y369" s="705"/>
      <c r="Z369" s="705"/>
    </row>
    <row r="370" ht="15.75" customHeight="1">
      <c r="A370" s="707"/>
      <c r="B370" s="703"/>
      <c r="C370" s="705"/>
      <c r="D370" s="705"/>
      <c r="E370" s="705"/>
      <c r="F370" s="705"/>
      <c r="G370" s="705"/>
      <c r="H370" s="705"/>
      <c r="I370" s="705"/>
      <c r="J370" s="705"/>
      <c r="K370" s="705"/>
      <c r="L370" s="705"/>
      <c r="M370" s="705"/>
      <c r="N370" s="705"/>
      <c r="O370" s="705"/>
      <c r="P370" s="705"/>
      <c r="Q370" s="705"/>
      <c r="R370" s="705"/>
      <c r="S370" s="705"/>
      <c r="T370" s="705"/>
      <c r="U370" s="705"/>
      <c r="V370" s="705"/>
      <c r="W370" s="705"/>
      <c r="X370" s="705"/>
      <c r="Y370" s="705"/>
      <c r="Z370" s="705"/>
    </row>
    <row r="371" ht="15.75" customHeight="1">
      <c r="A371" s="707"/>
      <c r="B371" s="703"/>
      <c r="C371" s="705"/>
      <c r="D371" s="705"/>
      <c r="E371" s="705"/>
      <c r="F371" s="705"/>
      <c r="G371" s="705"/>
      <c r="H371" s="705"/>
      <c r="I371" s="705"/>
      <c r="J371" s="705"/>
      <c r="K371" s="705"/>
      <c r="L371" s="705"/>
      <c r="M371" s="705"/>
      <c r="N371" s="705"/>
      <c r="O371" s="705"/>
      <c r="P371" s="705"/>
      <c r="Q371" s="705"/>
      <c r="R371" s="705"/>
      <c r="S371" s="705"/>
      <c r="T371" s="705"/>
      <c r="U371" s="705"/>
      <c r="V371" s="705"/>
      <c r="W371" s="705"/>
      <c r="X371" s="705"/>
      <c r="Y371" s="705"/>
      <c r="Z371" s="705"/>
    </row>
    <row r="372" ht="15.75" customHeight="1">
      <c r="A372" s="707"/>
      <c r="B372" s="703"/>
      <c r="C372" s="705"/>
      <c r="D372" s="705"/>
      <c r="E372" s="705"/>
      <c r="F372" s="705"/>
      <c r="G372" s="705"/>
      <c r="H372" s="705"/>
      <c r="I372" s="705"/>
      <c r="J372" s="705"/>
      <c r="K372" s="705"/>
      <c r="L372" s="705"/>
      <c r="M372" s="705"/>
      <c r="N372" s="705"/>
      <c r="O372" s="705"/>
      <c r="P372" s="705"/>
      <c r="Q372" s="705"/>
      <c r="R372" s="705"/>
      <c r="S372" s="705"/>
      <c r="T372" s="705"/>
      <c r="U372" s="705"/>
      <c r="V372" s="705"/>
      <c r="W372" s="705"/>
      <c r="X372" s="705"/>
      <c r="Y372" s="705"/>
      <c r="Z372" s="705"/>
    </row>
    <row r="373" ht="15.75" customHeight="1">
      <c r="A373" s="707"/>
      <c r="B373" s="703"/>
      <c r="C373" s="705"/>
      <c r="D373" s="705"/>
      <c r="E373" s="705"/>
      <c r="F373" s="705"/>
      <c r="G373" s="705"/>
      <c r="H373" s="705"/>
      <c r="I373" s="705"/>
      <c r="J373" s="705"/>
      <c r="K373" s="705"/>
      <c r="L373" s="705"/>
      <c r="M373" s="705"/>
      <c r="N373" s="705"/>
      <c r="O373" s="705"/>
      <c r="P373" s="705"/>
      <c r="Q373" s="705"/>
      <c r="R373" s="705"/>
      <c r="S373" s="705"/>
      <c r="T373" s="705"/>
      <c r="U373" s="705"/>
      <c r="V373" s="705"/>
      <c r="W373" s="705"/>
      <c r="X373" s="705"/>
      <c r="Y373" s="705"/>
      <c r="Z373" s="705"/>
    </row>
    <row r="374" ht="15.75" customHeight="1">
      <c r="A374" s="707"/>
      <c r="B374" s="703"/>
      <c r="C374" s="705"/>
      <c r="D374" s="705"/>
      <c r="E374" s="705"/>
      <c r="F374" s="705"/>
      <c r="G374" s="705"/>
      <c r="H374" s="705"/>
      <c r="I374" s="705"/>
      <c r="J374" s="705"/>
      <c r="K374" s="705"/>
      <c r="L374" s="705"/>
      <c r="M374" s="705"/>
      <c r="N374" s="705"/>
      <c r="O374" s="705"/>
      <c r="P374" s="705"/>
      <c r="Q374" s="705"/>
      <c r="R374" s="705"/>
      <c r="S374" s="705"/>
      <c r="T374" s="705"/>
      <c r="U374" s="705"/>
      <c r="V374" s="705"/>
      <c r="W374" s="705"/>
      <c r="X374" s="705"/>
      <c r="Y374" s="705"/>
      <c r="Z374" s="705"/>
    </row>
    <row r="375" ht="15.75" customHeight="1">
      <c r="A375" s="707"/>
      <c r="B375" s="703"/>
      <c r="C375" s="705"/>
      <c r="D375" s="705"/>
      <c r="E375" s="705"/>
      <c r="F375" s="705"/>
      <c r="G375" s="705"/>
      <c r="H375" s="705"/>
      <c r="I375" s="705"/>
      <c r="J375" s="705"/>
      <c r="K375" s="705"/>
      <c r="L375" s="705"/>
      <c r="M375" s="705"/>
      <c r="N375" s="705"/>
      <c r="O375" s="705"/>
      <c r="P375" s="705"/>
      <c r="Q375" s="705"/>
      <c r="R375" s="705"/>
      <c r="S375" s="705"/>
      <c r="T375" s="705"/>
      <c r="U375" s="705"/>
      <c r="V375" s="705"/>
      <c r="W375" s="705"/>
      <c r="X375" s="705"/>
      <c r="Y375" s="705"/>
      <c r="Z375" s="705"/>
    </row>
    <row r="376" ht="15.75" customHeight="1">
      <c r="A376" s="707"/>
      <c r="B376" s="703"/>
      <c r="C376" s="705"/>
      <c r="D376" s="705"/>
      <c r="E376" s="705"/>
      <c r="F376" s="705"/>
      <c r="G376" s="705"/>
      <c r="H376" s="705"/>
      <c r="I376" s="705"/>
      <c r="J376" s="705"/>
      <c r="K376" s="705"/>
      <c r="L376" s="705"/>
      <c r="M376" s="705"/>
      <c r="N376" s="705"/>
      <c r="O376" s="705"/>
      <c r="P376" s="705"/>
      <c r="Q376" s="705"/>
      <c r="R376" s="705"/>
      <c r="S376" s="705"/>
      <c r="T376" s="705"/>
      <c r="U376" s="705"/>
      <c r="V376" s="705"/>
      <c r="W376" s="705"/>
      <c r="X376" s="705"/>
      <c r="Y376" s="705"/>
      <c r="Z376" s="705"/>
    </row>
    <row r="377" ht="15.75" customHeight="1">
      <c r="A377" s="707"/>
      <c r="B377" s="703"/>
      <c r="C377" s="705"/>
      <c r="D377" s="705"/>
      <c r="E377" s="705"/>
      <c r="F377" s="705"/>
      <c r="G377" s="705"/>
      <c r="H377" s="705"/>
      <c r="I377" s="705"/>
      <c r="J377" s="705"/>
      <c r="K377" s="705"/>
      <c r="L377" s="705"/>
      <c r="M377" s="705"/>
      <c r="N377" s="705"/>
      <c r="O377" s="705"/>
      <c r="P377" s="705"/>
      <c r="Q377" s="705"/>
      <c r="R377" s="705"/>
      <c r="S377" s="705"/>
      <c r="T377" s="705"/>
      <c r="U377" s="705"/>
      <c r="V377" s="705"/>
      <c r="W377" s="705"/>
      <c r="X377" s="705"/>
      <c r="Y377" s="705"/>
      <c r="Z377" s="705"/>
    </row>
    <row r="378" ht="15.75" customHeight="1">
      <c r="A378" s="707"/>
      <c r="B378" s="703"/>
      <c r="C378" s="705"/>
      <c r="D378" s="705"/>
      <c r="E378" s="705"/>
      <c r="F378" s="705"/>
      <c r="G378" s="705"/>
      <c r="H378" s="705"/>
      <c r="I378" s="705"/>
      <c r="J378" s="705"/>
      <c r="K378" s="705"/>
      <c r="L378" s="705"/>
      <c r="M378" s="705"/>
      <c r="N378" s="705"/>
      <c r="O378" s="705"/>
      <c r="P378" s="705"/>
      <c r="Q378" s="705"/>
      <c r="R378" s="705"/>
      <c r="S378" s="705"/>
      <c r="T378" s="705"/>
      <c r="U378" s="705"/>
      <c r="V378" s="705"/>
      <c r="W378" s="705"/>
      <c r="X378" s="705"/>
      <c r="Y378" s="705"/>
      <c r="Z378" s="705"/>
    </row>
    <row r="379" ht="15.75" customHeight="1">
      <c r="A379" s="707"/>
      <c r="B379" s="703"/>
      <c r="C379" s="705"/>
      <c r="D379" s="705"/>
      <c r="E379" s="705"/>
      <c r="F379" s="705"/>
      <c r="G379" s="705"/>
      <c r="H379" s="705"/>
      <c r="I379" s="705"/>
      <c r="J379" s="705"/>
      <c r="K379" s="705"/>
      <c r="L379" s="705"/>
      <c r="M379" s="705"/>
      <c r="N379" s="705"/>
      <c r="O379" s="705"/>
      <c r="P379" s="705"/>
      <c r="Q379" s="705"/>
      <c r="R379" s="705"/>
      <c r="S379" s="705"/>
      <c r="T379" s="705"/>
      <c r="U379" s="705"/>
      <c r="V379" s="705"/>
      <c r="W379" s="705"/>
      <c r="X379" s="705"/>
      <c r="Y379" s="705"/>
      <c r="Z379" s="705"/>
    </row>
    <row r="380" ht="15.75" customHeight="1">
      <c r="A380" s="707"/>
      <c r="B380" s="703"/>
      <c r="C380" s="705"/>
      <c r="D380" s="705"/>
      <c r="E380" s="705"/>
      <c r="F380" s="705"/>
      <c r="G380" s="705"/>
      <c r="H380" s="705"/>
      <c r="I380" s="705"/>
      <c r="J380" s="705"/>
      <c r="K380" s="705"/>
      <c r="L380" s="705"/>
      <c r="M380" s="705"/>
      <c r="N380" s="705"/>
      <c r="O380" s="705"/>
      <c r="P380" s="705"/>
      <c r="Q380" s="705"/>
      <c r="R380" s="705"/>
      <c r="S380" s="705"/>
      <c r="T380" s="705"/>
      <c r="U380" s="705"/>
      <c r="V380" s="705"/>
      <c r="W380" s="705"/>
      <c r="X380" s="705"/>
      <c r="Y380" s="705"/>
      <c r="Z380" s="705"/>
    </row>
    <row r="381" ht="15.75" customHeight="1">
      <c r="A381" s="707"/>
      <c r="B381" s="703"/>
      <c r="C381" s="705"/>
      <c r="D381" s="705"/>
      <c r="E381" s="705"/>
      <c r="F381" s="705"/>
      <c r="G381" s="705"/>
      <c r="H381" s="705"/>
      <c r="I381" s="705"/>
      <c r="J381" s="705"/>
      <c r="K381" s="705"/>
      <c r="L381" s="705"/>
      <c r="M381" s="705"/>
      <c r="N381" s="705"/>
      <c r="O381" s="705"/>
      <c r="P381" s="705"/>
      <c r="Q381" s="705"/>
      <c r="R381" s="705"/>
      <c r="S381" s="705"/>
      <c r="T381" s="705"/>
      <c r="U381" s="705"/>
      <c r="V381" s="705"/>
      <c r="W381" s="705"/>
      <c r="X381" s="705"/>
      <c r="Y381" s="705"/>
      <c r="Z381" s="705"/>
    </row>
    <row r="382" ht="15.75" customHeight="1">
      <c r="A382" s="707"/>
      <c r="B382" s="703"/>
      <c r="C382" s="705"/>
      <c r="D382" s="705"/>
      <c r="E382" s="705"/>
      <c r="F382" s="705"/>
      <c r="G382" s="705"/>
      <c r="H382" s="705"/>
      <c r="I382" s="705"/>
      <c r="J382" s="705"/>
      <c r="K382" s="705"/>
      <c r="L382" s="705"/>
      <c r="M382" s="705"/>
      <c r="N382" s="705"/>
      <c r="O382" s="705"/>
      <c r="P382" s="705"/>
      <c r="Q382" s="705"/>
      <c r="R382" s="705"/>
      <c r="S382" s="705"/>
      <c r="T382" s="705"/>
      <c r="U382" s="705"/>
      <c r="V382" s="705"/>
      <c r="W382" s="705"/>
      <c r="X382" s="705"/>
      <c r="Y382" s="705"/>
      <c r="Z382" s="705"/>
    </row>
    <row r="383" ht="15.75" customHeight="1">
      <c r="A383" s="707"/>
      <c r="B383" s="703"/>
      <c r="C383" s="705"/>
      <c r="D383" s="705"/>
      <c r="E383" s="705"/>
      <c r="F383" s="705"/>
      <c r="G383" s="705"/>
      <c r="H383" s="705"/>
      <c r="I383" s="705"/>
      <c r="J383" s="705"/>
      <c r="K383" s="705"/>
      <c r="L383" s="705"/>
      <c r="M383" s="705"/>
      <c r="N383" s="705"/>
      <c r="O383" s="705"/>
      <c r="P383" s="705"/>
      <c r="Q383" s="705"/>
      <c r="R383" s="705"/>
      <c r="S383" s="705"/>
      <c r="T383" s="705"/>
      <c r="U383" s="705"/>
      <c r="V383" s="705"/>
      <c r="W383" s="705"/>
      <c r="X383" s="705"/>
      <c r="Y383" s="705"/>
      <c r="Z383" s="705"/>
    </row>
    <row r="384" ht="15.75" customHeight="1">
      <c r="A384" s="707"/>
      <c r="B384" s="703"/>
      <c r="C384" s="705"/>
      <c r="D384" s="705"/>
      <c r="E384" s="705"/>
      <c r="F384" s="705"/>
      <c r="G384" s="705"/>
      <c r="H384" s="705"/>
      <c r="I384" s="705"/>
      <c r="J384" s="705"/>
      <c r="K384" s="705"/>
      <c r="L384" s="705"/>
      <c r="M384" s="705"/>
      <c r="N384" s="705"/>
      <c r="O384" s="705"/>
      <c r="P384" s="705"/>
      <c r="Q384" s="705"/>
      <c r="R384" s="705"/>
      <c r="S384" s="705"/>
      <c r="T384" s="705"/>
      <c r="U384" s="705"/>
      <c r="V384" s="705"/>
      <c r="W384" s="705"/>
      <c r="X384" s="705"/>
      <c r="Y384" s="705"/>
      <c r="Z384" s="705"/>
    </row>
    <row r="385" ht="15.75" customHeight="1">
      <c r="A385" s="707"/>
      <c r="B385" s="703"/>
      <c r="C385" s="705"/>
      <c r="D385" s="705"/>
      <c r="E385" s="705"/>
      <c r="F385" s="705"/>
      <c r="G385" s="705"/>
      <c r="H385" s="705"/>
      <c r="I385" s="705"/>
      <c r="J385" s="705"/>
      <c r="K385" s="705"/>
      <c r="L385" s="705"/>
      <c r="M385" s="705"/>
      <c r="N385" s="705"/>
      <c r="O385" s="705"/>
      <c r="P385" s="705"/>
      <c r="Q385" s="705"/>
      <c r="R385" s="705"/>
      <c r="S385" s="705"/>
      <c r="T385" s="705"/>
      <c r="U385" s="705"/>
      <c r="V385" s="705"/>
      <c r="W385" s="705"/>
      <c r="X385" s="705"/>
      <c r="Y385" s="705"/>
      <c r="Z385" s="705"/>
    </row>
    <row r="386" ht="15.75" customHeight="1">
      <c r="A386" s="707"/>
      <c r="B386" s="703"/>
      <c r="C386" s="705"/>
      <c r="D386" s="705"/>
      <c r="E386" s="705"/>
      <c r="F386" s="705"/>
      <c r="G386" s="705"/>
      <c r="H386" s="705"/>
      <c r="I386" s="705"/>
      <c r="J386" s="705"/>
      <c r="K386" s="705"/>
      <c r="L386" s="705"/>
      <c r="M386" s="705"/>
      <c r="N386" s="705"/>
      <c r="O386" s="705"/>
      <c r="P386" s="705"/>
      <c r="Q386" s="705"/>
      <c r="R386" s="705"/>
      <c r="S386" s="705"/>
      <c r="T386" s="705"/>
      <c r="U386" s="705"/>
      <c r="V386" s="705"/>
      <c r="W386" s="705"/>
      <c r="X386" s="705"/>
      <c r="Y386" s="705"/>
      <c r="Z386" s="705"/>
    </row>
    <row r="387" ht="15.75" customHeight="1">
      <c r="A387" s="707"/>
      <c r="B387" s="703"/>
      <c r="C387" s="705"/>
      <c r="D387" s="705"/>
      <c r="E387" s="705"/>
      <c r="F387" s="705"/>
      <c r="G387" s="705"/>
      <c r="H387" s="705"/>
      <c r="I387" s="705"/>
      <c r="J387" s="705"/>
      <c r="K387" s="705"/>
      <c r="L387" s="705"/>
      <c r="M387" s="705"/>
      <c r="N387" s="705"/>
      <c r="O387" s="705"/>
      <c r="P387" s="705"/>
      <c r="Q387" s="705"/>
      <c r="R387" s="705"/>
      <c r="S387" s="705"/>
      <c r="T387" s="705"/>
      <c r="U387" s="705"/>
      <c r="V387" s="705"/>
      <c r="W387" s="705"/>
      <c r="X387" s="705"/>
      <c r="Y387" s="705"/>
      <c r="Z387" s="705"/>
    </row>
    <row r="388" ht="15.75" customHeight="1">
      <c r="A388" s="707"/>
      <c r="B388" s="703"/>
      <c r="C388" s="705"/>
      <c r="D388" s="705"/>
      <c r="E388" s="705"/>
      <c r="F388" s="705"/>
      <c r="G388" s="705"/>
      <c r="H388" s="705"/>
      <c r="I388" s="705"/>
      <c r="J388" s="705"/>
      <c r="K388" s="705"/>
      <c r="L388" s="705"/>
      <c r="M388" s="705"/>
      <c r="N388" s="705"/>
      <c r="O388" s="705"/>
      <c r="P388" s="705"/>
      <c r="Q388" s="705"/>
      <c r="R388" s="705"/>
      <c r="S388" s="705"/>
      <c r="T388" s="705"/>
      <c r="U388" s="705"/>
      <c r="V388" s="705"/>
      <c r="W388" s="705"/>
      <c r="X388" s="705"/>
      <c r="Y388" s="705"/>
      <c r="Z388" s="705"/>
    </row>
    <row r="389" ht="15.75" customHeight="1">
      <c r="A389" s="707"/>
      <c r="B389" s="703"/>
      <c r="C389" s="705"/>
      <c r="D389" s="705"/>
      <c r="E389" s="705"/>
      <c r="F389" s="705"/>
      <c r="G389" s="705"/>
      <c r="H389" s="705"/>
      <c r="I389" s="705"/>
      <c r="J389" s="705"/>
      <c r="K389" s="705"/>
      <c r="L389" s="705"/>
      <c r="M389" s="705"/>
      <c r="N389" s="705"/>
      <c r="O389" s="705"/>
      <c r="P389" s="705"/>
      <c r="Q389" s="705"/>
      <c r="R389" s="705"/>
      <c r="S389" s="705"/>
      <c r="T389" s="705"/>
      <c r="U389" s="705"/>
      <c r="V389" s="705"/>
      <c r="W389" s="705"/>
      <c r="X389" s="705"/>
      <c r="Y389" s="705"/>
      <c r="Z389" s="705"/>
    </row>
    <row r="390" ht="15.75" customHeight="1">
      <c r="A390" s="707"/>
      <c r="B390" s="703"/>
      <c r="C390" s="705"/>
      <c r="D390" s="705"/>
      <c r="E390" s="705"/>
      <c r="F390" s="705"/>
      <c r="G390" s="705"/>
      <c r="H390" s="705"/>
      <c r="I390" s="705"/>
      <c r="J390" s="705"/>
      <c r="K390" s="705"/>
      <c r="L390" s="705"/>
      <c r="M390" s="705"/>
      <c r="N390" s="705"/>
      <c r="O390" s="705"/>
      <c r="P390" s="705"/>
      <c r="Q390" s="705"/>
      <c r="R390" s="705"/>
      <c r="S390" s="705"/>
      <c r="T390" s="705"/>
      <c r="U390" s="705"/>
      <c r="V390" s="705"/>
      <c r="W390" s="705"/>
      <c r="X390" s="705"/>
      <c r="Y390" s="705"/>
      <c r="Z390" s="705"/>
    </row>
    <row r="391" ht="15.75" customHeight="1">
      <c r="A391" s="707"/>
      <c r="B391" s="703"/>
      <c r="C391" s="705"/>
      <c r="D391" s="705"/>
      <c r="E391" s="705"/>
      <c r="F391" s="705"/>
      <c r="G391" s="705"/>
      <c r="H391" s="705"/>
      <c r="I391" s="705"/>
      <c r="J391" s="705"/>
      <c r="K391" s="705"/>
      <c r="L391" s="705"/>
      <c r="M391" s="705"/>
      <c r="N391" s="705"/>
      <c r="O391" s="705"/>
      <c r="P391" s="705"/>
      <c r="Q391" s="705"/>
      <c r="R391" s="705"/>
      <c r="S391" s="705"/>
      <c r="T391" s="705"/>
      <c r="U391" s="705"/>
      <c r="V391" s="705"/>
      <c r="W391" s="705"/>
      <c r="X391" s="705"/>
      <c r="Y391" s="705"/>
      <c r="Z391" s="705"/>
    </row>
    <row r="392" ht="15.75" customHeight="1">
      <c r="A392" s="707"/>
      <c r="B392" s="703"/>
      <c r="C392" s="705"/>
      <c r="D392" s="705"/>
      <c r="E392" s="705"/>
      <c r="F392" s="705"/>
      <c r="G392" s="705"/>
      <c r="H392" s="705"/>
      <c r="I392" s="705"/>
      <c r="J392" s="705"/>
      <c r="K392" s="705"/>
      <c r="L392" s="705"/>
      <c r="M392" s="705"/>
      <c r="N392" s="705"/>
      <c r="O392" s="705"/>
      <c r="P392" s="705"/>
      <c r="Q392" s="705"/>
      <c r="R392" s="705"/>
      <c r="S392" s="705"/>
      <c r="T392" s="705"/>
      <c r="U392" s="705"/>
      <c r="V392" s="705"/>
      <c r="W392" s="705"/>
      <c r="X392" s="705"/>
      <c r="Y392" s="705"/>
      <c r="Z392" s="705"/>
    </row>
    <row r="393" ht="15.75" customHeight="1">
      <c r="A393" s="707"/>
      <c r="B393" s="703"/>
      <c r="C393" s="705"/>
      <c r="D393" s="705"/>
      <c r="E393" s="705"/>
      <c r="F393" s="705"/>
      <c r="G393" s="705"/>
      <c r="H393" s="705"/>
      <c r="I393" s="705"/>
      <c r="J393" s="705"/>
      <c r="K393" s="705"/>
      <c r="L393" s="705"/>
      <c r="M393" s="705"/>
      <c r="N393" s="705"/>
      <c r="O393" s="705"/>
      <c r="P393" s="705"/>
      <c r="Q393" s="705"/>
      <c r="R393" s="705"/>
      <c r="S393" s="705"/>
      <c r="T393" s="705"/>
      <c r="U393" s="705"/>
      <c r="V393" s="705"/>
      <c r="W393" s="705"/>
      <c r="X393" s="705"/>
      <c r="Y393" s="705"/>
      <c r="Z393" s="705"/>
    </row>
    <row r="394" ht="15.75" customHeight="1">
      <c r="A394" s="707"/>
      <c r="B394" s="703"/>
      <c r="C394" s="705"/>
      <c r="D394" s="705"/>
      <c r="E394" s="705"/>
      <c r="F394" s="705"/>
      <c r="G394" s="705"/>
      <c r="H394" s="705"/>
      <c r="I394" s="705"/>
      <c r="J394" s="705"/>
      <c r="K394" s="705"/>
      <c r="L394" s="705"/>
      <c r="M394" s="705"/>
      <c r="N394" s="705"/>
      <c r="O394" s="705"/>
      <c r="P394" s="705"/>
      <c r="Q394" s="705"/>
      <c r="R394" s="705"/>
      <c r="S394" s="705"/>
      <c r="T394" s="705"/>
      <c r="U394" s="705"/>
      <c r="V394" s="705"/>
      <c r="W394" s="705"/>
      <c r="X394" s="705"/>
      <c r="Y394" s="705"/>
      <c r="Z394" s="705"/>
    </row>
    <row r="395" ht="15.75" customHeight="1">
      <c r="A395" s="707"/>
      <c r="B395" s="703"/>
      <c r="C395" s="705"/>
      <c r="D395" s="705"/>
      <c r="E395" s="705"/>
      <c r="F395" s="705"/>
      <c r="G395" s="705"/>
      <c r="H395" s="705"/>
      <c r="I395" s="705"/>
      <c r="J395" s="705"/>
      <c r="K395" s="705"/>
      <c r="L395" s="705"/>
      <c r="M395" s="705"/>
      <c r="N395" s="705"/>
      <c r="O395" s="705"/>
      <c r="P395" s="705"/>
      <c r="Q395" s="705"/>
      <c r="R395" s="705"/>
      <c r="S395" s="705"/>
      <c r="T395" s="705"/>
      <c r="U395" s="705"/>
      <c r="V395" s="705"/>
      <c r="W395" s="705"/>
      <c r="X395" s="705"/>
      <c r="Y395" s="705"/>
      <c r="Z395" s="705"/>
    </row>
    <row r="396" ht="15.75" customHeight="1">
      <c r="A396" s="707"/>
      <c r="B396" s="703"/>
      <c r="C396" s="705"/>
      <c r="D396" s="705"/>
      <c r="E396" s="705"/>
      <c r="F396" s="705"/>
      <c r="G396" s="705"/>
      <c r="H396" s="705"/>
      <c r="I396" s="705"/>
      <c r="J396" s="705"/>
      <c r="K396" s="705"/>
      <c r="L396" s="705"/>
      <c r="M396" s="705"/>
      <c r="N396" s="705"/>
      <c r="O396" s="705"/>
      <c r="P396" s="705"/>
      <c r="Q396" s="705"/>
      <c r="R396" s="705"/>
      <c r="S396" s="705"/>
      <c r="T396" s="705"/>
      <c r="U396" s="705"/>
      <c r="V396" s="705"/>
      <c r="W396" s="705"/>
      <c r="X396" s="705"/>
      <c r="Y396" s="705"/>
      <c r="Z396" s="705"/>
    </row>
    <row r="397" ht="15.75" customHeight="1">
      <c r="A397" s="707"/>
      <c r="B397" s="703"/>
      <c r="C397" s="705"/>
      <c r="D397" s="705"/>
      <c r="E397" s="705"/>
      <c r="F397" s="705"/>
      <c r="G397" s="705"/>
      <c r="H397" s="705"/>
      <c r="I397" s="705"/>
      <c r="J397" s="705"/>
      <c r="K397" s="705"/>
      <c r="L397" s="705"/>
      <c r="M397" s="705"/>
      <c r="N397" s="705"/>
      <c r="O397" s="705"/>
      <c r="P397" s="705"/>
      <c r="Q397" s="705"/>
      <c r="R397" s="705"/>
      <c r="S397" s="705"/>
      <c r="T397" s="705"/>
      <c r="U397" s="705"/>
      <c r="V397" s="705"/>
      <c r="W397" s="705"/>
      <c r="X397" s="705"/>
      <c r="Y397" s="705"/>
      <c r="Z397" s="705"/>
    </row>
    <row r="398" ht="15.75" customHeight="1">
      <c r="A398" s="707"/>
      <c r="B398" s="703"/>
      <c r="C398" s="705"/>
      <c r="D398" s="705"/>
      <c r="E398" s="705"/>
      <c r="F398" s="705"/>
      <c r="G398" s="705"/>
      <c r="H398" s="705"/>
      <c r="I398" s="705"/>
      <c r="J398" s="705"/>
      <c r="K398" s="705"/>
      <c r="L398" s="705"/>
      <c r="M398" s="705"/>
      <c r="N398" s="705"/>
      <c r="O398" s="705"/>
      <c r="P398" s="705"/>
      <c r="Q398" s="705"/>
      <c r="R398" s="705"/>
      <c r="S398" s="705"/>
      <c r="T398" s="705"/>
      <c r="U398" s="705"/>
      <c r="V398" s="705"/>
      <c r="W398" s="705"/>
      <c r="X398" s="705"/>
      <c r="Y398" s="705"/>
      <c r="Z398" s="705"/>
    </row>
    <row r="399" ht="15.75" customHeight="1">
      <c r="A399" s="707"/>
      <c r="B399" s="703"/>
      <c r="C399" s="705"/>
      <c r="D399" s="705"/>
      <c r="E399" s="705"/>
      <c r="F399" s="705"/>
      <c r="G399" s="705"/>
      <c r="H399" s="705"/>
      <c r="I399" s="705"/>
      <c r="J399" s="705"/>
      <c r="K399" s="705"/>
      <c r="L399" s="705"/>
      <c r="M399" s="705"/>
      <c r="N399" s="705"/>
      <c r="O399" s="705"/>
      <c r="P399" s="705"/>
      <c r="Q399" s="705"/>
      <c r="R399" s="705"/>
      <c r="S399" s="705"/>
      <c r="T399" s="705"/>
      <c r="U399" s="705"/>
      <c r="V399" s="705"/>
      <c r="W399" s="705"/>
      <c r="X399" s="705"/>
      <c r="Y399" s="705"/>
      <c r="Z399" s="705"/>
    </row>
    <row r="400" ht="15.75" customHeight="1">
      <c r="A400" s="707"/>
      <c r="B400" s="703"/>
      <c r="C400" s="705"/>
      <c r="D400" s="705"/>
      <c r="E400" s="705"/>
      <c r="F400" s="705"/>
      <c r="G400" s="705"/>
      <c r="H400" s="705"/>
      <c r="I400" s="705"/>
      <c r="J400" s="705"/>
      <c r="K400" s="705"/>
      <c r="L400" s="705"/>
      <c r="M400" s="705"/>
      <c r="N400" s="705"/>
      <c r="O400" s="705"/>
      <c r="P400" s="705"/>
      <c r="Q400" s="705"/>
      <c r="R400" s="705"/>
      <c r="S400" s="705"/>
      <c r="T400" s="705"/>
      <c r="U400" s="705"/>
      <c r="V400" s="705"/>
      <c r="W400" s="705"/>
      <c r="X400" s="705"/>
      <c r="Y400" s="705"/>
      <c r="Z400" s="705"/>
    </row>
    <row r="401" ht="15.75" customHeight="1">
      <c r="A401" s="707"/>
      <c r="B401" s="703"/>
      <c r="C401" s="705"/>
      <c r="D401" s="705"/>
      <c r="E401" s="705"/>
      <c r="F401" s="705"/>
      <c r="G401" s="705"/>
      <c r="H401" s="705"/>
      <c r="I401" s="705"/>
      <c r="J401" s="705"/>
      <c r="K401" s="705"/>
      <c r="L401" s="705"/>
      <c r="M401" s="705"/>
      <c r="N401" s="705"/>
      <c r="O401" s="705"/>
      <c r="P401" s="705"/>
      <c r="Q401" s="705"/>
      <c r="R401" s="705"/>
      <c r="S401" s="705"/>
      <c r="T401" s="705"/>
      <c r="U401" s="705"/>
      <c r="V401" s="705"/>
      <c r="W401" s="705"/>
      <c r="X401" s="705"/>
      <c r="Y401" s="705"/>
      <c r="Z401" s="705"/>
    </row>
    <row r="402" ht="15.75" customHeight="1">
      <c r="A402" s="707"/>
      <c r="B402" s="703"/>
      <c r="C402" s="705"/>
      <c r="D402" s="705"/>
      <c r="E402" s="705"/>
      <c r="F402" s="705"/>
      <c r="G402" s="705"/>
      <c r="H402" s="705"/>
      <c r="I402" s="705"/>
      <c r="J402" s="705"/>
      <c r="K402" s="705"/>
      <c r="L402" s="705"/>
      <c r="M402" s="705"/>
      <c r="N402" s="705"/>
      <c r="O402" s="705"/>
      <c r="P402" s="705"/>
      <c r="Q402" s="705"/>
      <c r="R402" s="705"/>
      <c r="S402" s="705"/>
      <c r="T402" s="705"/>
      <c r="U402" s="705"/>
      <c r="V402" s="705"/>
      <c r="W402" s="705"/>
      <c r="X402" s="705"/>
      <c r="Y402" s="705"/>
      <c r="Z402" s="705"/>
    </row>
    <row r="403" ht="15.75" customHeight="1">
      <c r="A403" s="707"/>
      <c r="B403" s="703"/>
      <c r="C403" s="705"/>
      <c r="D403" s="705"/>
      <c r="E403" s="705"/>
      <c r="F403" s="705"/>
      <c r="G403" s="705"/>
      <c r="H403" s="705"/>
      <c r="I403" s="705"/>
      <c r="J403" s="705"/>
      <c r="K403" s="705"/>
      <c r="L403" s="705"/>
      <c r="M403" s="705"/>
      <c r="N403" s="705"/>
      <c r="O403" s="705"/>
      <c r="P403" s="705"/>
      <c r="Q403" s="705"/>
      <c r="R403" s="705"/>
      <c r="S403" s="705"/>
      <c r="T403" s="705"/>
      <c r="U403" s="705"/>
      <c r="V403" s="705"/>
      <c r="W403" s="705"/>
      <c r="X403" s="705"/>
      <c r="Y403" s="705"/>
      <c r="Z403" s="705"/>
    </row>
    <row r="404" ht="15.75" customHeight="1">
      <c r="A404" s="707"/>
      <c r="B404" s="703"/>
      <c r="C404" s="705"/>
      <c r="D404" s="705"/>
      <c r="E404" s="705"/>
      <c r="F404" s="705"/>
      <c r="G404" s="705"/>
      <c r="H404" s="705"/>
      <c r="I404" s="705"/>
      <c r="J404" s="705"/>
      <c r="K404" s="705"/>
      <c r="L404" s="705"/>
      <c r="M404" s="705"/>
      <c r="N404" s="705"/>
      <c r="O404" s="705"/>
      <c r="P404" s="705"/>
      <c r="Q404" s="705"/>
      <c r="R404" s="705"/>
      <c r="S404" s="705"/>
      <c r="T404" s="705"/>
      <c r="U404" s="705"/>
      <c r="V404" s="705"/>
      <c r="W404" s="705"/>
      <c r="X404" s="705"/>
      <c r="Y404" s="705"/>
      <c r="Z404" s="705"/>
    </row>
    <row r="405" ht="15.75" customHeight="1">
      <c r="A405" s="707"/>
      <c r="B405" s="703"/>
      <c r="C405" s="705"/>
      <c r="D405" s="705"/>
      <c r="E405" s="705"/>
      <c r="F405" s="705"/>
      <c r="G405" s="705"/>
      <c r="H405" s="705"/>
      <c r="I405" s="705"/>
      <c r="J405" s="705"/>
      <c r="K405" s="705"/>
      <c r="L405" s="705"/>
      <c r="M405" s="705"/>
      <c r="N405" s="705"/>
      <c r="O405" s="705"/>
      <c r="P405" s="705"/>
      <c r="Q405" s="705"/>
      <c r="R405" s="705"/>
      <c r="S405" s="705"/>
      <c r="T405" s="705"/>
      <c r="U405" s="705"/>
      <c r="V405" s="705"/>
      <c r="W405" s="705"/>
      <c r="X405" s="705"/>
      <c r="Y405" s="705"/>
      <c r="Z405" s="705"/>
    </row>
    <row r="406" ht="15.75" customHeight="1">
      <c r="A406" s="707"/>
      <c r="B406" s="703"/>
      <c r="C406" s="705"/>
      <c r="D406" s="705"/>
      <c r="E406" s="705"/>
      <c r="F406" s="705"/>
      <c r="G406" s="705"/>
      <c r="H406" s="705"/>
      <c r="I406" s="705"/>
      <c r="J406" s="705"/>
      <c r="K406" s="705"/>
      <c r="L406" s="705"/>
      <c r="M406" s="705"/>
      <c r="N406" s="705"/>
      <c r="O406" s="705"/>
      <c r="P406" s="705"/>
      <c r="Q406" s="705"/>
      <c r="R406" s="705"/>
      <c r="S406" s="705"/>
      <c r="T406" s="705"/>
      <c r="U406" s="705"/>
      <c r="V406" s="705"/>
      <c r="W406" s="705"/>
      <c r="X406" s="705"/>
      <c r="Y406" s="705"/>
      <c r="Z406" s="705"/>
    </row>
    <row r="407" ht="15.75" customHeight="1">
      <c r="A407" s="707"/>
      <c r="B407" s="703"/>
      <c r="C407" s="705"/>
      <c r="D407" s="705"/>
      <c r="E407" s="705"/>
      <c r="F407" s="705"/>
      <c r="G407" s="705"/>
      <c r="H407" s="705"/>
      <c r="I407" s="705"/>
      <c r="J407" s="705"/>
      <c r="K407" s="705"/>
      <c r="L407" s="705"/>
      <c r="M407" s="705"/>
      <c r="N407" s="705"/>
      <c r="O407" s="705"/>
      <c r="P407" s="705"/>
      <c r="Q407" s="705"/>
      <c r="R407" s="705"/>
      <c r="S407" s="705"/>
      <c r="T407" s="705"/>
      <c r="U407" s="705"/>
      <c r="V407" s="705"/>
      <c r="W407" s="705"/>
      <c r="X407" s="705"/>
      <c r="Y407" s="705"/>
      <c r="Z407" s="705"/>
    </row>
    <row r="408" ht="15.75" customHeight="1">
      <c r="A408" s="707"/>
      <c r="B408" s="703"/>
      <c r="C408" s="705"/>
      <c r="D408" s="705"/>
      <c r="E408" s="705"/>
      <c r="F408" s="705"/>
      <c r="G408" s="705"/>
      <c r="H408" s="705"/>
      <c r="I408" s="705"/>
      <c r="J408" s="705"/>
      <c r="K408" s="705"/>
      <c r="L408" s="705"/>
      <c r="M408" s="705"/>
      <c r="N408" s="705"/>
      <c r="O408" s="705"/>
      <c r="P408" s="705"/>
      <c r="Q408" s="705"/>
      <c r="R408" s="705"/>
      <c r="S408" s="705"/>
      <c r="T408" s="705"/>
      <c r="U408" s="705"/>
      <c r="V408" s="705"/>
      <c r="W408" s="705"/>
      <c r="X408" s="705"/>
      <c r="Y408" s="705"/>
      <c r="Z408" s="705"/>
    </row>
    <row r="409" ht="15.75" customHeight="1">
      <c r="A409" s="707"/>
      <c r="B409" s="703"/>
      <c r="C409" s="705"/>
      <c r="D409" s="705"/>
      <c r="E409" s="705"/>
      <c r="F409" s="705"/>
      <c r="G409" s="705"/>
      <c r="H409" s="705"/>
      <c r="I409" s="705"/>
      <c r="J409" s="705"/>
      <c r="K409" s="705"/>
      <c r="L409" s="705"/>
      <c r="M409" s="705"/>
      <c r="N409" s="705"/>
      <c r="O409" s="705"/>
      <c r="P409" s="705"/>
      <c r="Q409" s="705"/>
      <c r="R409" s="705"/>
      <c r="S409" s="705"/>
      <c r="T409" s="705"/>
      <c r="U409" s="705"/>
      <c r="V409" s="705"/>
      <c r="W409" s="705"/>
      <c r="X409" s="705"/>
      <c r="Y409" s="705"/>
      <c r="Z409" s="705"/>
    </row>
    <row r="410" ht="15.75" customHeight="1">
      <c r="A410" s="707"/>
      <c r="B410" s="703"/>
      <c r="C410" s="705"/>
      <c r="D410" s="705"/>
      <c r="E410" s="705"/>
      <c r="F410" s="705"/>
      <c r="G410" s="705"/>
      <c r="H410" s="705"/>
      <c r="I410" s="705"/>
      <c r="J410" s="705"/>
      <c r="K410" s="705"/>
      <c r="L410" s="705"/>
      <c r="M410" s="705"/>
      <c r="N410" s="705"/>
      <c r="O410" s="705"/>
      <c r="P410" s="705"/>
      <c r="Q410" s="705"/>
      <c r="R410" s="705"/>
      <c r="S410" s="705"/>
      <c r="T410" s="705"/>
      <c r="U410" s="705"/>
      <c r="V410" s="705"/>
      <c r="W410" s="705"/>
      <c r="X410" s="705"/>
      <c r="Y410" s="705"/>
      <c r="Z410" s="705"/>
    </row>
    <row r="411" ht="15.75" customHeight="1">
      <c r="A411" s="707"/>
      <c r="B411" s="703"/>
      <c r="C411" s="705"/>
      <c r="D411" s="705"/>
      <c r="E411" s="705"/>
      <c r="F411" s="705"/>
      <c r="G411" s="705"/>
      <c r="H411" s="705"/>
      <c r="I411" s="705"/>
      <c r="J411" s="705"/>
      <c r="K411" s="705"/>
      <c r="L411" s="705"/>
      <c r="M411" s="705"/>
      <c r="N411" s="705"/>
      <c r="O411" s="705"/>
      <c r="P411" s="705"/>
      <c r="Q411" s="705"/>
      <c r="R411" s="705"/>
      <c r="S411" s="705"/>
      <c r="T411" s="705"/>
      <c r="U411" s="705"/>
      <c r="V411" s="705"/>
      <c r="W411" s="705"/>
      <c r="X411" s="705"/>
      <c r="Y411" s="705"/>
      <c r="Z411" s="705"/>
    </row>
    <row r="412" ht="15.75" customHeight="1">
      <c r="A412" s="707"/>
      <c r="B412" s="703"/>
      <c r="C412" s="705"/>
      <c r="D412" s="705"/>
      <c r="E412" s="705"/>
      <c r="F412" s="705"/>
      <c r="G412" s="705"/>
      <c r="H412" s="705"/>
      <c r="I412" s="705"/>
      <c r="J412" s="705"/>
      <c r="K412" s="705"/>
      <c r="L412" s="705"/>
      <c r="M412" s="705"/>
      <c r="N412" s="705"/>
      <c r="O412" s="705"/>
      <c r="P412" s="705"/>
      <c r="Q412" s="705"/>
      <c r="R412" s="705"/>
      <c r="S412" s="705"/>
      <c r="T412" s="705"/>
      <c r="U412" s="705"/>
      <c r="V412" s="705"/>
      <c r="W412" s="705"/>
      <c r="X412" s="705"/>
      <c r="Y412" s="705"/>
      <c r="Z412" s="705"/>
    </row>
    <row r="413" ht="15.75" customHeight="1">
      <c r="A413" s="707"/>
      <c r="B413" s="703"/>
      <c r="C413" s="705"/>
      <c r="D413" s="705"/>
      <c r="E413" s="705"/>
      <c r="F413" s="705"/>
      <c r="G413" s="705"/>
      <c r="H413" s="705"/>
      <c r="I413" s="705"/>
      <c r="J413" s="705"/>
      <c r="K413" s="705"/>
      <c r="L413" s="705"/>
      <c r="M413" s="705"/>
      <c r="N413" s="705"/>
      <c r="O413" s="705"/>
      <c r="P413" s="705"/>
      <c r="Q413" s="705"/>
      <c r="R413" s="705"/>
      <c r="S413" s="705"/>
      <c r="T413" s="705"/>
      <c r="U413" s="705"/>
      <c r="V413" s="705"/>
      <c r="W413" s="705"/>
      <c r="X413" s="705"/>
      <c r="Y413" s="705"/>
      <c r="Z413" s="705"/>
    </row>
    <row r="414" ht="15.75" customHeight="1">
      <c r="A414" s="707"/>
      <c r="B414" s="703"/>
      <c r="C414" s="705"/>
      <c r="D414" s="705"/>
      <c r="E414" s="705"/>
      <c r="F414" s="705"/>
      <c r="G414" s="705"/>
      <c r="H414" s="705"/>
      <c r="I414" s="705"/>
      <c r="J414" s="705"/>
      <c r="K414" s="705"/>
      <c r="L414" s="705"/>
      <c r="M414" s="705"/>
      <c r="N414" s="705"/>
      <c r="O414" s="705"/>
      <c r="P414" s="705"/>
      <c r="Q414" s="705"/>
      <c r="R414" s="705"/>
      <c r="S414" s="705"/>
      <c r="T414" s="705"/>
      <c r="U414" s="705"/>
      <c r="V414" s="705"/>
      <c r="W414" s="705"/>
      <c r="X414" s="705"/>
      <c r="Y414" s="705"/>
      <c r="Z414" s="705"/>
    </row>
    <row r="415" ht="15.75" customHeight="1">
      <c r="A415" s="707"/>
      <c r="B415" s="703"/>
      <c r="C415" s="705"/>
      <c r="D415" s="705"/>
      <c r="E415" s="705"/>
      <c r="F415" s="705"/>
      <c r="G415" s="705"/>
      <c r="H415" s="705"/>
      <c r="I415" s="705"/>
      <c r="J415" s="705"/>
      <c r="K415" s="705"/>
      <c r="L415" s="705"/>
      <c r="M415" s="705"/>
      <c r="N415" s="705"/>
      <c r="O415" s="705"/>
      <c r="P415" s="705"/>
      <c r="Q415" s="705"/>
      <c r="R415" s="705"/>
      <c r="S415" s="705"/>
      <c r="T415" s="705"/>
      <c r="U415" s="705"/>
      <c r="V415" s="705"/>
      <c r="W415" s="705"/>
      <c r="X415" s="705"/>
      <c r="Y415" s="705"/>
      <c r="Z415" s="705"/>
    </row>
    <row r="416" ht="15.75" customHeight="1">
      <c r="A416" s="707"/>
      <c r="B416" s="703"/>
      <c r="C416" s="705"/>
      <c r="D416" s="705"/>
      <c r="E416" s="705"/>
      <c r="F416" s="705"/>
      <c r="G416" s="705"/>
      <c r="H416" s="705"/>
      <c r="I416" s="705"/>
      <c r="J416" s="705"/>
      <c r="K416" s="705"/>
      <c r="L416" s="705"/>
      <c r="M416" s="705"/>
      <c r="N416" s="705"/>
      <c r="O416" s="705"/>
      <c r="P416" s="705"/>
      <c r="Q416" s="705"/>
      <c r="R416" s="705"/>
      <c r="S416" s="705"/>
      <c r="T416" s="705"/>
      <c r="U416" s="705"/>
      <c r="V416" s="705"/>
      <c r="W416" s="705"/>
      <c r="X416" s="705"/>
      <c r="Y416" s="705"/>
      <c r="Z416" s="705"/>
    </row>
    <row r="417" ht="15.75" customHeight="1">
      <c r="A417" s="707"/>
      <c r="B417" s="703"/>
      <c r="C417" s="705"/>
      <c r="D417" s="705"/>
      <c r="E417" s="705"/>
      <c r="F417" s="705"/>
      <c r="G417" s="705"/>
      <c r="H417" s="705"/>
      <c r="I417" s="705"/>
      <c r="J417" s="705"/>
      <c r="K417" s="705"/>
      <c r="L417" s="705"/>
      <c r="M417" s="705"/>
      <c r="N417" s="705"/>
      <c r="O417" s="705"/>
      <c r="P417" s="705"/>
      <c r="Q417" s="705"/>
      <c r="R417" s="705"/>
      <c r="S417" s="705"/>
      <c r="T417" s="705"/>
      <c r="U417" s="705"/>
      <c r="V417" s="705"/>
      <c r="W417" s="705"/>
      <c r="X417" s="705"/>
      <c r="Y417" s="705"/>
      <c r="Z417" s="705"/>
    </row>
    <row r="418" ht="15.75" customHeight="1">
      <c r="A418" s="707"/>
      <c r="B418" s="703"/>
      <c r="C418" s="705"/>
      <c r="D418" s="705"/>
      <c r="E418" s="705"/>
      <c r="F418" s="705"/>
      <c r="G418" s="705"/>
      <c r="H418" s="705"/>
      <c r="I418" s="705"/>
      <c r="J418" s="705"/>
      <c r="K418" s="705"/>
      <c r="L418" s="705"/>
      <c r="M418" s="705"/>
      <c r="N418" s="705"/>
      <c r="O418" s="705"/>
      <c r="P418" s="705"/>
      <c r="Q418" s="705"/>
      <c r="R418" s="705"/>
      <c r="S418" s="705"/>
      <c r="T418" s="705"/>
      <c r="U418" s="705"/>
      <c r="V418" s="705"/>
      <c r="W418" s="705"/>
      <c r="X418" s="705"/>
      <c r="Y418" s="705"/>
      <c r="Z418" s="705"/>
    </row>
    <row r="419" ht="15.75" customHeight="1">
      <c r="A419" s="707"/>
      <c r="B419" s="703"/>
      <c r="C419" s="705"/>
      <c r="D419" s="705"/>
      <c r="E419" s="705"/>
      <c r="F419" s="705"/>
      <c r="G419" s="705"/>
      <c r="H419" s="705"/>
      <c r="I419" s="705"/>
      <c r="J419" s="705"/>
      <c r="K419" s="705"/>
      <c r="L419" s="705"/>
      <c r="M419" s="705"/>
      <c r="N419" s="705"/>
      <c r="O419" s="705"/>
      <c r="P419" s="705"/>
      <c r="Q419" s="705"/>
      <c r="R419" s="705"/>
      <c r="S419" s="705"/>
      <c r="T419" s="705"/>
      <c r="U419" s="705"/>
      <c r="V419" s="705"/>
      <c r="W419" s="705"/>
      <c r="X419" s="705"/>
      <c r="Y419" s="705"/>
      <c r="Z419" s="705"/>
    </row>
    <row r="420" ht="15.75" customHeight="1">
      <c r="A420" s="707"/>
      <c r="B420" s="703"/>
      <c r="C420" s="705"/>
      <c r="D420" s="705"/>
      <c r="E420" s="705"/>
      <c r="F420" s="705"/>
      <c r="G420" s="705"/>
      <c r="H420" s="705"/>
      <c r="I420" s="705"/>
      <c r="J420" s="705"/>
      <c r="K420" s="705"/>
      <c r="L420" s="705"/>
      <c r="M420" s="705"/>
      <c r="N420" s="705"/>
      <c r="O420" s="705"/>
      <c r="P420" s="705"/>
      <c r="Q420" s="705"/>
      <c r="R420" s="705"/>
      <c r="S420" s="705"/>
      <c r="T420" s="705"/>
      <c r="U420" s="705"/>
      <c r="V420" s="705"/>
      <c r="W420" s="705"/>
      <c r="X420" s="705"/>
      <c r="Y420" s="705"/>
      <c r="Z420" s="705"/>
    </row>
    <row r="421" ht="15.75" customHeight="1">
      <c r="A421" s="707"/>
      <c r="B421" s="703"/>
      <c r="C421" s="705"/>
      <c r="D421" s="705"/>
      <c r="E421" s="705"/>
      <c r="F421" s="705"/>
      <c r="G421" s="705"/>
      <c r="H421" s="705"/>
      <c r="I421" s="705"/>
      <c r="J421" s="705"/>
      <c r="K421" s="705"/>
      <c r="L421" s="705"/>
      <c r="M421" s="705"/>
      <c r="N421" s="705"/>
      <c r="O421" s="705"/>
      <c r="P421" s="705"/>
      <c r="Q421" s="705"/>
      <c r="R421" s="705"/>
      <c r="S421" s="705"/>
      <c r="T421" s="705"/>
      <c r="U421" s="705"/>
      <c r="V421" s="705"/>
      <c r="W421" s="705"/>
      <c r="X421" s="705"/>
      <c r="Y421" s="705"/>
      <c r="Z421" s="705"/>
    </row>
    <row r="422" ht="15.75" customHeight="1">
      <c r="A422" s="707"/>
      <c r="B422" s="703"/>
      <c r="C422" s="705"/>
      <c r="D422" s="705"/>
      <c r="E422" s="705"/>
      <c r="F422" s="705"/>
      <c r="G422" s="705"/>
      <c r="H422" s="705"/>
      <c r="I422" s="705"/>
      <c r="J422" s="705"/>
      <c r="K422" s="705"/>
      <c r="L422" s="705"/>
      <c r="M422" s="705"/>
      <c r="N422" s="705"/>
      <c r="O422" s="705"/>
      <c r="P422" s="705"/>
      <c r="Q422" s="705"/>
      <c r="R422" s="705"/>
      <c r="S422" s="705"/>
      <c r="T422" s="705"/>
      <c r="U422" s="705"/>
      <c r="V422" s="705"/>
      <c r="W422" s="705"/>
      <c r="X422" s="705"/>
      <c r="Y422" s="705"/>
      <c r="Z422" s="705"/>
    </row>
    <row r="423" ht="15.75" customHeight="1">
      <c r="A423" s="707"/>
      <c r="B423" s="703"/>
      <c r="C423" s="705"/>
      <c r="D423" s="705"/>
      <c r="E423" s="705"/>
      <c r="F423" s="705"/>
      <c r="G423" s="705"/>
      <c r="H423" s="705"/>
      <c r="I423" s="705"/>
      <c r="J423" s="705"/>
      <c r="K423" s="705"/>
      <c r="L423" s="705"/>
      <c r="M423" s="705"/>
      <c r="N423" s="705"/>
      <c r="O423" s="705"/>
      <c r="P423" s="705"/>
      <c r="Q423" s="705"/>
      <c r="R423" s="705"/>
      <c r="S423" s="705"/>
      <c r="T423" s="705"/>
      <c r="U423" s="705"/>
      <c r="V423" s="705"/>
      <c r="W423" s="705"/>
      <c r="X423" s="705"/>
      <c r="Y423" s="705"/>
      <c r="Z423" s="705"/>
    </row>
    <row r="424" ht="15.75" customHeight="1">
      <c r="A424" s="707"/>
      <c r="B424" s="703"/>
      <c r="C424" s="705"/>
      <c r="D424" s="705"/>
      <c r="E424" s="705"/>
      <c r="F424" s="705"/>
      <c r="G424" s="705"/>
      <c r="H424" s="705"/>
      <c r="I424" s="705"/>
      <c r="J424" s="705"/>
      <c r="K424" s="705"/>
      <c r="L424" s="705"/>
      <c r="M424" s="705"/>
      <c r="N424" s="705"/>
      <c r="O424" s="705"/>
      <c r="P424" s="705"/>
      <c r="Q424" s="705"/>
      <c r="R424" s="705"/>
      <c r="S424" s="705"/>
      <c r="T424" s="705"/>
      <c r="U424" s="705"/>
      <c r="V424" s="705"/>
      <c r="W424" s="705"/>
      <c r="X424" s="705"/>
      <c r="Y424" s="705"/>
      <c r="Z424" s="705"/>
    </row>
    <row r="425" ht="15.75" customHeight="1">
      <c r="A425" s="707"/>
      <c r="B425" s="703"/>
      <c r="C425" s="705"/>
      <c r="D425" s="705"/>
      <c r="E425" s="705"/>
      <c r="F425" s="705"/>
      <c r="G425" s="705"/>
      <c r="H425" s="705"/>
      <c r="I425" s="705"/>
      <c r="J425" s="705"/>
      <c r="K425" s="705"/>
      <c r="L425" s="705"/>
      <c r="M425" s="705"/>
      <c r="N425" s="705"/>
      <c r="O425" s="705"/>
      <c r="P425" s="705"/>
      <c r="Q425" s="705"/>
      <c r="R425" s="705"/>
      <c r="S425" s="705"/>
      <c r="T425" s="705"/>
      <c r="U425" s="705"/>
      <c r="V425" s="705"/>
      <c r="W425" s="705"/>
      <c r="X425" s="705"/>
      <c r="Y425" s="705"/>
      <c r="Z425" s="705"/>
    </row>
    <row r="426" ht="15.75" customHeight="1">
      <c r="A426" s="707"/>
      <c r="B426" s="703"/>
      <c r="C426" s="705"/>
      <c r="D426" s="705"/>
      <c r="E426" s="705"/>
      <c r="F426" s="705"/>
      <c r="G426" s="705"/>
      <c r="H426" s="705"/>
      <c r="I426" s="705"/>
      <c r="J426" s="705"/>
      <c r="K426" s="705"/>
      <c r="L426" s="705"/>
      <c r="M426" s="705"/>
      <c r="N426" s="705"/>
      <c r="O426" s="705"/>
      <c r="P426" s="705"/>
      <c r="Q426" s="705"/>
      <c r="R426" s="705"/>
      <c r="S426" s="705"/>
      <c r="T426" s="705"/>
      <c r="U426" s="705"/>
      <c r="V426" s="705"/>
      <c r="W426" s="705"/>
      <c r="X426" s="705"/>
      <c r="Y426" s="705"/>
      <c r="Z426" s="705"/>
    </row>
    <row r="427" ht="15.75" customHeight="1">
      <c r="A427" s="707"/>
      <c r="B427" s="703"/>
      <c r="C427" s="705"/>
      <c r="D427" s="705"/>
      <c r="E427" s="705"/>
      <c r="F427" s="705"/>
      <c r="G427" s="705"/>
      <c r="H427" s="705"/>
      <c r="I427" s="705"/>
      <c r="J427" s="705"/>
      <c r="K427" s="705"/>
      <c r="L427" s="705"/>
      <c r="M427" s="705"/>
      <c r="N427" s="705"/>
      <c r="O427" s="705"/>
      <c r="P427" s="705"/>
      <c r="Q427" s="705"/>
      <c r="R427" s="705"/>
      <c r="S427" s="705"/>
      <c r="T427" s="705"/>
      <c r="U427" s="705"/>
      <c r="V427" s="705"/>
      <c r="W427" s="705"/>
      <c r="X427" s="705"/>
      <c r="Y427" s="705"/>
      <c r="Z427" s="705"/>
    </row>
    <row r="428" ht="15.75" customHeight="1">
      <c r="A428" s="707"/>
      <c r="B428" s="703"/>
      <c r="C428" s="705"/>
      <c r="D428" s="705"/>
      <c r="E428" s="705"/>
      <c r="F428" s="705"/>
      <c r="G428" s="705"/>
      <c r="H428" s="705"/>
      <c r="I428" s="705"/>
      <c r="J428" s="705"/>
      <c r="K428" s="705"/>
      <c r="L428" s="705"/>
      <c r="M428" s="705"/>
      <c r="N428" s="705"/>
      <c r="O428" s="705"/>
      <c r="P428" s="705"/>
      <c r="Q428" s="705"/>
      <c r="R428" s="705"/>
      <c r="S428" s="705"/>
      <c r="T428" s="705"/>
      <c r="U428" s="705"/>
      <c r="V428" s="705"/>
      <c r="W428" s="705"/>
      <c r="X428" s="705"/>
      <c r="Y428" s="705"/>
      <c r="Z428" s="705"/>
    </row>
    <row r="429" ht="15.75" customHeight="1">
      <c r="A429" s="707"/>
      <c r="B429" s="703"/>
      <c r="C429" s="705"/>
      <c r="D429" s="705"/>
      <c r="E429" s="705"/>
      <c r="F429" s="705"/>
      <c r="G429" s="705"/>
      <c r="H429" s="705"/>
      <c r="I429" s="705"/>
      <c r="J429" s="705"/>
      <c r="K429" s="705"/>
      <c r="L429" s="705"/>
      <c r="M429" s="705"/>
      <c r="N429" s="705"/>
      <c r="O429" s="705"/>
      <c r="P429" s="705"/>
      <c r="Q429" s="705"/>
      <c r="R429" s="705"/>
      <c r="S429" s="705"/>
      <c r="T429" s="705"/>
      <c r="U429" s="705"/>
      <c r="V429" s="705"/>
      <c r="W429" s="705"/>
      <c r="X429" s="705"/>
      <c r="Y429" s="705"/>
      <c r="Z429" s="705"/>
    </row>
    <row r="430" ht="15.75" customHeight="1">
      <c r="A430" s="707"/>
      <c r="B430" s="703"/>
      <c r="C430" s="705"/>
      <c r="D430" s="705"/>
      <c r="E430" s="705"/>
      <c r="F430" s="705"/>
      <c r="G430" s="705"/>
      <c r="H430" s="705"/>
      <c r="I430" s="705"/>
      <c r="J430" s="705"/>
      <c r="K430" s="705"/>
      <c r="L430" s="705"/>
      <c r="M430" s="705"/>
      <c r="N430" s="705"/>
      <c r="O430" s="705"/>
      <c r="P430" s="705"/>
      <c r="Q430" s="705"/>
      <c r="R430" s="705"/>
      <c r="S430" s="705"/>
      <c r="T430" s="705"/>
      <c r="U430" s="705"/>
      <c r="V430" s="705"/>
      <c r="W430" s="705"/>
      <c r="X430" s="705"/>
      <c r="Y430" s="705"/>
      <c r="Z430" s="705"/>
    </row>
    <row r="431" ht="15.75" customHeight="1">
      <c r="A431" s="707"/>
      <c r="B431" s="703"/>
      <c r="C431" s="705"/>
      <c r="D431" s="705"/>
      <c r="E431" s="705"/>
      <c r="F431" s="705"/>
      <c r="G431" s="705"/>
      <c r="H431" s="705"/>
      <c r="I431" s="705"/>
      <c r="J431" s="705"/>
      <c r="K431" s="705"/>
      <c r="L431" s="705"/>
      <c r="M431" s="705"/>
      <c r="N431" s="705"/>
      <c r="O431" s="705"/>
      <c r="P431" s="705"/>
      <c r="Q431" s="705"/>
      <c r="R431" s="705"/>
      <c r="S431" s="705"/>
      <c r="T431" s="705"/>
      <c r="U431" s="705"/>
      <c r="V431" s="705"/>
      <c r="W431" s="705"/>
      <c r="X431" s="705"/>
      <c r="Y431" s="705"/>
      <c r="Z431" s="705"/>
    </row>
    <row r="432" ht="15.75" customHeight="1">
      <c r="A432" s="707"/>
      <c r="B432" s="703"/>
      <c r="C432" s="705"/>
      <c r="D432" s="705"/>
      <c r="E432" s="705"/>
      <c r="F432" s="705"/>
      <c r="G432" s="705"/>
      <c r="H432" s="705"/>
      <c r="I432" s="705"/>
      <c r="J432" s="705"/>
      <c r="K432" s="705"/>
      <c r="L432" s="705"/>
      <c r="M432" s="705"/>
      <c r="N432" s="705"/>
      <c r="O432" s="705"/>
      <c r="P432" s="705"/>
      <c r="Q432" s="705"/>
      <c r="R432" s="705"/>
      <c r="S432" s="705"/>
      <c r="T432" s="705"/>
      <c r="U432" s="705"/>
      <c r="V432" s="705"/>
      <c r="W432" s="705"/>
      <c r="X432" s="705"/>
      <c r="Y432" s="705"/>
      <c r="Z432" s="705"/>
    </row>
    <row r="433" ht="15.75" customHeight="1">
      <c r="A433" s="707"/>
      <c r="B433" s="703"/>
      <c r="C433" s="705"/>
      <c r="D433" s="705"/>
      <c r="E433" s="705"/>
      <c r="F433" s="705"/>
      <c r="G433" s="705"/>
      <c r="H433" s="705"/>
      <c r="I433" s="705"/>
      <c r="J433" s="705"/>
      <c r="K433" s="705"/>
      <c r="L433" s="705"/>
      <c r="M433" s="705"/>
      <c r="N433" s="705"/>
      <c r="O433" s="705"/>
      <c r="P433" s="705"/>
      <c r="Q433" s="705"/>
      <c r="R433" s="705"/>
      <c r="S433" s="705"/>
      <c r="T433" s="705"/>
      <c r="U433" s="705"/>
      <c r="V433" s="705"/>
      <c r="W433" s="705"/>
      <c r="X433" s="705"/>
      <c r="Y433" s="705"/>
      <c r="Z433" s="705"/>
    </row>
    <row r="434" ht="15.75" customHeight="1">
      <c r="A434" s="707"/>
      <c r="B434" s="703"/>
      <c r="C434" s="705"/>
      <c r="D434" s="705"/>
      <c r="E434" s="705"/>
      <c r="F434" s="705"/>
      <c r="G434" s="705"/>
      <c r="H434" s="705"/>
      <c r="I434" s="705"/>
      <c r="J434" s="705"/>
      <c r="K434" s="705"/>
      <c r="L434" s="705"/>
      <c r="M434" s="705"/>
      <c r="N434" s="705"/>
      <c r="O434" s="705"/>
      <c r="P434" s="705"/>
      <c r="Q434" s="705"/>
      <c r="R434" s="705"/>
      <c r="S434" s="705"/>
      <c r="T434" s="705"/>
      <c r="U434" s="705"/>
      <c r="V434" s="705"/>
      <c r="W434" s="705"/>
      <c r="X434" s="705"/>
      <c r="Y434" s="705"/>
      <c r="Z434" s="705"/>
    </row>
    <row r="435" ht="15.75" customHeight="1">
      <c r="A435" s="707"/>
      <c r="B435" s="703"/>
      <c r="C435" s="705"/>
      <c r="D435" s="705"/>
      <c r="E435" s="705"/>
      <c r="F435" s="705"/>
      <c r="G435" s="705"/>
      <c r="H435" s="705"/>
      <c r="I435" s="705"/>
      <c r="J435" s="705"/>
      <c r="K435" s="705"/>
      <c r="L435" s="705"/>
      <c r="M435" s="705"/>
      <c r="N435" s="705"/>
      <c r="O435" s="705"/>
      <c r="P435" s="705"/>
      <c r="Q435" s="705"/>
      <c r="R435" s="705"/>
      <c r="S435" s="705"/>
      <c r="T435" s="705"/>
      <c r="U435" s="705"/>
      <c r="V435" s="705"/>
      <c r="W435" s="705"/>
      <c r="X435" s="705"/>
      <c r="Y435" s="705"/>
      <c r="Z435" s="705"/>
    </row>
    <row r="436" ht="15.75" customHeight="1">
      <c r="A436" s="707"/>
      <c r="B436" s="703"/>
      <c r="C436" s="705"/>
      <c r="D436" s="705"/>
      <c r="E436" s="705"/>
      <c r="F436" s="705"/>
      <c r="G436" s="705"/>
      <c r="H436" s="705"/>
      <c r="I436" s="705"/>
      <c r="J436" s="705"/>
      <c r="K436" s="705"/>
      <c r="L436" s="705"/>
      <c r="M436" s="705"/>
      <c r="N436" s="705"/>
      <c r="O436" s="705"/>
      <c r="P436" s="705"/>
      <c r="Q436" s="705"/>
      <c r="R436" s="705"/>
      <c r="S436" s="705"/>
      <c r="T436" s="705"/>
      <c r="U436" s="705"/>
      <c r="V436" s="705"/>
      <c r="W436" s="705"/>
      <c r="X436" s="705"/>
      <c r="Y436" s="705"/>
      <c r="Z436" s="705"/>
    </row>
    <row r="437" ht="15.75" customHeight="1">
      <c r="A437" s="707"/>
      <c r="B437" s="703"/>
      <c r="C437" s="705"/>
      <c r="D437" s="705"/>
      <c r="E437" s="705"/>
      <c r="F437" s="705"/>
      <c r="G437" s="705"/>
      <c r="H437" s="705"/>
      <c r="I437" s="705"/>
      <c r="J437" s="705"/>
      <c r="K437" s="705"/>
      <c r="L437" s="705"/>
      <c r="M437" s="705"/>
      <c r="N437" s="705"/>
      <c r="O437" s="705"/>
      <c r="P437" s="705"/>
      <c r="Q437" s="705"/>
      <c r="R437" s="705"/>
      <c r="S437" s="705"/>
      <c r="T437" s="705"/>
      <c r="U437" s="705"/>
      <c r="V437" s="705"/>
      <c r="W437" s="705"/>
      <c r="X437" s="705"/>
      <c r="Y437" s="705"/>
      <c r="Z437" s="705"/>
    </row>
    <row r="438" ht="15.75" customHeight="1">
      <c r="A438" s="707"/>
      <c r="B438" s="703"/>
      <c r="C438" s="705"/>
      <c r="D438" s="705"/>
      <c r="E438" s="705"/>
      <c r="F438" s="705"/>
      <c r="G438" s="705"/>
      <c r="H438" s="705"/>
      <c r="I438" s="705"/>
      <c r="J438" s="705"/>
      <c r="K438" s="705"/>
      <c r="L438" s="705"/>
      <c r="M438" s="705"/>
      <c r="N438" s="705"/>
      <c r="O438" s="705"/>
      <c r="P438" s="705"/>
      <c r="Q438" s="705"/>
      <c r="R438" s="705"/>
      <c r="S438" s="705"/>
      <c r="T438" s="705"/>
      <c r="U438" s="705"/>
      <c r="V438" s="705"/>
      <c r="W438" s="705"/>
      <c r="X438" s="705"/>
      <c r="Y438" s="705"/>
      <c r="Z438" s="705"/>
    </row>
    <row r="439" ht="15.75" customHeight="1">
      <c r="A439" s="707"/>
      <c r="B439" s="703"/>
      <c r="C439" s="705"/>
      <c r="D439" s="705"/>
      <c r="E439" s="705"/>
      <c r="F439" s="705"/>
      <c r="G439" s="705"/>
      <c r="H439" s="705"/>
      <c r="I439" s="705"/>
      <c r="J439" s="705"/>
      <c r="K439" s="705"/>
      <c r="L439" s="705"/>
      <c r="M439" s="705"/>
      <c r="N439" s="705"/>
      <c r="O439" s="705"/>
      <c r="P439" s="705"/>
      <c r="Q439" s="705"/>
      <c r="R439" s="705"/>
      <c r="S439" s="705"/>
      <c r="T439" s="705"/>
      <c r="U439" s="705"/>
      <c r="V439" s="705"/>
      <c r="W439" s="705"/>
      <c r="X439" s="705"/>
      <c r="Y439" s="705"/>
      <c r="Z439" s="705"/>
    </row>
    <row r="440" ht="15.75" customHeight="1">
      <c r="A440" s="707"/>
      <c r="B440" s="703"/>
      <c r="C440" s="705"/>
      <c r="D440" s="705"/>
      <c r="E440" s="705"/>
      <c r="F440" s="705"/>
      <c r="G440" s="705"/>
      <c r="H440" s="705"/>
      <c r="I440" s="705"/>
      <c r="J440" s="705"/>
      <c r="K440" s="705"/>
      <c r="L440" s="705"/>
      <c r="M440" s="705"/>
      <c r="N440" s="705"/>
      <c r="O440" s="705"/>
      <c r="P440" s="705"/>
      <c r="Q440" s="705"/>
      <c r="R440" s="705"/>
      <c r="S440" s="705"/>
      <c r="T440" s="705"/>
      <c r="U440" s="705"/>
      <c r="V440" s="705"/>
      <c r="W440" s="705"/>
      <c r="X440" s="705"/>
      <c r="Y440" s="705"/>
      <c r="Z440" s="705"/>
    </row>
    <row r="441" ht="15.75" customHeight="1">
      <c r="A441" s="707"/>
      <c r="B441" s="703"/>
      <c r="C441" s="705"/>
      <c r="D441" s="705"/>
      <c r="E441" s="705"/>
      <c r="F441" s="705"/>
      <c r="G441" s="705"/>
      <c r="H441" s="705"/>
      <c r="I441" s="705"/>
      <c r="J441" s="705"/>
      <c r="K441" s="705"/>
      <c r="L441" s="705"/>
      <c r="M441" s="705"/>
      <c r="N441" s="705"/>
      <c r="O441" s="705"/>
      <c r="P441" s="705"/>
      <c r="Q441" s="705"/>
      <c r="R441" s="705"/>
      <c r="S441" s="705"/>
      <c r="T441" s="705"/>
      <c r="U441" s="705"/>
      <c r="V441" s="705"/>
      <c r="W441" s="705"/>
      <c r="X441" s="705"/>
      <c r="Y441" s="705"/>
      <c r="Z441" s="705"/>
    </row>
    <row r="442" ht="15.75" customHeight="1">
      <c r="A442" s="707"/>
      <c r="B442" s="703"/>
      <c r="C442" s="705"/>
      <c r="D442" s="705"/>
      <c r="E442" s="705"/>
      <c r="F442" s="705"/>
      <c r="G442" s="705"/>
      <c r="H442" s="705"/>
      <c r="I442" s="705"/>
      <c r="J442" s="705"/>
      <c r="K442" s="705"/>
      <c r="L442" s="705"/>
      <c r="M442" s="705"/>
      <c r="N442" s="705"/>
      <c r="O442" s="705"/>
      <c r="P442" s="705"/>
      <c r="Q442" s="705"/>
      <c r="R442" s="705"/>
      <c r="S442" s="705"/>
      <c r="T442" s="705"/>
      <c r="U442" s="705"/>
      <c r="V442" s="705"/>
      <c r="W442" s="705"/>
      <c r="X442" s="705"/>
      <c r="Y442" s="705"/>
      <c r="Z442" s="705"/>
    </row>
    <row r="443" ht="15.75" customHeight="1">
      <c r="A443" s="707"/>
      <c r="B443" s="703"/>
      <c r="C443" s="705"/>
      <c r="D443" s="705"/>
      <c r="E443" s="705"/>
      <c r="F443" s="705"/>
      <c r="G443" s="705"/>
      <c r="H443" s="705"/>
      <c r="I443" s="705"/>
      <c r="J443" s="705"/>
      <c r="K443" s="705"/>
      <c r="L443" s="705"/>
      <c r="M443" s="705"/>
      <c r="N443" s="705"/>
      <c r="O443" s="705"/>
      <c r="P443" s="705"/>
      <c r="Q443" s="705"/>
      <c r="R443" s="705"/>
      <c r="S443" s="705"/>
      <c r="T443" s="705"/>
      <c r="U443" s="705"/>
      <c r="V443" s="705"/>
      <c r="W443" s="705"/>
      <c r="X443" s="705"/>
      <c r="Y443" s="705"/>
      <c r="Z443" s="705"/>
    </row>
    <row r="444" ht="15.75" customHeight="1">
      <c r="A444" s="707"/>
      <c r="B444" s="703"/>
      <c r="C444" s="705"/>
      <c r="D444" s="705"/>
      <c r="E444" s="705"/>
      <c r="F444" s="705"/>
      <c r="G444" s="705"/>
      <c r="H444" s="705"/>
      <c r="I444" s="705"/>
      <c r="J444" s="705"/>
      <c r="K444" s="705"/>
      <c r="L444" s="705"/>
      <c r="M444" s="705"/>
      <c r="N444" s="705"/>
      <c r="O444" s="705"/>
      <c r="P444" s="705"/>
      <c r="Q444" s="705"/>
      <c r="R444" s="705"/>
      <c r="S444" s="705"/>
      <c r="T444" s="705"/>
      <c r="U444" s="705"/>
      <c r="V444" s="705"/>
      <c r="W444" s="705"/>
      <c r="X444" s="705"/>
      <c r="Y444" s="705"/>
      <c r="Z444" s="705"/>
    </row>
    <row r="445" ht="15.75" customHeight="1">
      <c r="A445" s="707"/>
      <c r="B445" s="703"/>
      <c r="C445" s="705"/>
      <c r="D445" s="705"/>
      <c r="E445" s="705"/>
      <c r="F445" s="705"/>
      <c r="G445" s="705"/>
      <c r="H445" s="705"/>
      <c r="I445" s="705"/>
      <c r="J445" s="705"/>
      <c r="K445" s="705"/>
      <c r="L445" s="705"/>
      <c r="M445" s="705"/>
      <c r="N445" s="705"/>
      <c r="O445" s="705"/>
      <c r="P445" s="705"/>
      <c r="Q445" s="705"/>
      <c r="R445" s="705"/>
      <c r="S445" s="705"/>
      <c r="T445" s="705"/>
      <c r="U445" s="705"/>
      <c r="V445" s="705"/>
      <c r="W445" s="705"/>
      <c r="X445" s="705"/>
      <c r="Y445" s="705"/>
      <c r="Z445" s="705"/>
    </row>
    <row r="446" ht="15.75" customHeight="1">
      <c r="A446" s="707"/>
      <c r="B446" s="703"/>
      <c r="C446" s="705"/>
      <c r="D446" s="705"/>
      <c r="E446" s="705"/>
      <c r="F446" s="705"/>
      <c r="G446" s="705"/>
      <c r="H446" s="705"/>
      <c r="I446" s="705"/>
      <c r="J446" s="705"/>
      <c r="K446" s="705"/>
      <c r="L446" s="705"/>
      <c r="M446" s="705"/>
      <c r="N446" s="705"/>
      <c r="O446" s="705"/>
      <c r="P446" s="705"/>
      <c r="Q446" s="705"/>
      <c r="R446" s="705"/>
      <c r="S446" s="705"/>
      <c r="T446" s="705"/>
      <c r="U446" s="705"/>
      <c r="V446" s="705"/>
      <c r="W446" s="705"/>
      <c r="X446" s="705"/>
      <c r="Y446" s="705"/>
      <c r="Z446" s="705"/>
    </row>
    <row r="447" ht="15.75" customHeight="1">
      <c r="A447" s="707"/>
      <c r="B447" s="703"/>
      <c r="C447" s="705"/>
      <c r="D447" s="705"/>
      <c r="E447" s="705"/>
      <c r="F447" s="705"/>
      <c r="G447" s="705"/>
      <c r="H447" s="705"/>
      <c r="I447" s="705"/>
      <c r="J447" s="705"/>
      <c r="K447" s="705"/>
      <c r="L447" s="705"/>
      <c r="M447" s="705"/>
      <c r="N447" s="705"/>
      <c r="O447" s="705"/>
      <c r="P447" s="705"/>
      <c r="Q447" s="705"/>
      <c r="R447" s="705"/>
      <c r="S447" s="705"/>
      <c r="T447" s="705"/>
      <c r="U447" s="705"/>
      <c r="V447" s="705"/>
      <c r="W447" s="705"/>
      <c r="X447" s="705"/>
      <c r="Y447" s="705"/>
      <c r="Z447" s="705"/>
    </row>
    <row r="448" ht="15.75" customHeight="1">
      <c r="A448" s="707"/>
      <c r="B448" s="703"/>
      <c r="C448" s="705"/>
      <c r="D448" s="705"/>
      <c r="E448" s="705"/>
      <c r="F448" s="705"/>
      <c r="G448" s="705"/>
      <c r="H448" s="705"/>
      <c r="I448" s="705"/>
      <c r="J448" s="705"/>
      <c r="K448" s="705"/>
      <c r="L448" s="705"/>
      <c r="M448" s="705"/>
      <c r="N448" s="705"/>
      <c r="O448" s="705"/>
      <c r="P448" s="705"/>
      <c r="Q448" s="705"/>
      <c r="R448" s="705"/>
      <c r="S448" s="705"/>
      <c r="T448" s="705"/>
      <c r="U448" s="705"/>
      <c r="V448" s="705"/>
      <c r="W448" s="705"/>
      <c r="X448" s="705"/>
      <c r="Y448" s="705"/>
      <c r="Z448" s="705"/>
    </row>
    <row r="449" ht="15.75" customHeight="1">
      <c r="A449" s="707"/>
      <c r="B449" s="703"/>
      <c r="C449" s="705"/>
      <c r="D449" s="705"/>
      <c r="E449" s="705"/>
      <c r="F449" s="705"/>
      <c r="G449" s="705"/>
      <c r="H449" s="705"/>
      <c r="I449" s="705"/>
      <c r="J449" s="705"/>
      <c r="K449" s="705"/>
      <c r="L449" s="705"/>
      <c r="M449" s="705"/>
      <c r="N449" s="705"/>
      <c r="O449" s="705"/>
      <c r="P449" s="705"/>
      <c r="Q449" s="705"/>
      <c r="R449" s="705"/>
      <c r="S449" s="705"/>
      <c r="T449" s="705"/>
      <c r="U449" s="705"/>
      <c r="V449" s="705"/>
      <c r="W449" s="705"/>
      <c r="X449" s="705"/>
      <c r="Y449" s="705"/>
      <c r="Z449" s="705"/>
    </row>
    <row r="450" ht="15.75" customHeight="1">
      <c r="A450" s="707"/>
      <c r="B450" s="703"/>
      <c r="C450" s="705"/>
      <c r="D450" s="705"/>
      <c r="E450" s="705"/>
      <c r="F450" s="705"/>
      <c r="G450" s="705"/>
      <c r="H450" s="705"/>
      <c r="I450" s="705"/>
      <c r="J450" s="705"/>
      <c r="K450" s="705"/>
      <c r="L450" s="705"/>
      <c r="M450" s="705"/>
      <c r="N450" s="705"/>
      <c r="O450" s="705"/>
      <c r="P450" s="705"/>
      <c r="Q450" s="705"/>
      <c r="R450" s="705"/>
      <c r="S450" s="705"/>
      <c r="T450" s="705"/>
      <c r="U450" s="705"/>
      <c r="V450" s="705"/>
      <c r="W450" s="705"/>
      <c r="X450" s="705"/>
      <c r="Y450" s="705"/>
      <c r="Z450" s="705"/>
    </row>
    <row r="451" ht="15.75" customHeight="1">
      <c r="A451" s="707"/>
      <c r="B451" s="703"/>
      <c r="C451" s="705"/>
      <c r="D451" s="705"/>
      <c r="E451" s="705"/>
      <c r="F451" s="705"/>
      <c r="G451" s="705"/>
      <c r="H451" s="705"/>
      <c r="I451" s="705"/>
      <c r="J451" s="705"/>
      <c r="K451" s="705"/>
      <c r="L451" s="705"/>
      <c r="M451" s="705"/>
      <c r="N451" s="705"/>
      <c r="O451" s="705"/>
      <c r="P451" s="705"/>
      <c r="Q451" s="705"/>
      <c r="R451" s="705"/>
      <c r="S451" s="705"/>
      <c r="T451" s="705"/>
      <c r="U451" s="705"/>
      <c r="V451" s="705"/>
      <c r="W451" s="705"/>
      <c r="X451" s="705"/>
      <c r="Y451" s="705"/>
      <c r="Z451" s="705"/>
    </row>
    <row r="452" ht="15.75" customHeight="1">
      <c r="A452" s="707"/>
      <c r="B452" s="703"/>
      <c r="C452" s="705"/>
      <c r="D452" s="705"/>
      <c r="E452" s="705"/>
      <c r="F452" s="705"/>
      <c r="G452" s="705"/>
      <c r="H452" s="705"/>
      <c r="I452" s="705"/>
      <c r="J452" s="705"/>
      <c r="K452" s="705"/>
      <c r="L452" s="705"/>
      <c r="M452" s="705"/>
      <c r="N452" s="705"/>
      <c r="O452" s="705"/>
      <c r="P452" s="705"/>
      <c r="Q452" s="705"/>
      <c r="R452" s="705"/>
      <c r="S452" s="705"/>
      <c r="T452" s="705"/>
      <c r="U452" s="705"/>
      <c r="V452" s="705"/>
      <c r="W452" s="705"/>
      <c r="X452" s="705"/>
      <c r="Y452" s="705"/>
      <c r="Z452" s="705"/>
    </row>
    <row r="453" ht="15.75" customHeight="1">
      <c r="A453" s="707"/>
      <c r="B453" s="703"/>
      <c r="C453" s="705"/>
      <c r="D453" s="705"/>
      <c r="E453" s="705"/>
      <c r="F453" s="705"/>
      <c r="G453" s="705"/>
      <c r="H453" s="705"/>
      <c r="I453" s="705"/>
      <c r="J453" s="705"/>
      <c r="K453" s="705"/>
      <c r="L453" s="705"/>
      <c r="M453" s="705"/>
      <c r="N453" s="705"/>
      <c r="O453" s="705"/>
      <c r="P453" s="705"/>
      <c r="Q453" s="705"/>
      <c r="R453" s="705"/>
      <c r="S453" s="705"/>
      <c r="T453" s="705"/>
      <c r="U453" s="705"/>
      <c r="V453" s="705"/>
      <c r="W453" s="705"/>
      <c r="X453" s="705"/>
      <c r="Y453" s="705"/>
      <c r="Z453" s="705"/>
    </row>
    <row r="454" ht="15.75" customHeight="1">
      <c r="A454" s="707"/>
      <c r="B454" s="703"/>
      <c r="C454" s="705"/>
      <c r="D454" s="705"/>
      <c r="E454" s="705"/>
      <c r="F454" s="705"/>
      <c r="G454" s="705"/>
      <c r="H454" s="705"/>
      <c r="I454" s="705"/>
      <c r="J454" s="705"/>
      <c r="K454" s="705"/>
      <c r="L454" s="705"/>
      <c r="M454" s="705"/>
      <c r="N454" s="705"/>
      <c r="O454" s="705"/>
      <c r="P454" s="705"/>
      <c r="Q454" s="705"/>
      <c r="R454" s="705"/>
      <c r="S454" s="705"/>
      <c r="T454" s="705"/>
      <c r="U454" s="705"/>
      <c r="V454" s="705"/>
      <c r="W454" s="705"/>
      <c r="X454" s="705"/>
      <c r="Y454" s="705"/>
      <c r="Z454" s="705"/>
    </row>
    <row r="455" ht="15.75" customHeight="1">
      <c r="A455" s="707"/>
      <c r="B455" s="703"/>
      <c r="C455" s="705"/>
      <c r="D455" s="705"/>
      <c r="E455" s="705"/>
      <c r="F455" s="705"/>
      <c r="G455" s="705"/>
      <c r="H455" s="705"/>
      <c r="I455" s="705"/>
      <c r="J455" s="705"/>
      <c r="K455" s="705"/>
      <c r="L455" s="705"/>
      <c r="M455" s="705"/>
      <c r="N455" s="705"/>
      <c r="O455" s="705"/>
      <c r="P455" s="705"/>
      <c r="Q455" s="705"/>
      <c r="R455" s="705"/>
      <c r="S455" s="705"/>
      <c r="T455" s="705"/>
      <c r="U455" s="705"/>
      <c r="V455" s="705"/>
      <c r="W455" s="705"/>
      <c r="X455" s="705"/>
      <c r="Y455" s="705"/>
      <c r="Z455" s="705"/>
    </row>
    <row r="456" ht="15.75" customHeight="1">
      <c r="A456" s="707"/>
      <c r="B456" s="703"/>
      <c r="C456" s="705"/>
      <c r="D456" s="705"/>
      <c r="E456" s="705"/>
      <c r="F456" s="705"/>
      <c r="G456" s="705"/>
      <c r="H456" s="705"/>
      <c r="I456" s="705"/>
      <c r="J456" s="705"/>
      <c r="K456" s="705"/>
      <c r="L456" s="705"/>
      <c r="M456" s="705"/>
      <c r="N456" s="705"/>
      <c r="O456" s="705"/>
      <c r="P456" s="705"/>
      <c r="Q456" s="705"/>
      <c r="R456" s="705"/>
      <c r="S456" s="705"/>
      <c r="T456" s="705"/>
      <c r="U456" s="705"/>
      <c r="V456" s="705"/>
      <c r="W456" s="705"/>
      <c r="X456" s="705"/>
      <c r="Y456" s="705"/>
      <c r="Z456" s="705"/>
    </row>
    <row r="457" ht="15.75" customHeight="1">
      <c r="A457" s="707"/>
      <c r="B457" s="703"/>
      <c r="C457" s="705"/>
      <c r="D457" s="705"/>
      <c r="E457" s="705"/>
      <c r="F457" s="705"/>
      <c r="G457" s="705"/>
      <c r="H457" s="705"/>
      <c r="I457" s="705"/>
      <c r="J457" s="705"/>
      <c r="K457" s="705"/>
      <c r="L457" s="705"/>
      <c r="M457" s="705"/>
      <c r="N457" s="705"/>
      <c r="O457" s="705"/>
      <c r="P457" s="705"/>
      <c r="Q457" s="705"/>
      <c r="R457" s="705"/>
      <c r="S457" s="705"/>
      <c r="T457" s="705"/>
      <c r="U457" s="705"/>
      <c r="V457" s="705"/>
      <c r="W457" s="705"/>
      <c r="X457" s="705"/>
      <c r="Y457" s="705"/>
      <c r="Z457" s="705"/>
    </row>
    <row r="458" ht="15.75" customHeight="1">
      <c r="A458" s="707"/>
      <c r="B458" s="703"/>
      <c r="C458" s="705"/>
      <c r="D458" s="705"/>
      <c r="E458" s="705"/>
      <c r="F458" s="705"/>
      <c r="G458" s="705"/>
      <c r="H458" s="705"/>
      <c r="I458" s="705"/>
      <c r="J458" s="705"/>
      <c r="K458" s="705"/>
      <c r="L458" s="705"/>
      <c r="M458" s="705"/>
      <c r="N458" s="705"/>
      <c r="O458" s="705"/>
      <c r="P458" s="705"/>
      <c r="Q458" s="705"/>
      <c r="R458" s="705"/>
      <c r="S458" s="705"/>
      <c r="T458" s="705"/>
      <c r="U458" s="705"/>
      <c r="V458" s="705"/>
      <c r="W458" s="705"/>
      <c r="X458" s="705"/>
      <c r="Y458" s="705"/>
      <c r="Z458" s="705"/>
    </row>
    <row r="459" ht="15.75" customHeight="1">
      <c r="A459" s="707"/>
      <c r="B459" s="703"/>
      <c r="C459" s="705"/>
      <c r="D459" s="705"/>
      <c r="E459" s="705"/>
      <c r="F459" s="705"/>
      <c r="G459" s="705"/>
      <c r="H459" s="705"/>
      <c r="I459" s="705"/>
      <c r="J459" s="705"/>
      <c r="K459" s="705"/>
      <c r="L459" s="705"/>
      <c r="M459" s="705"/>
      <c r="N459" s="705"/>
      <c r="O459" s="705"/>
      <c r="P459" s="705"/>
      <c r="Q459" s="705"/>
      <c r="R459" s="705"/>
      <c r="S459" s="705"/>
      <c r="T459" s="705"/>
      <c r="U459" s="705"/>
      <c r="V459" s="705"/>
      <c r="W459" s="705"/>
      <c r="X459" s="705"/>
      <c r="Y459" s="705"/>
      <c r="Z459" s="705"/>
    </row>
    <row r="460" ht="15.75" customHeight="1">
      <c r="A460" s="707"/>
      <c r="B460" s="703"/>
      <c r="C460" s="705"/>
      <c r="D460" s="705"/>
      <c r="E460" s="705"/>
      <c r="F460" s="705"/>
      <c r="G460" s="705"/>
      <c r="H460" s="705"/>
      <c r="I460" s="705"/>
      <c r="J460" s="705"/>
      <c r="K460" s="705"/>
      <c r="L460" s="705"/>
      <c r="M460" s="705"/>
      <c r="N460" s="705"/>
      <c r="O460" s="705"/>
      <c r="P460" s="705"/>
      <c r="Q460" s="705"/>
      <c r="R460" s="705"/>
      <c r="S460" s="705"/>
      <c r="T460" s="705"/>
      <c r="U460" s="705"/>
      <c r="V460" s="705"/>
      <c r="W460" s="705"/>
      <c r="X460" s="705"/>
      <c r="Y460" s="705"/>
      <c r="Z460" s="705"/>
    </row>
    <row r="461" ht="15.75" customHeight="1">
      <c r="A461" s="707"/>
      <c r="B461" s="703"/>
      <c r="C461" s="705"/>
      <c r="D461" s="705"/>
      <c r="E461" s="705"/>
      <c r="F461" s="705"/>
      <c r="G461" s="705"/>
      <c r="H461" s="705"/>
      <c r="I461" s="705"/>
      <c r="J461" s="705"/>
      <c r="K461" s="705"/>
      <c r="L461" s="705"/>
      <c r="M461" s="705"/>
      <c r="N461" s="705"/>
      <c r="O461" s="705"/>
      <c r="P461" s="705"/>
      <c r="Q461" s="705"/>
      <c r="R461" s="705"/>
      <c r="S461" s="705"/>
      <c r="T461" s="705"/>
      <c r="U461" s="705"/>
      <c r="V461" s="705"/>
      <c r="W461" s="705"/>
      <c r="X461" s="705"/>
      <c r="Y461" s="705"/>
      <c r="Z461" s="705"/>
    </row>
    <row r="462" ht="15.75" customHeight="1">
      <c r="A462" s="707"/>
      <c r="B462" s="703"/>
      <c r="C462" s="705"/>
      <c r="D462" s="705"/>
      <c r="E462" s="705"/>
      <c r="F462" s="705"/>
      <c r="G462" s="705"/>
      <c r="H462" s="705"/>
      <c r="I462" s="705"/>
      <c r="J462" s="705"/>
      <c r="K462" s="705"/>
      <c r="L462" s="705"/>
      <c r="M462" s="705"/>
      <c r="N462" s="705"/>
      <c r="O462" s="705"/>
      <c r="P462" s="705"/>
      <c r="Q462" s="705"/>
      <c r="R462" s="705"/>
      <c r="S462" s="705"/>
      <c r="T462" s="705"/>
      <c r="U462" s="705"/>
      <c r="V462" s="705"/>
      <c r="W462" s="705"/>
      <c r="X462" s="705"/>
      <c r="Y462" s="705"/>
      <c r="Z462" s="705"/>
    </row>
    <row r="463" ht="15.75" customHeight="1">
      <c r="A463" s="707"/>
      <c r="B463" s="703"/>
      <c r="C463" s="705"/>
      <c r="D463" s="705"/>
      <c r="E463" s="705"/>
      <c r="F463" s="705"/>
      <c r="G463" s="705"/>
      <c r="H463" s="705"/>
      <c r="I463" s="705"/>
      <c r="J463" s="705"/>
      <c r="K463" s="705"/>
      <c r="L463" s="705"/>
      <c r="M463" s="705"/>
      <c r="N463" s="705"/>
      <c r="O463" s="705"/>
      <c r="P463" s="705"/>
      <c r="Q463" s="705"/>
      <c r="R463" s="705"/>
      <c r="S463" s="705"/>
      <c r="T463" s="705"/>
      <c r="U463" s="705"/>
      <c r="V463" s="705"/>
      <c r="W463" s="705"/>
      <c r="X463" s="705"/>
      <c r="Y463" s="705"/>
      <c r="Z463" s="705"/>
    </row>
    <row r="464" ht="15.75" customHeight="1">
      <c r="A464" s="707"/>
      <c r="B464" s="703"/>
      <c r="C464" s="705"/>
      <c r="D464" s="705"/>
      <c r="E464" s="705"/>
      <c r="F464" s="705"/>
      <c r="G464" s="705"/>
      <c r="H464" s="705"/>
      <c r="I464" s="705"/>
      <c r="J464" s="705"/>
      <c r="K464" s="705"/>
      <c r="L464" s="705"/>
      <c r="M464" s="705"/>
      <c r="N464" s="705"/>
      <c r="O464" s="705"/>
      <c r="P464" s="705"/>
      <c r="Q464" s="705"/>
      <c r="R464" s="705"/>
      <c r="S464" s="705"/>
      <c r="T464" s="705"/>
      <c r="U464" s="705"/>
      <c r="V464" s="705"/>
      <c r="W464" s="705"/>
      <c r="X464" s="705"/>
      <c r="Y464" s="705"/>
      <c r="Z464" s="705"/>
    </row>
    <row r="465" ht="15.75" customHeight="1">
      <c r="A465" s="707"/>
      <c r="B465" s="703"/>
      <c r="C465" s="705"/>
      <c r="D465" s="705"/>
      <c r="E465" s="705"/>
      <c r="F465" s="705"/>
      <c r="G465" s="705"/>
      <c r="H465" s="705"/>
      <c r="I465" s="705"/>
      <c r="J465" s="705"/>
      <c r="K465" s="705"/>
      <c r="L465" s="705"/>
      <c r="M465" s="705"/>
      <c r="N465" s="705"/>
      <c r="O465" s="705"/>
      <c r="P465" s="705"/>
      <c r="Q465" s="705"/>
      <c r="R465" s="705"/>
      <c r="S465" s="705"/>
      <c r="T465" s="705"/>
      <c r="U465" s="705"/>
      <c r="V465" s="705"/>
      <c r="W465" s="705"/>
      <c r="X465" s="705"/>
      <c r="Y465" s="705"/>
      <c r="Z465" s="705"/>
    </row>
    <row r="466" ht="15.75" customHeight="1">
      <c r="A466" s="707"/>
      <c r="B466" s="703"/>
      <c r="C466" s="705"/>
      <c r="D466" s="705"/>
      <c r="E466" s="705"/>
      <c r="F466" s="705"/>
      <c r="G466" s="705"/>
      <c r="H466" s="705"/>
      <c r="I466" s="705"/>
      <c r="J466" s="705"/>
      <c r="K466" s="705"/>
      <c r="L466" s="705"/>
      <c r="M466" s="705"/>
      <c r="N466" s="705"/>
      <c r="O466" s="705"/>
      <c r="P466" s="705"/>
      <c r="Q466" s="705"/>
      <c r="R466" s="705"/>
      <c r="S466" s="705"/>
      <c r="T466" s="705"/>
      <c r="U466" s="705"/>
      <c r="V466" s="705"/>
      <c r="W466" s="705"/>
      <c r="X466" s="705"/>
      <c r="Y466" s="705"/>
      <c r="Z466" s="705"/>
    </row>
    <row r="467" ht="15.75" customHeight="1">
      <c r="A467" s="707"/>
      <c r="B467" s="703"/>
      <c r="C467" s="705"/>
      <c r="D467" s="705"/>
      <c r="E467" s="705"/>
      <c r="F467" s="705"/>
      <c r="G467" s="705"/>
      <c r="H467" s="705"/>
      <c r="I467" s="705"/>
      <c r="J467" s="705"/>
      <c r="K467" s="705"/>
      <c r="L467" s="705"/>
      <c r="M467" s="705"/>
      <c r="N467" s="705"/>
      <c r="O467" s="705"/>
      <c r="P467" s="705"/>
      <c r="Q467" s="705"/>
      <c r="R467" s="705"/>
      <c r="S467" s="705"/>
      <c r="T467" s="705"/>
      <c r="U467" s="705"/>
      <c r="V467" s="705"/>
      <c r="W467" s="705"/>
      <c r="X467" s="705"/>
      <c r="Y467" s="705"/>
      <c r="Z467" s="705"/>
    </row>
    <row r="468" ht="15.75" customHeight="1">
      <c r="A468" s="707"/>
      <c r="B468" s="703"/>
      <c r="C468" s="705"/>
      <c r="D468" s="705"/>
      <c r="E468" s="705"/>
      <c r="F468" s="705"/>
      <c r="G468" s="705"/>
      <c r="H468" s="705"/>
      <c r="I468" s="705"/>
      <c r="J468" s="705"/>
      <c r="K468" s="705"/>
      <c r="L468" s="705"/>
      <c r="M468" s="705"/>
      <c r="N468" s="705"/>
      <c r="O468" s="705"/>
      <c r="P468" s="705"/>
      <c r="Q468" s="705"/>
      <c r="R468" s="705"/>
      <c r="S468" s="705"/>
      <c r="T468" s="705"/>
      <c r="U468" s="705"/>
      <c r="V468" s="705"/>
      <c r="W468" s="705"/>
      <c r="X468" s="705"/>
      <c r="Y468" s="705"/>
      <c r="Z468" s="705"/>
    </row>
    <row r="469" ht="15.75" customHeight="1">
      <c r="A469" s="707"/>
      <c r="B469" s="703"/>
      <c r="C469" s="705"/>
      <c r="D469" s="705"/>
      <c r="E469" s="705"/>
      <c r="F469" s="705"/>
      <c r="G469" s="705"/>
      <c r="H469" s="705"/>
      <c r="I469" s="705"/>
      <c r="J469" s="705"/>
      <c r="K469" s="705"/>
      <c r="L469" s="705"/>
      <c r="M469" s="705"/>
      <c r="N469" s="705"/>
      <c r="O469" s="705"/>
      <c r="P469" s="705"/>
      <c r="Q469" s="705"/>
      <c r="R469" s="705"/>
      <c r="S469" s="705"/>
      <c r="T469" s="705"/>
      <c r="U469" s="705"/>
      <c r="V469" s="705"/>
      <c r="W469" s="705"/>
      <c r="X469" s="705"/>
      <c r="Y469" s="705"/>
      <c r="Z469" s="705"/>
    </row>
    <row r="470" ht="15.75" customHeight="1">
      <c r="A470" s="707"/>
      <c r="B470" s="703"/>
      <c r="C470" s="705"/>
      <c r="D470" s="705"/>
      <c r="E470" s="705"/>
      <c r="F470" s="705"/>
      <c r="G470" s="705"/>
      <c r="H470" s="705"/>
      <c r="I470" s="705"/>
      <c r="J470" s="705"/>
      <c r="K470" s="705"/>
      <c r="L470" s="705"/>
      <c r="M470" s="705"/>
      <c r="N470" s="705"/>
      <c r="O470" s="705"/>
      <c r="P470" s="705"/>
      <c r="Q470" s="705"/>
      <c r="R470" s="705"/>
      <c r="S470" s="705"/>
      <c r="T470" s="705"/>
      <c r="U470" s="705"/>
      <c r="V470" s="705"/>
      <c r="W470" s="705"/>
      <c r="X470" s="705"/>
      <c r="Y470" s="705"/>
      <c r="Z470" s="705"/>
    </row>
    <row r="471" ht="15.75" customHeight="1">
      <c r="A471" s="707"/>
      <c r="B471" s="703"/>
      <c r="C471" s="705"/>
      <c r="D471" s="705"/>
      <c r="E471" s="705"/>
      <c r="F471" s="705"/>
      <c r="G471" s="705"/>
      <c r="H471" s="705"/>
      <c r="I471" s="705"/>
      <c r="J471" s="705"/>
      <c r="K471" s="705"/>
      <c r="L471" s="705"/>
      <c r="M471" s="705"/>
      <c r="N471" s="705"/>
      <c r="O471" s="705"/>
      <c r="P471" s="705"/>
      <c r="Q471" s="705"/>
      <c r="R471" s="705"/>
      <c r="S471" s="705"/>
      <c r="T471" s="705"/>
      <c r="U471" s="705"/>
      <c r="V471" s="705"/>
      <c r="W471" s="705"/>
      <c r="X471" s="705"/>
      <c r="Y471" s="705"/>
      <c r="Z471" s="705"/>
    </row>
    <row r="472" ht="15.75" customHeight="1">
      <c r="A472" s="707"/>
      <c r="B472" s="703"/>
      <c r="C472" s="705"/>
      <c r="D472" s="705"/>
      <c r="E472" s="705"/>
      <c r="F472" s="705"/>
      <c r="G472" s="705"/>
      <c r="H472" s="705"/>
      <c r="I472" s="705"/>
      <c r="J472" s="705"/>
      <c r="K472" s="705"/>
      <c r="L472" s="705"/>
      <c r="M472" s="705"/>
      <c r="N472" s="705"/>
      <c r="O472" s="705"/>
      <c r="P472" s="705"/>
      <c r="Q472" s="705"/>
      <c r="R472" s="705"/>
      <c r="S472" s="705"/>
      <c r="T472" s="705"/>
      <c r="U472" s="705"/>
      <c r="V472" s="705"/>
      <c r="W472" s="705"/>
      <c r="X472" s="705"/>
      <c r="Y472" s="705"/>
      <c r="Z472" s="705"/>
    </row>
    <row r="473" ht="15.75" customHeight="1">
      <c r="A473" s="707"/>
      <c r="B473" s="703"/>
      <c r="C473" s="705"/>
      <c r="D473" s="705"/>
      <c r="E473" s="705"/>
      <c r="F473" s="705"/>
      <c r="G473" s="705"/>
      <c r="H473" s="705"/>
      <c r="I473" s="705"/>
      <c r="J473" s="705"/>
      <c r="K473" s="705"/>
      <c r="L473" s="705"/>
      <c r="M473" s="705"/>
      <c r="N473" s="705"/>
      <c r="O473" s="705"/>
      <c r="P473" s="705"/>
      <c r="Q473" s="705"/>
      <c r="R473" s="705"/>
      <c r="S473" s="705"/>
      <c r="T473" s="705"/>
      <c r="U473" s="705"/>
      <c r="V473" s="705"/>
      <c r="W473" s="705"/>
      <c r="X473" s="705"/>
      <c r="Y473" s="705"/>
      <c r="Z473" s="705"/>
    </row>
    <row r="474" ht="15.75" customHeight="1">
      <c r="A474" s="707"/>
      <c r="B474" s="703"/>
      <c r="C474" s="705"/>
      <c r="D474" s="705"/>
      <c r="E474" s="705"/>
      <c r="F474" s="705"/>
      <c r="G474" s="705"/>
      <c r="H474" s="705"/>
      <c r="I474" s="705"/>
      <c r="J474" s="705"/>
      <c r="K474" s="705"/>
      <c r="L474" s="705"/>
      <c r="M474" s="705"/>
      <c r="N474" s="705"/>
      <c r="O474" s="705"/>
      <c r="P474" s="705"/>
      <c r="Q474" s="705"/>
      <c r="R474" s="705"/>
      <c r="S474" s="705"/>
      <c r="T474" s="705"/>
      <c r="U474" s="705"/>
      <c r="V474" s="705"/>
      <c r="W474" s="705"/>
      <c r="X474" s="705"/>
      <c r="Y474" s="705"/>
      <c r="Z474" s="705"/>
    </row>
    <row r="475" ht="15.75" customHeight="1">
      <c r="A475" s="707"/>
      <c r="B475" s="703"/>
      <c r="C475" s="705"/>
      <c r="D475" s="705"/>
      <c r="E475" s="705"/>
      <c r="F475" s="705"/>
      <c r="G475" s="705"/>
      <c r="H475" s="705"/>
      <c r="I475" s="705"/>
      <c r="J475" s="705"/>
      <c r="K475" s="705"/>
      <c r="L475" s="705"/>
      <c r="M475" s="705"/>
      <c r="N475" s="705"/>
      <c r="O475" s="705"/>
      <c r="P475" s="705"/>
      <c r="Q475" s="705"/>
      <c r="R475" s="705"/>
      <c r="S475" s="705"/>
      <c r="T475" s="705"/>
      <c r="U475" s="705"/>
      <c r="V475" s="705"/>
      <c r="W475" s="705"/>
      <c r="X475" s="705"/>
      <c r="Y475" s="705"/>
      <c r="Z475" s="705"/>
    </row>
    <row r="476" ht="15.75" customHeight="1">
      <c r="A476" s="707"/>
      <c r="B476" s="703"/>
      <c r="C476" s="705"/>
      <c r="D476" s="705"/>
      <c r="E476" s="705"/>
      <c r="F476" s="705"/>
      <c r="G476" s="705"/>
      <c r="H476" s="705"/>
      <c r="I476" s="705"/>
      <c r="J476" s="705"/>
      <c r="K476" s="705"/>
      <c r="L476" s="705"/>
      <c r="M476" s="705"/>
      <c r="N476" s="705"/>
      <c r="O476" s="705"/>
      <c r="P476" s="705"/>
      <c r="Q476" s="705"/>
      <c r="R476" s="705"/>
      <c r="S476" s="705"/>
      <c r="T476" s="705"/>
      <c r="U476" s="705"/>
      <c r="V476" s="705"/>
      <c r="W476" s="705"/>
      <c r="X476" s="705"/>
      <c r="Y476" s="705"/>
      <c r="Z476" s="705"/>
    </row>
    <row r="477" ht="15.75" customHeight="1">
      <c r="A477" s="707"/>
      <c r="B477" s="703"/>
      <c r="C477" s="705"/>
      <c r="D477" s="705"/>
      <c r="E477" s="705"/>
      <c r="F477" s="705"/>
      <c r="G477" s="705"/>
      <c r="H477" s="705"/>
      <c r="I477" s="705"/>
      <c r="J477" s="705"/>
      <c r="K477" s="705"/>
      <c r="L477" s="705"/>
      <c r="M477" s="705"/>
      <c r="N477" s="705"/>
      <c r="O477" s="705"/>
      <c r="P477" s="705"/>
      <c r="Q477" s="705"/>
      <c r="R477" s="705"/>
      <c r="S477" s="705"/>
      <c r="T477" s="705"/>
      <c r="U477" s="705"/>
      <c r="V477" s="705"/>
      <c r="W477" s="705"/>
      <c r="X477" s="705"/>
      <c r="Y477" s="705"/>
      <c r="Z477" s="705"/>
    </row>
    <row r="478" ht="15.75" customHeight="1">
      <c r="A478" s="707"/>
      <c r="B478" s="703"/>
      <c r="C478" s="705"/>
      <c r="D478" s="705"/>
      <c r="E478" s="705"/>
      <c r="F478" s="705"/>
      <c r="G478" s="705"/>
      <c r="H478" s="705"/>
      <c r="I478" s="705"/>
      <c r="J478" s="705"/>
      <c r="K478" s="705"/>
      <c r="L478" s="705"/>
      <c r="M478" s="705"/>
      <c r="N478" s="705"/>
      <c r="O478" s="705"/>
      <c r="P478" s="705"/>
      <c r="Q478" s="705"/>
      <c r="R478" s="705"/>
      <c r="S478" s="705"/>
      <c r="T478" s="705"/>
      <c r="U478" s="705"/>
      <c r="V478" s="705"/>
      <c r="W478" s="705"/>
      <c r="X478" s="705"/>
      <c r="Y478" s="705"/>
      <c r="Z478" s="705"/>
    </row>
    <row r="479" ht="15.75" customHeight="1">
      <c r="A479" s="707"/>
      <c r="B479" s="703"/>
      <c r="C479" s="705"/>
      <c r="D479" s="705"/>
      <c r="E479" s="705"/>
      <c r="F479" s="705"/>
      <c r="G479" s="705"/>
      <c r="H479" s="705"/>
      <c r="I479" s="705"/>
      <c r="J479" s="705"/>
      <c r="K479" s="705"/>
      <c r="L479" s="705"/>
      <c r="M479" s="705"/>
      <c r="N479" s="705"/>
      <c r="O479" s="705"/>
      <c r="P479" s="705"/>
      <c r="Q479" s="705"/>
      <c r="R479" s="705"/>
      <c r="S479" s="705"/>
      <c r="T479" s="705"/>
      <c r="U479" s="705"/>
      <c r="V479" s="705"/>
      <c r="W479" s="705"/>
      <c r="X479" s="705"/>
      <c r="Y479" s="705"/>
      <c r="Z479" s="705"/>
    </row>
    <row r="480" ht="15.75" customHeight="1">
      <c r="A480" s="707"/>
      <c r="B480" s="703"/>
      <c r="C480" s="705"/>
      <c r="D480" s="705"/>
      <c r="E480" s="705"/>
      <c r="F480" s="705"/>
      <c r="G480" s="705"/>
      <c r="H480" s="705"/>
      <c r="I480" s="705"/>
      <c r="J480" s="705"/>
      <c r="K480" s="705"/>
      <c r="L480" s="705"/>
      <c r="M480" s="705"/>
      <c r="N480" s="705"/>
      <c r="O480" s="705"/>
      <c r="P480" s="705"/>
      <c r="Q480" s="705"/>
      <c r="R480" s="705"/>
      <c r="S480" s="705"/>
      <c r="T480" s="705"/>
      <c r="U480" s="705"/>
      <c r="V480" s="705"/>
      <c r="W480" s="705"/>
      <c r="X480" s="705"/>
      <c r="Y480" s="705"/>
      <c r="Z480" s="705"/>
    </row>
    <row r="481" ht="15.75" customHeight="1">
      <c r="A481" s="707"/>
      <c r="B481" s="703"/>
      <c r="C481" s="705"/>
      <c r="D481" s="705"/>
      <c r="E481" s="705"/>
      <c r="F481" s="705"/>
      <c r="G481" s="705"/>
      <c r="H481" s="705"/>
      <c r="I481" s="705"/>
      <c r="J481" s="705"/>
      <c r="K481" s="705"/>
      <c r="L481" s="705"/>
      <c r="M481" s="705"/>
      <c r="N481" s="705"/>
      <c r="O481" s="705"/>
      <c r="P481" s="705"/>
      <c r="Q481" s="705"/>
      <c r="R481" s="705"/>
      <c r="S481" s="705"/>
      <c r="T481" s="705"/>
      <c r="U481" s="705"/>
      <c r="V481" s="705"/>
      <c r="W481" s="705"/>
      <c r="X481" s="705"/>
      <c r="Y481" s="705"/>
      <c r="Z481" s="705"/>
    </row>
    <row r="482" ht="15.75" customHeight="1">
      <c r="A482" s="707"/>
      <c r="B482" s="703"/>
      <c r="C482" s="705"/>
      <c r="D482" s="705"/>
      <c r="E482" s="705"/>
      <c r="F482" s="705"/>
      <c r="G482" s="705"/>
      <c r="H482" s="705"/>
      <c r="I482" s="705"/>
      <c r="J482" s="705"/>
      <c r="K482" s="705"/>
      <c r="L482" s="705"/>
      <c r="M482" s="705"/>
      <c r="N482" s="705"/>
      <c r="O482" s="705"/>
      <c r="P482" s="705"/>
      <c r="Q482" s="705"/>
      <c r="R482" s="705"/>
      <c r="S482" s="705"/>
      <c r="T482" s="705"/>
      <c r="U482" s="705"/>
      <c r="V482" s="705"/>
      <c r="W482" s="705"/>
      <c r="X482" s="705"/>
      <c r="Y482" s="705"/>
      <c r="Z482" s="705"/>
    </row>
    <row r="483" ht="15.75" customHeight="1">
      <c r="A483" s="707"/>
      <c r="B483" s="703"/>
      <c r="C483" s="705"/>
      <c r="D483" s="705"/>
      <c r="E483" s="705"/>
      <c r="F483" s="705"/>
      <c r="G483" s="705"/>
      <c r="H483" s="705"/>
      <c r="I483" s="705"/>
      <c r="J483" s="705"/>
      <c r="K483" s="705"/>
      <c r="L483" s="705"/>
      <c r="M483" s="705"/>
      <c r="N483" s="705"/>
      <c r="O483" s="705"/>
      <c r="P483" s="705"/>
      <c r="Q483" s="705"/>
      <c r="R483" s="705"/>
      <c r="S483" s="705"/>
      <c r="T483" s="705"/>
      <c r="U483" s="705"/>
      <c r="V483" s="705"/>
      <c r="W483" s="705"/>
      <c r="X483" s="705"/>
      <c r="Y483" s="705"/>
      <c r="Z483" s="705"/>
    </row>
    <row r="484" ht="15.75" customHeight="1">
      <c r="A484" s="707"/>
      <c r="B484" s="703"/>
      <c r="C484" s="705"/>
      <c r="D484" s="705"/>
      <c r="E484" s="705"/>
      <c r="F484" s="705"/>
      <c r="G484" s="705"/>
      <c r="H484" s="705"/>
      <c r="I484" s="705"/>
      <c r="J484" s="705"/>
      <c r="K484" s="705"/>
      <c r="L484" s="705"/>
      <c r="M484" s="705"/>
      <c r="N484" s="705"/>
      <c r="O484" s="705"/>
      <c r="P484" s="705"/>
      <c r="Q484" s="705"/>
      <c r="R484" s="705"/>
      <c r="S484" s="705"/>
      <c r="T484" s="705"/>
      <c r="U484" s="705"/>
      <c r="V484" s="705"/>
      <c r="W484" s="705"/>
      <c r="X484" s="705"/>
      <c r="Y484" s="705"/>
      <c r="Z484" s="705"/>
    </row>
    <row r="485" ht="15.75" customHeight="1">
      <c r="A485" s="707"/>
      <c r="B485" s="703"/>
      <c r="C485" s="705"/>
      <c r="D485" s="705"/>
      <c r="E485" s="705"/>
      <c r="F485" s="705"/>
      <c r="G485" s="705"/>
      <c r="H485" s="705"/>
      <c r="I485" s="705"/>
      <c r="J485" s="705"/>
      <c r="K485" s="705"/>
      <c r="L485" s="705"/>
      <c r="M485" s="705"/>
      <c r="N485" s="705"/>
      <c r="O485" s="705"/>
      <c r="P485" s="705"/>
      <c r="Q485" s="705"/>
      <c r="R485" s="705"/>
      <c r="S485" s="705"/>
      <c r="T485" s="705"/>
      <c r="U485" s="705"/>
      <c r="V485" s="705"/>
      <c r="W485" s="705"/>
      <c r="X485" s="705"/>
      <c r="Y485" s="705"/>
      <c r="Z485" s="705"/>
    </row>
    <row r="486" ht="15.75" customHeight="1">
      <c r="A486" s="707"/>
      <c r="B486" s="703"/>
      <c r="C486" s="705"/>
      <c r="D486" s="705"/>
      <c r="E486" s="705"/>
      <c r="F486" s="705"/>
      <c r="G486" s="705"/>
      <c r="H486" s="705"/>
      <c r="I486" s="705"/>
      <c r="J486" s="705"/>
      <c r="K486" s="705"/>
      <c r="L486" s="705"/>
      <c r="M486" s="705"/>
      <c r="N486" s="705"/>
      <c r="O486" s="705"/>
      <c r="P486" s="705"/>
      <c r="Q486" s="705"/>
      <c r="R486" s="705"/>
      <c r="S486" s="705"/>
      <c r="T486" s="705"/>
      <c r="U486" s="705"/>
      <c r="V486" s="705"/>
      <c r="W486" s="705"/>
      <c r="X486" s="705"/>
      <c r="Y486" s="705"/>
      <c r="Z486" s="705"/>
    </row>
    <row r="487" ht="15.75" customHeight="1">
      <c r="A487" s="707"/>
      <c r="B487" s="703"/>
      <c r="C487" s="705"/>
      <c r="D487" s="705"/>
      <c r="E487" s="705"/>
      <c r="F487" s="705"/>
      <c r="G487" s="705"/>
      <c r="H487" s="705"/>
      <c r="I487" s="705"/>
      <c r="J487" s="705"/>
      <c r="K487" s="705"/>
      <c r="L487" s="705"/>
      <c r="M487" s="705"/>
      <c r="N487" s="705"/>
      <c r="O487" s="705"/>
      <c r="P487" s="705"/>
      <c r="Q487" s="705"/>
      <c r="R487" s="705"/>
      <c r="S487" s="705"/>
      <c r="T487" s="705"/>
      <c r="U487" s="705"/>
      <c r="V487" s="705"/>
      <c r="W487" s="705"/>
      <c r="X487" s="705"/>
      <c r="Y487" s="705"/>
      <c r="Z487" s="705"/>
    </row>
    <row r="488" ht="15.75" customHeight="1">
      <c r="A488" s="707"/>
      <c r="B488" s="703"/>
      <c r="C488" s="705"/>
      <c r="D488" s="705"/>
      <c r="E488" s="705"/>
      <c r="F488" s="705"/>
      <c r="G488" s="705"/>
      <c r="H488" s="705"/>
      <c r="I488" s="705"/>
      <c r="J488" s="705"/>
      <c r="K488" s="705"/>
      <c r="L488" s="705"/>
      <c r="M488" s="705"/>
      <c r="N488" s="705"/>
      <c r="O488" s="705"/>
      <c r="P488" s="705"/>
      <c r="Q488" s="705"/>
      <c r="R488" s="705"/>
      <c r="S488" s="705"/>
      <c r="T488" s="705"/>
      <c r="U488" s="705"/>
      <c r="V488" s="705"/>
      <c r="W488" s="705"/>
      <c r="X488" s="705"/>
      <c r="Y488" s="705"/>
      <c r="Z488" s="705"/>
    </row>
    <row r="489" ht="15.75" customHeight="1">
      <c r="A489" s="707"/>
      <c r="B489" s="703"/>
      <c r="C489" s="705"/>
      <c r="D489" s="705"/>
      <c r="E489" s="705"/>
      <c r="F489" s="705"/>
      <c r="G489" s="705"/>
      <c r="H489" s="705"/>
      <c r="I489" s="705"/>
      <c r="J489" s="705"/>
      <c r="K489" s="705"/>
      <c r="L489" s="705"/>
      <c r="M489" s="705"/>
      <c r="N489" s="705"/>
      <c r="O489" s="705"/>
      <c r="P489" s="705"/>
      <c r="Q489" s="705"/>
      <c r="R489" s="705"/>
      <c r="S489" s="705"/>
      <c r="T489" s="705"/>
      <c r="U489" s="705"/>
      <c r="V489" s="705"/>
      <c r="W489" s="705"/>
      <c r="X489" s="705"/>
      <c r="Y489" s="705"/>
      <c r="Z489" s="705"/>
    </row>
    <row r="490" ht="15.75" customHeight="1">
      <c r="A490" s="707"/>
      <c r="B490" s="703"/>
      <c r="C490" s="705"/>
      <c r="D490" s="705"/>
      <c r="E490" s="705"/>
      <c r="F490" s="705"/>
      <c r="G490" s="705"/>
      <c r="H490" s="705"/>
      <c r="I490" s="705"/>
      <c r="J490" s="705"/>
      <c r="K490" s="705"/>
      <c r="L490" s="705"/>
      <c r="M490" s="705"/>
      <c r="N490" s="705"/>
      <c r="O490" s="705"/>
      <c r="P490" s="705"/>
      <c r="Q490" s="705"/>
      <c r="R490" s="705"/>
      <c r="S490" s="705"/>
      <c r="T490" s="705"/>
      <c r="U490" s="705"/>
      <c r="V490" s="705"/>
      <c r="W490" s="705"/>
      <c r="X490" s="705"/>
      <c r="Y490" s="705"/>
      <c r="Z490" s="705"/>
    </row>
    <row r="491" ht="15.75" customHeight="1">
      <c r="A491" s="707"/>
      <c r="B491" s="703"/>
      <c r="C491" s="705"/>
      <c r="D491" s="705"/>
      <c r="E491" s="705"/>
      <c r="F491" s="705"/>
      <c r="G491" s="705"/>
      <c r="H491" s="705"/>
      <c r="I491" s="705"/>
      <c r="J491" s="705"/>
      <c r="K491" s="705"/>
      <c r="L491" s="705"/>
      <c r="M491" s="705"/>
      <c r="N491" s="705"/>
      <c r="O491" s="705"/>
      <c r="P491" s="705"/>
      <c r="Q491" s="705"/>
      <c r="R491" s="705"/>
      <c r="S491" s="705"/>
      <c r="T491" s="705"/>
      <c r="U491" s="705"/>
      <c r="V491" s="705"/>
      <c r="W491" s="705"/>
      <c r="X491" s="705"/>
      <c r="Y491" s="705"/>
      <c r="Z491" s="705"/>
    </row>
    <row r="492" ht="15.75" customHeight="1">
      <c r="A492" s="707"/>
      <c r="B492" s="703"/>
      <c r="C492" s="705"/>
      <c r="D492" s="705"/>
      <c r="E492" s="705"/>
      <c r="F492" s="705"/>
      <c r="G492" s="705"/>
      <c r="H492" s="705"/>
      <c r="I492" s="705"/>
      <c r="J492" s="705"/>
      <c r="K492" s="705"/>
      <c r="L492" s="705"/>
      <c r="M492" s="705"/>
      <c r="N492" s="705"/>
      <c r="O492" s="705"/>
      <c r="P492" s="705"/>
      <c r="Q492" s="705"/>
      <c r="R492" s="705"/>
      <c r="S492" s="705"/>
      <c r="T492" s="705"/>
      <c r="U492" s="705"/>
      <c r="V492" s="705"/>
      <c r="W492" s="705"/>
      <c r="X492" s="705"/>
      <c r="Y492" s="705"/>
      <c r="Z492" s="705"/>
    </row>
    <row r="493" ht="15.75" customHeight="1">
      <c r="A493" s="707"/>
      <c r="B493" s="703"/>
      <c r="C493" s="705"/>
      <c r="D493" s="705"/>
      <c r="E493" s="705"/>
      <c r="F493" s="705"/>
      <c r="G493" s="705"/>
      <c r="H493" s="705"/>
      <c r="I493" s="705"/>
      <c r="J493" s="705"/>
      <c r="K493" s="705"/>
      <c r="L493" s="705"/>
      <c r="M493" s="705"/>
      <c r="N493" s="705"/>
      <c r="O493" s="705"/>
      <c r="P493" s="705"/>
      <c r="Q493" s="705"/>
      <c r="R493" s="705"/>
      <c r="S493" s="705"/>
      <c r="T493" s="705"/>
      <c r="U493" s="705"/>
      <c r="V493" s="705"/>
      <c r="W493" s="705"/>
      <c r="X493" s="705"/>
      <c r="Y493" s="705"/>
      <c r="Z493" s="705"/>
    </row>
    <row r="494" ht="15.75" customHeight="1">
      <c r="A494" s="707"/>
      <c r="B494" s="703"/>
      <c r="C494" s="705"/>
      <c r="D494" s="705"/>
      <c r="E494" s="705"/>
      <c r="F494" s="705"/>
      <c r="G494" s="705"/>
      <c r="H494" s="705"/>
      <c r="I494" s="705"/>
      <c r="J494" s="705"/>
      <c r="K494" s="705"/>
      <c r="L494" s="705"/>
      <c r="M494" s="705"/>
      <c r="N494" s="705"/>
      <c r="O494" s="705"/>
      <c r="P494" s="705"/>
      <c r="Q494" s="705"/>
      <c r="R494" s="705"/>
      <c r="S494" s="705"/>
      <c r="T494" s="705"/>
      <c r="U494" s="705"/>
      <c r="V494" s="705"/>
      <c r="W494" s="705"/>
      <c r="X494" s="705"/>
      <c r="Y494" s="705"/>
      <c r="Z494" s="705"/>
    </row>
    <row r="495" ht="15.75" customHeight="1">
      <c r="A495" s="707"/>
      <c r="B495" s="703"/>
      <c r="C495" s="705"/>
      <c r="D495" s="705"/>
      <c r="E495" s="705"/>
      <c r="F495" s="705"/>
      <c r="G495" s="705"/>
      <c r="H495" s="705"/>
      <c r="I495" s="705"/>
      <c r="J495" s="705"/>
      <c r="K495" s="705"/>
      <c r="L495" s="705"/>
      <c r="M495" s="705"/>
      <c r="N495" s="705"/>
      <c r="O495" s="705"/>
      <c r="P495" s="705"/>
      <c r="Q495" s="705"/>
      <c r="R495" s="705"/>
      <c r="S495" s="705"/>
      <c r="T495" s="705"/>
      <c r="U495" s="705"/>
      <c r="V495" s="705"/>
      <c r="W495" s="705"/>
      <c r="X495" s="705"/>
      <c r="Y495" s="705"/>
      <c r="Z495" s="705"/>
    </row>
    <row r="496" ht="15.75" customHeight="1">
      <c r="A496" s="707"/>
      <c r="B496" s="703"/>
      <c r="C496" s="705"/>
      <c r="D496" s="705"/>
      <c r="E496" s="705"/>
      <c r="F496" s="705"/>
      <c r="G496" s="705"/>
      <c r="H496" s="705"/>
      <c r="I496" s="705"/>
      <c r="J496" s="705"/>
      <c r="K496" s="705"/>
      <c r="L496" s="705"/>
      <c r="M496" s="705"/>
      <c r="N496" s="705"/>
      <c r="O496" s="705"/>
      <c r="P496" s="705"/>
      <c r="Q496" s="705"/>
      <c r="R496" s="705"/>
      <c r="S496" s="705"/>
      <c r="T496" s="705"/>
      <c r="U496" s="705"/>
      <c r="V496" s="705"/>
      <c r="W496" s="705"/>
      <c r="X496" s="705"/>
      <c r="Y496" s="705"/>
      <c r="Z496" s="705"/>
    </row>
    <row r="497" ht="15.75" customHeight="1">
      <c r="A497" s="707"/>
      <c r="B497" s="703"/>
      <c r="C497" s="705"/>
      <c r="D497" s="705"/>
      <c r="E497" s="705"/>
      <c r="F497" s="705"/>
      <c r="G497" s="705"/>
      <c r="H497" s="705"/>
      <c r="I497" s="705"/>
      <c r="J497" s="705"/>
      <c r="K497" s="705"/>
      <c r="L497" s="705"/>
      <c r="M497" s="705"/>
      <c r="N497" s="705"/>
      <c r="O497" s="705"/>
      <c r="P497" s="705"/>
      <c r="Q497" s="705"/>
      <c r="R497" s="705"/>
      <c r="S497" s="705"/>
      <c r="T497" s="705"/>
      <c r="U497" s="705"/>
      <c r="V497" s="705"/>
      <c r="W497" s="705"/>
      <c r="X497" s="705"/>
      <c r="Y497" s="705"/>
      <c r="Z497" s="705"/>
    </row>
    <row r="498" ht="15.75" customHeight="1">
      <c r="A498" s="707"/>
      <c r="B498" s="703"/>
      <c r="C498" s="705"/>
      <c r="D498" s="705"/>
      <c r="E498" s="705"/>
      <c r="F498" s="705"/>
      <c r="G498" s="705"/>
      <c r="H498" s="705"/>
      <c r="I498" s="705"/>
      <c r="J498" s="705"/>
      <c r="K498" s="705"/>
      <c r="L498" s="705"/>
      <c r="M498" s="705"/>
      <c r="N498" s="705"/>
      <c r="O498" s="705"/>
      <c r="P498" s="705"/>
      <c r="Q498" s="705"/>
      <c r="R498" s="705"/>
      <c r="S498" s="705"/>
      <c r="T498" s="705"/>
      <c r="U498" s="705"/>
      <c r="V498" s="705"/>
      <c r="W498" s="705"/>
      <c r="X498" s="705"/>
      <c r="Y498" s="705"/>
      <c r="Z498" s="705"/>
    </row>
    <row r="499" ht="15.75" customHeight="1">
      <c r="A499" s="707"/>
      <c r="B499" s="703"/>
      <c r="C499" s="705"/>
      <c r="D499" s="705"/>
      <c r="E499" s="705"/>
      <c r="F499" s="705"/>
      <c r="G499" s="705"/>
      <c r="H499" s="705"/>
      <c r="I499" s="705"/>
      <c r="J499" s="705"/>
      <c r="K499" s="705"/>
      <c r="L499" s="705"/>
      <c r="M499" s="705"/>
      <c r="N499" s="705"/>
      <c r="O499" s="705"/>
      <c r="P499" s="705"/>
      <c r="Q499" s="705"/>
      <c r="R499" s="705"/>
      <c r="S499" s="705"/>
      <c r="T499" s="705"/>
      <c r="U499" s="705"/>
      <c r="V499" s="705"/>
      <c r="W499" s="705"/>
      <c r="X499" s="705"/>
      <c r="Y499" s="705"/>
      <c r="Z499" s="705"/>
    </row>
    <row r="500" ht="15.75" customHeight="1">
      <c r="A500" s="707"/>
      <c r="B500" s="703"/>
      <c r="C500" s="705"/>
      <c r="D500" s="705"/>
      <c r="E500" s="705"/>
      <c r="F500" s="705"/>
      <c r="G500" s="705"/>
      <c r="H500" s="705"/>
      <c r="I500" s="705"/>
      <c r="J500" s="705"/>
      <c r="K500" s="705"/>
      <c r="L500" s="705"/>
      <c r="M500" s="705"/>
      <c r="N500" s="705"/>
      <c r="O500" s="705"/>
      <c r="P500" s="705"/>
      <c r="Q500" s="705"/>
      <c r="R500" s="705"/>
      <c r="S500" s="705"/>
      <c r="T500" s="705"/>
      <c r="U500" s="705"/>
      <c r="V500" s="705"/>
      <c r="W500" s="705"/>
      <c r="X500" s="705"/>
      <c r="Y500" s="705"/>
      <c r="Z500" s="705"/>
    </row>
    <row r="501" ht="15.75" customHeight="1">
      <c r="A501" s="707"/>
      <c r="B501" s="703"/>
      <c r="C501" s="705"/>
      <c r="D501" s="705"/>
      <c r="E501" s="705"/>
      <c r="F501" s="705"/>
      <c r="G501" s="705"/>
      <c r="H501" s="705"/>
      <c r="I501" s="705"/>
      <c r="J501" s="705"/>
      <c r="K501" s="705"/>
      <c r="L501" s="705"/>
      <c r="M501" s="705"/>
      <c r="N501" s="705"/>
      <c r="O501" s="705"/>
      <c r="P501" s="705"/>
      <c r="Q501" s="705"/>
      <c r="R501" s="705"/>
      <c r="S501" s="705"/>
      <c r="T501" s="705"/>
      <c r="U501" s="705"/>
      <c r="V501" s="705"/>
      <c r="W501" s="705"/>
      <c r="X501" s="705"/>
      <c r="Y501" s="705"/>
      <c r="Z501" s="705"/>
    </row>
    <row r="502" ht="15.75" customHeight="1">
      <c r="A502" s="707"/>
      <c r="B502" s="703"/>
      <c r="C502" s="705"/>
      <c r="D502" s="705"/>
      <c r="E502" s="705"/>
      <c r="F502" s="705"/>
      <c r="G502" s="705"/>
      <c r="H502" s="705"/>
      <c r="I502" s="705"/>
      <c r="J502" s="705"/>
      <c r="K502" s="705"/>
      <c r="L502" s="705"/>
      <c r="M502" s="705"/>
      <c r="N502" s="705"/>
      <c r="O502" s="705"/>
      <c r="P502" s="705"/>
      <c r="Q502" s="705"/>
      <c r="R502" s="705"/>
      <c r="S502" s="705"/>
      <c r="T502" s="705"/>
      <c r="U502" s="705"/>
      <c r="V502" s="705"/>
      <c r="W502" s="705"/>
      <c r="X502" s="705"/>
      <c r="Y502" s="705"/>
      <c r="Z502" s="705"/>
    </row>
    <row r="503" ht="15.75" customHeight="1">
      <c r="A503" s="707"/>
      <c r="B503" s="703"/>
      <c r="C503" s="705"/>
      <c r="D503" s="705"/>
      <c r="E503" s="705"/>
      <c r="F503" s="705"/>
      <c r="G503" s="705"/>
      <c r="H503" s="705"/>
      <c r="I503" s="705"/>
      <c r="J503" s="705"/>
      <c r="K503" s="705"/>
      <c r="L503" s="705"/>
      <c r="M503" s="705"/>
      <c r="N503" s="705"/>
      <c r="O503" s="705"/>
      <c r="P503" s="705"/>
      <c r="Q503" s="705"/>
      <c r="R503" s="705"/>
      <c r="S503" s="705"/>
      <c r="T503" s="705"/>
      <c r="U503" s="705"/>
      <c r="V503" s="705"/>
      <c r="W503" s="705"/>
      <c r="X503" s="705"/>
      <c r="Y503" s="705"/>
      <c r="Z503" s="705"/>
    </row>
    <row r="504" ht="15.75" customHeight="1">
      <c r="A504" s="707"/>
      <c r="B504" s="703"/>
      <c r="C504" s="705"/>
      <c r="D504" s="705"/>
      <c r="E504" s="705"/>
      <c r="F504" s="705"/>
      <c r="G504" s="705"/>
      <c r="H504" s="705"/>
      <c r="I504" s="705"/>
      <c r="J504" s="705"/>
      <c r="K504" s="705"/>
      <c r="L504" s="705"/>
      <c r="M504" s="705"/>
      <c r="N504" s="705"/>
      <c r="O504" s="705"/>
      <c r="P504" s="705"/>
      <c r="Q504" s="705"/>
      <c r="R504" s="705"/>
      <c r="S504" s="705"/>
      <c r="T504" s="705"/>
      <c r="U504" s="705"/>
      <c r="V504" s="705"/>
      <c r="W504" s="705"/>
      <c r="X504" s="705"/>
      <c r="Y504" s="705"/>
      <c r="Z504" s="705"/>
    </row>
    <row r="505" ht="15.75" customHeight="1">
      <c r="A505" s="707"/>
      <c r="B505" s="703"/>
      <c r="C505" s="705"/>
      <c r="D505" s="705"/>
      <c r="E505" s="705"/>
      <c r="F505" s="705"/>
      <c r="G505" s="705"/>
      <c r="H505" s="705"/>
      <c r="I505" s="705"/>
      <c r="J505" s="705"/>
      <c r="K505" s="705"/>
      <c r="L505" s="705"/>
      <c r="M505" s="705"/>
      <c r="N505" s="705"/>
      <c r="O505" s="705"/>
      <c r="P505" s="705"/>
      <c r="Q505" s="705"/>
      <c r="R505" s="705"/>
      <c r="S505" s="705"/>
      <c r="T505" s="705"/>
      <c r="U505" s="705"/>
      <c r="V505" s="705"/>
      <c r="W505" s="705"/>
      <c r="X505" s="705"/>
      <c r="Y505" s="705"/>
      <c r="Z505" s="705"/>
    </row>
    <row r="506" ht="15.75" customHeight="1">
      <c r="A506" s="707"/>
      <c r="B506" s="703"/>
      <c r="C506" s="705"/>
      <c r="D506" s="705"/>
      <c r="E506" s="705"/>
      <c r="F506" s="705"/>
      <c r="G506" s="705"/>
      <c r="H506" s="705"/>
      <c r="I506" s="705"/>
      <c r="J506" s="705"/>
      <c r="K506" s="705"/>
      <c r="L506" s="705"/>
      <c r="M506" s="705"/>
      <c r="N506" s="705"/>
      <c r="O506" s="705"/>
      <c r="P506" s="705"/>
      <c r="Q506" s="705"/>
      <c r="R506" s="705"/>
      <c r="S506" s="705"/>
      <c r="T506" s="705"/>
      <c r="U506" s="705"/>
      <c r="V506" s="705"/>
      <c r="W506" s="705"/>
      <c r="X506" s="705"/>
      <c r="Y506" s="705"/>
      <c r="Z506" s="705"/>
    </row>
    <row r="507" ht="15.75" customHeight="1">
      <c r="A507" s="707"/>
      <c r="B507" s="703"/>
      <c r="C507" s="705"/>
      <c r="D507" s="705"/>
      <c r="E507" s="705"/>
      <c r="F507" s="705"/>
      <c r="G507" s="705"/>
      <c r="H507" s="705"/>
      <c r="I507" s="705"/>
      <c r="J507" s="705"/>
      <c r="K507" s="705"/>
      <c r="L507" s="705"/>
      <c r="M507" s="705"/>
      <c r="N507" s="705"/>
      <c r="O507" s="705"/>
      <c r="P507" s="705"/>
      <c r="Q507" s="705"/>
      <c r="R507" s="705"/>
      <c r="S507" s="705"/>
      <c r="T507" s="705"/>
      <c r="U507" s="705"/>
      <c r="V507" s="705"/>
      <c r="W507" s="705"/>
      <c r="X507" s="705"/>
      <c r="Y507" s="705"/>
      <c r="Z507" s="705"/>
    </row>
    <row r="508" ht="15.75" customHeight="1">
      <c r="A508" s="707"/>
      <c r="B508" s="703"/>
      <c r="C508" s="705"/>
      <c r="D508" s="705"/>
      <c r="E508" s="705"/>
      <c r="F508" s="705"/>
      <c r="G508" s="705"/>
      <c r="H508" s="705"/>
      <c r="I508" s="705"/>
      <c r="J508" s="705"/>
      <c r="K508" s="705"/>
      <c r="L508" s="705"/>
      <c r="M508" s="705"/>
      <c r="N508" s="705"/>
      <c r="O508" s="705"/>
      <c r="P508" s="705"/>
      <c r="Q508" s="705"/>
      <c r="R508" s="705"/>
      <c r="S508" s="705"/>
      <c r="T508" s="705"/>
      <c r="U508" s="705"/>
      <c r="V508" s="705"/>
      <c r="W508" s="705"/>
      <c r="X508" s="705"/>
      <c r="Y508" s="705"/>
      <c r="Z508" s="705"/>
    </row>
    <row r="509" ht="15.75" customHeight="1">
      <c r="A509" s="707"/>
      <c r="B509" s="703"/>
      <c r="C509" s="705"/>
      <c r="D509" s="705"/>
      <c r="E509" s="705"/>
      <c r="F509" s="705"/>
      <c r="G509" s="705"/>
      <c r="H509" s="705"/>
      <c r="I509" s="705"/>
      <c r="J509" s="705"/>
      <c r="K509" s="705"/>
      <c r="L509" s="705"/>
      <c r="M509" s="705"/>
      <c r="N509" s="705"/>
      <c r="O509" s="705"/>
      <c r="P509" s="705"/>
      <c r="Q509" s="705"/>
      <c r="R509" s="705"/>
      <c r="S509" s="705"/>
      <c r="T509" s="705"/>
      <c r="U509" s="705"/>
      <c r="V509" s="705"/>
      <c r="W509" s="705"/>
      <c r="X509" s="705"/>
      <c r="Y509" s="705"/>
      <c r="Z509" s="705"/>
    </row>
    <row r="510" ht="15.75" customHeight="1">
      <c r="A510" s="707"/>
      <c r="B510" s="703"/>
      <c r="C510" s="705"/>
      <c r="D510" s="705"/>
      <c r="E510" s="705"/>
      <c r="F510" s="705"/>
      <c r="G510" s="705"/>
      <c r="H510" s="705"/>
      <c r="I510" s="705"/>
      <c r="J510" s="705"/>
      <c r="K510" s="705"/>
      <c r="L510" s="705"/>
      <c r="M510" s="705"/>
      <c r="N510" s="705"/>
      <c r="O510" s="705"/>
      <c r="P510" s="705"/>
      <c r="Q510" s="705"/>
      <c r="R510" s="705"/>
      <c r="S510" s="705"/>
      <c r="T510" s="705"/>
      <c r="U510" s="705"/>
      <c r="V510" s="705"/>
      <c r="W510" s="705"/>
      <c r="X510" s="705"/>
      <c r="Y510" s="705"/>
      <c r="Z510" s="705"/>
    </row>
    <row r="511" ht="15.75" customHeight="1">
      <c r="A511" s="707"/>
      <c r="B511" s="703"/>
      <c r="C511" s="705"/>
      <c r="D511" s="705"/>
      <c r="E511" s="705"/>
      <c r="F511" s="705"/>
      <c r="G511" s="705"/>
      <c r="H511" s="705"/>
      <c r="I511" s="705"/>
      <c r="J511" s="705"/>
      <c r="K511" s="705"/>
      <c r="L511" s="705"/>
      <c r="M511" s="705"/>
      <c r="N511" s="705"/>
      <c r="O511" s="705"/>
      <c r="P511" s="705"/>
      <c r="Q511" s="705"/>
      <c r="R511" s="705"/>
      <c r="S511" s="705"/>
      <c r="T511" s="705"/>
      <c r="U511" s="705"/>
      <c r="V511" s="705"/>
      <c r="W511" s="705"/>
      <c r="X511" s="705"/>
      <c r="Y511" s="705"/>
      <c r="Z511" s="705"/>
    </row>
    <row r="512" ht="15.75" customHeight="1">
      <c r="A512" s="707"/>
      <c r="B512" s="703"/>
      <c r="C512" s="705"/>
      <c r="D512" s="705"/>
      <c r="E512" s="705"/>
      <c r="F512" s="705"/>
      <c r="G512" s="705"/>
      <c r="H512" s="705"/>
      <c r="I512" s="705"/>
      <c r="J512" s="705"/>
      <c r="K512" s="705"/>
      <c r="L512" s="705"/>
      <c r="M512" s="705"/>
      <c r="N512" s="705"/>
      <c r="O512" s="705"/>
      <c r="P512" s="705"/>
      <c r="Q512" s="705"/>
      <c r="R512" s="705"/>
      <c r="S512" s="705"/>
      <c r="T512" s="705"/>
      <c r="U512" s="705"/>
      <c r="V512" s="705"/>
      <c r="W512" s="705"/>
      <c r="X512" s="705"/>
      <c r="Y512" s="705"/>
      <c r="Z512" s="705"/>
    </row>
    <row r="513" ht="15.75" customHeight="1">
      <c r="A513" s="707"/>
      <c r="B513" s="703"/>
      <c r="C513" s="705"/>
      <c r="D513" s="705"/>
      <c r="E513" s="705"/>
      <c r="F513" s="705"/>
      <c r="G513" s="705"/>
      <c r="H513" s="705"/>
      <c r="I513" s="705"/>
      <c r="J513" s="705"/>
      <c r="K513" s="705"/>
      <c r="L513" s="705"/>
      <c r="M513" s="705"/>
      <c r="N513" s="705"/>
      <c r="O513" s="705"/>
      <c r="P513" s="705"/>
      <c r="Q513" s="705"/>
      <c r="R513" s="705"/>
      <c r="S513" s="705"/>
      <c r="T513" s="705"/>
      <c r="U513" s="705"/>
      <c r="V513" s="705"/>
      <c r="W513" s="705"/>
      <c r="X513" s="705"/>
      <c r="Y513" s="705"/>
      <c r="Z513" s="705"/>
    </row>
    <row r="514" ht="15.75" customHeight="1">
      <c r="A514" s="707"/>
      <c r="B514" s="703"/>
      <c r="C514" s="705"/>
      <c r="D514" s="705"/>
      <c r="E514" s="705"/>
      <c r="F514" s="705"/>
      <c r="G514" s="705"/>
      <c r="H514" s="705"/>
      <c r="I514" s="705"/>
      <c r="J514" s="705"/>
      <c r="K514" s="705"/>
      <c r="L514" s="705"/>
      <c r="M514" s="705"/>
      <c r="N514" s="705"/>
      <c r="O514" s="705"/>
      <c r="P514" s="705"/>
      <c r="Q514" s="705"/>
      <c r="R514" s="705"/>
      <c r="S514" s="705"/>
      <c r="T514" s="705"/>
      <c r="U514" s="705"/>
      <c r="V514" s="705"/>
      <c r="W514" s="705"/>
      <c r="X514" s="705"/>
      <c r="Y514" s="705"/>
      <c r="Z514" s="705"/>
    </row>
    <row r="515" ht="15.75" customHeight="1">
      <c r="A515" s="707"/>
      <c r="B515" s="703"/>
      <c r="C515" s="705"/>
      <c r="D515" s="705"/>
      <c r="E515" s="705"/>
      <c r="F515" s="705"/>
      <c r="G515" s="705"/>
      <c r="H515" s="705"/>
      <c r="I515" s="705"/>
      <c r="J515" s="705"/>
      <c r="K515" s="705"/>
      <c r="L515" s="705"/>
      <c r="M515" s="705"/>
      <c r="N515" s="705"/>
      <c r="O515" s="705"/>
      <c r="P515" s="705"/>
      <c r="Q515" s="705"/>
      <c r="R515" s="705"/>
      <c r="S515" s="705"/>
      <c r="T515" s="705"/>
      <c r="U515" s="705"/>
      <c r="V515" s="705"/>
      <c r="W515" s="705"/>
      <c r="X515" s="705"/>
      <c r="Y515" s="705"/>
      <c r="Z515" s="705"/>
    </row>
    <row r="516" ht="15.75" customHeight="1">
      <c r="A516" s="707"/>
      <c r="B516" s="703"/>
      <c r="C516" s="705"/>
      <c r="D516" s="705"/>
      <c r="E516" s="705"/>
      <c r="F516" s="705"/>
      <c r="G516" s="705"/>
      <c r="H516" s="705"/>
      <c r="I516" s="705"/>
      <c r="J516" s="705"/>
      <c r="K516" s="705"/>
      <c r="L516" s="705"/>
      <c r="M516" s="705"/>
      <c r="N516" s="705"/>
      <c r="O516" s="705"/>
      <c r="P516" s="705"/>
      <c r="Q516" s="705"/>
      <c r="R516" s="705"/>
      <c r="S516" s="705"/>
      <c r="T516" s="705"/>
      <c r="U516" s="705"/>
      <c r="V516" s="705"/>
      <c r="W516" s="705"/>
      <c r="X516" s="705"/>
      <c r="Y516" s="705"/>
      <c r="Z516" s="705"/>
    </row>
    <row r="517" ht="15.75" customHeight="1">
      <c r="A517" s="707"/>
      <c r="B517" s="703"/>
      <c r="C517" s="705"/>
      <c r="D517" s="705"/>
      <c r="E517" s="705"/>
      <c r="F517" s="705"/>
      <c r="G517" s="705"/>
      <c r="H517" s="705"/>
      <c r="I517" s="705"/>
      <c r="J517" s="705"/>
      <c r="K517" s="705"/>
      <c r="L517" s="705"/>
      <c r="M517" s="705"/>
      <c r="N517" s="705"/>
      <c r="O517" s="705"/>
      <c r="P517" s="705"/>
      <c r="Q517" s="705"/>
      <c r="R517" s="705"/>
      <c r="S517" s="705"/>
      <c r="T517" s="705"/>
      <c r="U517" s="705"/>
      <c r="V517" s="705"/>
      <c r="W517" s="705"/>
      <c r="X517" s="705"/>
      <c r="Y517" s="705"/>
      <c r="Z517" s="705"/>
    </row>
    <row r="518" ht="15.75" customHeight="1">
      <c r="A518" s="707"/>
      <c r="B518" s="703"/>
      <c r="C518" s="705"/>
      <c r="D518" s="705"/>
      <c r="E518" s="705"/>
      <c r="F518" s="705"/>
      <c r="G518" s="705"/>
      <c r="H518" s="705"/>
      <c r="I518" s="705"/>
      <c r="J518" s="705"/>
      <c r="K518" s="705"/>
      <c r="L518" s="705"/>
      <c r="M518" s="705"/>
      <c r="N518" s="705"/>
      <c r="O518" s="705"/>
      <c r="P518" s="705"/>
      <c r="Q518" s="705"/>
      <c r="R518" s="705"/>
      <c r="S518" s="705"/>
      <c r="T518" s="705"/>
      <c r="U518" s="705"/>
      <c r="V518" s="705"/>
      <c r="W518" s="705"/>
      <c r="X518" s="705"/>
      <c r="Y518" s="705"/>
      <c r="Z518" s="705"/>
    </row>
    <row r="519" ht="15.75" customHeight="1">
      <c r="A519" s="707"/>
      <c r="B519" s="703"/>
      <c r="C519" s="705"/>
      <c r="D519" s="705"/>
      <c r="E519" s="705"/>
      <c r="F519" s="705"/>
      <c r="G519" s="705"/>
      <c r="H519" s="705"/>
      <c r="I519" s="705"/>
      <c r="J519" s="705"/>
      <c r="K519" s="705"/>
      <c r="L519" s="705"/>
      <c r="M519" s="705"/>
      <c r="N519" s="705"/>
      <c r="O519" s="705"/>
      <c r="P519" s="705"/>
      <c r="Q519" s="705"/>
      <c r="R519" s="705"/>
      <c r="S519" s="705"/>
      <c r="T519" s="705"/>
      <c r="U519" s="705"/>
      <c r="V519" s="705"/>
      <c r="W519" s="705"/>
      <c r="X519" s="705"/>
      <c r="Y519" s="705"/>
      <c r="Z519" s="705"/>
    </row>
    <row r="520" ht="15.75" customHeight="1">
      <c r="A520" s="707"/>
      <c r="B520" s="703"/>
      <c r="C520" s="705"/>
      <c r="D520" s="705"/>
      <c r="E520" s="705"/>
      <c r="F520" s="705"/>
      <c r="G520" s="705"/>
      <c r="H520" s="705"/>
      <c r="I520" s="705"/>
      <c r="J520" s="705"/>
      <c r="K520" s="705"/>
      <c r="L520" s="705"/>
      <c r="M520" s="705"/>
      <c r="N520" s="705"/>
      <c r="O520" s="705"/>
      <c r="P520" s="705"/>
      <c r="Q520" s="705"/>
      <c r="R520" s="705"/>
      <c r="S520" s="705"/>
      <c r="T520" s="705"/>
      <c r="U520" s="705"/>
      <c r="V520" s="705"/>
      <c r="W520" s="705"/>
      <c r="X520" s="705"/>
      <c r="Y520" s="705"/>
      <c r="Z520" s="705"/>
    </row>
    <row r="521" ht="15.75" customHeight="1">
      <c r="A521" s="707"/>
      <c r="B521" s="703"/>
      <c r="C521" s="705"/>
      <c r="D521" s="705"/>
      <c r="E521" s="705"/>
      <c r="F521" s="705"/>
      <c r="G521" s="705"/>
      <c r="H521" s="705"/>
      <c r="I521" s="705"/>
      <c r="J521" s="705"/>
      <c r="K521" s="705"/>
      <c r="L521" s="705"/>
      <c r="M521" s="705"/>
      <c r="N521" s="705"/>
      <c r="O521" s="705"/>
      <c r="P521" s="705"/>
      <c r="Q521" s="705"/>
      <c r="R521" s="705"/>
      <c r="S521" s="705"/>
      <c r="T521" s="705"/>
      <c r="U521" s="705"/>
      <c r="V521" s="705"/>
      <c r="W521" s="705"/>
      <c r="X521" s="705"/>
      <c r="Y521" s="705"/>
      <c r="Z521" s="705"/>
    </row>
    <row r="522" ht="15.75" customHeight="1">
      <c r="A522" s="707"/>
      <c r="B522" s="703"/>
      <c r="C522" s="705"/>
      <c r="D522" s="705"/>
      <c r="E522" s="705"/>
      <c r="F522" s="705"/>
      <c r="G522" s="705"/>
      <c r="H522" s="705"/>
      <c r="I522" s="705"/>
      <c r="J522" s="705"/>
      <c r="K522" s="705"/>
      <c r="L522" s="705"/>
      <c r="M522" s="705"/>
      <c r="N522" s="705"/>
      <c r="O522" s="705"/>
      <c r="P522" s="705"/>
      <c r="Q522" s="705"/>
      <c r="R522" s="705"/>
      <c r="S522" s="705"/>
      <c r="T522" s="705"/>
      <c r="U522" s="705"/>
      <c r="V522" s="705"/>
      <c r="W522" s="705"/>
      <c r="X522" s="705"/>
      <c r="Y522" s="705"/>
      <c r="Z522" s="705"/>
    </row>
    <row r="523" ht="15.75" customHeight="1">
      <c r="A523" s="707"/>
      <c r="B523" s="703"/>
      <c r="C523" s="705"/>
      <c r="D523" s="705"/>
      <c r="E523" s="705"/>
      <c r="F523" s="705"/>
      <c r="G523" s="705"/>
      <c r="H523" s="705"/>
      <c r="I523" s="705"/>
      <c r="J523" s="705"/>
      <c r="K523" s="705"/>
      <c r="L523" s="705"/>
      <c r="M523" s="705"/>
      <c r="N523" s="705"/>
      <c r="O523" s="705"/>
      <c r="P523" s="705"/>
      <c r="Q523" s="705"/>
      <c r="R523" s="705"/>
      <c r="S523" s="705"/>
      <c r="T523" s="705"/>
      <c r="U523" s="705"/>
      <c r="V523" s="705"/>
      <c r="W523" s="705"/>
      <c r="X523" s="705"/>
      <c r="Y523" s="705"/>
      <c r="Z523" s="705"/>
    </row>
    <row r="524" ht="15.75" customHeight="1">
      <c r="A524" s="707"/>
      <c r="B524" s="703"/>
      <c r="C524" s="705"/>
      <c r="D524" s="705"/>
      <c r="E524" s="705"/>
      <c r="F524" s="705"/>
      <c r="G524" s="705"/>
      <c r="H524" s="705"/>
      <c r="I524" s="705"/>
      <c r="J524" s="705"/>
      <c r="K524" s="705"/>
      <c r="L524" s="705"/>
      <c r="M524" s="705"/>
      <c r="N524" s="705"/>
      <c r="O524" s="705"/>
      <c r="P524" s="705"/>
      <c r="Q524" s="705"/>
      <c r="R524" s="705"/>
      <c r="S524" s="705"/>
      <c r="T524" s="705"/>
      <c r="U524" s="705"/>
      <c r="V524" s="705"/>
      <c r="W524" s="705"/>
      <c r="X524" s="705"/>
      <c r="Y524" s="705"/>
      <c r="Z524" s="705"/>
    </row>
    <row r="525" ht="15.75" customHeight="1">
      <c r="A525" s="707"/>
      <c r="B525" s="703"/>
      <c r="C525" s="705"/>
      <c r="D525" s="705"/>
      <c r="E525" s="705"/>
      <c r="F525" s="705"/>
      <c r="G525" s="705"/>
      <c r="H525" s="705"/>
      <c r="I525" s="705"/>
      <c r="J525" s="705"/>
      <c r="K525" s="705"/>
      <c r="L525" s="705"/>
      <c r="M525" s="705"/>
      <c r="N525" s="705"/>
      <c r="O525" s="705"/>
      <c r="P525" s="705"/>
      <c r="Q525" s="705"/>
      <c r="R525" s="705"/>
      <c r="S525" s="705"/>
      <c r="T525" s="705"/>
      <c r="U525" s="705"/>
      <c r="V525" s="705"/>
      <c r="W525" s="705"/>
      <c r="X525" s="705"/>
      <c r="Y525" s="705"/>
      <c r="Z525" s="705"/>
    </row>
    <row r="526" ht="15.75" customHeight="1">
      <c r="A526" s="707"/>
      <c r="B526" s="703"/>
      <c r="C526" s="705"/>
      <c r="D526" s="705"/>
      <c r="E526" s="705"/>
      <c r="F526" s="705"/>
      <c r="G526" s="705"/>
      <c r="H526" s="705"/>
      <c r="I526" s="705"/>
      <c r="J526" s="705"/>
      <c r="K526" s="705"/>
      <c r="L526" s="705"/>
      <c r="M526" s="705"/>
      <c r="N526" s="705"/>
      <c r="O526" s="705"/>
      <c r="P526" s="705"/>
      <c r="Q526" s="705"/>
      <c r="R526" s="705"/>
      <c r="S526" s="705"/>
      <c r="T526" s="705"/>
      <c r="U526" s="705"/>
      <c r="V526" s="705"/>
      <c r="W526" s="705"/>
      <c r="X526" s="705"/>
      <c r="Y526" s="705"/>
      <c r="Z526" s="705"/>
    </row>
    <row r="527" ht="15.75" customHeight="1">
      <c r="A527" s="707"/>
      <c r="B527" s="703"/>
      <c r="C527" s="705"/>
      <c r="D527" s="705"/>
      <c r="E527" s="705"/>
      <c r="F527" s="705"/>
      <c r="G527" s="705"/>
      <c r="H527" s="705"/>
      <c r="I527" s="705"/>
      <c r="J527" s="705"/>
      <c r="K527" s="705"/>
      <c r="L527" s="705"/>
      <c r="M527" s="705"/>
      <c r="N527" s="705"/>
      <c r="O527" s="705"/>
      <c r="P527" s="705"/>
      <c r="Q527" s="705"/>
      <c r="R527" s="705"/>
      <c r="S527" s="705"/>
      <c r="T527" s="705"/>
      <c r="U527" s="705"/>
      <c r="V527" s="705"/>
      <c r="W527" s="705"/>
      <c r="X527" s="705"/>
      <c r="Y527" s="705"/>
      <c r="Z527" s="705"/>
    </row>
    <row r="528" ht="15.75" customHeight="1">
      <c r="A528" s="707"/>
      <c r="B528" s="703"/>
      <c r="C528" s="705"/>
      <c r="D528" s="705"/>
      <c r="E528" s="705"/>
      <c r="F528" s="705"/>
      <c r="G528" s="705"/>
      <c r="H528" s="705"/>
      <c r="I528" s="705"/>
      <c r="J528" s="705"/>
      <c r="K528" s="705"/>
      <c r="L528" s="705"/>
      <c r="M528" s="705"/>
      <c r="N528" s="705"/>
      <c r="O528" s="705"/>
      <c r="P528" s="705"/>
      <c r="Q528" s="705"/>
      <c r="R528" s="705"/>
      <c r="S528" s="705"/>
      <c r="T528" s="705"/>
      <c r="U528" s="705"/>
      <c r="V528" s="705"/>
      <c r="W528" s="705"/>
      <c r="X528" s="705"/>
      <c r="Y528" s="705"/>
      <c r="Z528" s="705"/>
    </row>
    <row r="529" ht="15.75" customHeight="1">
      <c r="A529" s="707"/>
      <c r="B529" s="703"/>
      <c r="C529" s="705"/>
      <c r="D529" s="705"/>
      <c r="E529" s="705"/>
      <c r="F529" s="705"/>
      <c r="G529" s="705"/>
      <c r="H529" s="705"/>
      <c r="I529" s="705"/>
      <c r="J529" s="705"/>
      <c r="K529" s="705"/>
      <c r="L529" s="705"/>
      <c r="M529" s="705"/>
      <c r="N529" s="705"/>
      <c r="O529" s="705"/>
      <c r="P529" s="705"/>
      <c r="Q529" s="705"/>
      <c r="R529" s="705"/>
      <c r="S529" s="705"/>
      <c r="T529" s="705"/>
      <c r="U529" s="705"/>
      <c r="V529" s="705"/>
      <c r="W529" s="705"/>
      <c r="X529" s="705"/>
      <c r="Y529" s="705"/>
      <c r="Z529" s="705"/>
    </row>
    <row r="530" ht="15.75" customHeight="1">
      <c r="A530" s="707"/>
      <c r="B530" s="703"/>
      <c r="C530" s="705"/>
      <c r="D530" s="705"/>
      <c r="E530" s="705"/>
      <c r="F530" s="705"/>
      <c r="G530" s="705"/>
      <c r="H530" s="705"/>
      <c r="I530" s="705"/>
      <c r="J530" s="705"/>
      <c r="K530" s="705"/>
      <c r="L530" s="705"/>
      <c r="M530" s="705"/>
      <c r="N530" s="705"/>
      <c r="O530" s="705"/>
      <c r="P530" s="705"/>
      <c r="Q530" s="705"/>
      <c r="R530" s="705"/>
      <c r="S530" s="705"/>
      <c r="T530" s="705"/>
      <c r="U530" s="705"/>
      <c r="V530" s="705"/>
      <c r="W530" s="705"/>
      <c r="X530" s="705"/>
      <c r="Y530" s="705"/>
      <c r="Z530" s="705"/>
    </row>
    <row r="531" ht="15.75" customHeight="1">
      <c r="A531" s="707"/>
      <c r="B531" s="703"/>
      <c r="C531" s="705"/>
      <c r="D531" s="705"/>
      <c r="E531" s="705"/>
      <c r="F531" s="705"/>
      <c r="G531" s="705"/>
      <c r="H531" s="705"/>
      <c r="I531" s="705"/>
      <c r="J531" s="705"/>
      <c r="K531" s="705"/>
      <c r="L531" s="705"/>
      <c r="M531" s="705"/>
      <c r="N531" s="705"/>
      <c r="O531" s="705"/>
      <c r="P531" s="705"/>
      <c r="Q531" s="705"/>
      <c r="R531" s="705"/>
      <c r="S531" s="705"/>
      <c r="T531" s="705"/>
      <c r="U531" s="705"/>
      <c r="V531" s="705"/>
      <c r="W531" s="705"/>
      <c r="X531" s="705"/>
      <c r="Y531" s="705"/>
      <c r="Z531" s="705"/>
    </row>
    <row r="532" ht="15.75" customHeight="1">
      <c r="A532" s="707"/>
      <c r="B532" s="703"/>
      <c r="C532" s="705"/>
      <c r="D532" s="705"/>
      <c r="E532" s="705"/>
      <c r="F532" s="705"/>
      <c r="G532" s="705"/>
      <c r="H532" s="705"/>
      <c r="I532" s="705"/>
      <c r="J532" s="705"/>
      <c r="K532" s="705"/>
      <c r="L532" s="705"/>
      <c r="M532" s="705"/>
      <c r="N532" s="705"/>
      <c r="O532" s="705"/>
      <c r="P532" s="705"/>
      <c r="Q532" s="705"/>
      <c r="R532" s="705"/>
      <c r="S532" s="705"/>
      <c r="T532" s="705"/>
      <c r="U532" s="705"/>
      <c r="V532" s="705"/>
      <c r="W532" s="705"/>
      <c r="X532" s="705"/>
      <c r="Y532" s="705"/>
      <c r="Z532" s="705"/>
    </row>
    <row r="533" ht="15.75" customHeight="1">
      <c r="A533" s="707"/>
      <c r="B533" s="703"/>
      <c r="C533" s="705"/>
      <c r="D533" s="705"/>
      <c r="E533" s="705"/>
      <c r="F533" s="705"/>
      <c r="G533" s="705"/>
      <c r="H533" s="705"/>
      <c r="I533" s="705"/>
      <c r="J533" s="705"/>
      <c r="K533" s="705"/>
      <c r="L533" s="705"/>
      <c r="M533" s="705"/>
      <c r="N533" s="705"/>
      <c r="O533" s="705"/>
      <c r="P533" s="705"/>
      <c r="Q533" s="705"/>
      <c r="R533" s="705"/>
      <c r="S533" s="705"/>
      <c r="T533" s="705"/>
      <c r="U533" s="705"/>
      <c r="V533" s="705"/>
      <c r="W533" s="705"/>
      <c r="X533" s="705"/>
      <c r="Y533" s="705"/>
      <c r="Z533" s="705"/>
    </row>
    <row r="534" ht="15.75" customHeight="1">
      <c r="A534" s="707"/>
      <c r="B534" s="703"/>
      <c r="C534" s="705"/>
      <c r="D534" s="705"/>
      <c r="E534" s="705"/>
      <c r="F534" s="705"/>
      <c r="G534" s="705"/>
      <c r="H534" s="705"/>
      <c r="I534" s="705"/>
      <c r="J534" s="705"/>
      <c r="K534" s="705"/>
      <c r="L534" s="705"/>
      <c r="M534" s="705"/>
      <c r="N534" s="705"/>
      <c r="O534" s="705"/>
      <c r="P534" s="705"/>
      <c r="Q534" s="705"/>
      <c r="R534" s="705"/>
      <c r="S534" s="705"/>
      <c r="T534" s="705"/>
      <c r="U534" s="705"/>
      <c r="V534" s="705"/>
      <c r="W534" s="705"/>
      <c r="X534" s="705"/>
      <c r="Y534" s="705"/>
      <c r="Z534" s="705"/>
    </row>
    <row r="535" ht="15.75" customHeight="1">
      <c r="A535" s="707"/>
      <c r="B535" s="703"/>
      <c r="C535" s="705"/>
      <c r="D535" s="705"/>
      <c r="E535" s="705"/>
      <c r="F535" s="705"/>
      <c r="G535" s="705"/>
      <c r="H535" s="705"/>
      <c r="I535" s="705"/>
      <c r="J535" s="705"/>
      <c r="K535" s="705"/>
      <c r="L535" s="705"/>
      <c r="M535" s="705"/>
      <c r="N535" s="705"/>
      <c r="O535" s="705"/>
      <c r="P535" s="705"/>
      <c r="Q535" s="705"/>
      <c r="R535" s="705"/>
      <c r="S535" s="705"/>
      <c r="T535" s="705"/>
      <c r="U535" s="705"/>
      <c r="V535" s="705"/>
      <c r="W535" s="705"/>
      <c r="X535" s="705"/>
      <c r="Y535" s="705"/>
      <c r="Z535" s="705"/>
    </row>
    <row r="536" ht="15.75" customHeight="1">
      <c r="A536" s="707"/>
      <c r="B536" s="703"/>
      <c r="C536" s="705"/>
      <c r="D536" s="705"/>
      <c r="E536" s="705"/>
      <c r="F536" s="705"/>
      <c r="G536" s="705"/>
      <c r="H536" s="705"/>
      <c r="I536" s="705"/>
      <c r="J536" s="705"/>
      <c r="K536" s="705"/>
      <c r="L536" s="705"/>
      <c r="M536" s="705"/>
      <c r="N536" s="705"/>
      <c r="O536" s="705"/>
      <c r="P536" s="705"/>
      <c r="Q536" s="705"/>
      <c r="R536" s="705"/>
      <c r="S536" s="705"/>
      <c r="T536" s="705"/>
      <c r="U536" s="705"/>
      <c r="V536" s="705"/>
      <c r="W536" s="705"/>
      <c r="X536" s="705"/>
      <c r="Y536" s="705"/>
      <c r="Z536" s="705"/>
    </row>
    <row r="537" ht="15.75" customHeight="1">
      <c r="A537" s="707"/>
      <c r="B537" s="703"/>
      <c r="C537" s="705"/>
      <c r="D537" s="705"/>
      <c r="E537" s="705"/>
      <c r="F537" s="705"/>
      <c r="G537" s="705"/>
      <c r="H537" s="705"/>
      <c r="I537" s="705"/>
      <c r="J537" s="705"/>
      <c r="K537" s="705"/>
      <c r="L537" s="705"/>
      <c r="M537" s="705"/>
      <c r="N537" s="705"/>
      <c r="O537" s="705"/>
      <c r="P537" s="705"/>
      <c r="Q537" s="705"/>
      <c r="R537" s="705"/>
      <c r="S537" s="705"/>
      <c r="T537" s="705"/>
      <c r="U537" s="705"/>
      <c r="V537" s="705"/>
      <c r="W537" s="705"/>
      <c r="X537" s="705"/>
      <c r="Y537" s="705"/>
      <c r="Z537" s="705"/>
    </row>
    <row r="538" ht="15.75" customHeight="1">
      <c r="A538" s="707"/>
      <c r="B538" s="703"/>
      <c r="C538" s="705"/>
      <c r="D538" s="705"/>
      <c r="E538" s="705"/>
      <c r="F538" s="705"/>
      <c r="G538" s="705"/>
      <c r="H538" s="705"/>
      <c r="I538" s="705"/>
      <c r="J538" s="705"/>
      <c r="K538" s="705"/>
      <c r="L538" s="705"/>
      <c r="M538" s="705"/>
      <c r="N538" s="705"/>
      <c r="O538" s="705"/>
      <c r="P538" s="705"/>
      <c r="Q538" s="705"/>
      <c r="R538" s="705"/>
      <c r="S538" s="705"/>
      <c r="T538" s="705"/>
      <c r="U538" s="705"/>
      <c r="V538" s="705"/>
      <c r="W538" s="705"/>
      <c r="X538" s="705"/>
      <c r="Y538" s="705"/>
      <c r="Z538" s="705"/>
    </row>
    <row r="539" ht="15.75" customHeight="1">
      <c r="A539" s="707"/>
      <c r="B539" s="703"/>
      <c r="C539" s="705"/>
      <c r="D539" s="705"/>
      <c r="E539" s="705"/>
      <c r="F539" s="705"/>
      <c r="G539" s="705"/>
      <c r="H539" s="705"/>
      <c r="I539" s="705"/>
      <c r="J539" s="705"/>
      <c r="K539" s="705"/>
      <c r="L539" s="705"/>
      <c r="M539" s="705"/>
      <c r="N539" s="705"/>
      <c r="O539" s="705"/>
      <c r="P539" s="705"/>
      <c r="Q539" s="705"/>
      <c r="R539" s="705"/>
      <c r="S539" s="705"/>
      <c r="T539" s="705"/>
      <c r="U539" s="705"/>
      <c r="V539" s="705"/>
      <c r="W539" s="705"/>
      <c r="X539" s="705"/>
      <c r="Y539" s="705"/>
      <c r="Z539" s="705"/>
    </row>
    <row r="540" ht="15.75" customHeight="1">
      <c r="A540" s="707"/>
      <c r="B540" s="703"/>
      <c r="C540" s="705"/>
      <c r="D540" s="705"/>
      <c r="E540" s="705"/>
      <c r="F540" s="705"/>
      <c r="G540" s="705"/>
      <c r="H540" s="705"/>
      <c r="I540" s="705"/>
      <c r="J540" s="705"/>
      <c r="K540" s="705"/>
      <c r="L540" s="705"/>
      <c r="M540" s="705"/>
      <c r="N540" s="705"/>
      <c r="O540" s="705"/>
      <c r="P540" s="705"/>
      <c r="Q540" s="705"/>
      <c r="R540" s="705"/>
      <c r="S540" s="705"/>
      <c r="T540" s="705"/>
      <c r="U540" s="705"/>
      <c r="V540" s="705"/>
      <c r="W540" s="705"/>
      <c r="X540" s="705"/>
      <c r="Y540" s="705"/>
      <c r="Z540" s="705"/>
    </row>
    <row r="541" ht="15.75" customHeight="1">
      <c r="A541" s="707"/>
      <c r="B541" s="703"/>
      <c r="C541" s="705"/>
      <c r="D541" s="705"/>
      <c r="E541" s="705"/>
      <c r="F541" s="705"/>
      <c r="G541" s="705"/>
      <c r="H541" s="705"/>
      <c r="I541" s="705"/>
      <c r="J541" s="705"/>
      <c r="K541" s="705"/>
      <c r="L541" s="705"/>
      <c r="M541" s="705"/>
      <c r="N541" s="705"/>
      <c r="O541" s="705"/>
      <c r="P541" s="705"/>
      <c r="Q541" s="705"/>
      <c r="R541" s="705"/>
      <c r="S541" s="705"/>
      <c r="T541" s="705"/>
      <c r="U541" s="705"/>
      <c r="V541" s="705"/>
      <c r="W541" s="705"/>
      <c r="X541" s="705"/>
      <c r="Y541" s="705"/>
      <c r="Z541" s="705"/>
    </row>
    <row r="542" ht="15.75" customHeight="1">
      <c r="A542" s="707"/>
      <c r="B542" s="703"/>
      <c r="C542" s="705"/>
      <c r="D542" s="705"/>
      <c r="E542" s="705"/>
      <c r="F542" s="705"/>
      <c r="G542" s="705"/>
      <c r="H542" s="705"/>
      <c r="I542" s="705"/>
      <c r="J542" s="705"/>
      <c r="K542" s="705"/>
      <c r="L542" s="705"/>
      <c r="M542" s="705"/>
      <c r="N542" s="705"/>
      <c r="O542" s="705"/>
      <c r="P542" s="705"/>
      <c r="Q542" s="705"/>
      <c r="R542" s="705"/>
      <c r="S542" s="705"/>
      <c r="T542" s="705"/>
      <c r="U542" s="705"/>
      <c r="V542" s="705"/>
      <c r="W542" s="705"/>
      <c r="X542" s="705"/>
      <c r="Y542" s="705"/>
      <c r="Z542" s="705"/>
    </row>
    <row r="543" ht="15.75" customHeight="1">
      <c r="A543" s="707"/>
      <c r="B543" s="703"/>
      <c r="C543" s="705"/>
      <c r="D543" s="705"/>
      <c r="E543" s="705"/>
      <c r="F543" s="705"/>
      <c r="G543" s="705"/>
      <c r="H543" s="705"/>
      <c r="I543" s="705"/>
      <c r="J543" s="705"/>
      <c r="K543" s="705"/>
      <c r="L543" s="705"/>
      <c r="M543" s="705"/>
      <c r="N543" s="705"/>
      <c r="O543" s="705"/>
      <c r="P543" s="705"/>
      <c r="Q543" s="705"/>
      <c r="R543" s="705"/>
      <c r="S543" s="705"/>
      <c r="T543" s="705"/>
      <c r="U543" s="705"/>
      <c r="V543" s="705"/>
      <c r="W543" s="705"/>
      <c r="X543" s="705"/>
      <c r="Y543" s="705"/>
      <c r="Z543" s="705"/>
    </row>
    <row r="544" ht="15.75" customHeight="1">
      <c r="A544" s="707"/>
      <c r="B544" s="703"/>
      <c r="C544" s="705"/>
      <c r="D544" s="705"/>
      <c r="E544" s="705"/>
      <c r="F544" s="705"/>
      <c r="G544" s="705"/>
      <c r="H544" s="705"/>
      <c r="I544" s="705"/>
      <c r="J544" s="705"/>
      <c r="K544" s="705"/>
      <c r="L544" s="705"/>
      <c r="M544" s="705"/>
      <c r="N544" s="705"/>
      <c r="O544" s="705"/>
      <c r="P544" s="705"/>
      <c r="Q544" s="705"/>
      <c r="R544" s="705"/>
      <c r="S544" s="705"/>
      <c r="T544" s="705"/>
      <c r="U544" s="705"/>
      <c r="V544" s="705"/>
      <c r="W544" s="705"/>
      <c r="X544" s="705"/>
      <c r="Y544" s="705"/>
      <c r="Z544" s="705"/>
    </row>
    <row r="545" ht="15.75" customHeight="1">
      <c r="A545" s="707"/>
      <c r="B545" s="703"/>
      <c r="C545" s="705"/>
      <c r="D545" s="705"/>
      <c r="E545" s="705"/>
      <c r="F545" s="705"/>
      <c r="G545" s="705"/>
      <c r="H545" s="705"/>
      <c r="I545" s="705"/>
      <c r="J545" s="705"/>
      <c r="K545" s="705"/>
      <c r="L545" s="705"/>
      <c r="M545" s="705"/>
      <c r="N545" s="705"/>
      <c r="O545" s="705"/>
      <c r="P545" s="705"/>
      <c r="Q545" s="705"/>
      <c r="R545" s="705"/>
      <c r="S545" s="705"/>
      <c r="T545" s="705"/>
      <c r="U545" s="705"/>
      <c r="V545" s="705"/>
      <c r="W545" s="705"/>
      <c r="X545" s="705"/>
      <c r="Y545" s="705"/>
      <c r="Z545" s="705"/>
    </row>
    <row r="546" ht="15.75" customHeight="1">
      <c r="A546" s="707"/>
      <c r="B546" s="703"/>
      <c r="C546" s="705"/>
      <c r="D546" s="705"/>
      <c r="E546" s="705"/>
      <c r="F546" s="705"/>
      <c r="G546" s="705"/>
      <c r="H546" s="705"/>
      <c r="I546" s="705"/>
      <c r="J546" s="705"/>
      <c r="K546" s="705"/>
      <c r="L546" s="705"/>
      <c r="M546" s="705"/>
      <c r="N546" s="705"/>
      <c r="O546" s="705"/>
      <c r="P546" s="705"/>
      <c r="Q546" s="705"/>
      <c r="R546" s="705"/>
      <c r="S546" s="705"/>
      <c r="T546" s="705"/>
      <c r="U546" s="705"/>
      <c r="V546" s="705"/>
      <c r="W546" s="705"/>
      <c r="X546" s="705"/>
      <c r="Y546" s="705"/>
      <c r="Z546" s="705"/>
    </row>
    <row r="547" ht="15.75" customHeight="1">
      <c r="A547" s="707"/>
      <c r="B547" s="703"/>
      <c r="C547" s="705"/>
      <c r="D547" s="705"/>
      <c r="E547" s="705"/>
      <c r="F547" s="705"/>
      <c r="G547" s="705"/>
      <c r="H547" s="705"/>
      <c r="I547" s="705"/>
      <c r="J547" s="705"/>
      <c r="K547" s="705"/>
      <c r="L547" s="705"/>
      <c r="M547" s="705"/>
      <c r="N547" s="705"/>
      <c r="O547" s="705"/>
      <c r="P547" s="705"/>
      <c r="Q547" s="705"/>
      <c r="R547" s="705"/>
      <c r="S547" s="705"/>
      <c r="T547" s="705"/>
      <c r="U547" s="705"/>
      <c r="V547" s="705"/>
      <c r="W547" s="705"/>
      <c r="X547" s="705"/>
      <c r="Y547" s="705"/>
      <c r="Z547" s="705"/>
    </row>
    <row r="548" ht="15.75" customHeight="1">
      <c r="A548" s="707"/>
      <c r="B548" s="703"/>
      <c r="C548" s="705"/>
      <c r="D548" s="705"/>
      <c r="E548" s="705"/>
      <c r="F548" s="705"/>
      <c r="G548" s="705"/>
      <c r="H548" s="705"/>
      <c r="I548" s="705"/>
      <c r="J548" s="705"/>
      <c r="K548" s="705"/>
      <c r="L548" s="705"/>
      <c r="M548" s="705"/>
      <c r="N548" s="705"/>
      <c r="O548" s="705"/>
      <c r="P548" s="705"/>
      <c r="Q548" s="705"/>
      <c r="R548" s="705"/>
      <c r="S548" s="705"/>
      <c r="T548" s="705"/>
      <c r="U548" s="705"/>
      <c r="V548" s="705"/>
      <c r="W548" s="705"/>
      <c r="X548" s="705"/>
      <c r="Y548" s="705"/>
      <c r="Z548" s="705"/>
    </row>
    <row r="549" ht="15.75" customHeight="1">
      <c r="A549" s="707"/>
      <c r="B549" s="703"/>
      <c r="C549" s="705"/>
      <c r="D549" s="705"/>
      <c r="E549" s="705"/>
      <c r="F549" s="705"/>
      <c r="G549" s="705"/>
      <c r="H549" s="705"/>
      <c r="I549" s="705"/>
      <c r="J549" s="705"/>
      <c r="K549" s="705"/>
      <c r="L549" s="705"/>
      <c r="M549" s="705"/>
      <c r="N549" s="705"/>
      <c r="O549" s="705"/>
      <c r="P549" s="705"/>
      <c r="Q549" s="705"/>
      <c r="R549" s="705"/>
      <c r="S549" s="705"/>
      <c r="T549" s="705"/>
      <c r="U549" s="705"/>
      <c r="V549" s="705"/>
      <c r="W549" s="705"/>
      <c r="X549" s="705"/>
      <c r="Y549" s="705"/>
      <c r="Z549" s="705"/>
    </row>
    <row r="550" ht="15.75" customHeight="1">
      <c r="A550" s="707"/>
      <c r="B550" s="703"/>
      <c r="C550" s="705"/>
      <c r="D550" s="705"/>
      <c r="E550" s="705"/>
      <c r="F550" s="705"/>
      <c r="G550" s="705"/>
      <c r="H550" s="705"/>
      <c r="I550" s="705"/>
      <c r="J550" s="705"/>
      <c r="K550" s="705"/>
      <c r="L550" s="705"/>
      <c r="M550" s="705"/>
      <c r="N550" s="705"/>
      <c r="O550" s="705"/>
      <c r="P550" s="705"/>
      <c r="Q550" s="705"/>
      <c r="R550" s="705"/>
      <c r="S550" s="705"/>
      <c r="T550" s="705"/>
      <c r="U550" s="705"/>
      <c r="V550" s="705"/>
      <c r="W550" s="705"/>
      <c r="X550" s="705"/>
      <c r="Y550" s="705"/>
      <c r="Z550" s="705"/>
    </row>
    <row r="551" ht="15.75" customHeight="1">
      <c r="A551" s="707"/>
      <c r="B551" s="703"/>
      <c r="C551" s="705"/>
      <c r="D551" s="705"/>
      <c r="E551" s="705"/>
      <c r="F551" s="705"/>
      <c r="G551" s="705"/>
      <c r="H551" s="705"/>
      <c r="I551" s="705"/>
      <c r="J551" s="705"/>
      <c r="K551" s="705"/>
      <c r="L551" s="705"/>
      <c r="M551" s="705"/>
      <c r="N551" s="705"/>
      <c r="O551" s="705"/>
      <c r="P551" s="705"/>
      <c r="Q551" s="705"/>
      <c r="R551" s="705"/>
      <c r="S551" s="705"/>
      <c r="T551" s="705"/>
      <c r="U551" s="705"/>
      <c r="V551" s="705"/>
      <c r="W551" s="705"/>
      <c r="X551" s="705"/>
      <c r="Y551" s="705"/>
      <c r="Z551" s="705"/>
    </row>
    <row r="552" ht="15.75" customHeight="1">
      <c r="A552" s="707"/>
      <c r="B552" s="703"/>
      <c r="C552" s="705"/>
      <c r="D552" s="705"/>
      <c r="E552" s="705"/>
      <c r="F552" s="705"/>
      <c r="G552" s="705"/>
      <c r="H552" s="705"/>
      <c r="I552" s="705"/>
      <c r="J552" s="705"/>
      <c r="K552" s="705"/>
      <c r="L552" s="705"/>
      <c r="M552" s="705"/>
      <c r="N552" s="705"/>
      <c r="O552" s="705"/>
      <c r="P552" s="705"/>
      <c r="Q552" s="705"/>
      <c r="R552" s="705"/>
      <c r="S552" s="705"/>
      <c r="T552" s="705"/>
      <c r="U552" s="705"/>
      <c r="V552" s="705"/>
      <c r="W552" s="705"/>
      <c r="X552" s="705"/>
      <c r="Y552" s="705"/>
      <c r="Z552" s="705"/>
    </row>
    <row r="553" ht="15.75" customHeight="1">
      <c r="A553" s="707"/>
      <c r="B553" s="703"/>
      <c r="C553" s="705"/>
      <c r="D553" s="705"/>
      <c r="E553" s="705"/>
      <c r="F553" s="705"/>
      <c r="G553" s="705"/>
      <c r="H553" s="705"/>
      <c r="I553" s="705"/>
      <c r="J553" s="705"/>
      <c r="K553" s="705"/>
      <c r="L553" s="705"/>
      <c r="M553" s="705"/>
      <c r="N553" s="705"/>
      <c r="O553" s="705"/>
      <c r="P553" s="705"/>
      <c r="Q553" s="705"/>
      <c r="R553" s="705"/>
      <c r="S553" s="705"/>
      <c r="T553" s="705"/>
      <c r="U553" s="705"/>
      <c r="V553" s="705"/>
      <c r="W553" s="705"/>
      <c r="X553" s="705"/>
      <c r="Y553" s="705"/>
      <c r="Z553" s="705"/>
    </row>
    <row r="554" ht="15.75" customHeight="1">
      <c r="A554" s="707"/>
      <c r="B554" s="703"/>
      <c r="C554" s="705"/>
      <c r="D554" s="705"/>
      <c r="E554" s="705"/>
      <c r="F554" s="705"/>
      <c r="G554" s="705"/>
      <c r="H554" s="705"/>
      <c r="I554" s="705"/>
      <c r="J554" s="705"/>
      <c r="K554" s="705"/>
      <c r="L554" s="705"/>
      <c r="M554" s="705"/>
      <c r="N554" s="705"/>
      <c r="O554" s="705"/>
      <c r="P554" s="705"/>
      <c r="Q554" s="705"/>
      <c r="R554" s="705"/>
      <c r="S554" s="705"/>
      <c r="T554" s="705"/>
      <c r="U554" s="705"/>
      <c r="V554" s="705"/>
      <c r="W554" s="705"/>
      <c r="X554" s="705"/>
      <c r="Y554" s="705"/>
      <c r="Z554" s="705"/>
    </row>
    <row r="555" ht="15.75" customHeight="1">
      <c r="A555" s="707"/>
      <c r="B555" s="703"/>
      <c r="C555" s="705"/>
      <c r="D555" s="705"/>
      <c r="E555" s="705"/>
      <c r="F555" s="705"/>
      <c r="G555" s="705"/>
      <c r="H555" s="705"/>
      <c r="I555" s="705"/>
      <c r="J555" s="705"/>
      <c r="K555" s="705"/>
      <c r="L555" s="705"/>
      <c r="M555" s="705"/>
      <c r="N555" s="705"/>
      <c r="O555" s="705"/>
      <c r="P555" s="705"/>
      <c r="Q555" s="705"/>
      <c r="R555" s="705"/>
      <c r="S555" s="705"/>
      <c r="T555" s="705"/>
      <c r="U555" s="705"/>
      <c r="V555" s="705"/>
      <c r="W555" s="705"/>
      <c r="X555" s="705"/>
      <c r="Y555" s="705"/>
      <c r="Z555" s="705"/>
    </row>
    <row r="556" ht="15.75" customHeight="1">
      <c r="A556" s="707"/>
      <c r="B556" s="703"/>
      <c r="C556" s="705"/>
      <c r="D556" s="705"/>
      <c r="E556" s="705"/>
      <c r="F556" s="705"/>
      <c r="G556" s="705"/>
      <c r="H556" s="705"/>
      <c r="I556" s="705"/>
      <c r="J556" s="705"/>
      <c r="K556" s="705"/>
      <c r="L556" s="705"/>
      <c r="M556" s="705"/>
      <c r="N556" s="705"/>
      <c r="O556" s="705"/>
      <c r="P556" s="705"/>
      <c r="Q556" s="705"/>
      <c r="R556" s="705"/>
      <c r="S556" s="705"/>
      <c r="T556" s="705"/>
      <c r="U556" s="705"/>
      <c r="V556" s="705"/>
      <c r="W556" s="705"/>
      <c r="X556" s="705"/>
      <c r="Y556" s="705"/>
      <c r="Z556" s="705"/>
    </row>
    <row r="557" ht="15.75" customHeight="1">
      <c r="A557" s="707"/>
      <c r="B557" s="703"/>
      <c r="C557" s="705"/>
      <c r="D557" s="705"/>
      <c r="E557" s="705"/>
      <c r="F557" s="705"/>
      <c r="G557" s="705"/>
      <c r="H557" s="705"/>
      <c r="I557" s="705"/>
      <c r="J557" s="705"/>
      <c r="K557" s="705"/>
      <c r="L557" s="705"/>
      <c r="M557" s="705"/>
      <c r="N557" s="705"/>
      <c r="O557" s="705"/>
      <c r="P557" s="705"/>
      <c r="Q557" s="705"/>
      <c r="R557" s="705"/>
      <c r="S557" s="705"/>
      <c r="T557" s="705"/>
      <c r="U557" s="705"/>
      <c r="V557" s="705"/>
      <c r="W557" s="705"/>
      <c r="X557" s="705"/>
      <c r="Y557" s="705"/>
      <c r="Z557" s="705"/>
    </row>
    <row r="558" ht="15.75" customHeight="1">
      <c r="A558" s="707"/>
      <c r="B558" s="703"/>
      <c r="C558" s="705"/>
      <c r="D558" s="705"/>
      <c r="E558" s="705"/>
      <c r="F558" s="705"/>
      <c r="G558" s="705"/>
      <c r="H558" s="705"/>
      <c r="I558" s="705"/>
      <c r="J558" s="705"/>
      <c r="K558" s="705"/>
      <c r="L558" s="705"/>
      <c r="M558" s="705"/>
      <c r="N558" s="705"/>
      <c r="O558" s="705"/>
      <c r="P558" s="705"/>
      <c r="Q558" s="705"/>
      <c r="R558" s="705"/>
      <c r="S558" s="705"/>
      <c r="T558" s="705"/>
      <c r="U558" s="705"/>
      <c r="V558" s="705"/>
      <c r="W558" s="705"/>
      <c r="X558" s="705"/>
      <c r="Y558" s="705"/>
      <c r="Z558" s="705"/>
    </row>
    <row r="559" ht="15.75" customHeight="1">
      <c r="A559" s="707"/>
      <c r="B559" s="703"/>
      <c r="C559" s="705"/>
      <c r="D559" s="705"/>
      <c r="E559" s="705"/>
      <c r="F559" s="705"/>
      <c r="G559" s="705"/>
      <c r="H559" s="705"/>
      <c r="I559" s="705"/>
      <c r="J559" s="705"/>
      <c r="K559" s="705"/>
      <c r="L559" s="705"/>
      <c r="M559" s="705"/>
      <c r="N559" s="705"/>
      <c r="O559" s="705"/>
      <c r="P559" s="705"/>
      <c r="Q559" s="705"/>
      <c r="R559" s="705"/>
      <c r="S559" s="705"/>
      <c r="T559" s="705"/>
      <c r="U559" s="705"/>
      <c r="V559" s="705"/>
      <c r="W559" s="705"/>
      <c r="X559" s="705"/>
      <c r="Y559" s="705"/>
      <c r="Z559" s="705"/>
    </row>
    <row r="560" ht="15.75" customHeight="1">
      <c r="A560" s="707"/>
      <c r="B560" s="703"/>
      <c r="C560" s="705"/>
      <c r="D560" s="705"/>
      <c r="E560" s="705"/>
      <c r="F560" s="705"/>
      <c r="G560" s="705"/>
      <c r="H560" s="705"/>
      <c r="I560" s="705"/>
      <c r="J560" s="705"/>
      <c r="K560" s="705"/>
      <c r="L560" s="705"/>
      <c r="M560" s="705"/>
      <c r="N560" s="705"/>
      <c r="O560" s="705"/>
      <c r="P560" s="705"/>
      <c r="Q560" s="705"/>
      <c r="R560" s="705"/>
      <c r="S560" s="705"/>
      <c r="T560" s="705"/>
      <c r="U560" s="705"/>
      <c r="V560" s="705"/>
      <c r="W560" s="705"/>
      <c r="X560" s="705"/>
      <c r="Y560" s="705"/>
      <c r="Z560" s="705"/>
    </row>
    <row r="561" ht="15.75" customHeight="1">
      <c r="A561" s="707"/>
      <c r="B561" s="703"/>
      <c r="C561" s="705"/>
      <c r="D561" s="705"/>
      <c r="E561" s="705"/>
      <c r="F561" s="705"/>
      <c r="G561" s="705"/>
      <c r="H561" s="705"/>
      <c r="I561" s="705"/>
      <c r="J561" s="705"/>
      <c r="K561" s="705"/>
      <c r="L561" s="705"/>
      <c r="M561" s="705"/>
      <c r="N561" s="705"/>
      <c r="O561" s="705"/>
      <c r="P561" s="705"/>
      <c r="Q561" s="705"/>
      <c r="R561" s="705"/>
      <c r="S561" s="705"/>
      <c r="T561" s="705"/>
      <c r="U561" s="705"/>
      <c r="V561" s="705"/>
      <c r="W561" s="705"/>
      <c r="X561" s="705"/>
      <c r="Y561" s="705"/>
      <c r="Z561" s="705"/>
    </row>
    <row r="562" ht="15.75" customHeight="1">
      <c r="A562" s="707"/>
      <c r="B562" s="703"/>
      <c r="C562" s="705"/>
      <c r="D562" s="705"/>
      <c r="E562" s="705"/>
      <c r="F562" s="705"/>
      <c r="G562" s="705"/>
      <c r="H562" s="705"/>
      <c r="I562" s="705"/>
      <c r="J562" s="705"/>
      <c r="K562" s="705"/>
      <c r="L562" s="705"/>
      <c r="M562" s="705"/>
      <c r="N562" s="705"/>
      <c r="O562" s="705"/>
      <c r="P562" s="705"/>
      <c r="Q562" s="705"/>
      <c r="R562" s="705"/>
      <c r="S562" s="705"/>
      <c r="T562" s="705"/>
      <c r="U562" s="705"/>
      <c r="V562" s="705"/>
      <c r="W562" s="705"/>
      <c r="X562" s="705"/>
      <c r="Y562" s="705"/>
      <c r="Z562" s="705"/>
    </row>
    <row r="563" ht="15.75" customHeight="1">
      <c r="A563" s="707"/>
      <c r="B563" s="703"/>
      <c r="C563" s="705"/>
      <c r="D563" s="705"/>
      <c r="E563" s="705"/>
      <c r="F563" s="705"/>
      <c r="G563" s="705"/>
      <c r="H563" s="705"/>
      <c r="I563" s="705"/>
      <c r="J563" s="705"/>
      <c r="K563" s="705"/>
      <c r="L563" s="705"/>
      <c r="M563" s="705"/>
      <c r="N563" s="705"/>
      <c r="O563" s="705"/>
      <c r="P563" s="705"/>
      <c r="Q563" s="705"/>
      <c r="R563" s="705"/>
      <c r="S563" s="705"/>
      <c r="T563" s="705"/>
      <c r="U563" s="705"/>
      <c r="V563" s="705"/>
      <c r="W563" s="705"/>
      <c r="X563" s="705"/>
      <c r="Y563" s="705"/>
      <c r="Z563" s="705"/>
    </row>
    <row r="564" ht="15.75" customHeight="1">
      <c r="A564" s="707"/>
      <c r="B564" s="703"/>
      <c r="C564" s="705"/>
      <c r="D564" s="705"/>
      <c r="E564" s="705"/>
      <c r="F564" s="705"/>
      <c r="G564" s="705"/>
      <c r="H564" s="705"/>
      <c r="I564" s="705"/>
      <c r="J564" s="705"/>
      <c r="K564" s="705"/>
      <c r="L564" s="705"/>
      <c r="M564" s="705"/>
      <c r="N564" s="705"/>
      <c r="O564" s="705"/>
      <c r="P564" s="705"/>
      <c r="Q564" s="705"/>
      <c r="R564" s="705"/>
      <c r="S564" s="705"/>
      <c r="T564" s="705"/>
      <c r="U564" s="705"/>
      <c r="V564" s="705"/>
      <c r="W564" s="705"/>
      <c r="X564" s="705"/>
      <c r="Y564" s="705"/>
      <c r="Z564" s="705"/>
    </row>
    <row r="565" ht="15.75" customHeight="1">
      <c r="A565" s="707"/>
      <c r="B565" s="703"/>
      <c r="C565" s="705"/>
      <c r="D565" s="705"/>
      <c r="E565" s="705"/>
      <c r="F565" s="705"/>
      <c r="G565" s="705"/>
      <c r="H565" s="705"/>
      <c r="I565" s="705"/>
      <c r="J565" s="705"/>
      <c r="K565" s="705"/>
      <c r="L565" s="705"/>
      <c r="M565" s="705"/>
      <c r="N565" s="705"/>
      <c r="O565" s="705"/>
      <c r="P565" s="705"/>
      <c r="Q565" s="705"/>
      <c r="R565" s="705"/>
      <c r="S565" s="705"/>
      <c r="T565" s="705"/>
      <c r="U565" s="705"/>
      <c r="V565" s="705"/>
      <c r="W565" s="705"/>
      <c r="X565" s="705"/>
      <c r="Y565" s="705"/>
      <c r="Z565" s="705"/>
    </row>
    <row r="566" ht="15.75" customHeight="1">
      <c r="A566" s="707"/>
      <c r="B566" s="703"/>
      <c r="C566" s="705"/>
      <c r="D566" s="705"/>
      <c r="E566" s="705"/>
      <c r="F566" s="705"/>
      <c r="G566" s="705"/>
      <c r="H566" s="705"/>
      <c r="I566" s="705"/>
      <c r="J566" s="705"/>
      <c r="K566" s="705"/>
      <c r="L566" s="705"/>
      <c r="M566" s="705"/>
      <c r="N566" s="705"/>
      <c r="O566" s="705"/>
      <c r="P566" s="705"/>
      <c r="Q566" s="705"/>
      <c r="R566" s="705"/>
      <c r="S566" s="705"/>
      <c r="T566" s="705"/>
      <c r="U566" s="705"/>
      <c r="V566" s="705"/>
      <c r="W566" s="705"/>
      <c r="X566" s="705"/>
      <c r="Y566" s="705"/>
      <c r="Z566" s="705"/>
    </row>
    <row r="567" ht="15.75" customHeight="1">
      <c r="A567" s="707"/>
      <c r="B567" s="703"/>
      <c r="C567" s="705"/>
      <c r="D567" s="705"/>
      <c r="E567" s="705"/>
      <c r="F567" s="705"/>
      <c r="G567" s="705"/>
      <c r="H567" s="705"/>
      <c r="I567" s="705"/>
      <c r="J567" s="705"/>
      <c r="K567" s="705"/>
      <c r="L567" s="705"/>
      <c r="M567" s="705"/>
      <c r="N567" s="705"/>
      <c r="O567" s="705"/>
      <c r="P567" s="705"/>
      <c r="Q567" s="705"/>
      <c r="R567" s="705"/>
      <c r="S567" s="705"/>
      <c r="T567" s="705"/>
      <c r="U567" s="705"/>
      <c r="V567" s="705"/>
      <c r="W567" s="705"/>
      <c r="X567" s="705"/>
      <c r="Y567" s="705"/>
      <c r="Z567" s="705"/>
    </row>
    <row r="568" ht="15.75" customHeight="1">
      <c r="A568" s="707"/>
      <c r="B568" s="703"/>
      <c r="C568" s="705"/>
      <c r="D568" s="705"/>
      <c r="E568" s="705"/>
      <c r="F568" s="705"/>
      <c r="G568" s="705"/>
      <c r="H568" s="705"/>
      <c r="I568" s="705"/>
      <c r="J568" s="705"/>
      <c r="K568" s="705"/>
      <c r="L568" s="705"/>
      <c r="M568" s="705"/>
      <c r="N568" s="705"/>
      <c r="O568" s="705"/>
      <c r="P568" s="705"/>
      <c r="Q568" s="705"/>
      <c r="R568" s="705"/>
      <c r="S568" s="705"/>
      <c r="T568" s="705"/>
      <c r="U568" s="705"/>
      <c r="V568" s="705"/>
      <c r="W568" s="705"/>
      <c r="X568" s="705"/>
      <c r="Y568" s="705"/>
      <c r="Z568" s="705"/>
    </row>
    <row r="569" ht="15.75" customHeight="1">
      <c r="A569" s="707"/>
      <c r="B569" s="703"/>
      <c r="C569" s="705"/>
      <c r="D569" s="705"/>
      <c r="E569" s="705"/>
      <c r="F569" s="705"/>
      <c r="G569" s="705"/>
      <c r="H569" s="705"/>
      <c r="I569" s="705"/>
      <c r="J569" s="705"/>
      <c r="K569" s="705"/>
      <c r="L569" s="705"/>
      <c r="M569" s="705"/>
      <c r="N569" s="705"/>
      <c r="O569" s="705"/>
      <c r="P569" s="705"/>
      <c r="Q569" s="705"/>
      <c r="R569" s="705"/>
      <c r="S569" s="705"/>
      <c r="T569" s="705"/>
      <c r="U569" s="705"/>
      <c r="V569" s="705"/>
      <c r="W569" s="705"/>
      <c r="X569" s="705"/>
      <c r="Y569" s="705"/>
      <c r="Z569" s="705"/>
    </row>
    <row r="570" ht="15.75" customHeight="1">
      <c r="A570" s="707"/>
      <c r="B570" s="703"/>
      <c r="C570" s="705"/>
      <c r="D570" s="705"/>
      <c r="E570" s="705"/>
      <c r="F570" s="705"/>
      <c r="G570" s="705"/>
      <c r="H570" s="705"/>
      <c r="I570" s="705"/>
      <c r="J570" s="705"/>
      <c r="K570" s="705"/>
      <c r="L570" s="705"/>
      <c r="M570" s="705"/>
      <c r="N570" s="705"/>
      <c r="O570" s="705"/>
      <c r="P570" s="705"/>
      <c r="Q570" s="705"/>
      <c r="R570" s="705"/>
      <c r="S570" s="705"/>
      <c r="T570" s="705"/>
      <c r="U570" s="705"/>
      <c r="V570" s="705"/>
      <c r="W570" s="705"/>
      <c r="X570" s="705"/>
      <c r="Y570" s="705"/>
      <c r="Z570" s="705"/>
    </row>
    <row r="571" ht="15.75" customHeight="1">
      <c r="A571" s="707"/>
      <c r="B571" s="703"/>
      <c r="C571" s="705"/>
      <c r="D571" s="705"/>
      <c r="E571" s="705"/>
      <c r="F571" s="705"/>
      <c r="G571" s="705"/>
      <c r="H571" s="705"/>
      <c r="I571" s="705"/>
      <c r="J571" s="705"/>
      <c r="K571" s="705"/>
      <c r="L571" s="705"/>
      <c r="M571" s="705"/>
      <c r="N571" s="705"/>
      <c r="O571" s="705"/>
      <c r="P571" s="705"/>
      <c r="Q571" s="705"/>
      <c r="R571" s="705"/>
      <c r="S571" s="705"/>
      <c r="T571" s="705"/>
      <c r="U571" s="705"/>
      <c r="V571" s="705"/>
      <c r="W571" s="705"/>
      <c r="X571" s="705"/>
      <c r="Y571" s="705"/>
      <c r="Z571" s="705"/>
    </row>
    <row r="572" ht="15.75" customHeight="1">
      <c r="A572" s="707"/>
      <c r="B572" s="703"/>
      <c r="C572" s="705"/>
      <c r="D572" s="705"/>
      <c r="E572" s="705"/>
      <c r="F572" s="705"/>
      <c r="G572" s="705"/>
      <c r="H572" s="705"/>
      <c r="I572" s="705"/>
      <c r="J572" s="705"/>
      <c r="K572" s="705"/>
      <c r="L572" s="705"/>
      <c r="M572" s="705"/>
      <c r="N572" s="705"/>
      <c r="O572" s="705"/>
      <c r="P572" s="705"/>
      <c r="Q572" s="705"/>
      <c r="R572" s="705"/>
      <c r="S572" s="705"/>
      <c r="T572" s="705"/>
      <c r="U572" s="705"/>
      <c r="V572" s="705"/>
      <c r="W572" s="705"/>
      <c r="X572" s="705"/>
      <c r="Y572" s="705"/>
      <c r="Z572" s="705"/>
    </row>
    <row r="573" ht="15.75" customHeight="1">
      <c r="A573" s="707"/>
      <c r="B573" s="703"/>
      <c r="C573" s="705"/>
      <c r="D573" s="705"/>
      <c r="E573" s="705"/>
      <c r="F573" s="705"/>
      <c r="G573" s="705"/>
      <c r="H573" s="705"/>
      <c r="I573" s="705"/>
      <c r="J573" s="705"/>
      <c r="K573" s="705"/>
      <c r="L573" s="705"/>
      <c r="M573" s="705"/>
      <c r="N573" s="705"/>
      <c r="O573" s="705"/>
      <c r="P573" s="705"/>
      <c r="Q573" s="705"/>
      <c r="R573" s="705"/>
      <c r="S573" s="705"/>
      <c r="T573" s="705"/>
      <c r="U573" s="705"/>
      <c r="V573" s="705"/>
      <c r="W573" s="705"/>
      <c r="X573" s="705"/>
      <c r="Y573" s="705"/>
      <c r="Z573" s="705"/>
    </row>
    <row r="574" ht="15.75" customHeight="1">
      <c r="A574" s="707"/>
      <c r="B574" s="703"/>
      <c r="C574" s="705"/>
      <c r="D574" s="705"/>
      <c r="E574" s="705"/>
      <c r="F574" s="705"/>
      <c r="G574" s="705"/>
      <c r="H574" s="705"/>
      <c r="I574" s="705"/>
      <c r="J574" s="705"/>
      <c r="K574" s="705"/>
      <c r="L574" s="705"/>
      <c r="M574" s="705"/>
      <c r="N574" s="705"/>
      <c r="O574" s="705"/>
      <c r="P574" s="705"/>
      <c r="Q574" s="705"/>
      <c r="R574" s="705"/>
      <c r="S574" s="705"/>
      <c r="T574" s="705"/>
      <c r="U574" s="705"/>
      <c r="V574" s="705"/>
      <c r="W574" s="705"/>
      <c r="X574" s="705"/>
      <c r="Y574" s="705"/>
      <c r="Z574" s="705"/>
    </row>
    <row r="575" ht="15.75" customHeight="1">
      <c r="A575" s="707"/>
      <c r="B575" s="703"/>
      <c r="C575" s="705"/>
      <c r="D575" s="705"/>
      <c r="E575" s="705"/>
      <c r="F575" s="705"/>
      <c r="G575" s="705"/>
      <c r="H575" s="705"/>
      <c r="I575" s="705"/>
      <c r="J575" s="705"/>
      <c r="K575" s="705"/>
      <c r="L575" s="705"/>
      <c r="M575" s="705"/>
      <c r="N575" s="705"/>
      <c r="O575" s="705"/>
      <c r="P575" s="705"/>
      <c r="Q575" s="705"/>
      <c r="R575" s="705"/>
      <c r="S575" s="705"/>
      <c r="T575" s="705"/>
      <c r="U575" s="705"/>
      <c r="V575" s="705"/>
      <c r="W575" s="705"/>
      <c r="X575" s="705"/>
      <c r="Y575" s="705"/>
      <c r="Z575" s="705"/>
    </row>
    <row r="576" ht="15.75" customHeight="1">
      <c r="A576" s="707"/>
      <c r="B576" s="703"/>
      <c r="C576" s="705"/>
      <c r="D576" s="705"/>
      <c r="E576" s="705"/>
      <c r="F576" s="705"/>
      <c r="G576" s="705"/>
      <c r="H576" s="705"/>
      <c r="I576" s="705"/>
      <c r="J576" s="705"/>
      <c r="K576" s="705"/>
      <c r="L576" s="705"/>
      <c r="M576" s="705"/>
      <c r="N576" s="705"/>
      <c r="O576" s="705"/>
      <c r="P576" s="705"/>
      <c r="Q576" s="705"/>
      <c r="R576" s="705"/>
      <c r="S576" s="705"/>
      <c r="T576" s="705"/>
      <c r="U576" s="705"/>
      <c r="V576" s="705"/>
      <c r="W576" s="705"/>
      <c r="X576" s="705"/>
      <c r="Y576" s="705"/>
      <c r="Z576" s="705"/>
    </row>
    <row r="577" ht="15.75" customHeight="1">
      <c r="A577" s="707"/>
      <c r="B577" s="703"/>
      <c r="C577" s="705"/>
      <c r="D577" s="705"/>
      <c r="E577" s="705"/>
      <c r="F577" s="705"/>
      <c r="G577" s="705"/>
      <c r="H577" s="705"/>
      <c r="I577" s="705"/>
      <c r="J577" s="705"/>
      <c r="K577" s="705"/>
      <c r="L577" s="705"/>
      <c r="M577" s="705"/>
      <c r="N577" s="705"/>
      <c r="O577" s="705"/>
      <c r="P577" s="705"/>
      <c r="Q577" s="705"/>
      <c r="R577" s="705"/>
      <c r="S577" s="705"/>
      <c r="T577" s="705"/>
      <c r="U577" s="705"/>
      <c r="V577" s="705"/>
      <c r="W577" s="705"/>
      <c r="X577" s="705"/>
      <c r="Y577" s="705"/>
      <c r="Z577" s="705"/>
    </row>
    <row r="578" ht="15.75" customHeight="1">
      <c r="A578" s="707"/>
      <c r="B578" s="703"/>
      <c r="C578" s="705"/>
      <c r="D578" s="705"/>
      <c r="E578" s="705"/>
      <c r="F578" s="705"/>
      <c r="G578" s="705"/>
      <c r="H578" s="705"/>
      <c r="I578" s="705"/>
      <c r="J578" s="705"/>
      <c r="K578" s="705"/>
      <c r="L578" s="705"/>
      <c r="M578" s="705"/>
      <c r="N578" s="705"/>
      <c r="O578" s="705"/>
      <c r="P578" s="705"/>
      <c r="Q578" s="705"/>
      <c r="R578" s="705"/>
      <c r="S578" s="705"/>
      <c r="T578" s="705"/>
      <c r="U578" s="705"/>
      <c r="V578" s="705"/>
      <c r="W578" s="705"/>
      <c r="X578" s="705"/>
      <c r="Y578" s="705"/>
      <c r="Z578" s="705"/>
    </row>
    <row r="579" ht="15.75" customHeight="1">
      <c r="A579" s="707"/>
      <c r="B579" s="703"/>
      <c r="C579" s="705"/>
      <c r="D579" s="705"/>
      <c r="E579" s="705"/>
      <c r="F579" s="705"/>
      <c r="G579" s="705"/>
      <c r="H579" s="705"/>
      <c r="I579" s="705"/>
      <c r="J579" s="705"/>
      <c r="K579" s="705"/>
      <c r="L579" s="705"/>
      <c r="M579" s="705"/>
      <c r="N579" s="705"/>
      <c r="O579" s="705"/>
      <c r="P579" s="705"/>
      <c r="Q579" s="705"/>
      <c r="R579" s="705"/>
      <c r="S579" s="705"/>
      <c r="T579" s="705"/>
      <c r="U579" s="705"/>
      <c r="V579" s="705"/>
      <c r="W579" s="705"/>
      <c r="X579" s="705"/>
      <c r="Y579" s="705"/>
      <c r="Z579" s="705"/>
    </row>
    <row r="580" ht="15.75" customHeight="1">
      <c r="A580" s="707"/>
      <c r="B580" s="703"/>
      <c r="C580" s="705"/>
      <c r="D580" s="705"/>
      <c r="E580" s="705"/>
      <c r="F580" s="705"/>
      <c r="G580" s="705"/>
      <c r="H580" s="705"/>
      <c r="I580" s="705"/>
      <c r="J580" s="705"/>
      <c r="K580" s="705"/>
      <c r="L580" s="705"/>
      <c r="M580" s="705"/>
      <c r="N580" s="705"/>
      <c r="O580" s="705"/>
      <c r="P580" s="705"/>
      <c r="Q580" s="705"/>
      <c r="R580" s="705"/>
      <c r="S580" s="705"/>
      <c r="T580" s="705"/>
      <c r="U580" s="705"/>
      <c r="V580" s="705"/>
      <c r="W580" s="705"/>
      <c r="X580" s="705"/>
      <c r="Y580" s="705"/>
      <c r="Z580" s="705"/>
    </row>
    <row r="581" ht="15.75" customHeight="1">
      <c r="A581" s="707"/>
      <c r="B581" s="703"/>
      <c r="C581" s="705"/>
      <c r="D581" s="705"/>
      <c r="E581" s="705"/>
      <c r="F581" s="705"/>
      <c r="G581" s="705"/>
      <c r="H581" s="705"/>
      <c r="I581" s="705"/>
      <c r="J581" s="705"/>
      <c r="K581" s="705"/>
      <c r="L581" s="705"/>
      <c r="M581" s="705"/>
      <c r="N581" s="705"/>
      <c r="O581" s="705"/>
      <c r="P581" s="705"/>
      <c r="Q581" s="705"/>
      <c r="R581" s="705"/>
      <c r="S581" s="705"/>
      <c r="T581" s="705"/>
      <c r="U581" s="705"/>
      <c r="V581" s="705"/>
      <c r="W581" s="705"/>
      <c r="X581" s="705"/>
      <c r="Y581" s="705"/>
      <c r="Z581" s="705"/>
    </row>
    <row r="582" ht="15.75" customHeight="1">
      <c r="A582" s="707"/>
      <c r="B582" s="703"/>
      <c r="C582" s="705"/>
      <c r="D582" s="705"/>
      <c r="E582" s="705"/>
      <c r="F582" s="705"/>
      <c r="G582" s="705"/>
      <c r="H582" s="705"/>
      <c r="I582" s="705"/>
      <c r="J582" s="705"/>
      <c r="K582" s="705"/>
      <c r="L582" s="705"/>
      <c r="M582" s="705"/>
      <c r="N582" s="705"/>
      <c r="O582" s="705"/>
      <c r="P582" s="705"/>
      <c r="Q582" s="705"/>
      <c r="R582" s="705"/>
      <c r="S582" s="705"/>
      <c r="T582" s="705"/>
      <c r="U582" s="705"/>
      <c r="V582" s="705"/>
      <c r="W582" s="705"/>
      <c r="X582" s="705"/>
      <c r="Y582" s="705"/>
      <c r="Z582" s="705"/>
    </row>
    <row r="583" ht="15.75" customHeight="1">
      <c r="A583" s="707"/>
      <c r="B583" s="703"/>
      <c r="C583" s="705"/>
      <c r="D583" s="705"/>
      <c r="E583" s="705"/>
      <c r="F583" s="705"/>
      <c r="G583" s="705"/>
      <c r="H583" s="705"/>
      <c r="I583" s="705"/>
      <c r="J583" s="705"/>
      <c r="K583" s="705"/>
      <c r="L583" s="705"/>
      <c r="M583" s="705"/>
      <c r="N583" s="705"/>
      <c r="O583" s="705"/>
      <c r="P583" s="705"/>
      <c r="Q583" s="705"/>
      <c r="R583" s="705"/>
      <c r="S583" s="705"/>
      <c r="T583" s="705"/>
      <c r="U583" s="705"/>
      <c r="V583" s="705"/>
      <c r="W583" s="705"/>
      <c r="X583" s="705"/>
      <c r="Y583" s="705"/>
      <c r="Z583" s="705"/>
    </row>
    <row r="584" ht="15.75" customHeight="1">
      <c r="A584" s="707"/>
      <c r="B584" s="703"/>
      <c r="C584" s="705"/>
      <c r="D584" s="705"/>
      <c r="E584" s="705"/>
      <c r="F584" s="705"/>
      <c r="G584" s="705"/>
      <c r="H584" s="705"/>
      <c r="I584" s="705"/>
      <c r="J584" s="705"/>
      <c r="K584" s="705"/>
      <c r="L584" s="705"/>
      <c r="M584" s="705"/>
      <c r="N584" s="705"/>
      <c r="O584" s="705"/>
      <c r="P584" s="705"/>
      <c r="Q584" s="705"/>
      <c r="R584" s="705"/>
      <c r="S584" s="705"/>
      <c r="T584" s="705"/>
      <c r="U584" s="705"/>
      <c r="V584" s="705"/>
      <c r="W584" s="705"/>
      <c r="X584" s="705"/>
      <c r="Y584" s="705"/>
      <c r="Z584" s="705"/>
    </row>
    <row r="585" ht="15.75" customHeight="1">
      <c r="A585" s="707"/>
      <c r="B585" s="703"/>
      <c r="C585" s="705"/>
      <c r="D585" s="705"/>
      <c r="E585" s="705"/>
      <c r="F585" s="705"/>
      <c r="G585" s="705"/>
      <c r="H585" s="705"/>
      <c r="I585" s="705"/>
      <c r="J585" s="705"/>
      <c r="K585" s="705"/>
      <c r="L585" s="705"/>
      <c r="M585" s="705"/>
      <c r="N585" s="705"/>
      <c r="O585" s="705"/>
      <c r="P585" s="705"/>
      <c r="Q585" s="705"/>
      <c r="R585" s="705"/>
      <c r="S585" s="705"/>
      <c r="T585" s="705"/>
      <c r="U585" s="705"/>
      <c r="V585" s="705"/>
      <c r="W585" s="705"/>
      <c r="X585" s="705"/>
      <c r="Y585" s="705"/>
      <c r="Z585" s="705"/>
    </row>
    <row r="586" ht="15.75" customHeight="1">
      <c r="A586" s="707"/>
      <c r="B586" s="703"/>
      <c r="C586" s="705"/>
      <c r="D586" s="705"/>
      <c r="E586" s="705"/>
      <c r="F586" s="705"/>
      <c r="G586" s="705"/>
      <c r="H586" s="705"/>
      <c r="I586" s="705"/>
      <c r="J586" s="705"/>
      <c r="K586" s="705"/>
      <c r="L586" s="705"/>
      <c r="M586" s="705"/>
      <c r="N586" s="705"/>
      <c r="O586" s="705"/>
      <c r="P586" s="705"/>
      <c r="Q586" s="705"/>
      <c r="R586" s="705"/>
      <c r="S586" s="705"/>
      <c r="T586" s="705"/>
      <c r="U586" s="705"/>
      <c r="V586" s="705"/>
      <c r="W586" s="705"/>
      <c r="X586" s="705"/>
      <c r="Y586" s="705"/>
      <c r="Z586" s="705"/>
    </row>
    <row r="587" ht="15.75" customHeight="1">
      <c r="A587" s="707"/>
      <c r="B587" s="703"/>
      <c r="C587" s="705"/>
      <c r="D587" s="705"/>
      <c r="E587" s="705"/>
      <c r="F587" s="705"/>
      <c r="G587" s="705"/>
      <c r="H587" s="705"/>
      <c r="I587" s="705"/>
      <c r="J587" s="705"/>
      <c r="K587" s="705"/>
      <c r="L587" s="705"/>
      <c r="M587" s="705"/>
      <c r="N587" s="705"/>
      <c r="O587" s="705"/>
      <c r="P587" s="705"/>
      <c r="Q587" s="705"/>
      <c r="R587" s="705"/>
      <c r="S587" s="705"/>
      <c r="T587" s="705"/>
      <c r="U587" s="705"/>
      <c r="V587" s="705"/>
      <c r="W587" s="705"/>
      <c r="X587" s="705"/>
      <c r="Y587" s="705"/>
      <c r="Z587" s="705"/>
    </row>
    <row r="588" ht="15.75" customHeight="1">
      <c r="A588" s="707"/>
      <c r="B588" s="703"/>
      <c r="C588" s="705"/>
      <c r="D588" s="705"/>
      <c r="E588" s="705"/>
      <c r="F588" s="705"/>
      <c r="G588" s="705"/>
      <c r="H588" s="705"/>
      <c r="I588" s="705"/>
      <c r="J588" s="705"/>
      <c r="K588" s="705"/>
      <c r="L588" s="705"/>
      <c r="M588" s="705"/>
      <c r="N588" s="705"/>
      <c r="O588" s="705"/>
      <c r="P588" s="705"/>
      <c r="Q588" s="705"/>
      <c r="R588" s="705"/>
      <c r="S588" s="705"/>
      <c r="T588" s="705"/>
      <c r="U588" s="705"/>
      <c r="V588" s="705"/>
      <c r="W588" s="705"/>
      <c r="X588" s="705"/>
      <c r="Y588" s="705"/>
      <c r="Z588" s="705"/>
    </row>
    <row r="589" ht="15.75" customHeight="1">
      <c r="A589" s="707"/>
      <c r="B589" s="703"/>
      <c r="C589" s="705"/>
      <c r="D589" s="705"/>
      <c r="E589" s="705"/>
      <c r="F589" s="705"/>
      <c r="G589" s="705"/>
      <c r="H589" s="705"/>
      <c r="I589" s="705"/>
      <c r="J589" s="705"/>
      <c r="K589" s="705"/>
      <c r="L589" s="705"/>
      <c r="M589" s="705"/>
      <c r="N589" s="705"/>
      <c r="O589" s="705"/>
      <c r="P589" s="705"/>
      <c r="Q589" s="705"/>
      <c r="R589" s="705"/>
      <c r="S589" s="705"/>
      <c r="T589" s="705"/>
      <c r="U589" s="705"/>
      <c r="V589" s="705"/>
      <c r="W589" s="705"/>
      <c r="X589" s="705"/>
      <c r="Y589" s="705"/>
      <c r="Z589" s="705"/>
    </row>
    <row r="590" ht="15.75" customHeight="1">
      <c r="A590" s="707"/>
      <c r="B590" s="703"/>
      <c r="C590" s="705"/>
      <c r="D590" s="705"/>
      <c r="E590" s="705"/>
      <c r="F590" s="705"/>
      <c r="G590" s="705"/>
      <c r="H590" s="705"/>
      <c r="I590" s="705"/>
      <c r="J590" s="705"/>
      <c r="K590" s="705"/>
      <c r="L590" s="705"/>
      <c r="M590" s="705"/>
      <c r="N590" s="705"/>
      <c r="O590" s="705"/>
      <c r="P590" s="705"/>
      <c r="Q590" s="705"/>
      <c r="R590" s="705"/>
      <c r="S590" s="705"/>
      <c r="T590" s="705"/>
      <c r="U590" s="705"/>
      <c r="V590" s="705"/>
      <c r="W590" s="705"/>
      <c r="X590" s="705"/>
      <c r="Y590" s="705"/>
      <c r="Z590" s="705"/>
    </row>
    <row r="591" ht="15.75" customHeight="1">
      <c r="A591" s="707"/>
      <c r="B591" s="703"/>
      <c r="C591" s="705"/>
      <c r="D591" s="705"/>
      <c r="E591" s="705"/>
      <c r="F591" s="705"/>
      <c r="G591" s="705"/>
      <c r="H591" s="705"/>
      <c r="I591" s="705"/>
      <c r="J591" s="705"/>
      <c r="K591" s="705"/>
      <c r="L591" s="705"/>
      <c r="M591" s="705"/>
      <c r="N591" s="705"/>
      <c r="O591" s="705"/>
      <c r="P591" s="705"/>
      <c r="Q591" s="705"/>
      <c r="R591" s="705"/>
      <c r="S591" s="705"/>
      <c r="T591" s="705"/>
      <c r="U591" s="705"/>
      <c r="V591" s="705"/>
      <c r="W591" s="705"/>
      <c r="X591" s="705"/>
      <c r="Y591" s="705"/>
      <c r="Z591" s="705"/>
    </row>
    <row r="592" ht="15.75" customHeight="1">
      <c r="A592" s="707"/>
      <c r="B592" s="703"/>
      <c r="C592" s="705"/>
      <c r="D592" s="705"/>
      <c r="E592" s="705"/>
      <c r="F592" s="705"/>
      <c r="G592" s="705"/>
      <c r="H592" s="705"/>
      <c r="I592" s="705"/>
      <c r="J592" s="705"/>
      <c r="K592" s="705"/>
      <c r="L592" s="705"/>
      <c r="M592" s="705"/>
      <c r="N592" s="705"/>
      <c r="O592" s="705"/>
      <c r="P592" s="705"/>
      <c r="Q592" s="705"/>
      <c r="R592" s="705"/>
      <c r="S592" s="705"/>
      <c r="T592" s="705"/>
      <c r="U592" s="705"/>
      <c r="V592" s="705"/>
      <c r="W592" s="705"/>
      <c r="X592" s="705"/>
      <c r="Y592" s="705"/>
      <c r="Z592" s="705"/>
    </row>
    <row r="593" ht="15.75" customHeight="1">
      <c r="A593" s="707"/>
      <c r="B593" s="703"/>
      <c r="C593" s="705"/>
      <c r="D593" s="705"/>
      <c r="E593" s="705"/>
      <c r="F593" s="705"/>
      <c r="G593" s="705"/>
      <c r="H593" s="705"/>
      <c r="I593" s="705"/>
      <c r="J593" s="705"/>
      <c r="K593" s="705"/>
      <c r="L593" s="705"/>
      <c r="M593" s="705"/>
      <c r="N593" s="705"/>
      <c r="O593" s="705"/>
      <c r="P593" s="705"/>
      <c r="Q593" s="705"/>
      <c r="R593" s="705"/>
      <c r="S593" s="705"/>
      <c r="T593" s="705"/>
      <c r="U593" s="705"/>
      <c r="V593" s="705"/>
      <c r="W593" s="705"/>
      <c r="X593" s="705"/>
      <c r="Y593" s="705"/>
      <c r="Z593" s="705"/>
    </row>
    <row r="594" ht="15.75" customHeight="1">
      <c r="A594" s="707"/>
      <c r="B594" s="703"/>
      <c r="C594" s="705"/>
      <c r="D594" s="705"/>
      <c r="E594" s="705"/>
      <c r="F594" s="705"/>
      <c r="G594" s="705"/>
      <c r="H594" s="705"/>
      <c r="I594" s="705"/>
      <c r="J594" s="705"/>
      <c r="K594" s="705"/>
      <c r="L594" s="705"/>
      <c r="M594" s="705"/>
      <c r="N594" s="705"/>
      <c r="O594" s="705"/>
      <c r="P594" s="705"/>
      <c r="Q594" s="705"/>
      <c r="R594" s="705"/>
      <c r="S594" s="705"/>
      <c r="T594" s="705"/>
      <c r="U594" s="705"/>
      <c r="V594" s="705"/>
      <c r="W594" s="705"/>
      <c r="X594" s="705"/>
      <c r="Y594" s="705"/>
      <c r="Z594" s="705"/>
    </row>
    <row r="595" ht="15.75" customHeight="1">
      <c r="A595" s="707"/>
      <c r="B595" s="703"/>
      <c r="C595" s="705"/>
      <c r="D595" s="705"/>
      <c r="E595" s="705"/>
      <c r="F595" s="705"/>
      <c r="G595" s="705"/>
      <c r="H595" s="705"/>
      <c r="I595" s="705"/>
      <c r="J595" s="705"/>
      <c r="K595" s="705"/>
      <c r="L595" s="705"/>
      <c r="M595" s="705"/>
      <c r="N595" s="705"/>
      <c r="O595" s="705"/>
      <c r="P595" s="705"/>
      <c r="Q595" s="705"/>
      <c r="R595" s="705"/>
      <c r="S595" s="705"/>
      <c r="T595" s="705"/>
      <c r="U595" s="705"/>
      <c r="V595" s="705"/>
      <c r="W595" s="705"/>
      <c r="X595" s="705"/>
      <c r="Y595" s="705"/>
      <c r="Z595" s="705"/>
    </row>
    <row r="596" ht="15.75" customHeight="1">
      <c r="A596" s="707"/>
      <c r="B596" s="703"/>
      <c r="C596" s="705"/>
      <c r="D596" s="705"/>
      <c r="E596" s="705"/>
      <c r="F596" s="705"/>
      <c r="G596" s="705"/>
      <c r="H596" s="705"/>
      <c r="I596" s="705"/>
      <c r="J596" s="705"/>
      <c r="K596" s="705"/>
      <c r="L596" s="705"/>
      <c r="M596" s="705"/>
      <c r="N596" s="705"/>
      <c r="O596" s="705"/>
      <c r="P596" s="705"/>
      <c r="Q596" s="705"/>
      <c r="R596" s="705"/>
      <c r="S596" s="705"/>
      <c r="T596" s="705"/>
      <c r="U596" s="705"/>
      <c r="V596" s="705"/>
      <c r="W596" s="705"/>
      <c r="X596" s="705"/>
      <c r="Y596" s="705"/>
      <c r="Z596" s="705"/>
    </row>
    <row r="597" ht="15.75" customHeight="1">
      <c r="A597" s="707"/>
      <c r="B597" s="703"/>
      <c r="C597" s="705"/>
      <c r="D597" s="705"/>
      <c r="E597" s="705"/>
      <c r="F597" s="705"/>
      <c r="G597" s="705"/>
      <c r="H597" s="705"/>
      <c r="I597" s="705"/>
      <c r="J597" s="705"/>
      <c r="K597" s="705"/>
      <c r="L597" s="705"/>
      <c r="M597" s="705"/>
      <c r="N597" s="705"/>
      <c r="O597" s="705"/>
      <c r="P597" s="705"/>
      <c r="Q597" s="705"/>
      <c r="R597" s="705"/>
      <c r="S597" s="705"/>
      <c r="T597" s="705"/>
      <c r="U597" s="705"/>
      <c r="V597" s="705"/>
      <c r="W597" s="705"/>
      <c r="X597" s="705"/>
      <c r="Y597" s="705"/>
      <c r="Z597" s="705"/>
    </row>
    <row r="598" ht="15.75" customHeight="1">
      <c r="A598" s="707"/>
      <c r="B598" s="703"/>
      <c r="C598" s="705"/>
      <c r="D598" s="705"/>
      <c r="E598" s="705"/>
      <c r="F598" s="705"/>
      <c r="G598" s="705"/>
      <c r="H598" s="705"/>
      <c r="I598" s="705"/>
      <c r="J598" s="705"/>
      <c r="K598" s="705"/>
      <c r="L598" s="705"/>
      <c r="M598" s="705"/>
      <c r="N598" s="705"/>
      <c r="O598" s="705"/>
      <c r="P598" s="705"/>
      <c r="Q598" s="705"/>
      <c r="R598" s="705"/>
      <c r="S598" s="705"/>
      <c r="T598" s="705"/>
      <c r="U598" s="705"/>
      <c r="V598" s="705"/>
      <c r="W598" s="705"/>
      <c r="X598" s="705"/>
      <c r="Y598" s="705"/>
      <c r="Z598" s="705"/>
    </row>
    <row r="599" ht="15.75" customHeight="1">
      <c r="A599" s="707"/>
      <c r="B599" s="703"/>
      <c r="C599" s="705"/>
      <c r="D599" s="705"/>
      <c r="E599" s="705"/>
      <c r="F599" s="705"/>
      <c r="G599" s="705"/>
      <c r="H599" s="705"/>
      <c r="I599" s="705"/>
      <c r="J599" s="705"/>
      <c r="K599" s="705"/>
      <c r="L599" s="705"/>
      <c r="M599" s="705"/>
      <c r="N599" s="705"/>
      <c r="O599" s="705"/>
      <c r="P599" s="705"/>
      <c r="Q599" s="705"/>
      <c r="R599" s="705"/>
      <c r="S599" s="705"/>
      <c r="T599" s="705"/>
      <c r="U599" s="705"/>
      <c r="V599" s="705"/>
      <c r="W599" s="705"/>
      <c r="X599" s="705"/>
      <c r="Y599" s="705"/>
      <c r="Z599" s="705"/>
    </row>
    <row r="600" ht="15.75" customHeight="1">
      <c r="A600" s="707"/>
      <c r="B600" s="703"/>
      <c r="C600" s="705"/>
      <c r="D600" s="705"/>
      <c r="E600" s="705"/>
      <c r="F600" s="705"/>
      <c r="G600" s="705"/>
      <c r="H600" s="705"/>
      <c r="I600" s="705"/>
      <c r="J600" s="705"/>
      <c r="K600" s="705"/>
      <c r="L600" s="705"/>
      <c r="M600" s="705"/>
      <c r="N600" s="705"/>
      <c r="O600" s="705"/>
      <c r="P600" s="705"/>
      <c r="Q600" s="705"/>
      <c r="R600" s="705"/>
      <c r="S600" s="705"/>
      <c r="T600" s="705"/>
      <c r="U600" s="705"/>
      <c r="V600" s="705"/>
      <c r="W600" s="705"/>
      <c r="X600" s="705"/>
      <c r="Y600" s="705"/>
      <c r="Z600" s="705"/>
    </row>
    <row r="601" ht="15.75" customHeight="1">
      <c r="A601" s="707"/>
      <c r="B601" s="703"/>
      <c r="C601" s="705"/>
      <c r="D601" s="705"/>
      <c r="E601" s="705"/>
      <c r="F601" s="705"/>
      <c r="G601" s="705"/>
      <c r="H601" s="705"/>
      <c r="I601" s="705"/>
      <c r="J601" s="705"/>
      <c r="K601" s="705"/>
      <c r="L601" s="705"/>
      <c r="M601" s="705"/>
      <c r="N601" s="705"/>
      <c r="O601" s="705"/>
      <c r="P601" s="705"/>
      <c r="Q601" s="705"/>
      <c r="R601" s="705"/>
      <c r="S601" s="705"/>
      <c r="T601" s="705"/>
      <c r="U601" s="705"/>
      <c r="V601" s="705"/>
      <c r="W601" s="705"/>
      <c r="X601" s="705"/>
      <c r="Y601" s="705"/>
      <c r="Z601" s="705"/>
    </row>
    <row r="602" ht="15.75" customHeight="1">
      <c r="A602" s="707"/>
      <c r="B602" s="703"/>
      <c r="C602" s="705"/>
      <c r="D602" s="705"/>
      <c r="E602" s="705"/>
      <c r="F602" s="705"/>
      <c r="G602" s="705"/>
      <c r="H602" s="705"/>
      <c r="I602" s="705"/>
      <c r="J602" s="705"/>
      <c r="K602" s="705"/>
      <c r="L602" s="705"/>
      <c r="M602" s="705"/>
      <c r="N602" s="705"/>
      <c r="O602" s="705"/>
      <c r="P602" s="705"/>
      <c r="Q602" s="705"/>
      <c r="R602" s="705"/>
      <c r="S602" s="705"/>
      <c r="T602" s="705"/>
      <c r="U602" s="705"/>
      <c r="V602" s="705"/>
      <c r="W602" s="705"/>
      <c r="X602" s="705"/>
      <c r="Y602" s="705"/>
      <c r="Z602" s="705"/>
    </row>
    <row r="603" ht="15.75" customHeight="1">
      <c r="A603" s="707"/>
      <c r="B603" s="703"/>
      <c r="C603" s="705"/>
      <c r="D603" s="705"/>
      <c r="E603" s="705"/>
      <c r="F603" s="705"/>
      <c r="G603" s="705"/>
      <c r="H603" s="705"/>
      <c r="I603" s="705"/>
      <c r="J603" s="705"/>
      <c r="K603" s="705"/>
      <c r="L603" s="705"/>
      <c r="M603" s="705"/>
      <c r="N603" s="705"/>
      <c r="O603" s="705"/>
      <c r="P603" s="705"/>
      <c r="Q603" s="705"/>
      <c r="R603" s="705"/>
      <c r="S603" s="705"/>
      <c r="T603" s="705"/>
      <c r="U603" s="705"/>
      <c r="V603" s="705"/>
      <c r="W603" s="705"/>
      <c r="X603" s="705"/>
      <c r="Y603" s="705"/>
      <c r="Z603" s="705"/>
    </row>
    <row r="604" ht="15.75" customHeight="1">
      <c r="A604" s="707"/>
      <c r="B604" s="703"/>
      <c r="C604" s="705"/>
      <c r="D604" s="705"/>
      <c r="E604" s="705"/>
      <c r="F604" s="705"/>
      <c r="G604" s="705"/>
      <c r="H604" s="705"/>
      <c r="I604" s="705"/>
      <c r="J604" s="705"/>
      <c r="K604" s="705"/>
      <c r="L604" s="705"/>
      <c r="M604" s="705"/>
      <c r="N604" s="705"/>
      <c r="O604" s="705"/>
      <c r="P604" s="705"/>
      <c r="Q604" s="705"/>
      <c r="R604" s="705"/>
      <c r="S604" s="705"/>
      <c r="T604" s="705"/>
      <c r="U604" s="705"/>
      <c r="V604" s="705"/>
      <c r="W604" s="705"/>
      <c r="X604" s="705"/>
      <c r="Y604" s="705"/>
      <c r="Z604" s="705"/>
    </row>
    <row r="605" ht="15.75" customHeight="1">
      <c r="A605" s="707"/>
      <c r="B605" s="703"/>
      <c r="C605" s="705"/>
      <c r="D605" s="705"/>
      <c r="E605" s="705"/>
      <c r="F605" s="705"/>
      <c r="G605" s="705"/>
      <c r="H605" s="705"/>
      <c r="I605" s="705"/>
      <c r="J605" s="705"/>
      <c r="K605" s="705"/>
      <c r="L605" s="705"/>
      <c r="M605" s="705"/>
      <c r="N605" s="705"/>
      <c r="O605" s="705"/>
      <c r="P605" s="705"/>
      <c r="Q605" s="705"/>
      <c r="R605" s="705"/>
      <c r="S605" s="705"/>
      <c r="T605" s="705"/>
      <c r="U605" s="705"/>
      <c r="V605" s="705"/>
      <c r="W605" s="705"/>
      <c r="X605" s="705"/>
      <c r="Y605" s="705"/>
      <c r="Z605" s="705"/>
    </row>
    <row r="606" ht="15.75" customHeight="1">
      <c r="A606" s="707"/>
      <c r="B606" s="703"/>
      <c r="C606" s="705"/>
      <c r="D606" s="705"/>
      <c r="E606" s="705"/>
      <c r="F606" s="705"/>
      <c r="G606" s="705"/>
      <c r="H606" s="705"/>
      <c r="I606" s="705"/>
      <c r="J606" s="705"/>
      <c r="K606" s="705"/>
      <c r="L606" s="705"/>
      <c r="M606" s="705"/>
      <c r="N606" s="705"/>
      <c r="O606" s="705"/>
      <c r="P606" s="705"/>
      <c r="Q606" s="705"/>
      <c r="R606" s="705"/>
      <c r="S606" s="705"/>
      <c r="T606" s="705"/>
      <c r="U606" s="705"/>
      <c r="V606" s="705"/>
      <c r="W606" s="705"/>
      <c r="X606" s="705"/>
      <c r="Y606" s="705"/>
      <c r="Z606" s="705"/>
    </row>
    <row r="607" ht="15.75" customHeight="1">
      <c r="A607" s="707"/>
      <c r="B607" s="703"/>
      <c r="C607" s="705"/>
      <c r="D607" s="705"/>
      <c r="E607" s="705"/>
      <c r="F607" s="705"/>
      <c r="G607" s="705"/>
      <c r="H607" s="705"/>
      <c r="I607" s="705"/>
      <c r="J607" s="705"/>
      <c r="K607" s="705"/>
      <c r="L607" s="705"/>
      <c r="M607" s="705"/>
      <c r="N607" s="705"/>
      <c r="O607" s="705"/>
      <c r="P607" s="705"/>
      <c r="Q607" s="705"/>
      <c r="R607" s="705"/>
      <c r="S607" s="705"/>
      <c r="T607" s="705"/>
      <c r="U607" s="705"/>
      <c r="V607" s="705"/>
      <c r="W607" s="705"/>
      <c r="X607" s="705"/>
      <c r="Y607" s="705"/>
      <c r="Z607" s="705"/>
    </row>
    <row r="608" ht="15.75" customHeight="1">
      <c r="A608" s="707"/>
      <c r="B608" s="703"/>
      <c r="C608" s="705"/>
      <c r="D608" s="705"/>
      <c r="E608" s="705"/>
      <c r="F608" s="705"/>
      <c r="G608" s="705"/>
      <c r="H608" s="705"/>
      <c r="I608" s="705"/>
      <c r="J608" s="705"/>
      <c r="K608" s="705"/>
      <c r="L608" s="705"/>
      <c r="M608" s="705"/>
      <c r="N608" s="705"/>
      <c r="O608" s="705"/>
      <c r="P608" s="705"/>
      <c r="Q608" s="705"/>
      <c r="R608" s="705"/>
      <c r="S608" s="705"/>
      <c r="T608" s="705"/>
      <c r="U608" s="705"/>
      <c r="V608" s="705"/>
      <c r="W608" s="705"/>
      <c r="X608" s="705"/>
      <c r="Y608" s="705"/>
      <c r="Z608" s="705"/>
    </row>
    <row r="609" ht="15.75" customHeight="1">
      <c r="A609" s="707"/>
      <c r="B609" s="703"/>
      <c r="C609" s="705"/>
      <c r="D609" s="705"/>
      <c r="E609" s="705"/>
      <c r="F609" s="705"/>
      <c r="G609" s="705"/>
      <c r="H609" s="705"/>
      <c r="I609" s="705"/>
      <c r="J609" s="705"/>
      <c r="K609" s="705"/>
      <c r="L609" s="705"/>
      <c r="M609" s="705"/>
      <c r="N609" s="705"/>
      <c r="O609" s="705"/>
      <c r="P609" s="705"/>
      <c r="Q609" s="705"/>
      <c r="R609" s="705"/>
      <c r="S609" s="705"/>
      <c r="T609" s="705"/>
      <c r="U609" s="705"/>
      <c r="V609" s="705"/>
      <c r="W609" s="705"/>
      <c r="X609" s="705"/>
      <c r="Y609" s="705"/>
      <c r="Z609" s="705"/>
    </row>
    <row r="610" ht="15.75" customHeight="1">
      <c r="A610" s="707"/>
      <c r="B610" s="703"/>
      <c r="C610" s="705"/>
      <c r="D610" s="705"/>
      <c r="E610" s="705"/>
      <c r="F610" s="705"/>
      <c r="G610" s="705"/>
      <c r="H610" s="705"/>
      <c r="I610" s="705"/>
      <c r="J610" s="705"/>
      <c r="K610" s="705"/>
      <c r="L610" s="705"/>
      <c r="M610" s="705"/>
      <c r="N610" s="705"/>
      <c r="O610" s="705"/>
      <c r="P610" s="705"/>
      <c r="Q610" s="705"/>
      <c r="R610" s="705"/>
      <c r="S610" s="705"/>
      <c r="T610" s="705"/>
      <c r="U610" s="705"/>
      <c r="V610" s="705"/>
      <c r="W610" s="705"/>
      <c r="X610" s="705"/>
      <c r="Y610" s="705"/>
      <c r="Z610" s="705"/>
    </row>
    <row r="611" ht="15.75" customHeight="1">
      <c r="A611" s="707"/>
      <c r="B611" s="703"/>
      <c r="C611" s="705"/>
      <c r="D611" s="705"/>
      <c r="E611" s="705"/>
      <c r="F611" s="705"/>
      <c r="G611" s="705"/>
      <c r="H611" s="705"/>
      <c r="I611" s="705"/>
      <c r="J611" s="705"/>
      <c r="K611" s="705"/>
      <c r="L611" s="705"/>
      <c r="M611" s="705"/>
      <c r="N611" s="705"/>
      <c r="O611" s="705"/>
      <c r="P611" s="705"/>
      <c r="Q611" s="705"/>
      <c r="R611" s="705"/>
      <c r="S611" s="705"/>
      <c r="T611" s="705"/>
      <c r="U611" s="705"/>
      <c r="V611" s="705"/>
      <c r="W611" s="705"/>
      <c r="X611" s="705"/>
      <c r="Y611" s="705"/>
      <c r="Z611" s="705"/>
    </row>
    <row r="612" ht="15.75" customHeight="1">
      <c r="A612" s="707"/>
      <c r="B612" s="703"/>
      <c r="C612" s="705"/>
      <c r="D612" s="705"/>
      <c r="E612" s="705"/>
      <c r="F612" s="705"/>
      <c r="G612" s="705"/>
      <c r="H612" s="705"/>
      <c r="I612" s="705"/>
      <c r="J612" s="705"/>
      <c r="K612" s="705"/>
      <c r="L612" s="705"/>
      <c r="M612" s="705"/>
      <c r="N612" s="705"/>
      <c r="O612" s="705"/>
      <c r="P612" s="705"/>
      <c r="Q612" s="705"/>
      <c r="R612" s="705"/>
      <c r="S612" s="705"/>
      <c r="T612" s="705"/>
      <c r="U612" s="705"/>
      <c r="V612" s="705"/>
      <c r="W612" s="705"/>
      <c r="X612" s="705"/>
      <c r="Y612" s="705"/>
      <c r="Z612" s="705"/>
    </row>
    <row r="613" ht="15.75" customHeight="1">
      <c r="A613" s="707"/>
      <c r="B613" s="703"/>
      <c r="C613" s="705"/>
      <c r="D613" s="705"/>
      <c r="E613" s="705"/>
      <c r="F613" s="705"/>
      <c r="G613" s="705"/>
      <c r="H613" s="705"/>
      <c r="I613" s="705"/>
      <c r="J613" s="705"/>
      <c r="K613" s="705"/>
      <c r="L613" s="705"/>
      <c r="M613" s="705"/>
      <c r="N613" s="705"/>
      <c r="O613" s="705"/>
      <c r="P613" s="705"/>
      <c r="Q613" s="705"/>
      <c r="R613" s="705"/>
      <c r="S613" s="705"/>
      <c r="T613" s="705"/>
      <c r="U613" s="705"/>
      <c r="V613" s="705"/>
      <c r="W613" s="705"/>
      <c r="X613" s="705"/>
      <c r="Y613" s="705"/>
      <c r="Z613" s="705"/>
    </row>
    <row r="614" ht="15.75" customHeight="1">
      <c r="A614" s="707"/>
      <c r="B614" s="703"/>
      <c r="C614" s="705"/>
      <c r="D614" s="705"/>
      <c r="E614" s="705"/>
      <c r="F614" s="705"/>
      <c r="G614" s="705"/>
      <c r="H614" s="705"/>
      <c r="I614" s="705"/>
      <c r="J614" s="705"/>
      <c r="K614" s="705"/>
      <c r="L614" s="705"/>
      <c r="M614" s="705"/>
      <c r="N614" s="705"/>
      <c r="O614" s="705"/>
      <c r="P614" s="705"/>
      <c r="Q614" s="705"/>
      <c r="R614" s="705"/>
      <c r="S614" s="705"/>
      <c r="T614" s="705"/>
      <c r="U614" s="705"/>
      <c r="V614" s="705"/>
      <c r="W614" s="705"/>
      <c r="X614" s="705"/>
      <c r="Y614" s="705"/>
      <c r="Z614" s="705"/>
    </row>
    <row r="615" ht="15.75" customHeight="1">
      <c r="A615" s="707"/>
      <c r="B615" s="703"/>
      <c r="C615" s="705"/>
      <c r="D615" s="705"/>
      <c r="E615" s="705"/>
      <c r="F615" s="705"/>
      <c r="G615" s="705"/>
      <c r="H615" s="705"/>
      <c r="I615" s="705"/>
      <c r="J615" s="705"/>
      <c r="K615" s="705"/>
      <c r="L615" s="705"/>
      <c r="M615" s="705"/>
      <c r="N615" s="705"/>
      <c r="O615" s="705"/>
      <c r="P615" s="705"/>
      <c r="Q615" s="705"/>
      <c r="R615" s="705"/>
      <c r="S615" s="705"/>
      <c r="T615" s="705"/>
      <c r="U615" s="705"/>
      <c r="V615" s="705"/>
      <c r="W615" s="705"/>
      <c r="X615" s="705"/>
      <c r="Y615" s="705"/>
      <c r="Z615" s="705"/>
    </row>
    <row r="616" ht="15.75" customHeight="1">
      <c r="A616" s="707"/>
      <c r="B616" s="703"/>
      <c r="C616" s="705"/>
      <c r="D616" s="705"/>
      <c r="E616" s="705"/>
      <c r="F616" s="705"/>
      <c r="G616" s="705"/>
      <c r="H616" s="705"/>
      <c r="I616" s="705"/>
      <c r="J616" s="705"/>
      <c r="K616" s="705"/>
      <c r="L616" s="705"/>
      <c r="M616" s="705"/>
      <c r="N616" s="705"/>
      <c r="O616" s="705"/>
      <c r="P616" s="705"/>
      <c r="Q616" s="705"/>
      <c r="R616" s="705"/>
      <c r="S616" s="705"/>
      <c r="T616" s="705"/>
      <c r="U616" s="705"/>
      <c r="V616" s="705"/>
      <c r="W616" s="705"/>
      <c r="X616" s="705"/>
      <c r="Y616" s="705"/>
      <c r="Z616" s="705"/>
    </row>
    <row r="617" ht="15.75" customHeight="1">
      <c r="A617" s="707"/>
      <c r="B617" s="703"/>
      <c r="C617" s="705"/>
      <c r="D617" s="705"/>
      <c r="E617" s="705"/>
      <c r="F617" s="705"/>
      <c r="G617" s="705"/>
      <c r="H617" s="705"/>
      <c r="I617" s="705"/>
      <c r="J617" s="705"/>
      <c r="K617" s="705"/>
      <c r="L617" s="705"/>
      <c r="M617" s="705"/>
      <c r="N617" s="705"/>
      <c r="O617" s="705"/>
      <c r="P617" s="705"/>
      <c r="Q617" s="705"/>
      <c r="R617" s="705"/>
      <c r="S617" s="705"/>
      <c r="T617" s="705"/>
      <c r="U617" s="705"/>
      <c r="V617" s="705"/>
      <c r="W617" s="705"/>
      <c r="X617" s="705"/>
      <c r="Y617" s="705"/>
      <c r="Z617" s="705"/>
    </row>
    <row r="618" ht="15.75" customHeight="1">
      <c r="A618" s="707"/>
      <c r="B618" s="703"/>
      <c r="C618" s="705"/>
      <c r="D618" s="705"/>
      <c r="E618" s="705"/>
      <c r="F618" s="705"/>
      <c r="G618" s="705"/>
      <c r="H618" s="705"/>
      <c r="I618" s="705"/>
      <c r="J618" s="705"/>
      <c r="K618" s="705"/>
      <c r="L618" s="705"/>
      <c r="M618" s="705"/>
      <c r="N618" s="705"/>
      <c r="O618" s="705"/>
      <c r="P618" s="705"/>
      <c r="Q618" s="705"/>
      <c r="R618" s="705"/>
      <c r="S618" s="705"/>
      <c r="T618" s="705"/>
      <c r="U618" s="705"/>
      <c r="V618" s="705"/>
      <c r="W618" s="705"/>
      <c r="X618" s="705"/>
      <c r="Y618" s="705"/>
      <c r="Z618" s="705"/>
    </row>
    <row r="619" ht="15.75" customHeight="1">
      <c r="A619" s="707"/>
      <c r="B619" s="703"/>
      <c r="C619" s="705"/>
      <c r="D619" s="705"/>
      <c r="E619" s="705"/>
      <c r="F619" s="705"/>
      <c r="G619" s="705"/>
      <c r="H619" s="705"/>
      <c r="I619" s="705"/>
      <c r="J619" s="705"/>
      <c r="K619" s="705"/>
      <c r="L619" s="705"/>
      <c r="M619" s="705"/>
      <c r="N619" s="705"/>
      <c r="O619" s="705"/>
      <c r="P619" s="705"/>
      <c r="Q619" s="705"/>
      <c r="R619" s="705"/>
      <c r="S619" s="705"/>
      <c r="T619" s="705"/>
      <c r="U619" s="705"/>
      <c r="V619" s="705"/>
      <c r="W619" s="705"/>
      <c r="X619" s="705"/>
      <c r="Y619" s="705"/>
      <c r="Z619" s="705"/>
    </row>
    <row r="620" ht="15.75" customHeight="1">
      <c r="A620" s="707"/>
      <c r="B620" s="703"/>
      <c r="C620" s="705"/>
      <c r="D620" s="705"/>
      <c r="E620" s="705"/>
      <c r="F620" s="705"/>
      <c r="G620" s="705"/>
      <c r="H620" s="705"/>
      <c r="I620" s="705"/>
      <c r="J620" s="705"/>
      <c r="K620" s="705"/>
      <c r="L620" s="705"/>
      <c r="M620" s="705"/>
      <c r="N620" s="705"/>
      <c r="O620" s="705"/>
      <c r="P620" s="705"/>
      <c r="Q620" s="705"/>
      <c r="R620" s="705"/>
      <c r="S620" s="705"/>
      <c r="T620" s="705"/>
      <c r="U620" s="705"/>
      <c r="V620" s="705"/>
      <c r="W620" s="705"/>
      <c r="X620" s="705"/>
      <c r="Y620" s="705"/>
      <c r="Z620" s="705"/>
    </row>
    <row r="621" ht="15.75" customHeight="1">
      <c r="A621" s="707"/>
      <c r="B621" s="703"/>
      <c r="C621" s="705"/>
      <c r="D621" s="705"/>
      <c r="E621" s="705"/>
      <c r="F621" s="705"/>
      <c r="G621" s="705"/>
      <c r="H621" s="705"/>
      <c r="I621" s="705"/>
      <c r="J621" s="705"/>
      <c r="K621" s="705"/>
      <c r="L621" s="705"/>
      <c r="M621" s="705"/>
      <c r="N621" s="705"/>
      <c r="O621" s="705"/>
      <c r="P621" s="705"/>
      <c r="Q621" s="705"/>
      <c r="R621" s="705"/>
      <c r="S621" s="705"/>
      <c r="T621" s="705"/>
      <c r="U621" s="705"/>
      <c r="V621" s="705"/>
      <c r="W621" s="705"/>
      <c r="X621" s="705"/>
      <c r="Y621" s="705"/>
      <c r="Z621" s="705"/>
    </row>
    <row r="622" ht="15.75" customHeight="1">
      <c r="A622" s="707"/>
      <c r="B622" s="703"/>
      <c r="C622" s="705"/>
      <c r="D622" s="705"/>
      <c r="E622" s="705"/>
      <c r="F622" s="705"/>
      <c r="G622" s="705"/>
      <c r="H622" s="705"/>
      <c r="I622" s="705"/>
      <c r="J622" s="705"/>
      <c r="K622" s="705"/>
      <c r="L622" s="705"/>
      <c r="M622" s="705"/>
      <c r="N622" s="705"/>
      <c r="O622" s="705"/>
      <c r="P622" s="705"/>
      <c r="Q622" s="705"/>
      <c r="R622" s="705"/>
      <c r="S622" s="705"/>
      <c r="T622" s="705"/>
      <c r="U622" s="705"/>
      <c r="V622" s="705"/>
      <c r="W622" s="705"/>
      <c r="X622" s="705"/>
      <c r="Y622" s="705"/>
      <c r="Z622" s="705"/>
    </row>
    <row r="623" ht="15.75" customHeight="1">
      <c r="A623" s="707"/>
      <c r="B623" s="703"/>
      <c r="C623" s="705"/>
      <c r="D623" s="705"/>
      <c r="E623" s="705"/>
      <c r="F623" s="705"/>
      <c r="G623" s="705"/>
      <c r="H623" s="705"/>
      <c r="I623" s="705"/>
      <c r="J623" s="705"/>
      <c r="K623" s="705"/>
      <c r="L623" s="705"/>
      <c r="M623" s="705"/>
      <c r="N623" s="705"/>
      <c r="O623" s="705"/>
      <c r="P623" s="705"/>
      <c r="Q623" s="705"/>
      <c r="R623" s="705"/>
      <c r="S623" s="705"/>
      <c r="T623" s="705"/>
      <c r="U623" s="705"/>
      <c r="V623" s="705"/>
      <c r="W623" s="705"/>
      <c r="X623" s="705"/>
      <c r="Y623" s="705"/>
      <c r="Z623" s="705"/>
    </row>
    <row r="624" ht="15.75" customHeight="1">
      <c r="A624" s="707"/>
      <c r="B624" s="703"/>
      <c r="C624" s="705"/>
      <c r="D624" s="705"/>
      <c r="E624" s="705"/>
      <c r="F624" s="705"/>
      <c r="G624" s="705"/>
      <c r="H624" s="705"/>
      <c r="I624" s="705"/>
      <c r="J624" s="705"/>
      <c r="K624" s="705"/>
      <c r="L624" s="705"/>
      <c r="M624" s="705"/>
      <c r="N624" s="705"/>
      <c r="O624" s="705"/>
      <c r="P624" s="705"/>
      <c r="Q624" s="705"/>
      <c r="R624" s="705"/>
      <c r="S624" s="705"/>
      <c r="T624" s="705"/>
      <c r="U624" s="705"/>
      <c r="V624" s="705"/>
      <c r="W624" s="705"/>
      <c r="X624" s="705"/>
      <c r="Y624" s="705"/>
      <c r="Z624" s="705"/>
    </row>
    <row r="625" ht="15.75" customHeight="1">
      <c r="A625" s="707"/>
      <c r="B625" s="703"/>
      <c r="C625" s="705"/>
      <c r="D625" s="705"/>
      <c r="E625" s="705"/>
      <c r="F625" s="705"/>
      <c r="G625" s="705"/>
      <c r="H625" s="705"/>
      <c r="I625" s="705"/>
      <c r="J625" s="705"/>
      <c r="K625" s="705"/>
      <c r="L625" s="705"/>
      <c r="M625" s="705"/>
      <c r="N625" s="705"/>
      <c r="O625" s="705"/>
      <c r="P625" s="705"/>
      <c r="Q625" s="705"/>
      <c r="R625" s="705"/>
      <c r="S625" s="705"/>
      <c r="T625" s="705"/>
      <c r="U625" s="705"/>
      <c r="V625" s="705"/>
      <c r="W625" s="705"/>
      <c r="X625" s="705"/>
      <c r="Y625" s="705"/>
      <c r="Z625" s="705"/>
    </row>
    <row r="626" ht="15.75" customHeight="1">
      <c r="A626" s="707"/>
      <c r="B626" s="703"/>
      <c r="C626" s="705"/>
      <c r="D626" s="705"/>
      <c r="E626" s="705"/>
      <c r="F626" s="705"/>
      <c r="G626" s="705"/>
      <c r="H626" s="705"/>
      <c r="I626" s="705"/>
      <c r="J626" s="705"/>
      <c r="K626" s="705"/>
      <c r="L626" s="705"/>
      <c r="M626" s="705"/>
      <c r="N626" s="705"/>
      <c r="O626" s="705"/>
      <c r="P626" s="705"/>
      <c r="Q626" s="705"/>
      <c r="R626" s="705"/>
      <c r="S626" s="705"/>
      <c r="T626" s="705"/>
      <c r="U626" s="705"/>
      <c r="V626" s="705"/>
      <c r="W626" s="705"/>
      <c r="X626" s="705"/>
      <c r="Y626" s="705"/>
      <c r="Z626" s="705"/>
    </row>
    <row r="627" ht="15.75" customHeight="1">
      <c r="A627" s="707"/>
      <c r="B627" s="703"/>
      <c r="C627" s="705"/>
      <c r="D627" s="705"/>
      <c r="E627" s="705"/>
      <c r="F627" s="705"/>
      <c r="G627" s="705"/>
      <c r="H627" s="705"/>
      <c r="I627" s="705"/>
      <c r="J627" s="705"/>
      <c r="K627" s="705"/>
      <c r="L627" s="705"/>
      <c r="M627" s="705"/>
      <c r="N627" s="705"/>
      <c r="O627" s="705"/>
      <c r="P627" s="705"/>
      <c r="Q627" s="705"/>
      <c r="R627" s="705"/>
      <c r="S627" s="705"/>
      <c r="T627" s="705"/>
      <c r="U627" s="705"/>
      <c r="V627" s="705"/>
      <c r="W627" s="705"/>
      <c r="X627" s="705"/>
      <c r="Y627" s="705"/>
      <c r="Z627" s="705"/>
    </row>
    <row r="628" ht="15.75" customHeight="1">
      <c r="A628" s="707"/>
      <c r="B628" s="703"/>
      <c r="C628" s="705"/>
      <c r="D628" s="705"/>
      <c r="E628" s="705"/>
      <c r="F628" s="705"/>
      <c r="G628" s="705"/>
      <c r="H628" s="705"/>
      <c r="I628" s="705"/>
      <c r="J628" s="705"/>
      <c r="K628" s="705"/>
      <c r="L628" s="705"/>
      <c r="M628" s="705"/>
      <c r="N628" s="705"/>
      <c r="O628" s="705"/>
      <c r="P628" s="705"/>
      <c r="Q628" s="705"/>
      <c r="R628" s="705"/>
      <c r="S628" s="705"/>
      <c r="T628" s="705"/>
      <c r="U628" s="705"/>
      <c r="V628" s="705"/>
      <c r="W628" s="705"/>
      <c r="X628" s="705"/>
      <c r="Y628" s="705"/>
      <c r="Z628" s="705"/>
    </row>
    <row r="629" ht="15.75" customHeight="1">
      <c r="A629" s="707"/>
      <c r="B629" s="703"/>
      <c r="C629" s="705"/>
      <c r="D629" s="705"/>
      <c r="E629" s="705"/>
      <c r="F629" s="705"/>
      <c r="G629" s="705"/>
      <c r="H629" s="705"/>
      <c r="I629" s="705"/>
      <c r="J629" s="705"/>
      <c r="K629" s="705"/>
      <c r="L629" s="705"/>
      <c r="M629" s="705"/>
      <c r="N629" s="705"/>
      <c r="O629" s="705"/>
      <c r="P629" s="705"/>
      <c r="Q629" s="705"/>
      <c r="R629" s="705"/>
      <c r="S629" s="705"/>
      <c r="T629" s="705"/>
      <c r="U629" s="705"/>
      <c r="V629" s="705"/>
      <c r="W629" s="705"/>
      <c r="X629" s="705"/>
      <c r="Y629" s="705"/>
      <c r="Z629" s="705"/>
    </row>
    <row r="630" ht="15.75" customHeight="1">
      <c r="A630" s="707"/>
      <c r="B630" s="703"/>
      <c r="C630" s="705"/>
      <c r="D630" s="705"/>
      <c r="E630" s="705"/>
      <c r="F630" s="705"/>
      <c r="G630" s="705"/>
      <c r="H630" s="705"/>
      <c r="I630" s="705"/>
      <c r="J630" s="705"/>
      <c r="K630" s="705"/>
      <c r="L630" s="705"/>
      <c r="M630" s="705"/>
      <c r="N630" s="705"/>
      <c r="O630" s="705"/>
      <c r="P630" s="705"/>
      <c r="Q630" s="705"/>
      <c r="R630" s="705"/>
      <c r="S630" s="705"/>
      <c r="T630" s="705"/>
      <c r="U630" s="705"/>
      <c r="V630" s="705"/>
      <c r="W630" s="705"/>
      <c r="X630" s="705"/>
      <c r="Y630" s="705"/>
      <c r="Z630" s="705"/>
    </row>
    <row r="631" ht="15.75" customHeight="1">
      <c r="A631" s="707"/>
      <c r="B631" s="703"/>
      <c r="C631" s="705"/>
      <c r="D631" s="705"/>
      <c r="E631" s="705"/>
      <c r="F631" s="705"/>
      <c r="G631" s="705"/>
      <c r="H631" s="705"/>
      <c r="I631" s="705"/>
      <c r="J631" s="705"/>
      <c r="K631" s="705"/>
      <c r="L631" s="705"/>
      <c r="M631" s="705"/>
      <c r="N631" s="705"/>
      <c r="O631" s="705"/>
      <c r="P631" s="705"/>
      <c r="Q631" s="705"/>
      <c r="R631" s="705"/>
      <c r="S631" s="705"/>
      <c r="T631" s="705"/>
      <c r="U631" s="705"/>
      <c r="V631" s="705"/>
      <c r="W631" s="705"/>
      <c r="X631" s="705"/>
      <c r="Y631" s="705"/>
      <c r="Z631" s="705"/>
    </row>
    <row r="632" ht="15.75" customHeight="1">
      <c r="A632" s="707"/>
      <c r="B632" s="703"/>
      <c r="C632" s="705"/>
      <c r="D632" s="705"/>
      <c r="E632" s="705"/>
      <c r="F632" s="705"/>
      <c r="G632" s="705"/>
      <c r="H632" s="705"/>
      <c r="I632" s="705"/>
      <c r="J632" s="705"/>
      <c r="K632" s="705"/>
      <c r="L632" s="705"/>
      <c r="M632" s="705"/>
      <c r="N632" s="705"/>
      <c r="O632" s="705"/>
      <c r="P632" s="705"/>
      <c r="Q632" s="705"/>
      <c r="R632" s="705"/>
      <c r="S632" s="705"/>
      <c r="T632" s="705"/>
      <c r="U632" s="705"/>
      <c r="V632" s="705"/>
      <c r="W632" s="705"/>
      <c r="X632" s="705"/>
      <c r="Y632" s="705"/>
      <c r="Z632" s="705"/>
    </row>
    <row r="633" ht="15.75" customHeight="1">
      <c r="A633" s="707"/>
      <c r="B633" s="703"/>
      <c r="C633" s="705"/>
      <c r="D633" s="705"/>
      <c r="E633" s="705"/>
      <c r="F633" s="705"/>
      <c r="G633" s="705"/>
      <c r="H633" s="705"/>
      <c r="I633" s="705"/>
      <c r="J633" s="705"/>
      <c r="K633" s="705"/>
      <c r="L633" s="705"/>
      <c r="M633" s="705"/>
      <c r="N633" s="705"/>
      <c r="O633" s="705"/>
      <c r="P633" s="705"/>
      <c r="Q633" s="705"/>
      <c r="R633" s="705"/>
      <c r="S633" s="705"/>
      <c r="T633" s="705"/>
      <c r="U633" s="705"/>
      <c r="V633" s="705"/>
      <c r="W633" s="705"/>
      <c r="X633" s="705"/>
      <c r="Y633" s="705"/>
      <c r="Z633" s="705"/>
    </row>
    <row r="634" ht="15.75" customHeight="1">
      <c r="A634" s="707"/>
      <c r="B634" s="703"/>
      <c r="C634" s="705"/>
      <c r="D634" s="705"/>
      <c r="E634" s="705"/>
      <c r="F634" s="705"/>
      <c r="G634" s="705"/>
      <c r="H634" s="705"/>
      <c r="I634" s="705"/>
      <c r="J634" s="705"/>
      <c r="K634" s="705"/>
      <c r="L634" s="705"/>
      <c r="M634" s="705"/>
      <c r="N634" s="705"/>
      <c r="O634" s="705"/>
      <c r="P634" s="705"/>
      <c r="Q634" s="705"/>
      <c r="R634" s="705"/>
      <c r="S634" s="705"/>
      <c r="T634" s="705"/>
      <c r="U634" s="705"/>
      <c r="V634" s="705"/>
      <c r="W634" s="705"/>
      <c r="X634" s="705"/>
      <c r="Y634" s="705"/>
      <c r="Z634" s="705"/>
    </row>
    <row r="635" ht="15.75" customHeight="1">
      <c r="A635" s="707"/>
      <c r="B635" s="703"/>
      <c r="C635" s="705"/>
      <c r="D635" s="705"/>
      <c r="E635" s="705"/>
      <c r="F635" s="705"/>
      <c r="G635" s="705"/>
      <c r="H635" s="705"/>
      <c r="I635" s="705"/>
      <c r="J635" s="705"/>
      <c r="K635" s="705"/>
      <c r="L635" s="705"/>
      <c r="M635" s="705"/>
      <c r="N635" s="705"/>
      <c r="O635" s="705"/>
      <c r="P635" s="705"/>
      <c r="Q635" s="705"/>
      <c r="R635" s="705"/>
      <c r="S635" s="705"/>
      <c r="T635" s="705"/>
      <c r="U635" s="705"/>
      <c r="V635" s="705"/>
      <c r="W635" s="705"/>
      <c r="X635" s="705"/>
      <c r="Y635" s="705"/>
      <c r="Z635" s="705"/>
    </row>
    <row r="636" ht="15.75" customHeight="1">
      <c r="A636" s="707"/>
      <c r="B636" s="703"/>
      <c r="C636" s="705"/>
      <c r="D636" s="705"/>
      <c r="E636" s="705"/>
      <c r="F636" s="705"/>
      <c r="G636" s="705"/>
      <c r="H636" s="705"/>
      <c r="I636" s="705"/>
      <c r="J636" s="705"/>
      <c r="K636" s="705"/>
      <c r="L636" s="705"/>
      <c r="M636" s="705"/>
      <c r="N636" s="705"/>
      <c r="O636" s="705"/>
      <c r="P636" s="705"/>
      <c r="Q636" s="705"/>
      <c r="R636" s="705"/>
      <c r="S636" s="705"/>
      <c r="T636" s="705"/>
      <c r="U636" s="705"/>
      <c r="V636" s="705"/>
      <c r="W636" s="705"/>
      <c r="X636" s="705"/>
      <c r="Y636" s="705"/>
      <c r="Z636" s="705"/>
    </row>
    <row r="637" ht="15.75" customHeight="1">
      <c r="A637" s="707"/>
      <c r="B637" s="703"/>
      <c r="C637" s="705"/>
      <c r="D637" s="705"/>
      <c r="E637" s="705"/>
      <c r="F637" s="705"/>
      <c r="G637" s="705"/>
      <c r="H637" s="705"/>
      <c r="I637" s="705"/>
      <c r="J637" s="705"/>
      <c r="K637" s="705"/>
      <c r="L637" s="705"/>
      <c r="M637" s="705"/>
      <c r="N637" s="705"/>
      <c r="O637" s="705"/>
      <c r="P637" s="705"/>
      <c r="Q637" s="705"/>
      <c r="R637" s="705"/>
      <c r="S637" s="705"/>
      <c r="T637" s="705"/>
      <c r="U637" s="705"/>
      <c r="V637" s="705"/>
      <c r="W637" s="705"/>
      <c r="X637" s="705"/>
      <c r="Y637" s="705"/>
      <c r="Z637" s="705"/>
    </row>
    <row r="638" ht="15.75" customHeight="1">
      <c r="A638" s="707"/>
      <c r="B638" s="703"/>
      <c r="C638" s="705"/>
      <c r="D638" s="705"/>
      <c r="E638" s="705"/>
      <c r="F638" s="705"/>
      <c r="G638" s="705"/>
      <c r="H638" s="705"/>
      <c r="I638" s="705"/>
      <c r="J638" s="705"/>
      <c r="K638" s="705"/>
      <c r="L638" s="705"/>
      <c r="M638" s="705"/>
      <c r="N638" s="705"/>
      <c r="O638" s="705"/>
      <c r="P638" s="705"/>
      <c r="Q638" s="705"/>
      <c r="R638" s="705"/>
      <c r="S638" s="705"/>
      <c r="T638" s="705"/>
      <c r="U638" s="705"/>
      <c r="V638" s="705"/>
      <c r="W638" s="705"/>
      <c r="X638" s="705"/>
      <c r="Y638" s="705"/>
      <c r="Z638" s="705"/>
    </row>
    <row r="639" ht="15.75" customHeight="1">
      <c r="A639" s="707"/>
      <c r="B639" s="703"/>
      <c r="C639" s="705"/>
      <c r="D639" s="705"/>
      <c r="E639" s="705"/>
      <c r="F639" s="705"/>
      <c r="G639" s="705"/>
      <c r="H639" s="705"/>
      <c r="I639" s="705"/>
      <c r="J639" s="705"/>
      <c r="K639" s="705"/>
      <c r="L639" s="705"/>
      <c r="M639" s="705"/>
      <c r="N639" s="705"/>
      <c r="O639" s="705"/>
      <c r="P639" s="705"/>
      <c r="Q639" s="705"/>
      <c r="R639" s="705"/>
      <c r="S639" s="705"/>
      <c r="T639" s="705"/>
      <c r="U639" s="705"/>
      <c r="V639" s="705"/>
      <c r="W639" s="705"/>
      <c r="X639" s="705"/>
      <c r="Y639" s="705"/>
      <c r="Z639" s="705"/>
    </row>
    <row r="640" ht="15.75" customHeight="1">
      <c r="A640" s="707"/>
      <c r="B640" s="703"/>
      <c r="C640" s="705"/>
      <c r="D640" s="705"/>
      <c r="E640" s="705"/>
      <c r="F640" s="705"/>
      <c r="G640" s="705"/>
      <c r="H640" s="705"/>
      <c r="I640" s="705"/>
      <c r="J640" s="705"/>
      <c r="K640" s="705"/>
      <c r="L640" s="705"/>
      <c r="M640" s="705"/>
      <c r="N640" s="705"/>
      <c r="O640" s="705"/>
      <c r="P640" s="705"/>
      <c r="Q640" s="705"/>
      <c r="R640" s="705"/>
      <c r="S640" s="705"/>
      <c r="T640" s="705"/>
      <c r="U640" s="705"/>
      <c r="V640" s="705"/>
      <c r="W640" s="705"/>
      <c r="X640" s="705"/>
      <c r="Y640" s="705"/>
      <c r="Z640" s="705"/>
    </row>
    <row r="641" ht="15.75" customHeight="1">
      <c r="A641" s="707"/>
      <c r="B641" s="703"/>
      <c r="C641" s="705"/>
      <c r="D641" s="705"/>
      <c r="E641" s="705"/>
      <c r="F641" s="705"/>
      <c r="G641" s="705"/>
      <c r="H641" s="705"/>
      <c r="I641" s="705"/>
      <c r="J641" s="705"/>
      <c r="K641" s="705"/>
      <c r="L641" s="705"/>
      <c r="M641" s="705"/>
      <c r="N641" s="705"/>
      <c r="O641" s="705"/>
      <c r="P641" s="705"/>
      <c r="Q641" s="705"/>
      <c r="R641" s="705"/>
      <c r="S641" s="705"/>
      <c r="T641" s="705"/>
      <c r="U641" s="705"/>
      <c r="V641" s="705"/>
      <c r="W641" s="705"/>
      <c r="X641" s="705"/>
      <c r="Y641" s="705"/>
      <c r="Z641" s="705"/>
    </row>
    <row r="642" ht="15.75" customHeight="1">
      <c r="A642" s="707"/>
      <c r="B642" s="703"/>
      <c r="C642" s="705"/>
      <c r="D642" s="705"/>
      <c r="E642" s="705"/>
      <c r="F642" s="705"/>
      <c r="G642" s="705"/>
      <c r="H642" s="705"/>
      <c r="I642" s="705"/>
      <c r="J642" s="705"/>
      <c r="K642" s="705"/>
      <c r="L642" s="705"/>
      <c r="M642" s="705"/>
      <c r="N642" s="705"/>
      <c r="O642" s="705"/>
      <c r="P642" s="705"/>
      <c r="Q642" s="705"/>
      <c r="R642" s="705"/>
      <c r="S642" s="705"/>
      <c r="T642" s="705"/>
      <c r="U642" s="705"/>
      <c r="V642" s="705"/>
      <c r="W642" s="705"/>
      <c r="X642" s="705"/>
      <c r="Y642" s="705"/>
      <c r="Z642" s="705"/>
    </row>
    <row r="643" ht="15.75" customHeight="1">
      <c r="A643" s="707"/>
      <c r="B643" s="703"/>
      <c r="C643" s="705"/>
      <c r="D643" s="705"/>
      <c r="E643" s="705"/>
      <c r="F643" s="705"/>
      <c r="G643" s="705"/>
      <c r="H643" s="705"/>
      <c r="I643" s="705"/>
      <c r="J643" s="705"/>
      <c r="K643" s="705"/>
      <c r="L643" s="705"/>
      <c r="M643" s="705"/>
      <c r="N643" s="705"/>
      <c r="O643" s="705"/>
      <c r="P643" s="705"/>
      <c r="Q643" s="705"/>
      <c r="R643" s="705"/>
      <c r="S643" s="705"/>
      <c r="T643" s="705"/>
      <c r="U643" s="705"/>
      <c r="V643" s="705"/>
      <c r="W643" s="705"/>
      <c r="X643" s="705"/>
      <c r="Y643" s="705"/>
      <c r="Z643" s="705"/>
    </row>
    <row r="644" ht="15.75" customHeight="1">
      <c r="A644" s="707"/>
      <c r="B644" s="703"/>
      <c r="C644" s="705"/>
      <c r="D644" s="705"/>
      <c r="E644" s="705"/>
      <c r="F644" s="705"/>
      <c r="G644" s="705"/>
      <c r="H644" s="705"/>
      <c r="I644" s="705"/>
      <c r="J644" s="705"/>
      <c r="K644" s="705"/>
      <c r="L644" s="705"/>
      <c r="M644" s="705"/>
      <c r="N644" s="705"/>
      <c r="O644" s="705"/>
      <c r="P644" s="705"/>
      <c r="Q644" s="705"/>
      <c r="R644" s="705"/>
      <c r="S644" s="705"/>
      <c r="T644" s="705"/>
      <c r="U644" s="705"/>
      <c r="V644" s="705"/>
      <c r="W644" s="705"/>
      <c r="X644" s="705"/>
      <c r="Y644" s="705"/>
      <c r="Z644" s="705"/>
    </row>
    <row r="645" ht="15.75" customHeight="1">
      <c r="A645" s="707"/>
      <c r="B645" s="703"/>
      <c r="C645" s="705"/>
      <c r="D645" s="705"/>
      <c r="E645" s="705"/>
      <c r="F645" s="705"/>
      <c r="G645" s="705"/>
      <c r="H645" s="705"/>
      <c r="I645" s="705"/>
      <c r="J645" s="705"/>
      <c r="K645" s="705"/>
      <c r="L645" s="705"/>
      <c r="M645" s="705"/>
      <c r="N645" s="705"/>
      <c r="O645" s="705"/>
      <c r="P645" s="705"/>
      <c r="Q645" s="705"/>
      <c r="R645" s="705"/>
      <c r="S645" s="705"/>
      <c r="T645" s="705"/>
      <c r="U645" s="705"/>
      <c r="V645" s="705"/>
      <c r="W645" s="705"/>
      <c r="X645" s="705"/>
      <c r="Y645" s="705"/>
      <c r="Z645" s="705"/>
    </row>
    <row r="646" ht="15.75" customHeight="1">
      <c r="A646" s="707"/>
      <c r="B646" s="703"/>
      <c r="C646" s="705"/>
      <c r="D646" s="705"/>
      <c r="E646" s="705"/>
      <c r="F646" s="705"/>
      <c r="G646" s="705"/>
      <c r="H646" s="705"/>
      <c r="I646" s="705"/>
      <c r="J646" s="705"/>
      <c r="K646" s="705"/>
      <c r="L646" s="705"/>
      <c r="M646" s="705"/>
      <c r="N646" s="705"/>
      <c r="O646" s="705"/>
      <c r="P646" s="705"/>
      <c r="Q646" s="705"/>
      <c r="R646" s="705"/>
      <c r="S646" s="705"/>
      <c r="T646" s="705"/>
      <c r="U646" s="705"/>
      <c r="V646" s="705"/>
      <c r="W646" s="705"/>
      <c r="X646" s="705"/>
      <c r="Y646" s="705"/>
      <c r="Z646" s="705"/>
    </row>
    <row r="647" ht="15.75" customHeight="1">
      <c r="A647" s="707"/>
      <c r="B647" s="703"/>
      <c r="C647" s="705"/>
      <c r="D647" s="705"/>
      <c r="E647" s="705"/>
      <c r="F647" s="705"/>
      <c r="G647" s="705"/>
      <c r="H647" s="705"/>
      <c r="I647" s="705"/>
      <c r="J647" s="705"/>
      <c r="K647" s="705"/>
      <c r="L647" s="705"/>
      <c r="M647" s="705"/>
      <c r="N647" s="705"/>
      <c r="O647" s="705"/>
      <c r="P647" s="705"/>
      <c r="Q647" s="705"/>
      <c r="R647" s="705"/>
      <c r="S647" s="705"/>
      <c r="T647" s="705"/>
      <c r="U647" s="705"/>
      <c r="V647" s="705"/>
      <c r="W647" s="705"/>
      <c r="X647" s="705"/>
      <c r="Y647" s="705"/>
      <c r="Z647" s="705"/>
    </row>
    <row r="648" ht="15.75" customHeight="1">
      <c r="A648" s="707"/>
      <c r="B648" s="703"/>
      <c r="C648" s="705"/>
      <c r="D648" s="705"/>
      <c r="E648" s="705"/>
      <c r="F648" s="705"/>
      <c r="G648" s="705"/>
      <c r="H648" s="705"/>
      <c r="I648" s="705"/>
      <c r="J648" s="705"/>
      <c r="K648" s="705"/>
      <c r="L648" s="705"/>
      <c r="M648" s="705"/>
      <c r="N648" s="705"/>
      <c r="O648" s="705"/>
      <c r="P648" s="705"/>
      <c r="Q648" s="705"/>
      <c r="R648" s="705"/>
      <c r="S648" s="705"/>
      <c r="T648" s="705"/>
      <c r="U648" s="705"/>
      <c r="V648" s="705"/>
      <c r="W648" s="705"/>
      <c r="X648" s="705"/>
      <c r="Y648" s="705"/>
      <c r="Z648" s="705"/>
    </row>
    <row r="649" ht="15.75" customHeight="1">
      <c r="A649" s="707"/>
      <c r="B649" s="703"/>
      <c r="C649" s="705"/>
      <c r="D649" s="705"/>
      <c r="E649" s="705"/>
      <c r="F649" s="705"/>
      <c r="G649" s="705"/>
      <c r="H649" s="705"/>
      <c r="I649" s="705"/>
      <c r="J649" s="705"/>
      <c r="K649" s="705"/>
      <c r="L649" s="705"/>
      <c r="M649" s="705"/>
      <c r="N649" s="705"/>
      <c r="O649" s="705"/>
      <c r="P649" s="705"/>
      <c r="Q649" s="705"/>
      <c r="R649" s="705"/>
      <c r="S649" s="705"/>
      <c r="T649" s="705"/>
      <c r="U649" s="705"/>
      <c r="V649" s="705"/>
      <c r="W649" s="705"/>
      <c r="X649" s="705"/>
      <c r="Y649" s="705"/>
      <c r="Z649" s="705"/>
    </row>
    <row r="650" ht="15.75" customHeight="1">
      <c r="A650" s="707"/>
      <c r="B650" s="703"/>
      <c r="C650" s="705"/>
      <c r="D650" s="705"/>
      <c r="E650" s="705"/>
      <c r="F650" s="705"/>
      <c r="G650" s="705"/>
      <c r="H650" s="705"/>
      <c r="I650" s="705"/>
      <c r="J650" s="705"/>
      <c r="K650" s="705"/>
      <c r="L650" s="705"/>
      <c r="M650" s="705"/>
      <c r="N650" s="705"/>
      <c r="O650" s="705"/>
      <c r="P650" s="705"/>
      <c r="Q650" s="705"/>
      <c r="R650" s="705"/>
      <c r="S650" s="705"/>
      <c r="T650" s="705"/>
      <c r="U650" s="705"/>
      <c r="V650" s="705"/>
      <c r="W650" s="705"/>
      <c r="X650" s="705"/>
      <c r="Y650" s="705"/>
      <c r="Z650" s="705"/>
    </row>
    <row r="651" ht="15.75" customHeight="1">
      <c r="A651" s="707"/>
      <c r="B651" s="703"/>
      <c r="C651" s="705"/>
      <c r="D651" s="705"/>
      <c r="E651" s="705"/>
      <c r="F651" s="705"/>
      <c r="G651" s="705"/>
      <c r="H651" s="705"/>
      <c r="I651" s="705"/>
      <c r="J651" s="705"/>
      <c r="K651" s="705"/>
      <c r="L651" s="705"/>
      <c r="M651" s="705"/>
      <c r="N651" s="705"/>
      <c r="O651" s="705"/>
      <c r="P651" s="705"/>
      <c r="Q651" s="705"/>
      <c r="R651" s="705"/>
      <c r="S651" s="705"/>
      <c r="T651" s="705"/>
      <c r="U651" s="705"/>
      <c r="V651" s="705"/>
      <c r="W651" s="705"/>
      <c r="X651" s="705"/>
      <c r="Y651" s="705"/>
      <c r="Z651" s="705"/>
    </row>
    <row r="652" ht="15.75" customHeight="1">
      <c r="A652" s="707"/>
      <c r="B652" s="703"/>
      <c r="C652" s="705"/>
      <c r="D652" s="705"/>
      <c r="E652" s="705"/>
      <c r="F652" s="705"/>
      <c r="G652" s="705"/>
      <c r="H652" s="705"/>
      <c r="I652" s="705"/>
      <c r="J652" s="705"/>
      <c r="K652" s="705"/>
      <c r="L652" s="705"/>
      <c r="M652" s="705"/>
      <c r="N652" s="705"/>
      <c r="O652" s="705"/>
      <c r="P652" s="705"/>
      <c r="Q652" s="705"/>
      <c r="R652" s="705"/>
      <c r="S652" s="705"/>
      <c r="T652" s="705"/>
      <c r="U652" s="705"/>
      <c r="V652" s="705"/>
      <c r="W652" s="705"/>
      <c r="X652" s="705"/>
      <c r="Y652" s="705"/>
      <c r="Z652" s="705"/>
    </row>
    <row r="653" ht="15.75" customHeight="1">
      <c r="A653" s="707"/>
      <c r="B653" s="703"/>
      <c r="C653" s="705"/>
      <c r="D653" s="705"/>
      <c r="E653" s="705"/>
      <c r="F653" s="705"/>
      <c r="G653" s="705"/>
      <c r="H653" s="705"/>
      <c r="I653" s="705"/>
      <c r="J653" s="705"/>
      <c r="K653" s="705"/>
      <c r="L653" s="705"/>
      <c r="M653" s="705"/>
      <c r="N653" s="705"/>
      <c r="O653" s="705"/>
      <c r="P653" s="705"/>
      <c r="Q653" s="705"/>
      <c r="R653" s="705"/>
      <c r="S653" s="705"/>
      <c r="T653" s="705"/>
      <c r="U653" s="705"/>
      <c r="V653" s="705"/>
      <c r="W653" s="705"/>
      <c r="X653" s="705"/>
      <c r="Y653" s="705"/>
      <c r="Z653" s="705"/>
    </row>
    <row r="654" ht="15.75" customHeight="1">
      <c r="A654" s="707"/>
      <c r="B654" s="703"/>
      <c r="C654" s="705"/>
      <c r="D654" s="705"/>
      <c r="E654" s="705"/>
      <c r="F654" s="705"/>
      <c r="G654" s="705"/>
      <c r="H654" s="705"/>
      <c r="I654" s="705"/>
      <c r="J654" s="705"/>
      <c r="K654" s="705"/>
      <c r="L654" s="705"/>
      <c r="M654" s="705"/>
      <c r="N654" s="705"/>
      <c r="O654" s="705"/>
      <c r="P654" s="705"/>
      <c r="Q654" s="705"/>
      <c r="R654" s="705"/>
      <c r="S654" s="705"/>
      <c r="T654" s="705"/>
      <c r="U654" s="705"/>
      <c r="V654" s="705"/>
      <c r="W654" s="705"/>
      <c r="X654" s="705"/>
      <c r="Y654" s="705"/>
      <c r="Z654" s="705"/>
    </row>
    <row r="655" ht="15.75" customHeight="1">
      <c r="A655" s="707"/>
      <c r="B655" s="703"/>
      <c r="C655" s="705"/>
      <c r="D655" s="705"/>
      <c r="E655" s="705"/>
      <c r="F655" s="705"/>
      <c r="G655" s="705"/>
      <c r="H655" s="705"/>
      <c r="I655" s="705"/>
      <c r="J655" s="705"/>
      <c r="K655" s="705"/>
      <c r="L655" s="705"/>
      <c r="M655" s="705"/>
      <c r="N655" s="705"/>
      <c r="O655" s="705"/>
      <c r="P655" s="705"/>
      <c r="Q655" s="705"/>
      <c r="R655" s="705"/>
      <c r="S655" s="705"/>
      <c r="T655" s="705"/>
      <c r="U655" s="705"/>
      <c r="V655" s="705"/>
      <c r="W655" s="705"/>
      <c r="X655" s="705"/>
      <c r="Y655" s="705"/>
      <c r="Z655" s="705"/>
    </row>
    <row r="656" ht="15.75" customHeight="1">
      <c r="A656" s="707"/>
      <c r="B656" s="703"/>
      <c r="C656" s="705"/>
      <c r="D656" s="705"/>
      <c r="E656" s="705"/>
      <c r="F656" s="705"/>
      <c r="G656" s="705"/>
      <c r="H656" s="705"/>
      <c r="I656" s="705"/>
      <c r="J656" s="705"/>
      <c r="K656" s="705"/>
      <c r="L656" s="705"/>
      <c r="M656" s="705"/>
      <c r="N656" s="705"/>
      <c r="O656" s="705"/>
      <c r="P656" s="705"/>
      <c r="Q656" s="705"/>
      <c r="R656" s="705"/>
      <c r="S656" s="705"/>
      <c r="T656" s="705"/>
      <c r="U656" s="705"/>
      <c r="V656" s="705"/>
      <c r="W656" s="705"/>
      <c r="X656" s="705"/>
      <c r="Y656" s="705"/>
      <c r="Z656" s="705"/>
    </row>
    <row r="657" ht="15.75" customHeight="1">
      <c r="A657" s="707"/>
      <c r="B657" s="703"/>
      <c r="C657" s="705"/>
      <c r="D657" s="705"/>
      <c r="E657" s="705"/>
      <c r="F657" s="705"/>
      <c r="G657" s="705"/>
      <c r="H657" s="705"/>
      <c r="I657" s="705"/>
      <c r="J657" s="705"/>
      <c r="K657" s="705"/>
      <c r="L657" s="705"/>
      <c r="M657" s="705"/>
      <c r="N657" s="705"/>
      <c r="O657" s="705"/>
      <c r="P657" s="705"/>
      <c r="Q657" s="705"/>
      <c r="R657" s="705"/>
      <c r="S657" s="705"/>
      <c r="T657" s="705"/>
      <c r="U657" s="705"/>
      <c r="V657" s="705"/>
      <c r="W657" s="705"/>
      <c r="X657" s="705"/>
      <c r="Y657" s="705"/>
      <c r="Z657" s="705"/>
    </row>
    <row r="658" ht="15.75" customHeight="1">
      <c r="A658" s="707"/>
      <c r="B658" s="703"/>
      <c r="C658" s="705"/>
      <c r="D658" s="705"/>
      <c r="E658" s="705"/>
      <c r="F658" s="705"/>
      <c r="G658" s="705"/>
      <c r="H658" s="705"/>
      <c r="I658" s="705"/>
      <c r="J658" s="705"/>
      <c r="K658" s="705"/>
      <c r="L658" s="705"/>
      <c r="M658" s="705"/>
      <c r="N658" s="705"/>
      <c r="O658" s="705"/>
      <c r="P658" s="705"/>
      <c r="Q658" s="705"/>
      <c r="R658" s="705"/>
      <c r="S658" s="705"/>
      <c r="T658" s="705"/>
      <c r="U658" s="705"/>
      <c r="V658" s="705"/>
      <c r="W658" s="705"/>
      <c r="X658" s="705"/>
      <c r="Y658" s="705"/>
      <c r="Z658" s="705"/>
    </row>
    <row r="659" ht="15.75" customHeight="1">
      <c r="A659" s="707"/>
      <c r="B659" s="703"/>
      <c r="C659" s="705"/>
      <c r="D659" s="705"/>
      <c r="E659" s="705"/>
      <c r="F659" s="705"/>
      <c r="G659" s="705"/>
      <c r="H659" s="705"/>
      <c r="I659" s="705"/>
      <c r="J659" s="705"/>
      <c r="K659" s="705"/>
      <c r="L659" s="705"/>
      <c r="M659" s="705"/>
      <c r="N659" s="705"/>
      <c r="O659" s="705"/>
      <c r="P659" s="705"/>
      <c r="Q659" s="705"/>
      <c r="R659" s="705"/>
      <c r="S659" s="705"/>
      <c r="T659" s="705"/>
      <c r="U659" s="705"/>
      <c r="V659" s="705"/>
      <c r="W659" s="705"/>
      <c r="X659" s="705"/>
      <c r="Y659" s="705"/>
      <c r="Z659" s="705"/>
    </row>
    <row r="660" ht="15.75" customHeight="1">
      <c r="A660" s="707"/>
      <c r="B660" s="703"/>
      <c r="C660" s="705"/>
      <c r="D660" s="705"/>
      <c r="E660" s="705"/>
      <c r="F660" s="705"/>
      <c r="G660" s="705"/>
      <c r="H660" s="705"/>
      <c r="I660" s="705"/>
      <c r="J660" s="705"/>
      <c r="K660" s="705"/>
      <c r="L660" s="705"/>
      <c r="M660" s="705"/>
      <c r="N660" s="705"/>
      <c r="O660" s="705"/>
      <c r="P660" s="705"/>
      <c r="Q660" s="705"/>
      <c r="R660" s="705"/>
      <c r="S660" s="705"/>
      <c r="T660" s="705"/>
      <c r="U660" s="705"/>
      <c r="V660" s="705"/>
      <c r="W660" s="705"/>
      <c r="X660" s="705"/>
      <c r="Y660" s="705"/>
      <c r="Z660" s="705"/>
    </row>
    <row r="661" ht="15.75" customHeight="1">
      <c r="A661" s="707"/>
      <c r="B661" s="703"/>
      <c r="C661" s="705"/>
      <c r="D661" s="705"/>
      <c r="E661" s="705"/>
      <c r="F661" s="705"/>
      <c r="G661" s="705"/>
      <c r="H661" s="705"/>
      <c r="I661" s="705"/>
      <c r="J661" s="705"/>
      <c r="K661" s="705"/>
      <c r="L661" s="705"/>
      <c r="M661" s="705"/>
      <c r="N661" s="705"/>
      <c r="O661" s="705"/>
      <c r="P661" s="705"/>
      <c r="Q661" s="705"/>
      <c r="R661" s="705"/>
      <c r="S661" s="705"/>
      <c r="T661" s="705"/>
      <c r="U661" s="705"/>
      <c r="V661" s="705"/>
      <c r="W661" s="705"/>
      <c r="X661" s="705"/>
      <c r="Y661" s="705"/>
      <c r="Z661" s="705"/>
    </row>
    <row r="662" ht="15.75" customHeight="1">
      <c r="A662" s="707"/>
      <c r="B662" s="703"/>
      <c r="C662" s="705"/>
      <c r="D662" s="705"/>
      <c r="E662" s="705"/>
      <c r="F662" s="705"/>
      <c r="G662" s="705"/>
      <c r="H662" s="705"/>
      <c r="I662" s="705"/>
      <c r="J662" s="705"/>
      <c r="K662" s="705"/>
      <c r="L662" s="705"/>
      <c r="M662" s="705"/>
      <c r="N662" s="705"/>
      <c r="O662" s="705"/>
      <c r="P662" s="705"/>
      <c r="Q662" s="705"/>
      <c r="R662" s="705"/>
      <c r="S662" s="705"/>
      <c r="T662" s="705"/>
      <c r="U662" s="705"/>
      <c r="V662" s="705"/>
      <c r="W662" s="705"/>
      <c r="X662" s="705"/>
      <c r="Y662" s="705"/>
      <c r="Z662" s="705"/>
    </row>
    <row r="663" ht="15.75" customHeight="1">
      <c r="A663" s="707"/>
      <c r="B663" s="703"/>
      <c r="C663" s="705"/>
      <c r="D663" s="705"/>
      <c r="E663" s="705"/>
      <c r="F663" s="705"/>
      <c r="G663" s="705"/>
      <c r="H663" s="705"/>
      <c r="I663" s="705"/>
      <c r="J663" s="705"/>
      <c r="K663" s="705"/>
      <c r="L663" s="705"/>
      <c r="M663" s="705"/>
      <c r="N663" s="705"/>
      <c r="O663" s="705"/>
      <c r="P663" s="705"/>
      <c r="Q663" s="705"/>
      <c r="R663" s="705"/>
      <c r="S663" s="705"/>
      <c r="T663" s="705"/>
      <c r="U663" s="705"/>
      <c r="V663" s="705"/>
      <c r="W663" s="705"/>
      <c r="X663" s="705"/>
      <c r="Y663" s="705"/>
      <c r="Z663" s="705"/>
    </row>
    <row r="664" ht="15.75" customHeight="1">
      <c r="A664" s="707"/>
      <c r="B664" s="703"/>
      <c r="C664" s="705"/>
      <c r="D664" s="705"/>
      <c r="E664" s="705"/>
      <c r="F664" s="705"/>
      <c r="G664" s="705"/>
      <c r="H664" s="705"/>
      <c r="I664" s="705"/>
      <c r="J664" s="705"/>
      <c r="K664" s="705"/>
      <c r="L664" s="705"/>
      <c r="M664" s="705"/>
      <c r="N664" s="705"/>
      <c r="O664" s="705"/>
      <c r="P664" s="705"/>
      <c r="Q664" s="705"/>
      <c r="R664" s="705"/>
      <c r="S664" s="705"/>
      <c r="T664" s="705"/>
      <c r="U664" s="705"/>
      <c r="V664" s="705"/>
      <c r="W664" s="705"/>
      <c r="X664" s="705"/>
      <c r="Y664" s="705"/>
      <c r="Z664" s="705"/>
    </row>
    <row r="665" ht="15.75" customHeight="1">
      <c r="A665" s="707"/>
      <c r="B665" s="703"/>
      <c r="C665" s="705"/>
      <c r="D665" s="705"/>
      <c r="E665" s="705"/>
      <c r="F665" s="705"/>
      <c r="G665" s="705"/>
      <c r="H665" s="705"/>
      <c r="I665" s="705"/>
      <c r="J665" s="705"/>
      <c r="K665" s="705"/>
      <c r="L665" s="705"/>
      <c r="M665" s="705"/>
      <c r="N665" s="705"/>
      <c r="O665" s="705"/>
      <c r="P665" s="705"/>
      <c r="Q665" s="705"/>
      <c r="R665" s="705"/>
      <c r="S665" s="705"/>
      <c r="T665" s="705"/>
      <c r="U665" s="705"/>
      <c r="V665" s="705"/>
      <c r="W665" s="705"/>
      <c r="X665" s="705"/>
      <c r="Y665" s="705"/>
      <c r="Z665" s="705"/>
    </row>
    <row r="666" ht="15.75" customHeight="1">
      <c r="A666" s="707"/>
      <c r="B666" s="703"/>
      <c r="C666" s="705"/>
      <c r="D666" s="705"/>
      <c r="E666" s="705"/>
      <c r="F666" s="705"/>
      <c r="G666" s="705"/>
      <c r="H666" s="705"/>
      <c r="I666" s="705"/>
      <c r="J666" s="705"/>
      <c r="K666" s="705"/>
      <c r="L666" s="705"/>
      <c r="M666" s="705"/>
      <c r="N666" s="705"/>
      <c r="O666" s="705"/>
      <c r="P666" s="705"/>
      <c r="Q666" s="705"/>
      <c r="R666" s="705"/>
      <c r="S666" s="705"/>
      <c r="T666" s="705"/>
      <c r="U666" s="705"/>
      <c r="V666" s="705"/>
      <c r="W666" s="705"/>
      <c r="X666" s="705"/>
      <c r="Y666" s="705"/>
      <c r="Z666" s="705"/>
    </row>
    <row r="667" ht="15.75" customHeight="1">
      <c r="A667" s="707"/>
      <c r="B667" s="703"/>
      <c r="C667" s="705"/>
      <c r="D667" s="705"/>
      <c r="E667" s="705"/>
      <c r="F667" s="705"/>
      <c r="G667" s="705"/>
      <c r="H667" s="705"/>
      <c r="I667" s="705"/>
      <c r="J667" s="705"/>
      <c r="K667" s="705"/>
      <c r="L667" s="705"/>
      <c r="M667" s="705"/>
      <c r="N667" s="705"/>
      <c r="O667" s="705"/>
      <c r="P667" s="705"/>
      <c r="Q667" s="705"/>
      <c r="R667" s="705"/>
      <c r="S667" s="705"/>
      <c r="T667" s="705"/>
      <c r="U667" s="705"/>
      <c r="V667" s="705"/>
      <c r="W667" s="705"/>
      <c r="X667" s="705"/>
      <c r="Y667" s="705"/>
      <c r="Z667" s="705"/>
    </row>
    <row r="668" ht="15.75" customHeight="1">
      <c r="A668" s="707"/>
      <c r="B668" s="703"/>
      <c r="C668" s="705"/>
      <c r="D668" s="705"/>
      <c r="E668" s="705"/>
      <c r="F668" s="705"/>
      <c r="G668" s="705"/>
      <c r="H668" s="705"/>
      <c r="I668" s="705"/>
      <c r="J668" s="705"/>
      <c r="K668" s="705"/>
      <c r="L668" s="705"/>
      <c r="M668" s="705"/>
      <c r="N668" s="705"/>
      <c r="O668" s="705"/>
      <c r="P668" s="705"/>
      <c r="Q668" s="705"/>
      <c r="R668" s="705"/>
      <c r="S668" s="705"/>
      <c r="T668" s="705"/>
      <c r="U668" s="705"/>
      <c r="V668" s="705"/>
      <c r="W668" s="705"/>
      <c r="X668" s="705"/>
      <c r="Y668" s="705"/>
      <c r="Z668" s="705"/>
    </row>
    <row r="669" ht="15.75" customHeight="1">
      <c r="A669" s="707"/>
      <c r="B669" s="703"/>
      <c r="C669" s="705"/>
      <c r="D669" s="705"/>
      <c r="E669" s="705"/>
      <c r="F669" s="705"/>
      <c r="G669" s="705"/>
      <c r="H669" s="705"/>
      <c r="I669" s="705"/>
      <c r="J669" s="705"/>
      <c r="K669" s="705"/>
      <c r="L669" s="705"/>
      <c r="M669" s="705"/>
      <c r="N669" s="705"/>
      <c r="O669" s="705"/>
      <c r="P669" s="705"/>
      <c r="Q669" s="705"/>
      <c r="R669" s="705"/>
      <c r="S669" s="705"/>
      <c r="T669" s="705"/>
      <c r="U669" s="705"/>
      <c r="V669" s="705"/>
      <c r="W669" s="705"/>
      <c r="X669" s="705"/>
      <c r="Y669" s="705"/>
      <c r="Z669" s="705"/>
    </row>
    <row r="670" ht="15.75" customHeight="1">
      <c r="A670" s="707"/>
      <c r="B670" s="703"/>
      <c r="C670" s="705"/>
      <c r="D670" s="705"/>
      <c r="E670" s="705"/>
      <c r="F670" s="705"/>
      <c r="G670" s="705"/>
      <c r="H670" s="705"/>
      <c r="I670" s="705"/>
      <c r="J670" s="705"/>
      <c r="K670" s="705"/>
      <c r="L670" s="705"/>
      <c r="M670" s="705"/>
      <c r="N670" s="705"/>
      <c r="O670" s="705"/>
      <c r="P670" s="705"/>
      <c r="Q670" s="705"/>
      <c r="R670" s="705"/>
      <c r="S670" s="705"/>
      <c r="T670" s="705"/>
      <c r="U670" s="705"/>
      <c r="V670" s="705"/>
      <c r="W670" s="705"/>
      <c r="X670" s="705"/>
      <c r="Y670" s="705"/>
      <c r="Z670" s="705"/>
    </row>
    <row r="671" ht="15.75" customHeight="1">
      <c r="A671" s="707"/>
      <c r="B671" s="703"/>
      <c r="C671" s="705"/>
      <c r="D671" s="705"/>
      <c r="E671" s="705"/>
      <c r="F671" s="705"/>
      <c r="G671" s="705"/>
      <c r="H671" s="705"/>
      <c r="I671" s="705"/>
      <c r="J671" s="705"/>
      <c r="K671" s="705"/>
      <c r="L671" s="705"/>
      <c r="M671" s="705"/>
      <c r="N671" s="705"/>
      <c r="O671" s="705"/>
      <c r="P671" s="705"/>
      <c r="Q671" s="705"/>
      <c r="R671" s="705"/>
      <c r="S671" s="705"/>
      <c r="T671" s="705"/>
      <c r="U671" s="705"/>
      <c r="V671" s="705"/>
      <c r="W671" s="705"/>
      <c r="X671" s="705"/>
      <c r="Y671" s="705"/>
      <c r="Z671" s="705"/>
    </row>
    <row r="672" ht="15.75" customHeight="1">
      <c r="A672" s="707"/>
      <c r="B672" s="703"/>
      <c r="C672" s="705"/>
      <c r="D672" s="705"/>
      <c r="E672" s="705"/>
      <c r="F672" s="705"/>
      <c r="G672" s="705"/>
      <c r="H672" s="705"/>
      <c r="I672" s="705"/>
      <c r="J672" s="705"/>
      <c r="K672" s="705"/>
      <c r="L672" s="705"/>
      <c r="M672" s="705"/>
      <c r="N672" s="705"/>
      <c r="O672" s="705"/>
      <c r="P672" s="705"/>
      <c r="Q672" s="705"/>
      <c r="R672" s="705"/>
      <c r="S672" s="705"/>
      <c r="T672" s="705"/>
      <c r="U672" s="705"/>
      <c r="V672" s="705"/>
      <c r="W672" s="705"/>
      <c r="X672" s="705"/>
      <c r="Y672" s="705"/>
      <c r="Z672" s="705"/>
    </row>
    <row r="673" ht="15.75" customHeight="1">
      <c r="A673" s="707"/>
      <c r="B673" s="703"/>
      <c r="C673" s="705"/>
      <c r="D673" s="705"/>
      <c r="E673" s="705"/>
      <c r="F673" s="705"/>
      <c r="G673" s="705"/>
      <c r="H673" s="705"/>
      <c r="I673" s="705"/>
      <c r="J673" s="705"/>
      <c r="K673" s="705"/>
      <c r="L673" s="705"/>
      <c r="M673" s="705"/>
      <c r="N673" s="705"/>
      <c r="O673" s="705"/>
      <c r="P673" s="705"/>
      <c r="Q673" s="705"/>
      <c r="R673" s="705"/>
      <c r="S673" s="705"/>
      <c r="T673" s="705"/>
      <c r="U673" s="705"/>
      <c r="V673" s="705"/>
      <c r="W673" s="705"/>
      <c r="X673" s="705"/>
      <c r="Y673" s="705"/>
      <c r="Z673" s="705"/>
    </row>
    <row r="674" ht="15.75" customHeight="1">
      <c r="A674" s="707"/>
      <c r="B674" s="703"/>
      <c r="C674" s="705"/>
      <c r="D674" s="705"/>
      <c r="E674" s="705"/>
      <c r="F674" s="705"/>
      <c r="G674" s="705"/>
      <c r="H674" s="705"/>
      <c r="I674" s="705"/>
      <c r="J674" s="705"/>
      <c r="K674" s="705"/>
      <c r="L674" s="705"/>
      <c r="M674" s="705"/>
      <c r="N674" s="705"/>
      <c r="O674" s="705"/>
      <c r="P674" s="705"/>
      <c r="Q674" s="705"/>
      <c r="R674" s="705"/>
      <c r="S674" s="705"/>
      <c r="T674" s="705"/>
      <c r="U674" s="705"/>
      <c r="V674" s="705"/>
      <c r="W674" s="705"/>
      <c r="X674" s="705"/>
      <c r="Y674" s="705"/>
      <c r="Z674" s="705"/>
    </row>
    <row r="675" ht="15.75" customHeight="1">
      <c r="A675" s="707"/>
      <c r="B675" s="703"/>
      <c r="C675" s="705"/>
      <c r="D675" s="705"/>
      <c r="E675" s="705"/>
      <c r="F675" s="705"/>
      <c r="G675" s="705"/>
      <c r="H675" s="705"/>
      <c r="I675" s="705"/>
      <c r="J675" s="705"/>
      <c r="K675" s="705"/>
      <c r="L675" s="705"/>
      <c r="M675" s="705"/>
      <c r="N675" s="705"/>
      <c r="O675" s="705"/>
      <c r="P675" s="705"/>
      <c r="Q675" s="705"/>
      <c r="R675" s="705"/>
      <c r="S675" s="705"/>
      <c r="T675" s="705"/>
      <c r="U675" s="705"/>
      <c r="V675" s="705"/>
      <c r="W675" s="705"/>
      <c r="X675" s="705"/>
      <c r="Y675" s="705"/>
      <c r="Z675" s="705"/>
    </row>
    <row r="676" ht="15.75" customHeight="1">
      <c r="A676" s="707"/>
      <c r="B676" s="703"/>
      <c r="C676" s="705"/>
      <c r="D676" s="705"/>
      <c r="E676" s="705"/>
      <c r="F676" s="705"/>
      <c r="G676" s="705"/>
      <c r="H676" s="705"/>
      <c r="I676" s="705"/>
      <c r="J676" s="705"/>
      <c r="K676" s="705"/>
      <c r="L676" s="705"/>
      <c r="M676" s="705"/>
      <c r="N676" s="705"/>
      <c r="O676" s="705"/>
      <c r="P676" s="705"/>
      <c r="Q676" s="705"/>
      <c r="R676" s="705"/>
      <c r="S676" s="705"/>
      <c r="T676" s="705"/>
      <c r="U676" s="705"/>
      <c r="V676" s="705"/>
      <c r="W676" s="705"/>
      <c r="X676" s="705"/>
      <c r="Y676" s="705"/>
      <c r="Z676" s="705"/>
    </row>
    <row r="677" ht="15.75" customHeight="1">
      <c r="A677" s="707"/>
      <c r="B677" s="703"/>
      <c r="C677" s="705"/>
      <c r="D677" s="705"/>
      <c r="E677" s="705"/>
      <c r="F677" s="705"/>
      <c r="G677" s="705"/>
      <c r="H677" s="705"/>
      <c r="I677" s="705"/>
      <c r="J677" s="705"/>
      <c r="K677" s="705"/>
      <c r="L677" s="705"/>
      <c r="M677" s="705"/>
      <c r="N677" s="705"/>
      <c r="O677" s="705"/>
      <c r="P677" s="705"/>
      <c r="Q677" s="705"/>
      <c r="R677" s="705"/>
      <c r="S677" s="705"/>
      <c r="T677" s="705"/>
      <c r="U677" s="705"/>
      <c r="V677" s="705"/>
      <c r="W677" s="705"/>
      <c r="X677" s="705"/>
      <c r="Y677" s="705"/>
      <c r="Z677" s="705"/>
    </row>
    <row r="678" ht="15.75" customHeight="1">
      <c r="A678" s="707"/>
      <c r="B678" s="703"/>
      <c r="C678" s="705"/>
      <c r="D678" s="705"/>
      <c r="E678" s="705"/>
      <c r="F678" s="705"/>
      <c r="G678" s="705"/>
      <c r="H678" s="705"/>
      <c r="I678" s="705"/>
      <c r="J678" s="705"/>
      <c r="K678" s="705"/>
      <c r="L678" s="705"/>
      <c r="M678" s="705"/>
      <c r="N678" s="705"/>
      <c r="O678" s="705"/>
      <c r="P678" s="705"/>
      <c r="Q678" s="705"/>
      <c r="R678" s="705"/>
      <c r="S678" s="705"/>
      <c r="T678" s="705"/>
      <c r="U678" s="705"/>
      <c r="V678" s="705"/>
      <c r="W678" s="705"/>
      <c r="X678" s="705"/>
      <c r="Y678" s="705"/>
      <c r="Z678" s="705"/>
    </row>
    <row r="679" ht="15.75" customHeight="1">
      <c r="A679" s="707"/>
      <c r="B679" s="703"/>
      <c r="C679" s="705"/>
      <c r="D679" s="705"/>
      <c r="E679" s="705"/>
      <c r="F679" s="705"/>
      <c r="G679" s="705"/>
      <c r="H679" s="705"/>
      <c r="I679" s="705"/>
      <c r="J679" s="705"/>
      <c r="K679" s="705"/>
      <c r="L679" s="705"/>
      <c r="M679" s="705"/>
      <c r="N679" s="705"/>
      <c r="O679" s="705"/>
      <c r="P679" s="705"/>
      <c r="Q679" s="705"/>
      <c r="R679" s="705"/>
      <c r="S679" s="705"/>
      <c r="T679" s="705"/>
      <c r="U679" s="705"/>
      <c r="V679" s="705"/>
      <c r="W679" s="705"/>
      <c r="X679" s="705"/>
      <c r="Y679" s="705"/>
      <c r="Z679" s="705"/>
    </row>
    <row r="680" ht="15.75" customHeight="1">
      <c r="A680" s="707"/>
      <c r="B680" s="703"/>
      <c r="C680" s="705"/>
      <c r="D680" s="705"/>
      <c r="E680" s="705"/>
      <c r="F680" s="705"/>
      <c r="G680" s="705"/>
      <c r="H680" s="705"/>
      <c r="I680" s="705"/>
      <c r="J680" s="705"/>
      <c r="K680" s="705"/>
      <c r="L680" s="705"/>
      <c r="M680" s="705"/>
      <c r="N680" s="705"/>
      <c r="O680" s="705"/>
      <c r="P680" s="705"/>
      <c r="Q680" s="705"/>
      <c r="R680" s="705"/>
      <c r="S680" s="705"/>
      <c r="T680" s="705"/>
      <c r="U680" s="705"/>
      <c r="V680" s="705"/>
      <c r="W680" s="705"/>
      <c r="X680" s="705"/>
      <c r="Y680" s="705"/>
      <c r="Z680" s="705"/>
    </row>
    <row r="681" ht="15.75" customHeight="1">
      <c r="A681" s="707"/>
      <c r="B681" s="703"/>
      <c r="C681" s="705"/>
      <c r="D681" s="705"/>
      <c r="E681" s="705"/>
      <c r="F681" s="705"/>
      <c r="G681" s="705"/>
      <c r="H681" s="705"/>
      <c r="I681" s="705"/>
      <c r="J681" s="705"/>
      <c r="K681" s="705"/>
      <c r="L681" s="705"/>
      <c r="M681" s="705"/>
      <c r="N681" s="705"/>
      <c r="O681" s="705"/>
      <c r="P681" s="705"/>
      <c r="Q681" s="705"/>
      <c r="R681" s="705"/>
      <c r="S681" s="705"/>
      <c r="T681" s="705"/>
      <c r="U681" s="705"/>
      <c r="V681" s="705"/>
      <c r="W681" s="705"/>
      <c r="X681" s="705"/>
      <c r="Y681" s="705"/>
      <c r="Z681" s="705"/>
    </row>
    <row r="682" ht="15.75" customHeight="1">
      <c r="A682" s="707"/>
      <c r="B682" s="703"/>
      <c r="C682" s="705"/>
      <c r="D682" s="705"/>
      <c r="E682" s="705"/>
      <c r="F682" s="705"/>
      <c r="G682" s="705"/>
      <c r="H682" s="705"/>
      <c r="I682" s="705"/>
      <c r="J682" s="705"/>
      <c r="K682" s="705"/>
      <c r="L682" s="705"/>
      <c r="M682" s="705"/>
      <c r="N682" s="705"/>
      <c r="O682" s="705"/>
      <c r="P682" s="705"/>
      <c r="Q682" s="705"/>
      <c r="R682" s="705"/>
      <c r="S682" s="705"/>
      <c r="T682" s="705"/>
      <c r="U682" s="705"/>
      <c r="V682" s="705"/>
      <c r="W682" s="705"/>
      <c r="X682" s="705"/>
      <c r="Y682" s="705"/>
      <c r="Z682" s="705"/>
    </row>
    <row r="683" ht="15.75" customHeight="1">
      <c r="A683" s="707"/>
      <c r="B683" s="703"/>
      <c r="C683" s="705"/>
      <c r="D683" s="705"/>
      <c r="E683" s="705"/>
      <c r="F683" s="705"/>
      <c r="G683" s="705"/>
      <c r="H683" s="705"/>
      <c r="I683" s="705"/>
      <c r="J683" s="705"/>
      <c r="K683" s="705"/>
      <c r="L683" s="705"/>
      <c r="M683" s="705"/>
      <c r="N683" s="705"/>
      <c r="O683" s="705"/>
      <c r="P683" s="705"/>
      <c r="Q683" s="705"/>
      <c r="R683" s="705"/>
      <c r="S683" s="705"/>
      <c r="T683" s="705"/>
      <c r="U683" s="705"/>
      <c r="V683" s="705"/>
      <c r="W683" s="705"/>
      <c r="X683" s="705"/>
      <c r="Y683" s="705"/>
      <c r="Z683" s="705"/>
    </row>
    <row r="684" ht="15.75" customHeight="1">
      <c r="A684" s="707"/>
      <c r="B684" s="703"/>
      <c r="C684" s="705"/>
      <c r="D684" s="705"/>
      <c r="E684" s="705"/>
      <c r="F684" s="705"/>
      <c r="G684" s="705"/>
      <c r="H684" s="705"/>
      <c r="I684" s="705"/>
      <c r="J684" s="705"/>
      <c r="K684" s="705"/>
      <c r="L684" s="705"/>
      <c r="M684" s="705"/>
      <c r="N684" s="705"/>
      <c r="O684" s="705"/>
      <c r="P684" s="705"/>
      <c r="Q684" s="705"/>
      <c r="R684" s="705"/>
      <c r="S684" s="705"/>
      <c r="T684" s="705"/>
      <c r="U684" s="705"/>
      <c r="V684" s="705"/>
      <c r="W684" s="705"/>
      <c r="X684" s="705"/>
      <c r="Y684" s="705"/>
      <c r="Z684" s="705"/>
    </row>
    <row r="685" ht="15.75" customHeight="1">
      <c r="A685" s="707"/>
      <c r="B685" s="703"/>
      <c r="C685" s="705"/>
      <c r="D685" s="705"/>
      <c r="E685" s="705"/>
      <c r="F685" s="705"/>
      <c r="G685" s="705"/>
      <c r="H685" s="705"/>
      <c r="I685" s="705"/>
      <c r="J685" s="705"/>
      <c r="K685" s="705"/>
      <c r="L685" s="705"/>
      <c r="M685" s="705"/>
      <c r="N685" s="705"/>
      <c r="O685" s="705"/>
      <c r="P685" s="705"/>
      <c r="Q685" s="705"/>
      <c r="R685" s="705"/>
      <c r="S685" s="705"/>
      <c r="T685" s="705"/>
      <c r="U685" s="705"/>
      <c r="V685" s="705"/>
      <c r="W685" s="705"/>
      <c r="X685" s="705"/>
      <c r="Y685" s="705"/>
      <c r="Z685" s="705"/>
    </row>
    <row r="686" ht="15.75" customHeight="1">
      <c r="A686" s="707"/>
      <c r="B686" s="703"/>
      <c r="C686" s="705"/>
      <c r="D686" s="705"/>
      <c r="E686" s="705"/>
      <c r="F686" s="705"/>
      <c r="G686" s="705"/>
      <c r="H686" s="705"/>
      <c r="I686" s="705"/>
      <c r="J686" s="705"/>
      <c r="K686" s="705"/>
      <c r="L686" s="705"/>
      <c r="M686" s="705"/>
      <c r="N686" s="705"/>
      <c r="O686" s="705"/>
      <c r="P686" s="705"/>
      <c r="Q686" s="705"/>
      <c r="R686" s="705"/>
      <c r="S686" s="705"/>
      <c r="T686" s="705"/>
      <c r="U686" s="705"/>
      <c r="V686" s="705"/>
      <c r="W686" s="705"/>
      <c r="X686" s="705"/>
      <c r="Y686" s="705"/>
      <c r="Z686" s="705"/>
    </row>
    <row r="687" ht="15.75" customHeight="1">
      <c r="A687" s="707"/>
      <c r="B687" s="703"/>
      <c r="C687" s="705"/>
      <c r="D687" s="705"/>
      <c r="E687" s="705"/>
      <c r="F687" s="705"/>
      <c r="G687" s="705"/>
      <c r="H687" s="705"/>
      <c r="I687" s="705"/>
      <c r="J687" s="705"/>
      <c r="K687" s="705"/>
      <c r="L687" s="705"/>
      <c r="M687" s="705"/>
      <c r="N687" s="705"/>
      <c r="O687" s="705"/>
      <c r="P687" s="705"/>
      <c r="Q687" s="705"/>
      <c r="R687" s="705"/>
      <c r="S687" s="705"/>
      <c r="T687" s="705"/>
      <c r="U687" s="705"/>
      <c r="V687" s="705"/>
      <c r="W687" s="705"/>
      <c r="X687" s="705"/>
      <c r="Y687" s="705"/>
      <c r="Z687" s="705"/>
    </row>
    <row r="688" ht="15.75" customHeight="1">
      <c r="A688" s="707"/>
      <c r="B688" s="703"/>
      <c r="C688" s="705"/>
      <c r="D688" s="705"/>
      <c r="E688" s="705"/>
      <c r="F688" s="705"/>
      <c r="G688" s="705"/>
      <c r="H688" s="705"/>
      <c r="I688" s="705"/>
      <c r="J688" s="705"/>
      <c r="K688" s="705"/>
      <c r="L688" s="705"/>
      <c r="M688" s="705"/>
      <c r="N688" s="705"/>
      <c r="O688" s="705"/>
      <c r="P688" s="705"/>
      <c r="Q688" s="705"/>
      <c r="R688" s="705"/>
      <c r="S688" s="705"/>
      <c r="T688" s="705"/>
      <c r="U688" s="705"/>
      <c r="V688" s="705"/>
      <c r="W688" s="705"/>
      <c r="X688" s="705"/>
      <c r="Y688" s="705"/>
      <c r="Z688" s="705"/>
    </row>
    <row r="689" ht="15.75" customHeight="1">
      <c r="A689" s="707"/>
      <c r="B689" s="703"/>
      <c r="C689" s="705"/>
      <c r="D689" s="705"/>
      <c r="E689" s="705"/>
      <c r="F689" s="705"/>
      <c r="G689" s="705"/>
      <c r="H689" s="705"/>
      <c r="I689" s="705"/>
      <c r="J689" s="705"/>
      <c r="K689" s="705"/>
      <c r="L689" s="705"/>
      <c r="M689" s="705"/>
      <c r="N689" s="705"/>
      <c r="O689" s="705"/>
      <c r="P689" s="705"/>
      <c r="Q689" s="705"/>
      <c r="R689" s="705"/>
      <c r="S689" s="705"/>
      <c r="T689" s="705"/>
      <c r="U689" s="705"/>
      <c r="V689" s="705"/>
      <c r="W689" s="705"/>
      <c r="X689" s="705"/>
      <c r="Y689" s="705"/>
      <c r="Z689" s="705"/>
    </row>
    <row r="690" ht="15.75" customHeight="1">
      <c r="A690" s="707"/>
      <c r="B690" s="703"/>
      <c r="C690" s="705"/>
      <c r="D690" s="705"/>
      <c r="E690" s="705"/>
      <c r="F690" s="705"/>
      <c r="G690" s="705"/>
      <c r="H690" s="705"/>
      <c r="I690" s="705"/>
      <c r="J690" s="705"/>
      <c r="K690" s="705"/>
      <c r="L690" s="705"/>
      <c r="M690" s="705"/>
      <c r="N690" s="705"/>
      <c r="O690" s="705"/>
      <c r="P690" s="705"/>
      <c r="Q690" s="705"/>
      <c r="R690" s="705"/>
      <c r="S690" s="705"/>
      <c r="T690" s="705"/>
      <c r="U690" s="705"/>
      <c r="V690" s="705"/>
      <c r="W690" s="705"/>
      <c r="X690" s="705"/>
      <c r="Y690" s="705"/>
      <c r="Z690" s="705"/>
    </row>
    <row r="691" ht="15.75" customHeight="1">
      <c r="A691" s="707"/>
      <c r="B691" s="703"/>
      <c r="C691" s="705"/>
      <c r="D691" s="705"/>
      <c r="E691" s="705"/>
      <c r="F691" s="705"/>
      <c r="G691" s="705"/>
      <c r="H691" s="705"/>
      <c r="I691" s="705"/>
      <c r="J691" s="705"/>
      <c r="K691" s="705"/>
      <c r="L691" s="705"/>
      <c r="M691" s="705"/>
      <c r="N691" s="705"/>
      <c r="O691" s="705"/>
      <c r="P691" s="705"/>
      <c r="Q691" s="705"/>
      <c r="R691" s="705"/>
      <c r="S691" s="705"/>
      <c r="T691" s="705"/>
      <c r="U691" s="705"/>
      <c r="V691" s="705"/>
      <c r="W691" s="705"/>
      <c r="X691" s="705"/>
      <c r="Y691" s="705"/>
      <c r="Z691" s="705"/>
    </row>
    <row r="692" ht="15.75" customHeight="1">
      <c r="A692" s="707"/>
      <c r="B692" s="703"/>
      <c r="C692" s="705"/>
      <c r="D692" s="705"/>
      <c r="E692" s="705"/>
      <c r="F692" s="705"/>
      <c r="G692" s="705"/>
      <c r="H692" s="705"/>
      <c r="I692" s="705"/>
      <c r="J692" s="705"/>
      <c r="K692" s="705"/>
      <c r="L692" s="705"/>
      <c r="M692" s="705"/>
      <c r="N692" s="705"/>
      <c r="O692" s="705"/>
      <c r="P692" s="705"/>
      <c r="Q692" s="705"/>
      <c r="R692" s="705"/>
      <c r="S692" s="705"/>
      <c r="T692" s="705"/>
      <c r="U692" s="705"/>
      <c r="V692" s="705"/>
      <c r="W692" s="705"/>
      <c r="X692" s="705"/>
      <c r="Y692" s="705"/>
      <c r="Z692" s="705"/>
    </row>
    <row r="693" ht="15.75" customHeight="1">
      <c r="A693" s="707"/>
      <c r="B693" s="703"/>
      <c r="C693" s="705"/>
      <c r="D693" s="705"/>
      <c r="E693" s="705"/>
      <c r="F693" s="705"/>
      <c r="G693" s="705"/>
      <c r="H693" s="705"/>
      <c r="I693" s="705"/>
      <c r="J693" s="705"/>
      <c r="K693" s="705"/>
      <c r="L693" s="705"/>
      <c r="M693" s="705"/>
      <c r="N693" s="705"/>
      <c r="O693" s="705"/>
      <c r="P693" s="705"/>
      <c r="Q693" s="705"/>
      <c r="R693" s="705"/>
      <c r="S693" s="705"/>
      <c r="T693" s="705"/>
      <c r="U693" s="705"/>
      <c r="V693" s="705"/>
      <c r="W693" s="705"/>
      <c r="X693" s="705"/>
      <c r="Y693" s="705"/>
      <c r="Z693" s="705"/>
    </row>
    <row r="694" ht="15.75" customHeight="1">
      <c r="A694" s="707"/>
      <c r="B694" s="703"/>
      <c r="C694" s="705"/>
      <c r="D694" s="705"/>
      <c r="E694" s="705"/>
      <c r="F694" s="705"/>
      <c r="G694" s="705"/>
      <c r="H694" s="705"/>
      <c r="I694" s="705"/>
      <c r="J694" s="705"/>
      <c r="K694" s="705"/>
      <c r="L694" s="705"/>
      <c r="M694" s="705"/>
      <c r="N694" s="705"/>
      <c r="O694" s="705"/>
      <c r="P694" s="705"/>
      <c r="Q694" s="705"/>
      <c r="R694" s="705"/>
      <c r="S694" s="705"/>
      <c r="T694" s="705"/>
      <c r="U694" s="705"/>
      <c r="V694" s="705"/>
      <c r="W694" s="705"/>
      <c r="X694" s="705"/>
      <c r="Y694" s="705"/>
      <c r="Z694" s="705"/>
    </row>
    <row r="695" ht="15.75" customHeight="1">
      <c r="A695" s="707"/>
      <c r="B695" s="703"/>
      <c r="C695" s="705"/>
      <c r="D695" s="705"/>
      <c r="E695" s="705"/>
      <c r="F695" s="705"/>
      <c r="G695" s="705"/>
      <c r="H695" s="705"/>
      <c r="I695" s="705"/>
      <c r="J695" s="705"/>
      <c r="K695" s="705"/>
      <c r="L695" s="705"/>
      <c r="M695" s="705"/>
      <c r="N695" s="705"/>
      <c r="O695" s="705"/>
      <c r="P695" s="705"/>
      <c r="Q695" s="705"/>
      <c r="R695" s="705"/>
      <c r="S695" s="705"/>
      <c r="T695" s="705"/>
      <c r="U695" s="705"/>
      <c r="V695" s="705"/>
      <c r="W695" s="705"/>
      <c r="X695" s="705"/>
      <c r="Y695" s="705"/>
      <c r="Z695" s="705"/>
    </row>
    <row r="696" ht="15.75" customHeight="1">
      <c r="A696" s="707"/>
      <c r="B696" s="703"/>
      <c r="C696" s="705"/>
      <c r="D696" s="705"/>
      <c r="E696" s="705"/>
      <c r="F696" s="705"/>
      <c r="G696" s="705"/>
      <c r="H696" s="705"/>
      <c r="I696" s="705"/>
      <c r="J696" s="705"/>
      <c r="K696" s="705"/>
      <c r="L696" s="705"/>
      <c r="M696" s="705"/>
      <c r="N696" s="705"/>
      <c r="O696" s="705"/>
      <c r="P696" s="705"/>
      <c r="Q696" s="705"/>
      <c r="R696" s="705"/>
      <c r="S696" s="705"/>
      <c r="T696" s="705"/>
      <c r="U696" s="705"/>
      <c r="V696" s="705"/>
      <c r="W696" s="705"/>
      <c r="X696" s="705"/>
      <c r="Y696" s="705"/>
      <c r="Z696" s="705"/>
    </row>
    <row r="697" ht="15.75" customHeight="1">
      <c r="A697" s="707"/>
      <c r="B697" s="703"/>
      <c r="C697" s="705"/>
      <c r="D697" s="705"/>
      <c r="E697" s="705"/>
      <c r="F697" s="705"/>
      <c r="G697" s="705"/>
      <c r="H697" s="705"/>
      <c r="I697" s="705"/>
      <c r="J697" s="705"/>
      <c r="K697" s="705"/>
      <c r="L697" s="705"/>
      <c r="M697" s="705"/>
      <c r="N697" s="705"/>
      <c r="O697" s="705"/>
      <c r="P697" s="705"/>
      <c r="Q697" s="705"/>
      <c r="R697" s="705"/>
      <c r="S697" s="705"/>
      <c r="T697" s="705"/>
      <c r="U697" s="705"/>
      <c r="V697" s="705"/>
      <c r="W697" s="705"/>
      <c r="X697" s="705"/>
      <c r="Y697" s="705"/>
      <c r="Z697" s="705"/>
    </row>
    <row r="698" ht="15.75" customHeight="1">
      <c r="A698" s="707"/>
      <c r="B698" s="703"/>
      <c r="C698" s="705"/>
      <c r="D698" s="705"/>
      <c r="E698" s="705"/>
      <c r="F698" s="705"/>
      <c r="G698" s="705"/>
      <c r="H698" s="705"/>
      <c r="I698" s="705"/>
      <c r="J698" s="705"/>
      <c r="K698" s="705"/>
      <c r="L698" s="705"/>
      <c r="M698" s="705"/>
      <c r="N698" s="705"/>
      <c r="O698" s="705"/>
      <c r="P698" s="705"/>
      <c r="Q698" s="705"/>
      <c r="R698" s="705"/>
      <c r="S698" s="705"/>
      <c r="T698" s="705"/>
      <c r="U698" s="705"/>
      <c r="V698" s="705"/>
      <c r="W698" s="705"/>
      <c r="X698" s="705"/>
      <c r="Y698" s="705"/>
      <c r="Z698" s="705"/>
    </row>
    <row r="699" ht="15.75" customHeight="1">
      <c r="A699" s="707"/>
      <c r="B699" s="703"/>
      <c r="C699" s="705"/>
      <c r="D699" s="705"/>
      <c r="E699" s="705"/>
      <c r="F699" s="705"/>
      <c r="G699" s="705"/>
      <c r="H699" s="705"/>
      <c r="I699" s="705"/>
      <c r="J699" s="705"/>
      <c r="K699" s="705"/>
      <c r="L699" s="705"/>
      <c r="M699" s="705"/>
      <c r="N699" s="705"/>
      <c r="O699" s="705"/>
      <c r="P699" s="705"/>
      <c r="Q699" s="705"/>
      <c r="R699" s="705"/>
      <c r="S699" s="705"/>
      <c r="T699" s="705"/>
      <c r="U699" s="705"/>
      <c r="V699" s="705"/>
      <c r="W699" s="705"/>
      <c r="X699" s="705"/>
      <c r="Y699" s="705"/>
      <c r="Z699" s="705"/>
    </row>
    <row r="700" ht="15.75" customHeight="1">
      <c r="A700" s="707"/>
      <c r="B700" s="703"/>
      <c r="C700" s="705"/>
      <c r="D700" s="705"/>
      <c r="E700" s="705"/>
      <c r="F700" s="705"/>
      <c r="G700" s="705"/>
      <c r="H700" s="705"/>
      <c r="I700" s="705"/>
      <c r="J700" s="705"/>
      <c r="K700" s="705"/>
      <c r="L700" s="705"/>
      <c r="M700" s="705"/>
      <c r="N700" s="705"/>
      <c r="O700" s="705"/>
      <c r="P700" s="705"/>
      <c r="Q700" s="705"/>
      <c r="R700" s="705"/>
      <c r="S700" s="705"/>
      <c r="T700" s="705"/>
      <c r="U700" s="705"/>
      <c r="V700" s="705"/>
      <c r="W700" s="705"/>
      <c r="X700" s="705"/>
      <c r="Y700" s="705"/>
      <c r="Z700" s="705"/>
    </row>
    <row r="701" ht="15.75" customHeight="1">
      <c r="A701" s="707"/>
      <c r="B701" s="703"/>
      <c r="C701" s="705"/>
      <c r="D701" s="705"/>
      <c r="E701" s="705"/>
      <c r="F701" s="705"/>
      <c r="G701" s="705"/>
      <c r="H701" s="705"/>
      <c r="I701" s="705"/>
      <c r="J701" s="705"/>
      <c r="K701" s="705"/>
      <c r="L701" s="705"/>
      <c r="M701" s="705"/>
      <c r="N701" s="705"/>
      <c r="O701" s="705"/>
      <c r="P701" s="705"/>
      <c r="Q701" s="705"/>
      <c r="R701" s="705"/>
      <c r="S701" s="705"/>
      <c r="T701" s="705"/>
      <c r="U701" s="705"/>
      <c r="V701" s="705"/>
      <c r="W701" s="705"/>
      <c r="X701" s="705"/>
      <c r="Y701" s="705"/>
      <c r="Z701" s="705"/>
    </row>
    <row r="702" ht="15.75" customHeight="1">
      <c r="A702" s="707"/>
      <c r="B702" s="703"/>
      <c r="C702" s="705"/>
      <c r="D702" s="705"/>
      <c r="E702" s="705"/>
      <c r="F702" s="705"/>
      <c r="G702" s="705"/>
      <c r="H702" s="705"/>
      <c r="I702" s="705"/>
      <c r="J702" s="705"/>
      <c r="K702" s="705"/>
      <c r="L702" s="705"/>
      <c r="M702" s="705"/>
      <c r="N702" s="705"/>
      <c r="O702" s="705"/>
      <c r="P702" s="705"/>
      <c r="Q702" s="705"/>
      <c r="R702" s="705"/>
      <c r="S702" s="705"/>
      <c r="T702" s="705"/>
      <c r="U702" s="705"/>
      <c r="V702" s="705"/>
      <c r="W702" s="705"/>
      <c r="X702" s="705"/>
      <c r="Y702" s="705"/>
      <c r="Z702" s="705"/>
    </row>
    <row r="703" ht="15.75" customHeight="1">
      <c r="A703" s="707"/>
      <c r="B703" s="703"/>
      <c r="C703" s="705"/>
      <c r="D703" s="705"/>
      <c r="E703" s="705"/>
      <c r="F703" s="705"/>
      <c r="G703" s="705"/>
      <c r="H703" s="705"/>
      <c r="I703" s="705"/>
      <c r="J703" s="705"/>
      <c r="K703" s="705"/>
      <c r="L703" s="705"/>
      <c r="M703" s="705"/>
      <c r="N703" s="705"/>
      <c r="O703" s="705"/>
      <c r="P703" s="705"/>
      <c r="Q703" s="705"/>
      <c r="R703" s="705"/>
      <c r="S703" s="705"/>
      <c r="T703" s="705"/>
      <c r="U703" s="705"/>
      <c r="V703" s="705"/>
      <c r="W703" s="705"/>
      <c r="X703" s="705"/>
      <c r="Y703" s="705"/>
      <c r="Z703" s="705"/>
    </row>
    <row r="704" ht="15.75" customHeight="1">
      <c r="A704" s="707"/>
      <c r="B704" s="703"/>
      <c r="C704" s="705"/>
      <c r="D704" s="705"/>
      <c r="E704" s="705"/>
      <c r="F704" s="705"/>
      <c r="G704" s="705"/>
      <c r="H704" s="705"/>
      <c r="I704" s="705"/>
      <c r="J704" s="705"/>
      <c r="K704" s="705"/>
      <c r="L704" s="705"/>
      <c r="M704" s="705"/>
      <c r="N704" s="705"/>
      <c r="O704" s="705"/>
      <c r="P704" s="705"/>
      <c r="Q704" s="705"/>
      <c r="R704" s="705"/>
      <c r="S704" s="705"/>
      <c r="T704" s="705"/>
      <c r="U704" s="705"/>
      <c r="V704" s="705"/>
      <c r="W704" s="705"/>
      <c r="X704" s="705"/>
      <c r="Y704" s="705"/>
      <c r="Z704" s="705"/>
    </row>
    <row r="705" ht="15.75" customHeight="1">
      <c r="A705" s="707"/>
      <c r="B705" s="703"/>
      <c r="C705" s="705"/>
      <c r="D705" s="705"/>
      <c r="E705" s="705"/>
      <c r="F705" s="705"/>
      <c r="G705" s="705"/>
      <c r="H705" s="705"/>
      <c r="I705" s="705"/>
      <c r="J705" s="705"/>
      <c r="K705" s="705"/>
      <c r="L705" s="705"/>
      <c r="M705" s="705"/>
      <c r="N705" s="705"/>
      <c r="O705" s="705"/>
      <c r="P705" s="705"/>
      <c r="Q705" s="705"/>
      <c r="R705" s="705"/>
      <c r="S705" s="705"/>
      <c r="T705" s="705"/>
      <c r="U705" s="705"/>
      <c r="V705" s="705"/>
      <c r="W705" s="705"/>
      <c r="X705" s="705"/>
      <c r="Y705" s="705"/>
      <c r="Z705" s="705"/>
    </row>
    <row r="706" ht="15.75" customHeight="1">
      <c r="A706" s="707"/>
      <c r="B706" s="703"/>
      <c r="C706" s="705"/>
      <c r="D706" s="705"/>
      <c r="E706" s="705"/>
      <c r="F706" s="705"/>
      <c r="G706" s="705"/>
      <c r="H706" s="705"/>
      <c r="I706" s="705"/>
      <c r="J706" s="705"/>
      <c r="K706" s="705"/>
      <c r="L706" s="705"/>
      <c r="M706" s="705"/>
      <c r="N706" s="705"/>
      <c r="O706" s="705"/>
      <c r="P706" s="705"/>
      <c r="Q706" s="705"/>
      <c r="R706" s="705"/>
      <c r="S706" s="705"/>
      <c r="T706" s="705"/>
      <c r="U706" s="705"/>
      <c r="V706" s="705"/>
      <c r="W706" s="705"/>
      <c r="X706" s="705"/>
      <c r="Y706" s="705"/>
      <c r="Z706" s="705"/>
    </row>
    <row r="707" ht="15.75" customHeight="1">
      <c r="A707" s="707"/>
      <c r="B707" s="703"/>
      <c r="C707" s="705"/>
      <c r="D707" s="705"/>
      <c r="E707" s="705"/>
      <c r="F707" s="705"/>
      <c r="G707" s="705"/>
      <c r="H707" s="705"/>
      <c r="I707" s="705"/>
      <c r="J707" s="705"/>
      <c r="K707" s="705"/>
      <c r="L707" s="705"/>
      <c r="M707" s="705"/>
      <c r="N707" s="705"/>
      <c r="O707" s="705"/>
      <c r="P707" s="705"/>
      <c r="Q707" s="705"/>
      <c r="R707" s="705"/>
      <c r="S707" s="705"/>
      <c r="T707" s="705"/>
      <c r="U707" s="705"/>
      <c r="V707" s="705"/>
      <c r="W707" s="705"/>
      <c r="X707" s="705"/>
      <c r="Y707" s="705"/>
      <c r="Z707" s="705"/>
    </row>
    <row r="708" ht="15.75" customHeight="1">
      <c r="A708" s="707"/>
      <c r="B708" s="703"/>
      <c r="C708" s="705"/>
      <c r="D708" s="705"/>
      <c r="E708" s="705"/>
      <c r="F708" s="705"/>
      <c r="G708" s="705"/>
      <c r="H708" s="705"/>
      <c r="I708" s="705"/>
      <c r="J708" s="705"/>
      <c r="K708" s="705"/>
      <c r="L708" s="705"/>
      <c r="M708" s="705"/>
      <c r="N708" s="705"/>
      <c r="O708" s="705"/>
      <c r="P708" s="705"/>
      <c r="Q708" s="705"/>
      <c r="R708" s="705"/>
      <c r="S708" s="705"/>
      <c r="T708" s="705"/>
      <c r="U708" s="705"/>
      <c r="V708" s="705"/>
      <c r="W708" s="705"/>
      <c r="X708" s="705"/>
      <c r="Y708" s="705"/>
      <c r="Z708" s="705"/>
    </row>
    <row r="709" ht="15.75" customHeight="1">
      <c r="A709" s="707"/>
      <c r="B709" s="703"/>
      <c r="C709" s="705"/>
      <c r="D709" s="705"/>
      <c r="E709" s="705"/>
      <c r="F709" s="705"/>
      <c r="G709" s="705"/>
      <c r="H709" s="705"/>
      <c r="I709" s="705"/>
      <c r="J709" s="705"/>
      <c r="K709" s="705"/>
      <c r="L709" s="705"/>
      <c r="M709" s="705"/>
      <c r="N709" s="705"/>
      <c r="O709" s="705"/>
      <c r="P709" s="705"/>
      <c r="Q709" s="705"/>
      <c r="R709" s="705"/>
      <c r="S709" s="705"/>
      <c r="T709" s="705"/>
      <c r="U709" s="705"/>
      <c r="V709" s="705"/>
      <c r="W709" s="705"/>
      <c r="X709" s="705"/>
      <c r="Y709" s="705"/>
      <c r="Z709" s="705"/>
    </row>
    <row r="710" ht="15.75" customHeight="1">
      <c r="A710" s="707"/>
      <c r="B710" s="703"/>
      <c r="C710" s="705"/>
      <c r="D710" s="705"/>
      <c r="E710" s="705"/>
      <c r="F710" s="705"/>
      <c r="G710" s="705"/>
      <c r="H710" s="705"/>
      <c r="I710" s="705"/>
      <c r="J710" s="705"/>
      <c r="K710" s="705"/>
      <c r="L710" s="705"/>
      <c r="M710" s="705"/>
      <c r="N710" s="705"/>
      <c r="O710" s="705"/>
      <c r="P710" s="705"/>
      <c r="Q710" s="705"/>
      <c r="R710" s="705"/>
      <c r="S710" s="705"/>
      <c r="T710" s="705"/>
      <c r="U710" s="705"/>
      <c r="V710" s="705"/>
      <c r="W710" s="705"/>
      <c r="X710" s="705"/>
      <c r="Y710" s="705"/>
      <c r="Z710" s="705"/>
    </row>
    <row r="711" ht="15.75" customHeight="1">
      <c r="A711" s="707"/>
      <c r="B711" s="703"/>
      <c r="C711" s="705"/>
      <c r="D711" s="705"/>
      <c r="E711" s="705"/>
      <c r="F711" s="705"/>
      <c r="G711" s="705"/>
      <c r="H711" s="705"/>
      <c r="I711" s="705"/>
      <c r="J711" s="705"/>
      <c r="K711" s="705"/>
      <c r="L711" s="705"/>
      <c r="M711" s="705"/>
      <c r="N711" s="705"/>
      <c r="O711" s="705"/>
      <c r="P711" s="705"/>
      <c r="Q711" s="705"/>
      <c r="R711" s="705"/>
      <c r="S711" s="705"/>
      <c r="T711" s="705"/>
      <c r="U711" s="705"/>
      <c r="V711" s="705"/>
      <c r="W711" s="705"/>
      <c r="X711" s="705"/>
      <c r="Y711" s="705"/>
      <c r="Z711" s="705"/>
    </row>
    <row r="712" ht="15.75" customHeight="1">
      <c r="A712" s="707"/>
      <c r="B712" s="703"/>
      <c r="C712" s="705"/>
      <c r="D712" s="705"/>
      <c r="E712" s="705"/>
      <c r="F712" s="705"/>
      <c r="G712" s="705"/>
      <c r="H712" s="705"/>
      <c r="I712" s="705"/>
      <c r="J712" s="705"/>
      <c r="K712" s="705"/>
      <c r="L712" s="705"/>
      <c r="M712" s="705"/>
      <c r="N712" s="705"/>
      <c r="O712" s="705"/>
      <c r="P712" s="705"/>
      <c r="Q712" s="705"/>
      <c r="R712" s="705"/>
      <c r="S712" s="705"/>
      <c r="T712" s="705"/>
      <c r="U712" s="705"/>
      <c r="V712" s="705"/>
      <c r="W712" s="705"/>
      <c r="X712" s="705"/>
      <c r="Y712" s="705"/>
      <c r="Z712" s="705"/>
    </row>
    <row r="713" ht="15.75" customHeight="1">
      <c r="A713" s="707"/>
      <c r="B713" s="703"/>
      <c r="C713" s="705"/>
      <c r="D713" s="705"/>
      <c r="E713" s="705"/>
      <c r="F713" s="705"/>
      <c r="G713" s="705"/>
      <c r="H713" s="705"/>
      <c r="I713" s="705"/>
      <c r="J713" s="705"/>
      <c r="K713" s="705"/>
      <c r="L713" s="705"/>
      <c r="M713" s="705"/>
      <c r="N713" s="705"/>
      <c r="O713" s="705"/>
      <c r="P713" s="705"/>
      <c r="Q713" s="705"/>
      <c r="R713" s="705"/>
      <c r="S713" s="705"/>
      <c r="T713" s="705"/>
      <c r="U713" s="705"/>
      <c r="V713" s="705"/>
      <c r="W713" s="705"/>
      <c r="X713" s="705"/>
      <c r="Y713" s="705"/>
      <c r="Z713" s="705"/>
    </row>
    <row r="714" ht="15.75" customHeight="1">
      <c r="A714" s="707"/>
      <c r="B714" s="703"/>
      <c r="C714" s="705"/>
      <c r="D714" s="705"/>
      <c r="E714" s="705"/>
      <c r="F714" s="705"/>
      <c r="G714" s="705"/>
      <c r="H714" s="705"/>
      <c r="I714" s="705"/>
      <c r="J714" s="705"/>
      <c r="K714" s="705"/>
      <c r="L714" s="705"/>
      <c r="M714" s="705"/>
      <c r="N714" s="705"/>
      <c r="O714" s="705"/>
      <c r="P714" s="705"/>
      <c r="Q714" s="705"/>
      <c r="R714" s="705"/>
      <c r="S714" s="705"/>
      <c r="T714" s="705"/>
      <c r="U714" s="705"/>
      <c r="V714" s="705"/>
      <c r="W714" s="705"/>
      <c r="X714" s="705"/>
      <c r="Y714" s="705"/>
      <c r="Z714" s="705"/>
    </row>
    <row r="715" ht="15.75" customHeight="1">
      <c r="A715" s="707"/>
      <c r="B715" s="703"/>
      <c r="C715" s="705"/>
      <c r="D715" s="705"/>
      <c r="E715" s="705"/>
      <c r="F715" s="705"/>
      <c r="G715" s="705"/>
      <c r="H715" s="705"/>
      <c r="I715" s="705"/>
      <c r="J715" s="705"/>
      <c r="K715" s="705"/>
      <c r="L715" s="705"/>
      <c r="M715" s="705"/>
      <c r="N715" s="705"/>
      <c r="O715" s="705"/>
      <c r="P715" s="705"/>
      <c r="Q715" s="705"/>
      <c r="R715" s="705"/>
      <c r="S715" s="705"/>
      <c r="T715" s="705"/>
      <c r="U715" s="705"/>
      <c r="V715" s="705"/>
      <c r="W715" s="705"/>
      <c r="X715" s="705"/>
      <c r="Y715" s="705"/>
      <c r="Z715" s="705"/>
    </row>
    <row r="716" ht="15.75" customHeight="1">
      <c r="A716" s="707"/>
      <c r="B716" s="703"/>
      <c r="C716" s="705"/>
      <c r="D716" s="705"/>
      <c r="E716" s="705"/>
      <c r="F716" s="705"/>
      <c r="G716" s="705"/>
      <c r="H716" s="705"/>
      <c r="I716" s="705"/>
      <c r="J716" s="705"/>
      <c r="K716" s="705"/>
      <c r="L716" s="705"/>
      <c r="M716" s="705"/>
      <c r="N716" s="705"/>
      <c r="O716" s="705"/>
      <c r="P716" s="705"/>
      <c r="Q716" s="705"/>
      <c r="R716" s="705"/>
      <c r="S716" s="705"/>
      <c r="T716" s="705"/>
      <c r="U716" s="705"/>
      <c r="V716" s="705"/>
      <c r="W716" s="705"/>
      <c r="X716" s="705"/>
      <c r="Y716" s="705"/>
      <c r="Z716" s="705"/>
    </row>
    <row r="717" ht="15.75" customHeight="1">
      <c r="A717" s="707"/>
      <c r="B717" s="703"/>
      <c r="C717" s="705"/>
      <c r="D717" s="705"/>
      <c r="E717" s="705"/>
      <c r="F717" s="705"/>
      <c r="G717" s="705"/>
      <c r="H717" s="705"/>
      <c r="I717" s="705"/>
      <c r="J717" s="705"/>
      <c r="K717" s="705"/>
      <c r="L717" s="705"/>
      <c r="M717" s="705"/>
      <c r="N717" s="705"/>
      <c r="O717" s="705"/>
      <c r="P717" s="705"/>
      <c r="Q717" s="705"/>
      <c r="R717" s="705"/>
      <c r="S717" s="705"/>
      <c r="T717" s="705"/>
      <c r="U717" s="705"/>
      <c r="V717" s="705"/>
      <c r="W717" s="705"/>
      <c r="X717" s="705"/>
      <c r="Y717" s="705"/>
      <c r="Z717" s="705"/>
    </row>
    <row r="718" ht="15.75" customHeight="1">
      <c r="A718" s="707"/>
      <c r="B718" s="703"/>
      <c r="C718" s="705"/>
      <c r="D718" s="705"/>
      <c r="E718" s="705"/>
      <c r="F718" s="705"/>
      <c r="G718" s="705"/>
      <c r="H718" s="705"/>
      <c r="I718" s="705"/>
      <c r="J718" s="705"/>
      <c r="K718" s="705"/>
      <c r="L718" s="705"/>
      <c r="M718" s="705"/>
      <c r="N718" s="705"/>
      <c r="O718" s="705"/>
      <c r="P718" s="705"/>
      <c r="Q718" s="705"/>
      <c r="R718" s="705"/>
      <c r="S718" s="705"/>
      <c r="T718" s="705"/>
      <c r="U718" s="705"/>
      <c r="V718" s="705"/>
      <c r="W718" s="705"/>
      <c r="X718" s="705"/>
      <c r="Y718" s="705"/>
      <c r="Z718" s="705"/>
    </row>
    <row r="719" ht="15.75" customHeight="1">
      <c r="A719" s="707"/>
      <c r="B719" s="703"/>
      <c r="C719" s="705"/>
      <c r="D719" s="705"/>
      <c r="E719" s="705"/>
      <c r="F719" s="705"/>
      <c r="G719" s="705"/>
      <c r="H719" s="705"/>
      <c r="I719" s="705"/>
      <c r="J719" s="705"/>
      <c r="K719" s="705"/>
      <c r="L719" s="705"/>
      <c r="M719" s="705"/>
      <c r="N719" s="705"/>
      <c r="O719" s="705"/>
      <c r="P719" s="705"/>
      <c r="Q719" s="705"/>
      <c r="R719" s="705"/>
      <c r="S719" s="705"/>
      <c r="T719" s="705"/>
      <c r="U719" s="705"/>
      <c r="V719" s="705"/>
      <c r="W719" s="705"/>
      <c r="X719" s="705"/>
      <c r="Y719" s="705"/>
      <c r="Z719" s="705"/>
    </row>
    <row r="720" ht="15.75" customHeight="1">
      <c r="A720" s="707"/>
      <c r="B720" s="703"/>
      <c r="C720" s="705"/>
      <c r="D720" s="705"/>
      <c r="E720" s="705"/>
      <c r="F720" s="705"/>
      <c r="G720" s="705"/>
      <c r="H720" s="705"/>
      <c r="I720" s="705"/>
      <c r="J720" s="705"/>
      <c r="K720" s="705"/>
      <c r="L720" s="705"/>
      <c r="M720" s="705"/>
      <c r="N720" s="705"/>
      <c r="O720" s="705"/>
      <c r="P720" s="705"/>
      <c r="Q720" s="705"/>
      <c r="R720" s="705"/>
      <c r="S720" s="705"/>
      <c r="T720" s="705"/>
      <c r="U720" s="705"/>
      <c r="V720" s="705"/>
      <c r="W720" s="705"/>
      <c r="X720" s="705"/>
      <c r="Y720" s="705"/>
      <c r="Z720" s="705"/>
    </row>
    <row r="721" ht="15.75" customHeight="1">
      <c r="A721" s="707"/>
      <c r="B721" s="703"/>
      <c r="C721" s="705"/>
      <c r="D721" s="705"/>
      <c r="E721" s="705"/>
      <c r="F721" s="705"/>
      <c r="G721" s="705"/>
      <c r="H721" s="705"/>
      <c r="I721" s="705"/>
      <c r="J721" s="705"/>
      <c r="K721" s="705"/>
      <c r="L721" s="705"/>
      <c r="M721" s="705"/>
      <c r="N721" s="705"/>
      <c r="O721" s="705"/>
      <c r="P721" s="705"/>
      <c r="Q721" s="705"/>
      <c r="R721" s="705"/>
      <c r="S721" s="705"/>
      <c r="T721" s="705"/>
      <c r="U721" s="705"/>
      <c r="V721" s="705"/>
      <c r="W721" s="705"/>
      <c r="X721" s="705"/>
      <c r="Y721" s="705"/>
      <c r="Z721" s="705"/>
    </row>
    <row r="722" ht="15.75" customHeight="1">
      <c r="A722" s="707"/>
      <c r="B722" s="703"/>
      <c r="C722" s="705"/>
      <c r="D722" s="705"/>
      <c r="E722" s="705"/>
      <c r="F722" s="705"/>
      <c r="G722" s="705"/>
      <c r="H722" s="705"/>
      <c r="I722" s="705"/>
      <c r="J722" s="705"/>
      <c r="K722" s="705"/>
      <c r="L722" s="705"/>
      <c r="M722" s="705"/>
      <c r="N722" s="705"/>
      <c r="O722" s="705"/>
      <c r="P722" s="705"/>
      <c r="Q722" s="705"/>
      <c r="R722" s="705"/>
      <c r="S722" s="705"/>
      <c r="T722" s="705"/>
      <c r="U722" s="705"/>
      <c r="V722" s="705"/>
      <c r="W722" s="705"/>
      <c r="X722" s="705"/>
      <c r="Y722" s="705"/>
      <c r="Z722" s="705"/>
    </row>
    <row r="723" ht="15.75" customHeight="1">
      <c r="A723" s="707"/>
      <c r="B723" s="703"/>
      <c r="C723" s="705"/>
      <c r="D723" s="705"/>
      <c r="E723" s="705"/>
      <c r="F723" s="705"/>
      <c r="G723" s="705"/>
      <c r="H723" s="705"/>
      <c r="I723" s="705"/>
      <c r="J723" s="705"/>
      <c r="K723" s="705"/>
      <c r="L723" s="705"/>
      <c r="M723" s="705"/>
      <c r="N723" s="705"/>
      <c r="O723" s="705"/>
      <c r="P723" s="705"/>
      <c r="Q723" s="705"/>
      <c r="R723" s="705"/>
      <c r="S723" s="705"/>
      <c r="T723" s="705"/>
      <c r="U723" s="705"/>
      <c r="V723" s="705"/>
      <c r="W723" s="705"/>
      <c r="X723" s="705"/>
      <c r="Y723" s="705"/>
      <c r="Z723" s="705"/>
    </row>
    <row r="724" ht="15.75" customHeight="1">
      <c r="A724" s="707"/>
      <c r="B724" s="703"/>
      <c r="C724" s="705"/>
      <c r="D724" s="705"/>
      <c r="E724" s="705"/>
      <c r="F724" s="705"/>
      <c r="G724" s="705"/>
      <c r="H724" s="705"/>
      <c r="I724" s="705"/>
      <c r="J724" s="705"/>
      <c r="K724" s="705"/>
      <c r="L724" s="705"/>
      <c r="M724" s="705"/>
      <c r="N724" s="705"/>
      <c r="O724" s="705"/>
      <c r="P724" s="705"/>
      <c r="Q724" s="705"/>
      <c r="R724" s="705"/>
      <c r="S724" s="705"/>
      <c r="T724" s="705"/>
      <c r="U724" s="705"/>
      <c r="V724" s="705"/>
      <c r="W724" s="705"/>
      <c r="X724" s="705"/>
      <c r="Y724" s="705"/>
      <c r="Z724" s="705"/>
    </row>
    <row r="725" ht="15.75" customHeight="1">
      <c r="A725" s="707"/>
      <c r="B725" s="703"/>
      <c r="C725" s="705"/>
      <c r="D725" s="705"/>
      <c r="E725" s="705"/>
      <c r="F725" s="705"/>
      <c r="G725" s="705"/>
      <c r="H725" s="705"/>
      <c r="I725" s="705"/>
      <c r="J725" s="705"/>
      <c r="K725" s="705"/>
      <c r="L725" s="705"/>
      <c r="M725" s="705"/>
      <c r="N725" s="705"/>
      <c r="O725" s="705"/>
      <c r="P725" s="705"/>
      <c r="Q725" s="705"/>
      <c r="R725" s="705"/>
      <c r="S725" s="705"/>
      <c r="T725" s="705"/>
      <c r="U725" s="705"/>
      <c r="V725" s="705"/>
      <c r="W725" s="705"/>
      <c r="X725" s="705"/>
      <c r="Y725" s="705"/>
      <c r="Z725" s="705"/>
    </row>
    <row r="726" ht="15.75" customHeight="1">
      <c r="A726" s="707"/>
      <c r="B726" s="703"/>
      <c r="C726" s="705"/>
      <c r="D726" s="705"/>
      <c r="E726" s="705"/>
      <c r="F726" s="705"/>
      <c r="G726" s="705"/>
      <c r="H726" s="705"/>
      <c r="I726" s="705"/>
      <c r="J726" s="705"/>
      <c r="K726" s="705"/>
      <c r="L726" s="705"/>
      <c r="M726" s="705"/>
      <c r="N726" s="705"/>
      <c r="O726" s="705"/>
      <c r="P726" s="705"/>
      <c r="Q726" s="705"/>
      <c r="R726" s="705"/>
      <c r="S726" s="705"/>
      <c r="T726" s="705"/>
      <c r="U726" s="705"/>
      <c r="V726" s="705"/>
      <c r="W726" s="705"/>
      <c r="X726" s="705"/>
      <c r="Y726" s="705"/>
      <c r="Z726" s="705"/>
    </row>
    <row r="727" ht="15.75" customHeight="1">
      <c r="A727" s="707"/>
      <c r="B727" s="703"/>
      <c r="C727" s="705"/>
      <c r="D727" s="705"/>
      <c r="E727" s="705"/>
      <c r="F727" s="705"/>
      <c r="G727" s="705"/>
      <c r="H727" s="705"/>
      <c r="I727" s="705"/>
      <c r="J727" s="705"/>
      <c r="K727" s="705"/>
      <c r="L727" s="705"/>
      <c r="M727" s="705"/>
      <c r="N727" s="705"/>
      <c r="O727" s="705"/>
      <c r="P727" s="705"/>
      <c r="Q727" s="705"/>
      <c r="R727" s="705"/>
      <c r="S727" s="705"/>
      <c r="T727" s="705"/>
      <c r="U727" s="705"/>
      <c r="V727" s="705"/>
      <c r="W727" s="705"/>
      <c r="X727" s="705"/>
      <c r="Y727" s="705"/>
      <c r="Z727" s="705"/>
    </row>
    <row r="728" ht="15.75" customHeight="1">
      <c r="A728" s="707"/>
      <c r="B728" s="703"/>
      <c r="C728" s="705"/>
      <c r="D728" s="705"/>
      <c r="E728" s="705"/>
      <c r="F728" s="705"/>
      <c r="G728" s="705"/>
      <c r="H728" s="705"/>
      <c r="I728" s="705"/>
      <c r="J728" s="705"/>
      <c r="K728" s="705"/>
      <c r="L728" s="705"/>
      <c r="M728" s="705"/>
      <c r="N728" s="705"/>
      <c r="O728" s="705"/>
      <c r="P728" s="705"/>
      <c r="Q728" s="705"/>
      <c r="R728" s="705"/>
      <c r="S728" s="705"/>
      <c r="T728" s="705"/>
      <c r="U728" s="705"/>
      <c r="V728" s="705"/>
      <c r="W728" s="705"/>
      <c r="X728" s="705"/>
      <c r="Y728" s="705"/>
      <c r="Z728" s="705"/>
    </row>
    <row r="729" ht="15.75" customHeight="1">
      <c r="A729" s="707"/>
      <c r="B729" s="703"/>
      <c r="C729" s="705"/>
      <c r="D729" s="705"/>
      <c r="E729" s="705"/>
      <c r="F729" s="705"/>
      <c r="G729" s="705"/>
      <c r="H729" s="705"/>
      <c r="I729" s="705"/>
      <c r="J729" s="705"/>
      <c r="K729" s="705"/>
      <c r="L729" s="705"/>
      <c r="M729" s="705"/>
      <c r="N729" s="705"/>
      <c r="O729" s="705"/>
      <c r="P729" s="705"/>
      <c r="Q729" s="705"/>
      <c r="R729" s="705"/>
      <c r="S729" s="705"/>
      <c r="T729" s="705"/>
      <c r="U729" s="705"/>
      <c r="V729" s="705"/>
      <c r="W729" s="705"/>
      <c r="X729" s="705"/>
      <c r="Y729" s="705"/>
      <c r="Z729" s="705"/>
    </row>
    <row r="730" ht="15.75" customHeight="1">
      <c r="A730" s="707"/>
      <c r="B730" s="703"/>
      <c r="C730" s="705"/>
      <c r="D730" s="705"/>
      <c r="E730" s="705"/>
      <c r="F730" s="705"/>
      <c r="G730" s="705"/>
      <c r="H730" s="705"/>
      <c r="I730" s="705"/>
      <c r="J730" s="705"/>
      <c r="K730" s="705"/>
      <c r="L730" s="705"/>
      <c r="M730" s="705"/>
      <c r="N730" s="705"/>
      <c r="O730" s="705"/>
      <c r="P730" s="705"/>
      <c r="Q730" s="705"/>
      <c r="R730" s="705"/>
      <c r="S730" s="705"/>
      <c r="T730" s="705"/>
      <c r="U730" s="705"/>
      <c r="V730" s="705"/>
      <c r="W730" s="705"/>
      <c r="X730" s="705"/>
      <c r="Y730" s="705"/>
      <c r="Z730" s="705"/>
    </row>
    <row r="731" ht="15.75" customHeight="1">
      <c r="A731" s="707"/>
      <c r="B731" s="703"/>
      <c r="C731" s="705"/>
      <c r="D731" s="705"/>
      <c r="E731" s="705"/>
      <c r="F731" s="705"/>
      <c r="G731" s="705"/>
      <c r="H731" s="705"/>
      <c r="I731" s="705"/>
      <c r="J731" s="705"/>
      <c r="K731" s="705"/>
      <c r="L731" s="705"/>
      <c r="M731" s="705"/>
      <c r="N731" s="705"/>
      <c r="O731" s="705"/>
      <c r="P731" s="705"/>
      <c r="Q731" s="705"/>
      <c r="R731" s="705"/>
      <c r="S731" s="705"/>
      <c r="T731" s="705"/>
      <c r="U731" s="705"/>
      <c r="V731" s="705"/>
      <c r="W731" s="705"/>
      <c r="X731" s="705"/>
      <c r="Y731" s="705"/>
      <c r="Z731" s="705"/>
    </row>
    <row r="732" ht="15.75" customHeight="1">
      <c r="A732" s="707"/>
      <c r="B732" s="703"/>
      <c r="C732" s="705"/>
      <c r="D732" s="705"/>
      <c r="E732" s="705"/>
      <c r="F732" s="705"/>
      <c r="G732" s="705"/>
      <c r="H732" s="705"/>
      <c r="I732" s="705"/>
      <c r="J732" s="705"/>
      <c r="K732" s="705"/>
      <c r="L732" s="705"/>
      <c r="M732" s="705"/>
      <c r="N732" s="705"/>
      <c r="O732" s="705"/>
      <c r="P732" s="705"/>
      <c r="Q732" s="705"/>
      <c r="R732" s="705"/>
      <c r="S732" s="705"/>
      <c r="T732" s="705"/>
      <c r="U732" s="705"/>
      <c r="V732" s="705"/>
      <c r="W732" s="705"/>
      <c r="X732" s="705"/>
      <c r="Y732" s="705"/>
      <c r="Z732" s="705"/>
    </row>
    <row r="733" ht="15.75" customHeight="1">
      <c r="A733" s="707"/>
      <c r="B733" s="703"/>
      <c r="C733" s="705"/>
      <c r="D733" s="705"/>
      <c r="E733" s="705"/>
      <c r="F733" s="705"/>
      <c r="G733" s="705"/>
      <c r="H733" s="705"/>
      <c r="I733" s="705"/>
      <c r="J733" s="705"/>
      <c r="K733" s="705"/>
      <c r="L733" s="705"/>
      <c r="M733" s="705"/>
      <c r="N733" s="705"/>
      <c r="O733" s="705"/>
      <c r="P733" s="705"/>
      <c r="Q733" s="705"/>
      <c r="R733" s="705"/>
      <c r="S733" s="705"/>
      <c r="T733" s="705"/>
      <c r="U733" s="705"/>
      <c r="V733" s="705"/>
      <c r="W733" s="705"/>
      <c r="X733" s="705"/>
      <c r="Y733" s="705"/>
      <c r="Z733" s="705"/>
    </row>
    <row r="734" ht="15.75" customHeight="1">
      <c r="A734" s="707"/>
      <c r="B734" s="703"/>
      <c r="C734" s="705"/>
      <c r="D734" s="705"/>
      <c r="E734" s="705"/>
      <c r="F734" s="705"/>
      <c r="G734" s="705"/>
      <c r="H734" s="705"/>
      <c r="I734" s="705"/>
      <c r="J734" s="705"/>
      <c r="K734" s="705"/>
      <c r="L734" s="705"/>
      <c r="M734" s="705"/>
      <c r="N734" s="705"/>
      <c r="O734" s="705"/>
      <c r="P734" s="705"/>
      <c r="Q734" s="705"/>
      <c r="R734" s="705"/>
      <c r="S734" s="705"/>
      <c r="T734" s="705"/>
      <c r="U734" s="705"/>
      <c r="V734" s="705"/>
      <c r="W734" s="705"/>
      <c r="X734" s="705"/>
      <c r="Y734" s="705"/>
      <c r="Z734" s="705"/>
    </row>
    <row r="735" ht="15.75" customHeight="1">
      <c r="A735" s="707"/>
      <c r="B735" s="703"/>
      <c r="C735" s="705"/>
      <c r="D735" s="705"/>
      <c r="E735" s="705"/>
      <c r="F735" s="705"/>
      <c r="G735" s="705"/>
      <c r="H735" s="705"/>
      <c r="I735" s="705"/>
      <c r="J735" s="705"/>
      <c r="K735" s="705"/>
      <c r="L735" s="705"/>
      <c r="M735" s="705"/>
      <c r="N735" s="705"/>
      <c r="O735" s="705"/>
      <c r="P735" s="705"/>
      <c r="Q735" s="705"/>
      <c r="R735" s="705"/>
      <c r="S735" s="705"/>
      <c r="T735" s="705"/>
      <c r="U735" s="705"/>
      <c r="V735" s="705"/>
      <c r="W735" s="705"/>
      <c r="X735" s="705"/>
      <c r="Y735" s="705"/>
      <c r="Z735" s="705"/>
    </row>
    <row r="736" ht="15.75" customHeight="1">
      <c r="A736" s="707"/>
      <c r="B736" s="703"/>
      <c r="C736" s="705"/>
      <c r="D736" s="705"/>
      <c r="E736" s="705"/>
      <c r="F736" s="705"/>
      <c r="G736" s="705"/>
      <c r="H736" s="705"/>
      <c r="I736" s="705"/>
      <c r="J736" s="705"/>
      <c r="K736" s="705"/>
      <c r="L736" s="705"/>
      <c r="M736" s="705"/>
      <c r="N736" s="705"/>
      <c r="O736" s="705"/>
      <c r="P736" s="705"/>
      <c r="Q736" s="705"/>
      <c r="R736" s="705"/>
      <c r="S736" s="705"/>
      <c r="T736" s="705"/>
      <c r="U736" s="705"/>
      <c r="V736" s="705"/>
      <c r="W736" s="705"/>
      <c r="X736" s="705"/>
      <c r="Y736" s="705"/>
      <c r="Z736" s="705"/>
    </row>
    <row r="737" ht="15.75" customHeight="1">
      <c r="A737" s="707"/>
      <c r="B737" s="703"/>
      <c r="C737" s="705"/>
      <c r="D737" s="705"/>
      <c r="E737" s="705"/>
      <c r="F737" s="705"/>
      <c r="G737" s="705"/>
      <c r="H737" s="705"/>
      <c r="I737" s="705"/>
      <c r="J737" s="705"/>
      <c r="K737" s="705"/>
      <c r="L737" s="705"/>
      <c r="M737" s="705"/>
      <c r="N737" s="705"/>
      <c r="O737" s="705"/>
      <c r="P737" s="705"/>
      <c r="Q737" s="705"/>
      <c r="R737" s="705"/>
      <c r="S737" s="705"/>
      <c r="T737" s="705"/>
      <c r="U737" s="705"/>
      <c r="V737" s="705"/>
      <c r="W737" s="705"/>
      <c r="X737" s="705"/>
      <c r="Y737" s="705"/>
      <c r="Z737" s="705"/>
    </row>
    <row r="738" ht="15.75" customHeight="1">
      <c r="A738" s="707"/>
      <c r="B738" s="703"/>
      <c r="C738" s="705"/>
      <c r="D738" s="705"/>
      <c r="E738" s="705"/>
      <c r="F738" s="705"/>
      <c r="G738" s="705"/>
      <c r="H738" s="705"/>
      <c r="I738" s="705"/>
      <c r="J738" s="705"/>
      <c r="K738" s="705"/>
      <c r="L738" s="705"/>
      <c r="M738" s="705"/>
      <c r="N738" s="705"/>
      <c r="O738" s="705"/>
      <c r="P738" s="705"/>
      <c r="Q738" s="705"/>
      <c r="R738" s="705"/>
      <c r="S738" s="705"/>
      <c r="T738" s="705"/>
      <c r="U738" s="705"/>
      <c r="V738" s="705"/>
      <c r="W738" s="705"/>
      <c r="X738" s="705"/>
      <c r="Y738" s="705"/>
      <c r="Z738" s="705"/>
    </row>
    <row r="739" ht="15.75" customHeight="1">
      <c r="A739" s="707"/>
      <c r="B739" s="703"/>
      <c r="C739" s="705"/>
      <c r="D739" s="705"/>
      <c r="E739" s="705"/>
      <c r="F739" s="705"/>
      <c r="G739" s="705"/>
      <c r="H739" s="705"/>
      <c r="I739" s="705"/>
      <c r="J739" s="705"/>
      <c r="K739" s="705"/>
      <c r="L739" s="705"/>
      <c r="M739" s="705"/>
      <c r="N739" s="705"/>
      <c r="O739" s="705"/>
      <c r="P739" s="705"/>
      <c r="Q739" s="705"/>
      <c r="R739" s="705"/>
      <c r="S739" s="705"/>
      <c r="T739" s="705"/>
      <c r="U739" s="705"/>
      <c r="V739" s="705"/>
      <c r="W739" s="705"/>
      <c r="X739" s="705"/>
      <c r="Y739" s="705"/>
      <c r="Z739" s="705"/>
    </row>
    <row r="740" ht="15.75" customHeight="1">
      <c r="A740" s="707"/>
      <c r="B740" s="703"/>
      <c r="C740" s="705"/>
      <c r="D740" s="705"/>
      <c r="E740" s="705"/>
      <c r="F740" s="705"/>
      <c r="G740" s="705"/>
      <c r="H740" s="705"/>
      <c r="I740" s="705"/>
      <c r="J740" s="705"/>
      <c r="K740" s="705"/>
      <c r="L740" s="705"/>
      <c r="M740" s="705"/>
      <c r="N740" s="705"/>
      <c r="O740" s="705"/>
      <c r="P740" s="705"/>
      <c r="Q740" s="705"/>
      <c r="R740" s="705"/>
      <c r="S740" s="705"/>
      <c r="T740" s="705"/>
      <c r="U740" s="705"/>
      <c r="V740" s="705"/>
      <c r="W740" s="705"/>
      <c r="X740" s="705"/>
      <c r="Y740" s="705"/>
      <c r="Z740" s="705"/>
    </row>
    <row r="741" ht="15.75" customHeight="1">
      <c r="A741" s="707"/>
      <c r="B741" s="703"/>
      <c r="C741" s="705"/>
      <c r="D741" s="705"/>
      <c r="E741" s="705"/>
      <c r="F741" s="705"/>
      <c r="G741" s="705"/>
      <c r="H741" s="705"/>
      <c r="I741" s="705"/>
      <c r="J741" s="705"/>
      <c r="K741" s="705"/>
      <c r="L741" s="705"/>
      <c r="M741" s="705"/>
      <c r="N741" s="705"/>
      <c r="O741" s="705"/>
      <c r="P741" s="705"/>
      <c r="Q741" s="705"/>
      <c r="R741" s="705"/>
      <c r="S741" s="705"/>
      <c r="T741" s="705"/>
      <c r="U741" s="705"/>
      <c r="V741" s="705"/>
      <c r="W741" s="705"/>
      <c r="X741" s="705"/>
      <c r="Y741" s="705"/>
      <c r="Z741" s="705"/>
    </row>
    <row r="742" ht="15.75" customHeight="1">
      <c r="A742" s="707"/>
      <c r="B742" s="703"/>
      <c r="C742" s="705"/>
      <c r="D742" s="705"/>
      <c r="E742" s="705"/>
      <c r="F742" s="705"/>
      <c r="G742" s="705"/>
      <c r="H742" s="705"/>
      <c r="I742" s="705"/>
      <c r="J742" s="705"/>
      <c r="K742" s="705"/>
      <c r="L742" s="705"/>
      <c r="M742" s="705"/>
      <c r="N742" s="705"/>
      <c r="O742" s="705"/>
      <c r="P742" s="705"/>
      <c r="Q742" s="705"/>
      <c r="R742" s="705"/>
      <c r="S742" s="705"/>
      <c r="T742" s="705"/>
      <c r="U742" s="705"/>
      <c r="V742" s="705"/>
      <c r="W742" s="705"/>
      <c r="X742" s="705"/>
      <c r="Y742" s="705"/>
      <c r="Z742" s="705"/>
    </row>
    <row r="743" ht="15.75" customHeight="1">
      <c r="A743" s="707"/>
      <c r="B743" s="703"/>
      <c r="C743" s="705"/>
      <c r="D743" s="705"/>
      <c r="E743" s="705"/>
      <c r="F743" s="705"/>
      <c r="G743" s="705"/>
      <c r="H743" s="705"/>
      <c r="I743" s="705"/>
      <c r="J743" s="705"/>
      <c r="K743" s="705"/>
      <c r="L743" s="705"/>
      <c r="M743" s="705"/>
      <c r="N743" s="705"/>
      <c r="O743" s="705"/>
      <c r="P743" s="705"/>
      <c r="Q743" s="705"/>
      <c r="R743" s="705"/>
      <c r="S743" s="705"/>
      <c r="T743" s="705"/>
      <c r="U743" s="705"/>
      <c r="V743" s="705"/>
      <c r="W743" s="705"/>
      <c r="X743" s="705"/>
      <c r="Y743" s="705"/>
      <c r="Z743" s="705"/>
    </row>
    <row r="744" ht="15.75" customHeight="1">
      <c r="A744" s="707"/>
      <c r="B744" s="703"/>
      <c r="C744" s="705"/>
      <c r="D744" s="705"/>
      <c r="E744" s="705"/>
      <c r="F744" s="705"/>
      <c r="G744" s="705"/>
      <c r="H744" s="705"/>
      <c r="I744" s="705"/>
      <c r="J744" s="705"/>
      <c r="K744" s="705"/>
      <c r="L744" s="705"/>
      <c r="M744" s="705"/>
      <c r="N744" s="705"/>
      <c r="O744" s="705"/>
      <c r="P744" s="705"/>
      <c r="Q744" s="705"/>
      <c r="R744" s="705"/>
      <c r="S744" s="705"/>
      <c r="T744" s="705"/>
      <c r="U744" s="705"/>
      <c r="V744" s="705"/>
      <c r="W744" s="705"/>
      <c r="X744" s="705"/>
      <c r="Y744" s="705"/>
      <c r="Z744" s="705"/>
    </row>
    <row r="745" ht="15.75" customHeight="1">
      <c r="A745" s="707"/>
      <c r="B745" s="703"/>
      <c r="C745" s="705"/>
      <c r="D745" s="705"/>
      <c r="E745" s="705"/>
      <c r="F745" s="705"/>
      <c r="G745" s="705"/>
      <c r="H745" s="705"/>
      <c r="I745" s="705"/>
      <c r="J745" s="705"/>
      <c r="K745" s="705"/>
      <c r="L745" s="705"/>
      <c r="M745" s="705"/>
      <c r="N745" s="705"/>
      <c r="O745" s="705"/>
      <c r="P745" s="705"/>
      <c r="Q745" s="705"/>
      <c r="R745" s="705"/>
      <c r="S745" s="705"/>
      <c r="T745" s="705"/>
      <c r="U745" s="705"/>
      <c r="V745" s="705"/>
      <c r="W745" s="705"/>
      <c r="X745" s="705"/>
      <c r="Y745" s="705"/>
      <c r="Z745" s="705"/>
    </row>
    <row r="746" ht="15.75" customHeight="1">
      <c r="A746" s="707"/>
      <c r="B746" s="703"/>
      <c r="C746" s="705"/>
      <c r="D746" s="705"/>
      <c r="E746" s="705"/>
      <c r="F746" s="705"/>
      <c r="G746" s="705"/>
      <c r="H746" s="705"/>
      <c r="I746" s="705"/>
      <c r="J746" s="705"/>
      <c r="K746" s="705"/>
      <c r="L746" s="705"/>
      <c r="M746" s="705"/>
      <c r="N746" s="705"/>
      <c r="O746" s="705"/>
      <c r="P746" s="705"/>
      <c r="Q746" s="705"/>
      <c r="R746" s="705"/>
      <c r="S746" s="705"/>
      <c r="T746" s="705"/>
      <c r="U746" s="705"/>
      <c r="V746" s="705"/>
      <c r="W746" s="705"/>
      <c r="X746" s="705"/>
      <c r="Y746" s="705"/>
      <c r="Z746" s="705"/>
    </row>
    <row r="747" ht="15.75" customHeight="1">
      <c r="A747" s="707"/>
      <c r="B747" s="703"/>
      <c r="C747" s="705"/>
      <c r="D747" s="705"/>
      <c r="E747" s="705"/>
      <c r="F747" s="705"/>
      <c r="G747" s="705"/>
      <c r="H747" s="705"/>
      <c r="I747" s="705"/>
      <c r="J747" s="705"/>
      <c r="K747" s="705"/>
      <c r="L747" s="705"/>
      <c r="M747" s="705"/>
      <c r="N747" s="705"/>
      <c r="O747" s="705"/>
      <c r="P747" s="705"/>
      <c r="Q747" s="705"/>
      <c r="R747" s="705"/>
      <c r="S747" s="705"/>
      <c r="T747" s="705"/>
      <c r="U747" s="705"/>
      <c r="V747" s="705"/>
      <c r="W747" s="705"/>
      <c r="X747" s="705"/>
      <c r="Y747" s="705"/>
      <c r="Z747" s="705"/>
    </row>
    <row r="748" ht="15.75" customHeight="1">
      <c r="A748" s="707"/>
      <c r="B748" s="703"/>
      <c r="C748" s="705"/>
      <c r="D748" s="705"/>
      <c r="E748" s="705"/>
      <c r="F748" s="705"/>
      <c r="G748" s="705"/>
      <c r="H748" s="705"/>
      <c r="I748" s="705"/>
      <c r="J748" s="705"/>
      <c r="K748" s="705"/>
      <c r="L748" s="705"/>
      <c r="M748" s="705"/>
      <c r="N748" s="705"/>
      <c r="O748" s="705"/>
      <c r="P748" s="705"/>
      <c r="Q748" s="705"/>
      <c r="R748" s="705"/>
      <c r="S748" s="705"/>
      <c r="T748" s="705"/>
      <c r="U748" s="705"/>
      <c r="V748" s="705"/>
      <c r="W748" s="705"/>
      <c r="X748" s="705"/>
      <c r="Y748" s="705"/>
      <c r="Z748" s="705"/>
    </row>
    <row r="749" ht="15.75" customHeight="1">
      <c r="A749" s="707"/>
      <c r="B749" s="703"/>
      <c r="C749" s="705"/>
      <c r="D749" s="705"/>
      <c r="E749" s="705"/>
      <c r="F749" s="705"/>
      <c r="G749" s="705"/>
      <c r="H749" s="705"/>
      <c r="I749" s="705"/>
      <c r="J749" s="705"/>
      <c r="K749" s="705"/>
      <c r="L749" s="705"/>
      <c r="M749" s="705"/>
      <c r="N749" s="705"/>
      <c r="O749" s="705"/>
      <c r="P749" s="705"/>
      <c r="Q749" s="705"/>
      <c r="R749" s="705"/>
      <c r="S749" s="705"/>
      <c r="T749" s="705"/>
      <c r="U749" s="705"/>
      <c r="V749" s="705"/>
      <c r="W749" s="705"/>
      <c r="X749" s="705"/>
      <c r="Y749" s="705"/>
      <c r="Z749" s="705"/>
    </row>
    <row r="750" ht="15.75" customHeight="1">
      <c r="A750" s="707"/>
      <c r="B750" s="703"/>
      <c r="C750" s="705"/>
      <c r="D750" s="705"/>
      <c r="E750" s="705"/>
      <c r="F750" s="705"/>
      <c r="G750" s="705"/>
      <c r="H750" s="705"/>
      <c r="I750" s="705"/>
      <c r="J750" s="705"/>
      <c r="K750" s="705"/>
      <c r="L750" s="705"/>
      <c r="M750" s="705"/>
      <c r="N750" s="705"/>
      <c r="O750" s="705"/>
      <c r="P750" s="705"/>
      <c r="Q750" s="705"/>
      <c r="R750" s="705"/>
      <c r="S750" s="705"/>
      <c r="T750" s="705"/>
      <c r="U750" s="705"/>
      <c r="V750" s="705"/>
      <c r="W750" s="705"/>
      <c r="X750" s="705"/>
      <c r="Y750" s="705"/>
      <c r="Z750" s="705"/>
    </row>
    <row r="751" ht="15.75" customHeight="1">
      <c r="A751" s="707"/>
      <c r="B751" s="703"/>
      <c r="C751" s="705"/>
      <c r="D751" s="705"/>
      <c r="E751" s="705"/>
      <c r="F751" s="705"/>
      <c r="G751" s="705"/>
      <c r="H751" s="705"/>
      <c r="I751" s="705"/>
      <c r="J751" s="705"/>
      <c r="K751" s="705"/>
      <c r="L751" s="705"/>
      <c r="M751" s="705"/>
      <c r="N751" s="705"/>
      <c r="O751" s="705"/>
      <c r="P751" s="705"/>
      <c r="Q751" s="705"/>
      <c r="R751" s="705"/>
      <c r="S751" s="705"/>
      <c r="T751" s="705"/>
      <c r="U751" s="705"/>
      <c r="V751" s="705"/>
      <c r="W751" s="705"/>
      <c r="X751" s="705"/>
      <c r="Y751" s="705"/>
      <c r="Z751" s="705"/>
    </row>
    <row r="752" ht="15.75" customHeight="1">
      <c r="A752" s="707"/>
      <c r="B752" s="703"/>
      <c r="C752" s="705"/>
      <c r="D752" s="705"/>
      <c r="E752" s="705"/>
      <c r="F752" s="705"/>
      <c r="G752" s="705"/>
      <c r="H752" s="705"/>
      <c r="I752" s="705"/>
      <c r="J752" s="705"/>
      <c r="K752" s="705"/>
      <c r="L752" s="705"/>
      <c r="M752" s="705"/>
      <c r="N752" s="705"/>
      <c r="O752" s="705"/>
      <c r="P752" s="705"/>
      <c r="Q752" s="705"/>
      <c r="R752" s="705"/>
      <c r="S752" s="705"/>
      <c r="T752" s="705"/>
      <c r="U752" s="705"/>
      <c r="V752" s="705"/>
      <c r="W752" s="705"/>
      <c r="X752" s="705"/>
      <c r="Y752" s="705"/>
      <c r="Z752" s="705"/>
    </row>
    <row r="753" ht="15.75" customHeight="1">
      <c r="A753" s="707"/>
      <c r="B753" s="703"/>
      <c r="C753" s="705"/>
      <c r="D753" s="705"/>
      <c r="E753" s="705"/>
      <c r="F753" s="705"/>
      <c r="G753" s="705"/>
      <c r="H753" s="705"/>
      <c r="I753" s="705"/>
      <c r="J753" s="705"/>
      <c r="K753" s="705"/>
      <c r="L753" s="705"/>
      <c r="M753" s="705"/>
      <c r="N753" s="705"/>
      <c r="O753" s="705"/>
      <c r="P753" s="705"/>
      <c r="Q753" s="705"/>
      <c r="R753" s="705"/>
      <c r="S753" s="705"/>
      <c r="T753" s="705"/>
      <c r="U753" s="705"/>
      <c r="V753" s="705"/>
      <c r="W753" s="705"/>
      <c r="X753" s="705"/>
      <c r="Y753" s="705"/>
      <c r="Z753" s="705"/>
    </row>
    <row r="754" ht="15.75" customHeight="1">
      <c r="A754" s="707"/>
      <c r="B754" s="703"/>
      <c r="C754" s="705"/>
      <c r="D754" s="705"/>
      <c r="E754" s="705"/>
      <c r="F754" s="705"/>
      <c r="G754" s="705"/>
      <c r="H754" s="705"/>
      <c r="I754" s="705"/>
      <c r="J754" s="705"/>
      <c r="K754" s="705"/>
      <c r="L754" s="705"/>
      <c r="M754" s="705"/>
      <c r="N754" s="705"/>
      <c r="O754" s="705"/>
      <c r="P754" s="705"/>
      <c r="Q754" s="705"/>
      <c r="R754" s="705"/>
      <c r="S754" s="705"/>
      <c r="T754" s="705"/>
      <c r="U754" s="705"/>
      <c r="V754" s="705"/>
      <c r="W754" s="705"/>
      <c r="X754" s="705"/>
      <c r="Y754" s="705"/>
      <c r="Z754" s="705"/>
    </row>
    <row r="755" ht="15.75" customHeight="1">
      <c r="A755" s="707"/>
      <c r="B755" s="703"/>
      <c r="C755" s="705"/>
      <c r="D755" s="705"/>
      <c r="E755" s="705"/>
      <c r="F755" s="705"/>
      <c r="G755" s="705"/>
      <c r="H755" s="705"/>
      <c r="I755" s="705"/>
      <c r="J755" s="705"/>
      <c r="K755" s="705"/>
      <c r="L755" s="705"/>
      <c r="M755" s="705"/>
      <c r="N755" s="705"/>
      <c r="O755" s="705"/>
      <c r="P755" s="705"/>
      <c r="Q755" s="705"/>
      <c r="R755" s="705"/>
      <c r="S755" s="705"/>
      <c r="T755" s="705"/>
      <c r="U755" s="705"/>
      <c r="V755" s="705"/>
      <c r="W755" s="705"/>
      <c r="X755" s="705"/>
      <c r="Y755" s="705"/>
      <c r="Z755" s="705"/>
    </row>
    <row r="756" ht="15.75" customHeight="1">
      <c r="A756" s="707"/>
      <c r="B756" s="703"/>
      <c r="C756" s="705"/>
      <c r="D756" s="705"/>
      <c r="E756" s="705"/>
      <c r="F756" s="705"/>
      <c r="G756" s="705"/>
      <c r="H756" s="705"/>
      <c r="I756" s="705"/>
      <c r="J756" s="705"/>
      <c r="K756" s="705"/>
      <c r="L756" s="705"/>
      <c r="M756" s="705"/>
      <c r="N756" s="705"/>
      <c r="O756" s="705"/>
      <c r="P756" s="705"/>
      <c r="Q756" s="705"/>
      <c r="R756" s="705"/>
      <c r="S756" s="705"/>
      <c r="T756" s="705"/>
      <c r="U756" s="705"/>
      <c r="V756" s="705"/>
      <c r="W756" s="705"/>
      <c r="X756" s="705"/>
      <c r="Y756" s="705"/>
      <c r="Z756" s="705"/>
    </row>
    <row r="757" ht="15.75" customHeight="1">
      <c r="A757" s="707"/>
      <c r="B757" s="703"/>
      <c r="C757" s="705"/>
      <c r="D757" s="705"/>
      <c r="E757" s="705"/>
      <c r="F757" s="705"/>
      <c r="G757" s="705"/>
      <c r="H757" s="705"/>
      <c r="I757" s="705"/>
      <c r="J757" s="705"/>
      <c r="K757" s="705"/>
      <c r="L757" s="705"/>
      <c r="M757" s="705"/>
      <c r="N757" s="705"/>
      <c r="O757" s="705"/>
      <c r="P757" s="705"/>
      <c r="Q757" s="705"/>
      <c r="R757" s="705"/>
      <c r="S757" s="705"/>
      <c r="T757" s="705"/>
      <c r="U757" s="705"/>
      <c r="V757" s="705"/>
      <c r="W757" s="705"/>
      <c r="X757" s="705"/>
      <c r="Y757" s="705"/>
      <c r="Z757" s="705"/>
    </row>
    <row r="758" ht="15.75" customHeight="1">
      <c r="A758" s="707"/>
      <c r="B758" s="703"/>
      <c r="C758" s="705"/>
      <c r="D758" s="705"/>
      <c r="E758" s="705"/>
      <c r="F758" s="705"/>
      <c r="G758" s="705"/>
      <c r="H758" s="705"/>
      <c r="I758" s="705"/>
      <c r="J758" s="705"/>
      <c r="K758" s="705"/>
      <c r="L758" s="705"/>
      <c r="M758" s="705"/>
      <c r="N758" s="705"/>
      <c r="O758" s="705"/>
      <c r="P758" s="705"/>
      <c r="Q758" s="705"/>
      <c r="R758" s="705"/>
      <c r="S758" s="705"/>
      <c r="T758" s="705"/>
      <c r="U758" s="705"/>
      <c r="V758" s="705"/>
      <c r="W758" s="705"/>
      <c r="X758" s="705"/>
      <c r="Y758" s="705"/>
      <c r="Z758" s="705"/>
    </row>
    <row r="759" ht="15.75" customHeight="1">
      <c r="A759" s="707"/>
      <c r="B759" s="703"/>
      <c r="C759" s="705"/>
      <c r="D759" s="705"/>
      <c r="E759" s="705"/>
      <c r="F759" s="705"/>
      <c r="G759" s="705"/>
      <c r="H759" s="705"/>
      <c r="I759" s="705"/>
      <c r="J759" s="705"/>
      <c r="K759" s="705"/>
      <c r="L759" s="705"/>
      <c r="M759" s="705"/>
      <c r="N759" s="705"/>
      <c r="O759" s="705"/>
      <c r="P759" s="705"/>
      <c r="Q759" s="705"/>
      <c r="R759" s="705"/>
      <c r="S759" s="705"/>
      <c r="T759" s="705"/>
      <c r="U759" s="705"/>
      <c r="V759" s="705"/>
      <c r="W759" s="705"/>
      <c r="X759" s="705"/>
      <c r="Y759" s="705"/>
      <c r="Z759" s="705"/>
    </row>
    <row r="760" ht="15.75" customHeight="1">
      <c r="A760" s="707"/>
      <c r="B760" s="703"/>
      <c r="C760" s="705"/>
      <c r="D760" s="705"/>
      <c r="E760" s="705"/>
      <c r="F760" s="705"/>
      <c r="G760" s="705"/>
      <c r="H760" s="705"/>
      <c r="I760" s="705"/>
      <c r="J760" s="705"/>
      <c r="K760" s="705"/>
      <c r="L760" s="705"/>
      <c r="M760" s="705"/>
      <c r="N760" s="705"/>
      <c r="O760" s="705"/>
      <c r="P760" s="705"/>
      <c r="Q760" s="705"/>
      <c r="R760" s="705"/>
      <c r="S760" s="705"/>
      <c r="T760" s="705"/>
      <c r="U760" s="705"/>
      <c r="V760" s="705"/>
      <c r="W760" s="705"/>
      <c r="X760" s="705"/>
      <c r="Y760" s="705"/>
      <c r="Z760" s="705"/>
    </row>
    <row r="761" ht="15.75" customHeight="1">
      <c r="A761" s="707"/>
      <c r="B761" s="703"/>
      <c r="C761" s="705"/>
      <c r="D761" s="705"/>
      <c r="E761" s="705"/>
      <c r="F761" s="705"/>
      <c r="G761" s="705"/>
      <c r="H761" s="705"/>
      <c r="I761" s="705"/>
      <c r="J761" s="705"/>
      <c r="K761" s="705"/>
      <c r="L761" s="705"/>
      <c r="M761" s="705"/>
      <c r="N761" s="705"/>
      <c r="O761" s="705"/>
      <c r="P761" s="705"/>
      <c r="Q761" s="705"/>
      <c r="R761" s="705"/>
      <c r="S761" s="705"/>
      <c r="T761" s="705"/>
      <c r="U761" s="705"/>
      <c r="V761" s="705"/>
      <c r="W761" s="705"/>
      <c r="X761" s="705"/>
      <c r="Y761" s="705"/>
      <c r="Z761" s="705"/>
    </row>
    <row r="762" ht="15.75" customHeight="1">
      <c r="A762" s="707"/>
      <c r="B762" s="703"/>
      <c r="C762" s="705"/>
      <c r="D762" s="705"/>
      <c r="E762" s="705"/>
      <c r="F762" s="705"/>
      <c r="G762" s="705"/>
      <c r="H762" s="705"/>
      <c r="I762" s="705"/>
      <c r="J762" s="705"/>
      <c r="K762" s="705"/>
      <c r="L762" s="705"/>
      <c r="M762" s="705"/>
      <c r="N762" s="705"/>
      <c r="O762" s="705"/>
      <c r="P762" s="705"/>
      <c r="Q762" s="705"/>
      <c r="R762" s="705"/>
      <c r="S762" s="705"/>
      <c r="T762" s="705"/>
      <c r="U762" s="705"/>
      <c r="V762" s="705"/>
      <c r="W762" s="705"/>
      <c r="X762" s="705"/>
      <c r="Y762" s="705"/>
      <c r="Z762" s="705"/>
    </row>
    <row r="763" ht="15.75" customHeight="1">
      <c r="A763" s="707"/>
      <c r="B763" s="703"/>
      <c r="C763" s="705"/>
      <c r="D763" s="705"/>
      <c r="E763" s="705"/>
      <c r="F763" s="705"/>
      <c r="G763" s="705"/>
      <c r="H763" s="705"/>
      <c r="I763" s="705"/>
      <c r="J763" s="705"/>
      <c r="K763" s="705"/>
      <c r="L763" s="705"/>
      <c r="M763" s="705"/>
      <c r="N763" s="705"/>
      <c r="O763" s="705"/>
      <c r="P763" s="705"/>
      <c r="Q763" s="705"/>
      <c r="R763" s="705"/>
      <c r="S763" s="705"/>
      <c r="T763" s="705"/>
      <c r="U763" s="705"/>
      <c r="V763" s="705"/>
      <c r="W763" s="705"/>
      <c r="X763" s="705"/>
      <c r="Y763" s="705"/>
      <c r="Z763" s="705"/>
    </row>
    <row r="764" ht="15.75" customHeight="1">
      <c r="A764" s="707"/>
      <c r="B764" s="703"/>
      <c r="C764" s="705"/>
      <c r="D764" s="705"/>
      <c r="E764" s="705"/>
      <c r="F764" s="705"/>
      <c r="G764" s="705"/>
      <c r="H764" s="705"/>
      <c r="I764" s="705"/>
      <c r="J764" s="705"/>
      <c r="K764" s="705"/>
      <c r="L764" s="705"/>
      <c r="M764" s="705"/>
      <c r="N764" s="705"/>
      <c r="O764" s="705"/>
      <c r="P764" s="705"/>
      <c r="Q764" s="705"/>
      <c r="R764" s="705"/>
      <c r="S764" s="705"/>
      <c r="T764" s="705"/>
      <c r="U764" s="705"/>
      <c r="V764" s="705"/>
      <c r="W764" s="705"/>
      <c r="X764" s="705"/>
      <c r="Y764" s="705"/>
      <c r="Z764" s="705"/>
    </row>
    <row r="765" ht="15.75" customHeight="1">
      <c r="A765" s="707"/>
      <c r="B765" s="703"/>
      <c r="C765" s="705"/>
      <c r="D765" s="705"/>
      <c r="E765" s="705"/>
      <c r="F765" s="705"/>
      <c r="G765" s="705"/>
      <c r="H765" s="705"/>
      <c r="I765" s="705"/>
      <c r="J765" s="705"/>
      <c r="K765" s="705"/>
      <c r="L765" s="705"/>
      <c r="M765" s="705"/>
      <c r="N765" s="705"/>
      <c r="O765" s="705"/>
      <c r="P765" s="705"/>
      <c r="Q765" s="705"/>
      <c r="R765" s="705"/>
      <c r="S765" s="705"/>
      <c r="T765" s="705"/>
      <c r="U765" s="705"/>
      <c r="V765" s="705"/>
      <c r="W765" s="705"/>
      <c r="X765" s="705"/>
      <c r="Y765" s="705"/>
      <c r="Z765" s="705"/>
    </row>
    <row r="766" ht="15.75" customHeight="1">
      <c r="A766" s="707"/>
      <c r="B766" s="703"/>
      <c r="C766" s="705"/>
      <c r="D766" s="705"/>
      <c r="E766" s="705"/>
      <c r="F766" s="705"/>
      <c r="G766" s="705"/>
      <c r="H766" s="705"/>
      <c r="I766" s="705"/>
      <c r="J766" s="705"/>
      <c r="K766" s="705"/>
      <c r="L766" s="705"/>
      <c r="M766" s="705"/>
      <c r="N766" s="705"/>
      <c r="O766" s="705"/>
      <c r="P766" s="705"/>
      <c r="Q766" s="705"/>
      <c r="R766" s="705"/>
      <c r="S766" s="705"/>
      <c r="T766" s="705"/>
      <c r="U766" s="705"/>
      <c r="V766" s="705"/>
      <c r="W766" s="705"/>
      <c r="X766" s="705"/>
      <c r="Y766" s="705"/>
      <c r="Z766" s="705"/>
    </row>
    <row r="767" ht="15.75" customHeight="1">
      <c r="A767" s="707"/>
      <c r="B767" s="703"/>
      <c r="C767" s="705"/>
      <c r="D767" s="705"/>
      <c r="E767" s="705"/>
      <c r="F767" s="705"/>
      <c r="G767" s="705"/>
      <c r="H767" s="705"/>
      <c r="I767" s="705"/>
      <c r="J767" s="705"/>
      <c r="K767" s="705"/>
      <c r="L767" s="705"/>
      <c r="M767" s="705"/>
      <c r="N767" s="705"/>
      <c r="O767" s="705"/>
      <c r="P767" s="705"/>
      <c r="Q767" s="705"/>
      <c r="R767" s="705"/>
      <c r="S767" s="705"/>
      <c r="T767" s="705"/>
      <c r="U767" s="705"/>
      <c r="V767" s="705"/>
      <c r="W767" s="705"/>
      <c r="X767" s="705"/>
      <c r="Y767" s="705"/>
      <c r="Z767" s="705"/>
    </row>
    <row r="768" ht="15.75" customHeight="1">
      <c r="A768" s="707"/>
      <c r="B768" s="703"/>
      <c r="C768" s="705"/>
      <c r="D768" s="705"/>
      <c r="E768" s="705"/>
      <c r="F768" s="705"/>
      <c r="G768" s="705"/>
      <c r="H768" s="705"/>
      <c r="I768" s="705"/>
      <c r="J768" s="705"/>
      <c r="K768" s="705"/>
      <c r="L768" s="705"/>
      <c r="M768" s="705"/>
      <c r="N768" s="705"/>
      <c r="O768" s="705"/>
      <c r="P768" s="705"/>
      <c r="Q768" s="705"/>
      <c r="R768" s="705"/>
      <c r="S768" s="705"/>
      <c r="T768" s="705"/>
      <c r="U768" s="705"/>
      <c r="V768" s="705"/>
      <c r="W768" s="705"/>
      <c r="X768" s="705"/>
      <c r="Y768" s="705"/>
      <c r="Z768" s="705"/>
    </row>
    <row r="769" ht="15.75" customHeight="1">
      <c r="A769" s="707"/>
      <c r="B769" s="703"/>
      <c r="C769" s="705"/>
      <c r="D769" s="705"/>
      <c r="E769" s="705"/>
      <c r="F769" s="705"/>
      <c r="G769" s="705"/>
      <c r="H769" s="705"/>
      <c r="I769" s="705"/>
      <c r="J769" s="705"/>
      <c r="K769" s="705"/>
      <c r="L769" s="705"/>
      <c r="M769" s="705"/>
      <c r="N769" s="705"/>
      <c r="O769" s="705"/>
      <c r="P769" s="705"/>
      <c r="Q769" s="705"/>
      <c r="R769" s="705"/>
      <c r="S769" s="705"/>
      <c r="T769" s="705"/>
      <c r="U769" s="705"/>
      <c r="V769" s="705"/>
      <c r="W769" s="705"/>
      <c r="X769" s="705"/>
      <c r="Y769" s="705"/>
      <c r="Z769" s="705"/>
    </row>
    <row r="770" ht="15.75" customHeight="1">
      <c r="A770" s="707"/>
      <c r="B770" s="703"/>
      <c r="C770" s="705"/>
      <c r="D770" s="705"/>
      <c r="E770" s="705"/>
      <c r="F770" s="705"/>
      <c r="G770" s="705"/>
      <c r="H770" s="705"/>
      <c r="I770" s="705"/>
      <c r="J770" s="705"/>
      <c r="K770" s="705"/>
      <c r="L770" s="705"/>
      <c r="M770" s="705"/>
      <c r="N770" s="705"/>
      <c r="O770" s="705"/>
      <c r="P770" s="705"/>
      <c r="Q770" s="705"/>
      <c r="R770" s="705"/>
      <c r="S770" s="705"/>
      <c r="T770" s="705"/>
      <c r="U770" s="705"/>
      <c r="V770" s="705"/>
      <c r="W770" s="705"/>
      <c r="X770" s="705"/>
      <c r="Y770" s="705"/>
      <c r="Z770" s="705"/>
    </row>
    <row r="771" ht="15.75" customHeight="1">
      <c r="A771" s="707"/>
      <c r="B771" s="703"/>
      <c r="C771" s="705"/>
      <c r="D771" s="705"/>
      <c r="E771" s="705"/>
      <c r="F771" s="705"/>
      <c r="G771" s="705"/>
      <c r="H771" s="705"/>
      <c r="I771" s="705"/>
      <c r="J771" s="705"/>
      <c r="K771" s="705"/>
      <c r="L771" s="705"/>
      <c r="M771" s="705"/>
      <c r="N771" s="705"/>
      <c r="O771" s="705"/>
      <c r="P771" s="705"/>
      <c r="Q771" s="705"/>
      <c r="R771" s="705"/>
      <c r="S771" s="705"/>
      <c r="T771" s="705"/>
      <c r="U771" s="705"/>
      <c r="V771" s="705"/>
      <c r="W771" s="705"/>
      <c r="X771" s="705"/>
      <c r="Y771" s="705"/>
      <c r="Z771" s="705"/>
    </row>
    <row r="772" ht="15.75" customHeight="1">
      <c r="A772" s="707"/>
      <c r="B772" s="703"/>
      <c r="C772" s="705"/>
      <c r="D772" s="705"/>
      <c r="E772" s="705"/>
      <c r="F772" s="705"/>
      <c r="G772" s="705"/>
      <c r="H772" s="705"/>
      <c r="I772" s="705"/>
      <c r="J772" s="705"/>
      <c r="K772" s="705"/>
      <c r="L772" s="705"/>
      <c r="M772" s="705"/>
      <c r="N772" s="705"/>
      <c r="O772" s="705"/>
      <c r="P772" s="705"/>
      <c r="Q772" s="705"/>
      <c r="R772" s="705"/>
      <c r="S772" s="705"/>
      <c r="T772" s="705"/>
      <c r="U772" s="705"/>
      <c r="V772" s="705"/>
      <c r="W772" s="705"/>
      <c r="X772" s="705"/>
      <c r="Y772" s="705"/>
      <c r="Z772" s="705"/>
    </row>
    <row r="773" ht="15.75" customHeight="1">
      <c r="A773" s="707"/>
      <c r="B773" s="703"/>
      <c r="C773" s="705"/>
      <c r="D773" s="705"/>
      <c r="E773" s="705"/>
      <c r="F773" s="705"/>
      <c r="G773" s="705"/>
      <c r="H773" s="705"/>
      <c r="I773" s="705"/>
      <c r="J773" s="705"/>
      <c r="K773" s="705"/>
      <c r="L773" s="705"/>
      <c r="M773" s="705"/>
      <c r="N773" s="705"/>
      <c r="O773" s="705"/>
      <c r="P773" s="705"/>
      <c r="Q773" s="705"/>
      <c r="R773" s="705"/>
      <c r="S773" s="705"/>
      <c r="T773" s="705"/>
      <c r="U773" s="705"/>
      <c r="V773" s="705"/>
      <c r="W773" s="705"/>
      <c r="X773" s="705"/>
      <c r="Y773" s="705"/>
      <c r="Z773" s="705"/>
    </row>
    <row r="774" ht="15.75" customHeight="1">
      <c r="A774" s="707"/>
      <c r="B774" s="703"/>
      <c r="C774" s="705"/>
      <c r="D774" s="705"/>
      <c r="E774" s="705"/>
      <c r="F774" s="705"/>
      <c r="G774" s="705"/>
      <c r="H774" s="705"/>
      <c r="I774" s="705"/>
      <c r="J774" s="705"/>
      <c r="K774" s="705"/>
      <c r="L774" s="705"/>
      <c r="M774" s="705"/>
      <c r="N774" s="705"/>
      <c r="O774" s="705"/>
      <c r="P774" s="705"/>
      <c r="Q774" s="705"/>
      <c r="R774" s="705"/>
      <c r="S774" s="705"/>
      <c r="T774" s="705"/>
      <c r="U774" s="705"/>
      <c r="V774" s="705"/>
      <c r="W774" s="705"/>
      <c r="X774" s="705"/>
      <c r="Y774" s="705"/>
      <c r="Z774" s="705"/>
    </row>
    <row r="775" ht="15.75" customHeight="1">
      <c r="A775" s="707"/>
      <c r="B775" s="703"/>
      <c r="C775" s="705"/>
      <c r="D775" s="705"/>
      <c r="E775" s="705"/>
      <c r="F775" s="705"/>
      <c r="G775" s="705"/>
      <c r="H775" s="705"/>
      <c r="I775" s="705"/>
      <c r="J775" s="705"/>
      <c r="K775" s="705"/>
      <c r="L775" s="705"/>
      <c r="M775" s="705"/>
      <c r="N775" s="705"/>
      <c r="O775" s="705"/>
      <c r="P775" s="705"/>
      <c r="Q775" s="705"/>
      <c r="R775" s="705"/>
      <c r="S775" s="705"/>
      <c r="T775" s="705"/>
      <c r="U775" s="705"/>
      <c r="V775" s="705"/>
      <c r="W775" s="705"/>
      <c r="X775" s="705"/>
      <c r="Y775" s="705"/>
      <c r="Z775" s="705"/>
    </row>
    <row r="776" ht="15.75" customHeight="1">
      <c r="A776" s="707"/>
      <c r="B776" s="703"/>
      <c r="C776" s="705"/>
      <c r="D776" s="705"/>
      <c r="E776" s="705"/>
      <c r="F776" s="705"/>
      <c r="G776" s="705"/>
      <c r="H776" s="705"/>
      <c r="I776" s="705"/>
      <c r="J776" s="705"/>
      <c r="K776" s="705"/>
      <c r="L776" s="705"/>
      <c r="M776" s="705"/>
      <c r="N776" s="705"/>
      <c r="O776" s="705"/>
      <c r="P776" s="705"/>
      <c r="Q776" s="705"/>
      <c r="R776" s="705"/>
      <c r="S776" s="705"/>
      <c r="T776" s="705"/>
      <c r="U776" s="705"/>
      <c r="V776" s="705"/>
      <c r="W776" s="705"/>
      <c r="X776" s="705"/>
      <c r="Y776" s="705"/>
      <c r="Z776" s="705"/>
    </row>
    <row r="777" ht="15.75" customHeight="1">
      <c r="A777" s="707"/>
      <c r="B777" s="703"/>
      <c r="C777" s="705"/>
      <c r="D777" s="705"/>
      <c r="E777" s="705"/>
      <c r="F777" s="705"/>
      <c r="G777" s="705"/>
      <c r="H777" s="705"/>
      <c r="I777" s="705"/>
      <c r="J777" s="705"/>
      <c r="K777" s="705"/>
      <c r="L777" s="705"/>
      <c r="M777" s="705"/>
      <c r="N777" s="705"/>
      <c r="O777" s="705"/>
      <c r="P777" s="705"/>
      <c r="Q777" s="705"/>
      <c r="R777" s="705"/>
      <c r="S777" s="705"/>
      <c r="T777" s="705"/>
      <c r="U777" s="705"/>
      <c r="V777" s="705"/>
      <c r="W777" s="705"/>
      <c r="X777" s="705"/>
      <c r="Y777" s="705"/>
      <c r="Z777" s="705"/>
    </row>
    <row r="778" ht="15.75" customHeight="1">
      <c r="A778" s="707"/>
      <c r="B778" s="703"/>
      <c r="C778" s="705"/>
      <c r="D778" s="705"/>
      <c r="E778" s="705"/>
      <c r="F778" s="705"/>
      <c r="G778" s="705"/>
      <c r="H778" s="705"/>
      <c r="I778" s="705"/>
      <c r="J778" s="705"/>
      <c r="K778" s="705"/>
      <c r="L778" s="705"/>
      <c r="M778" s="705"/>
      <c r="N778" s="705"/>
      <c r="O778" s="705"/>
      <c r="P778" s="705"/>
      <c r="Q778" s="705"/>
      <c r="R778" s="705"/>
      <c r="S778" s="705"/>
      <c r="T778" s="705"/>
      <c r="U778" s="705"/>
      <c r="V778" s="705"/>
      <c r="W778" s="705"/>
      <c r="X778" s="705"/>
      <c r="Y778" s="705"/>
      <c r="Z778" s="705"/>
    </row>
    <row r="779" ht="15.75" customHeight="1">
      <c r="A779" s="707"/>
      <c r="B779" s="703"/>
      <c r="C779" s="705"/>
      <c r="D779" s="705"/>
      <c r="E779" s="705"/>
      <c r="F779" s="705"/>
      <c r="G779" s="705"/>
      <c r="H779" s="705"/>
      <c r="I779" s="705"/>
      <c r="J779" s="705"/>
      <c r="K779" s="705"/>
      <c r="L779" s="705"/>
      <c r="M779" s="705"/>
      <c r="N779" s="705"/>
      <c r="O779" s="705"/>
      <c r="P779" s="705"/>
      <c r="Q779" s="705"/>
      <c r="R779" s="705"/>
      <c r="S779" s="705"/>
      <c r="T779" s="705"/>
      <c r="U779" s="705"/>
      <c r="V779" s="705"/>
      <c r="W779" s="705"/>
      <c r="X779" s="705"/>
      <c r="Y779" s="705"/>
      <c r="Z779" s="705"/>
    </row>
    <row r="780" ht="15.75" customHeight="1">
      <c r="A780" s="707"/>
      <c r="B780" s="703"/>
      <c r="C780" s="705"/>
      <c r="D780" s="705"/>
      <c r="E780" s="705"/>
      <c r="F780" s="705"/>
      <c r="G780" s="705"/>
      <c r="H780" s="705"/>
      <c r="I780" s="705"/>
      <c r="J780" s="705"/>
      <c r="K780" s="705"/>
      <c r="L780" s="705"/>
      <c r="M780" s="705"/>
      <c r="N780" s="705"/>
      <c r="O780" s="705"/>
      <c r="P780" s="705"/>
      <c r="Q780" s="705"/>
      <c r="R780" s="705"/>
      <c r="S780" s="705"/>
      <c r="T780" s="705"/>
      <c r="U780" s="705"/>
      <c r="V780" s="705"/>
      <c r="W780" s="705"/>
      <c r="X780" s="705"/>
      <c r="Y780" s="705"/>
      <c r="Z780" s="705"/>
    </row>
    <row r="781" ht="15.75" customHeight="1">
      <c r="A781" s="707"/>
      <c r="B781" s="703"/>
      <c r="C781" s="705"/>
      <c r="D781" s="705"/>
      <c r="E781" s="705"/>
      <c r="F781" s="705"/>
      <c r="G781" s="705"/>
      <c r="H781" s="705"/>
      <c r="I781" s="705"/>
      <c r="J781" s="705"/>
      <c r="K781" s="705"/>
      <c r="L781" s="705"/>
      <c r="M781" s="705"/>
      <c r="N781" s="705"/>
      <c r="O781" s="705"/>
      <c r="P781" s="705"/>
      <c r="Q781" s="705"/>
      <c r="R781" s="705"/>
      <c r="S781" s="705"/>
      <c r="T781" s="705"/>
      <c r="U781" s="705"/>
      <c r="V781" s="705"/>
      <c r="W781" s="705"/>
      <c r="X781" s="705"/>
      <c r="Y781" s="705"/>
      <c r="Z781" s="705"/>
    </row>
    <row r="782" ht="15.75" customHeight="1">
      <c r="A782" s="707"/>
      <c r="B782" s="703"/>
      <c r="C782" s="705"/>
      <c r="D782" s="705"/>
      <c r="E782" s="705"/>
      <c r="F782" s="705"/>
      <c r="G782" s="705"/>
      <c r="H782" s="705"/>
      <c r="I782" s="705"/>
      <c r="J782" s="705"/>
      <c r="K782" s="705"/>
      <c r="L782" s="705"/>
      <c r="M782" s="705"/>
      <c r="N782" s="705"/>
      <c r="O782" s="705"/>
      <c r="P782" s="705"/>
      <c r="Q782" s="705"/>
      <c r="R782" s="705"/>
      <c r="S782" s="705"/>
      <c r="T782" s="705"/>
      <c r="U782" s="705"/>
      <c r="V782" s="705"/>
      <c r="W782" s="705"/>
      <c r="X782" s="705"/>
      <c r="Y782" s="705"/>
      <c r="Z782" s="705"/>
    </row>
    <row r="783" ht="15.75" customHeight="1">
      <c r="A783" s="707"/>
      <c r="B783" s="703"/>
      <c r="C783" s="705"/>
      <c r="D783" s="705"/>
      <c r="E783" s="705"/>
      <c r="F783" s="705"/>
      <c r="G783" s="705"/>
      <c r="H783" s="705"/>
      <c r="I783" s="705"/>
      <c r="J783" s="705"/>
      <c r="K783" s="705"/>
      <c r="L783" s="705"/>
      <c r="M783" s="705"/>
      <c r="N783" s="705"/>
      <c r="O783" s="705"/>
      <c r="P783" s="705"/>
      <c r="Q783" s="705"/>
      <c r="R783" s="705"/>
      <c r="S783" s="705"/>
      <c r="T783" s="705"/>
      <c r="U783" s="705"/>
      <c r="V783" s="705"/>
      <c r="W783" s="705"/>
      <c r="X783" s="705"/>
      <c r="Y783" s="705"/>
      <c r="Z783" s="705"/>
    </row>
    <row r="784" ht="15.75" customHeight="1">
      <c r="A784" s="707"/>
      <c r="B784" s="703"/>
      <c r="C784" s="705"/>
      <c r="D784" s="705"/>
      <c r="E784" s="705"/>
      <c r="F784" s="705"/>
      <c r="G784" s="705"/>
      <c r="H784" s="705"/>
      <c r="I784" s="705"/>
      <c r="J784" s="705"/>
      <c r="K784" s="705"/>
      <c r="L784" s="705"/>
      <c r="M784" s="705"/>
      <c r="N784" s="705"/>
      <c r="O784" s="705"/>
      <c r="P784" s="705"/>
      <c r="Q784" s="705"/>
      <c r="R784" s="705"/>
      <c r="S784" s="705"/>
      <c r="T784" s="705"/>
      <c r="U784" s="705"/>
      <c r="V784" s="705"/>
      <c r="W784" s="705"/>
      <c r="X784" s="705"/>
      <c r="Y784" s="705"/>
      <c r="Z784" s="705"/>
    </row>
    <row r="785" ht="15.75" customHeight="1">
      <c r="A785" s="707"/>
      <c r="B785" s="703"/>
      <c r="C785" s="705"/>
      <c r="D785" s="705"/>
      <c r="E785" s="705"/>
      <c r="F785" s="705"/>
      <c r="G785" s="705"/>
      <c r="H785" s="705"/>
      <c r="I785" s="705"/>
      <c r="J785" s="705"/>
      <c r="K785" s="705"/>
      <c r="L785" s="705"/>
      <c r="M785" s="705"/>
      <c r="N785" s="705"/>
      <c r="O785" s="705"/>
      <c r="P785" s="705"/>
      <c r="Q785" s="705"/>
      <c r="R785" s="705"/>
      <c r="S785" s="705"/>
      <c r="T785" s="705"/>
      <c r="U785" s="705"/>
      <c r="V785" s="705"/>
      <c r="W785" s="705"/>
      <c r="X785" s="705"/>
      <c r="Y785" s="705"/>
      <c r="Z785" s="705"/>
    </row>
    <row r="786" ht="15.75" customHeight="1">
      <c r="A786" s="707"/>
      <c r="B786" s="703"/>
      <c r="C786" s="705"/>
      <c r="D786" s="705"/>
      <c r="E786" s="705"/>
      <c r="F786" s="705"/>
      <c r="G786" s="705"/>
      <c r="H786" s="705"/>
      <c r="I786" s="705"/>
      <c r="J786" s="705"/>
      <c r="K786" s="705"/>
      <c r="L786" s="705"/>
      <c r="M786" s="705"/>
      <c r="N786" s="705"/>
      <c r="O786" s="705"/>
      <c r="P786" s="705"/>
      <c r="Q786" s="705"/>
      <c r="R786" s="705"/>
      <c r="S786" s="705"/>
      <c r="T786" s="705"/>
      <c r="U786" s="705"/>
      <c r="V786" s="705"/>
      <c r="W786" s="705"/>
      <c r="X786" s="705"/>
      <c r="Y786" s="705"/>
      <c r="Z786" s="705"/>
    </row>
    <row r="787" ht="15.75" customHeight="1">
      <c r="A787" s="707"/>
      <c r="B787" s="703"/>
      <c r="C787" s="705"/>
      <c r="D787" s="705"/>
      <c r="E787" s="705"/>
      <c r="F787" s="705"/>
      <c r="G787" s="705"/>
      <c r="H787" s="705"/>
      <c r="I787" s="705"/>
      <c r="J787" s="705"/>
      <c r="K787" s="705"/>
      <c r="L787" s="705"/>
      <c r="M787" s="705"/>
      <c r="N787" s="705"/>
      <c r="O787" s="705"/>
      <c r="P787" s="705"/>
      <c r="Q787" s="705"/>
      <c r="R787" s="705"/>
      <c r="S787" s="705"/>
      <c r="T787" s="705"/>
      <c r="U787" s="705"/>
      <c r="V787" s="705"/>
      <c r="W787" s="705"/>
      <c r="X787" s="705"/>
      <c r="Y787" s="705"/>
      <c r="Z787" s="705"/>
    </row>
    <row r="788" ht="15.75" customHeight="1">
      <c r="A788" s="707"/>
      <c r="B788" s="703"/>
      <c r="C788" s="705"/>
      <c r="D788" s="705"/>
      <c r="E788" s="705"/>
      <c r="F788" s="705"/>
      <c r="G788" s="705"/>
      <c r="H788" s="705"/>
      <c r="I788" s="705"/>
      <c r="J788" s="705"/>
      <c r="K788" s="705"/>
      <c r="L788" s="705"/>
      <c r="M788" s="705"/>
      <c r="N788" s="705"/>
      <c r="O788" s="705"/>
      <c r="P788" s="705"/>
      <c r="Q788" s="705"/>
      <c r="R788" s="705"/>
      <c r="S788" s="705"/>
      <c r="T788" s="705"/>
      <c r="U788" s="705"/>
      <c r="V788" s="705"/>
      <c r="W788" s="705"/>
      <c r="X788" s="705"/>
      <c r="Y788" s="705"/>
      <c r="Z788" s="705"/>
    </row>
    <row r="789" ht="15.75" customHeight="1">
      <c r="A789" s="707"/>
      <c r="B789" s="703"/>
      <c r="C789" s="705"/>
      <c r="D789" s="705"/>
      <c r="E789" s="705"/>
      <c r="F789" s="705"/>
      <c r="G789" s="705"/>
      <c r="H789" s="705"/>
      <c r="I789" s="705"/>
      <c r="J789" s="705"/>
      <c r="K789" s="705"/>
      <c r="L789" s="705"/>
      <c r="M789" s="705"/>
      <c r="N789" s="705"/>
      <c r="O789" s="705"/>
      <c r="P789" s="705"/>
      <c r="Q789" s="705"/>
      <c r="R789" s="705"/>
      <c r="S789" s="705"/>
      <c r="T789" s="705"/>
      <c r="U789" s="705"/>
      <c r="V789" s="705"/>
      <c r="W789" s="705"/>
      <c r="X789" s="705"/>
      <c r="Y789" s="705"/>
      <c r="Z789" s="705"/>
    </row>
    <row r="790" ht="15.75" customHeight="1">
      <c r="A790" s="707"/>
      <c r="B790" s="703"/>
      <c r="C790" s="705"/>
      <c r="D790" s="705"/>
      <c r="E790" s="705"/>
      <c r="F790" s="705"/>
      <c r="G790" s="705"/>
      <c r="H790" s="705"/>
      <c r="I790" s="705"/>
      <c r="J790" s="705"/>
      <c r="K790" s="705"/>
      <c r="L790" s="705"/>
      <c r="M790" s="705"/>
      <c r="N790" s="705"/>
      <c r="O790" s="705"/>
      <c r="P790" s="705"/>
      <c r="Q790" s="705"/>
      <c r="R790" s="705"/>
      <c r="S790" s="705"/>
      <c r="T790" s="705"/>
      <c r="U790" s="705"/>
      <c r="V790" s="705"/>
      <c r="W790" s="705"/>
      <c r="X790" s="705"/>
      <c r="Y790" s="705"/>
      <c r="Z790" s="705"/>
    </row>
    <row r="791" ht="15.75" customHeight="1">
      <c r="A791" s="707"/>
      <c r="B791" s="703"/>
      <c r="C791" s="705"/>
      <c r="D791" s="705"/>
      <c r="E791" s="705"/>
      <c r="F791" s="705"/>
      <c r="G791" s="705"/>
      <c r="H791" s="705"/>
      <c r="I791" s="705"/>
      <c r="J791" s="705"/>
      <c r="K791" s="705"/>
      <c r="L791" s="705"/>
      <c r="M791" s="705"/>
      <c r="N791" s="705"/>
      <c r="O791" s="705"/>
      <c r="P791" s="705"/>
      <c r="Q791" s="705"/>
      <c r="R791" s="705"/>
      <c r="S791" s="705"/>
      <c r="T791" s="705"/>
      <c r="U791" s="705"/>
      <c r="V791" s="705"/>
      <c r="W791" s="705"/>
      <c r="X791" s="705"/>
      <c r="Y791" s="705"/>
      <c r="Z791" s="705"/>
    </row>
    <row r="792" ht="15.75" customHeight="1">
      <c r="A792" s="707"/>
      <c r="B792" s="703"/>
      <c r="C792" s="705"/>
      <c r="D792" s="705"/>
      <c r="E792" s="705"/>
      <c r="F792" s="705"/>
      <c r="G792" s="705"/>
      <c r="H792" s="705"/>
      <c r="I792" s="705"/>
      <c r="J792" s="705"/>
      <c r="K792" s="705"/>
      <c r="L792" s="705"/>
      <c r="M792" s="705"/>
      <c r="N792" s="705"/>
      <c r="O792" s="705"/>
      <c r="P792" s="705"/>
      <c r="Q792" s="705"/>
      <c r="R792" s="705"/>
      <c r="S792" s="705"/>
      <c r="T792" s="705"/>
      <c r="U792" s="705"/>
      <c r="V792" s="705"/>
      <c r="W792" s="705"/>
      <c r="X792" s="705"/>
      <c r="Y792" s="705"/>
      <c r="Z792" s="705"/>
    </row>
    <row r="793" ht="15.75" customHeight="1">
      <c r="A793" s="707"/>
      <c r="B793" s="703"/>
      <c r="C793" s="705"/>
      <c r="D793" s="705"/>
      <c r="E793" s="705"/>
      <c r="F793" s="705"/>
      <c r="G793" s="705"/>
      <c r="H793" s="705"/>
      <c r="I793" s="705"/>
      <c r="J793" s="705"/>
      <c r="K793" s="705"/>
      <c r="L793" s="705"/>
      <c r="M793" s="705"/>
      <c r="N793" s="705"/>
      <c r="O793" s="705"/>
      <c r="P793" s="705"/>
      <c r="Q793" s="705"/>
      <c r="R793" s="705"/>
      <c r="S793" s="705"/>
      <c r="T793" s="705"/>
      <c r="U793" s="705"/>
      <c r="V793" s="705"/>
      <c r="W793" s="705"/>
      <c r="X793" s="705"/>
      <c r="Y793" s="705"/>
      <c r="Z793" s="705"/>
    </row>
    <row r="794" ht="15.75" customHeight="1">
      <c r="A794" s="707"/>
      <c r="B794" s="703"/>
      <c r="C794" s="705"/>
      <c r="D794" s="705"/>
      <c r="E794" s="705"/>
      <c r="F794" s="705"/>
      <c r="G794" s="705"/>
      <c r="H794" s="705"/>
      <c r="I794" s="705"/>
      <c r="J794" s="705"/>
      <c r="K794" s="705"/>
      <c r="L794" s="705"/>
      <c r="M794" s="705"/>
      <c r="N794" s="705"/>
      <c r="O794" s="705"/>
      <c r="P794" s="705"/>
      <c r="Q794" s="705"/>
      <c r="R794" s="705"/>
      <c r="S794" s="705"/>
      <c r="T794" s="705"/>
      <c r="U794" s="705"/>
      <c r="V794" s="705"/>
      <c r="W794" s="705"/>
      <c r="X794" s="705"/>
      <c r="Y794" s="705"/>
      <c r="Z794" s="705"/>
    </row>
    <row r="795" ht="15.75" customHeight="1">
      <c r="A795" s="707"/>
      <c r="B795" s="703"/>
      <c r="C795" s="705"/>
      <c r="D795" s="705"/>
      <c r="E795" s="705"/>
      <c r="F795" s="705"/>
      <c r="G795" s="705"/>
      <c r="H795" s="705"/>
      <c r="I795" s="705"/>
      <c r="J795" s="705"/>
      <c r="K795" s="705"/>
      <c r="L795" s="705"/>
      <c r="M795" s="705"/>
      <c r="N795" s="705"/>
      <c r="O795" s="705"/>
      <c r="P795" s="705"/>
      <c r="Q795" s="705"/>
      <c r="R795" s="705"/>
      <c r="S795" s="705"/>
      <c r="T795" s="705"/>
      <c r="U795" s="705"/>
      <c r="V795" s="705"/>
      <c r="W795" s="705"/>
      <c r="X795" s="705"/>
      <c r="Y795" s="705"/>
      <c r="Z795" s="705"/>
    </row>
    <row r="796" ht="15.75" customHeight="1">
      <c r="A796" s="707"/>
      <c r="B796" s="703"/>
      <c r="C796" s="705"/>
      <c r="D796" s="705"/>
      <c r="E796" s="705"/>
      <c r="F796" s="705"/>
      <c r="G796" s="705"/>
      <c r="H796" s="705"/>
      <c r="I796" s="705"/>
      <c r="J796" s="705"/>
      <c r="K796" s="705"/>
      <c r="L796" s="705"/>
      <c r="M796" s="705"/>
      <c r="N796" s="705"/>
      <c r="O796" s="705"/>
      <c r="P796" s="705"/>
      <c r="Q796" s="705"/>
      <c r="R796" s="705"/>
      <c r="S796" s="705"/>
      <c r="T796" s="705"/>
      <c r="U796" s="705"/>
      <c r="V796" s="705"/>
      <c r="W796" s="705"/>
      <c r="X796" s="705"/>
      <c r="Y796" s="705"/>
      <c r="Z796" s="705"/>
    </row>
    <row r="797" ht="15.75" customHeight="1">
      <c r="A797" s="707"/>
      <c r="B797" s="703"/>
      <c r="C797" s="705"/>
      <c r="D797" s="705"/>
      <c r="E797" s="705"/>
      <c r="F797" s="705"/>
      <c r="G797" s="705"/>
      <c r="H797" s="705"/>
      <c r="I797" s="705"/>
      <c r="J797" s="705"/>
      <c r="K797" s="705"/>
      <c r="L797" s="705"/>
      <c r="M797" s="705"/>
      <c r="N797" s="705"/>
      <c r="O797" s="705"/>
      <c r="P797" s="705"/>
      <c r="Q797" s="705"/>
      <c r="R797" s="705"/>
      <c r="S797" s="705"/>
      <c r="T797" s="705"/>
      <c r="U797" s="705"/>
      <c r="V797" s="705"/>
      <c r="W797" s="705"/>
      <c r="X797" s="705"/>
      <c r="Y797" s="705"/>
      <c r="Z797" s="705"/>
    </row>
    <row r="798" ht="15.75" customHeight="1">
      <c r="A798" s="707"/>
      <c r="B798" s="703"/>
      <c r="C798" s="705"/>
      <c r="D798" s="705"/>
      <c r="E798" s="705"/>
      <c r="F798" s="705"/>
      <c r="G798" s="705"/>
      <c r="H798" s="705"/>
      <c r="I798" s="705"/>
      <c r="J798" s="705"/>
      <c r="K798" s="705"/>
      <c r="L798" s="705"/>
      <c r="M798" s="705"/>
      <c r="N798" s="705"/>
      <c r="O798" s="705"/>
      <c r="P798" s="705"/>
      <c r="Q798" s="705"/>
      <c r="R798" s="705"/>
      <c r="S798" s="705"/>
      <c r="T798" s="705"/>
      <c r="U798" s="705"/>
      <c r="V798" s="705"/>
      <c r="W798" s="705"/>
      <c r="X798" s="705"/>
      <c r="Y798" s="705"/>
      <c r="Z798" s="705"/>
    </row>
    <row r="799" ht="15.75" customHeight="1">
      <c r="A799" s="707"/>
      <c r="B799" s="703"/>
      <c r="C799" s="705"/>
      <c r="D799" s="705"/>
      <c r="E799" s="705"/>
      <c r="F799" s="705"/>
      <c r="G799" s="705"/>
      <c r="H799" s="705"/>
      <c r="I799" s="705"/>
      <c r="J799" s="705"/>
      <c r="K799" s="705"/>
      <c r="L799" s="705"/>
      <c r="M799" s="705"/>
      <c r="N799" s="705"/>
      <c r="O799" s="705"/>
      <c r="P799" s="705"/>
      <c r="Q799" s="705"/>
      <c r="R799" s="705"/>
      <c r="S799" s="705"/>
      <c r="T799" s="705"/>
      <c r="U799" s="705"/>
      <c r="V799" s="705"/>
      <c r="W799" s="705"/>
      <c r="X799" s="705"/>
      <c r="Y799" s="705"/>
      <c r="Z799" s="705"/>
    </row>
    <row r="800" ht="15.75" customHeight="1">
      <c r="A800" s="707"/>
      <c r="B800" s="703"/>
      <c r="C800" s="705"/>
      <c r="D800" s="705"/>
      <c r="E800" s="705"/>
      <c r="F800" s="705"/>
      <c r="G800" s="705"/>
      <c r="H800" s="705"/>
      <c r="I800" s="705"/>
      <c r="J800" s="705"/>
      <c r="K800" s="705"/>
      <c r="L800" s="705"/>
      <c r="M800" s="705"/>
      <c r="N800" s="705"/>
      <c r="O800" s="705"/>
      <c r="P800" s="705"/>
      <c r="Q800" s="705"/>
      <c r="R800" s="705"/>
      <c r="S800" s="705"/>
      <c r="T800" s="705"/>
      <c r="U800" s="705"/>
      <c r="V800" s="705"/>
      <c r="W800" s="705"/>
      <c r="X800" s="705"/>
      <c r="Y800" s="705"/>
      <c r="Z800" s="705"/>
    </row>
    <row r="801" ht="15.75" customHeight="1">
      <c r="A801" s="707"/>
      <c r="B801" s="703"/>
      <c r="C801" s="705"/>
      <c r="D801" s="705"/>
      <c r="E801" s="705"/>
      <c r="F801" s="705"/>
      <c r="G801" s="705"/>
      <c r="H801" s="705"/>
      <c r="I801" s="705"/>
      <c r="J801" s="705"/>
      <c r="K801" s="705"/>
      <c r="L801" s="705"/>
      <c r="M801" s="705"/>
      <c r="N801" s="705"/>
      <c r="O801" s="705"/>
      <c r="P801" s="705"/>
      <c r="Q801" s="705"/>
      <c r="R801" s="705"/>
      <c r="S801" s="705"/>
      <c r="T801" s="705"/>
      <c r="U801" s="705"/>
      <c r="V801" s="705"/>
      <c r="W801" s="705"/>
      <c r="X801" s="705"/>
      <c r="Y801" s="705"/>
      <c r="Z801" s="705"/>
    </row>
    <row r="802" ht="15.75" customHeight="1">
      <c r="A802" s="707"/>
      <c r="B802" s="703"/>
      <c r="C802" s="705"/>
      <c r="D802" s="705"/>
      <c r="E802" s="705"/>
      <c r="F802" s="705"/>
      <c r="G802" s="705"/>
      <c r="H802" s="705"/>
      <c r="I802" s="705"/>
      <c r="J802" s="705"/>
      <c r="K802" s="705"/>
      <c r="L802" s="705"/>
      <c r="M802" s="705"/>
      <c r="N802" s="705"/>
      <c r="O802" s="705"/>
      <c r="P802" s="705"/>
      <c r="Q802" s="705"/>
      <c r="R802" s="705"/>
      <c r="S802" s="705"/>
      <c r="T802" s="705"/>
      <c r="U802" s="705"/>
      <c r="V802" s="705"/>
      <c r="W802" s="705"/>
      <c r="X802" s="705"/>
      <c r="Y802" s="705"/>
      <c r="Z802" s="705"/>
    </row>
    <row r="803" ht="15.75" customHeight="1">
      <c r="A803" s="707"/>
      <c r="B803" s="703"/>
      <c r="C803" s="705"/>
      <c r="D803" s="705"/>
      <c r="E803" s="705"/>
      <c r="F803" s="705"/>
      <c r="G803" s="705"/>
      <c r="H803" s="705"/>
      <c r="I803" s="705"/>
      <c r="J803" s="705"/>
      <c r="K803" s="705"/>
      <c r="L803" s="705"/>
      <c r="M803" s="705"/>
      <c r="N803" s="705"/>
      <c r="O803" s="705"/>
      <c r="P803" s="705"/>
      <c r="Q803" s="705"/>
      <c r="R803" s="705"/>
      <c r="S803" s="705"/>
      <c r="T803" s="705"/>
      <c r="U803" s="705"/>
      <c r="V803" s="705"/>
      <c r="W803" s="705"/>
      <c r="X803" s="705"/>
      <c r="Y803" s="705"/>
      <c r="Z803" s="705"/>
    </row>
    <row r="804" ht="15.75" customHeight="1">
      <c r="A804" s="707"/>
      <c r="B804" s="703"/>
      <c r="C804" s="705"/>
      <c r="D804" s="705"/>
      <c r="E804" s="705"/>
      <c r="F804" s="705"/>
      <c r="G804" s="705"/>
      <c r="H804" s="705"/>
      <c r="I804" s="705"/>
      <c r="J804" s="705"/>
      <c r="K804" s="705"/>
      <c r="L804" s="705"/>
      <c r="M804" s="705"/>
      <c r="N804" s="705"/>
      <c r="O804" s="705"/>
      <c r="P804" s="705"/>
      <c r="Q804" s="705"/>
      <c r="R804" s="705"/>
      <c r="S804" s="705"/>
      <c r="T804" s="705"/>
      <c r="U804" s="705"/>
      <c r="V804" s="705"/>
      <c r="W804" s="705"/>
      <c r="X804" s="705"/>
      <c r="Y804" s="705"/>
      <c r="Z804" s="705"/>
    </row>
    <row r="805" ht="15.75" customHeight="1">
      <c r="A805" s="707"/>
      <c r="B805" s="703"/>
      <c r="C805" s="705"/>
      <c r="D805" s="705"/>
      <c r="E805" s="705"/>
      <c r="F805" s="705"/>
      <c r="G805" s="705"/>
      <c r="H805" s="705"/>
      <c r="I805" s="705"/>
      <c r="J805" s="705"/>
      <c r="K805" s="705"/>
      <c r="L805" s="705"/>
      <c r="M805" s="705"/>
      <c r="N805" s="705"/>
      <c r="O805" s="705"/>
      <c r="P805" s="705"/>
      <c r="Q805" s="705"/>
      <c r="R805" s="705"/>
      <c r="S805" s="705"/>
      <c r="T805" s="705"/>
      <c r="U805" s="705"/>
      <c r="V805" s="705"/>
      <c r="W805" s="705"/>
      <c r="X805" s="705"/>
      <c r="Y805" s="705"/>
      <c r="Z805" s="705"/>
    </row>
    <row r="806" ht="15.75" customHeight="1">
      <c r="A806" s="707"/>
      <c r="B806" s="703"/>
      <c r="C806" s="705"/>
      <c r="D806" s="705"/>
      <c r="E806" s="705"/>
      <c r="F806" s="705"/>
      <c r="G806" s="705"/>
      <c r="H806" s="705"/>
      <c r="I806" s="705"/>
      <c r="J806" s="705"/>
      <c r="K806" s="705"/>
      <c r="L806" s="705"/>
      <c r="M806" s="705"/>
      <c r="N806" s="705"/>
      <c r="O806" s="705"/>
      <c r="P806" s="705"/>
      <c r="Q806" s="705"/>
      <c r="R806" s="705"/>
      <c r="S806" s="705"/>
      <c r="T806" s="705"/>
      <c r="U806" s="705"/>
      <c r="V806" s="705"/>
      <c r="W806" s="705"/>
      <c r="X806" s="705"/>
      <c r="Y806" s="705"/>
      <c r="Z806" s="705"/>
    </row>
    <row r="807" ht="15.75" customHeight="1">
      <c r="A807" s="707"/>
      <c r="B807" s="703"/>
      <c r="C807" s="705"/>
      <c r="D807" s="705"/>
      <c r="E807" s="705"/>
      <c r="F807" s="705"/>
      <c r="G807" s="705"/>
      <c r="H807" s="705"/>
      <c r="I807" s="705"/>
      <c r="J807" s="705"/>
      <c r="K807" s="705"/>
      <c r="L807" s="705"/>
      <c r="M807" s="705"/>
      <c r="N807" s="705"/>
      <c r="O807" s="705"/>
      <c r="P807" s="705"/>
      <c r="Q807" s="705"/>
      <c r="R807" s="705"/>
      <c r="S807" s="705"/>
      <c r="T807" s="705"/>
      <c r="U807" s="705"/>
      <c r="V807" s="705"/>
      <c r="W807" s="705"/>
      <c r="X807" s="705"/>
      <c r="Y807" s="705"/>
      <c r="Z807" s="705"/>
    </row>
    <row r="808" ht="15.75" customHeight="1">
      <c r="A808" s="707"/>
      <c r="B808" s="703"/>
      <c r="C808" s="705"/>
      <c r="D808" s="705"/>
      <c r="E808" s="705"/>
      <c r="F808" s="705"/>
      <c r="G808" s="705"/>
      <c r="H808" s="705"/>
      <c r="I808" s="705"/>
      <c r="J808" s="705"/>
      <c r="K808" s="705"/>
      <c r="L808" s="705"/>
      <c r="M808" s="705"/>
      <c r="N808" s="705"/>
      <c r="O808" s="705"/>
      <c r="P808" s="705"/>
      <c r="Q808" s="705"/>
      <c r="R808" s="705"/>
      <c r="S808" s="705"/>
      <c r="T808" s="705"/>
      <c r="U808" s="705"/>
      <c r="V808" s="705"/>
      <c r="W808" s="705"/>
      <c r="X808" s="705"/>
      <c r="Y808" s="705"/>
      <c r="Z808" s="705"/>
    </row>
    <row r="809" ht="15.75" customHeight="1">
      <c r="A809" s="707"/>
      <c r="B809" s="703"/>
      <c r="C809" s="705"/>
      <c r="D809" s="705"/>
      <c r="E809" s="705"/>
      <c r="F809" s="705"/>
      <c r="G809" s="705"/>
      <c r="H809" s="705"/>
      <c r="I809" s="705"/>
      <c r="J809" s="705"/>
      <c r="K809" s="705"/>
      <c r="L809" s="705"/>
      <c r="M809" s="705"/>
      <c r="N809" s="705"/>
      <c r="O809" s="705"/>
      <c r="P809" s="705"/>
      <c r="Q809" s="705"/>
      <c r="R809" s="705"/>
      <c r="S809" s="705"/>
      <c r="T809" s="705"/>
      <c r="U809" s="705"/>
      <c r="V809" s="705"/>
      <c r="W809" s="705"/>
      <c r="X809" s="705"/>
      <c r="Y809" s="705"/>
      <c r="Z809" s="705"/>
    </row>
    <row r="810" ht="15.75" customHeight="1">
      <c r="A810" s="707"/>
      <c r="B810" s="703"/>
      <c r="C810" s="705"/>
      <c r="D810" s="705"/>
      <c r="E810" s="705"/>
      <c r="F810" s="705"/>
      <c r="G810" s="705"/>
      <c r="H810" s="705"/>
      <c r="I810" s="705"/>
      <c r="J810" s="705"/>
      <c r="K810" s="705"/>
      <c r="L810" s="705"/>
      <c r="M810" s="705"/>
      <c r="N810" s="705"/>
      <c r="O810" s="705"/>
      <c r="P810" s="705"/>
      <c r="Q810" s="705"/>
      <c r="R810" s="705"/>
      <c r="S810" s="705"/>
      <c r="T810" s="705"/>
      <c r="U810" s="705"/>
      <c r="V810" s="705"/>
      <c r="W810" s="705"/>
      <c r="X810" s="705"/>
      <c r="Y810" s="705"/>
      <c r="Z810" s="705"/>
    </row>
    <row r="811" ht="15.75" customHeight="1">
      <c r="A811" s="707"/>
      <c r="B811" s="703"/>
      <c r="C811" s="705"/>
      <c r="D811" s="705"/>
      <c r="E811" s="705"/>
      <c r="F811" s="705"/>
      <c r="G811" s="705"/>
      <c r="H811" s="705"/>
      <c r="I811" s="705"/>
      <c r="J811" s="705"/>
      <c r="K811" s="705"/>
      <c r="L811" s="705"/>
      <c r="M811" s="705"/>
      <c r="N811" s="705"/>
      <c r="O811" s="705"/>
      <c r="P811" s="705"/>
      <c r="Q811" s="705"/>
      <c r="R811" s="705"/>
      <c r="S811" s="705"/>
      <c r="T811" s="705"/>
      <c r="U811" s="705"/>
      <c r="V811" s="705"/>
      <c r="W811" s="705"/>
      <c r="X811" s="705"/>
      <c r="Y811" s="705"/>
      <c r="Z811" s="705"/>
    </row>
    <row r="812" ht="15.75" customHeight="1">
      <c r="A812" s="707"/>
      <c r="B812" s="703"/>
      <c r="C812" s="705"/>
      <c r="D812" s="705"/>
      <c r="E812" s="705"/>
      <c r="F812" s="705"/>
      <c r="G812" s="705"/>
      <c r="H812" s="705"/>
      <c r="I812" s="705"/>
      <c r="J812" s="705"/>
      <c r="K812" s="705"/>
      <c r="L812" s="705"/>
      <c r="M812" s="705"/>
      <c r="N812" s="705"/>
      <c r="O812" s="705"/>
      <c r="P812" s="705"/>
      <c r="Q812" s="705"/>
      <c r="R812" s="705"/>
      <c r="S812" s="705"/>
      <c r="T812" s="705"/>
      <c r="U812" s="705"/>
      <c r="V812" s="705"/>
      <c r="W812" s="705"/>
      <c r="X812" s="705"/>
      <c r="Y812" s="705"/>
      <c r="Z812" s="705"/>
    </row>
    <row r="813" ht="15.75" customHeight="1">
      <c r="A813" s="707"/>
      <c r="B813" s="703"/>
      <c r="C813" s="705"/>
      <c r="D813" s="705"/>
      <c r="E813" s="705"/>
      <c r="F813" s="705"/>
      <c r="G813" s="705"/>
      <c r="H813" s="705"/>
      <c r="I813" s="705"/>
      <c r="J813" s="705"/>
      <c r="K813" s="705"/>
      <c r="L813" s="705"/>
      <c r="M813" s="705"/>
      <c r="N813" s="705"/>
      <c r="O813" s="705"/>
      <c r="P813" s="705"/>
      <c r="Q813" s="705"/>
      <c r="R813" s="705"/>
      <c r="S813" s="705"/>
      <c r="T813" s="705"/>
      <c r="U813" s="705"/>
      <c r="V813" s="705"/>
      <c r="W813" s="705"/>
      <c r="X813" s="705"/>
      <c r="Y813" s="705"/>
      <c r="Z813" s="705"/>
    </row>
    <row r="814" ht="15.75" customHeight="1">
      <c r="A814" s="707"/>
      <c r="B814" s="703"/>
      <c r="C814" s="705"/>
      <c r="D814" s="705"/>
      <c r="E814" s="705"/>
      <c r="F814" s="705"/>
      <c r="G814" s="705"/>
      <c r="H814" s="705"/>
      <c r="I814" s="705"/>
      <c r="J814" s="705"/>
      <c r="K814" s="705"/>
      <c r="L814" s="705"/>
      <c r="M814" s="705"/>
      <c r="N814" s="705"/>
      <c r="O814" s="705"/>
      <c r="P814" s="705"/>
      <c r="Q814" s="705"/>
      <c r="R814" s="705"/>
      <c r="S814" s="705"/>
      <c r="T814" s="705"/>
      <c r="U814" s="705"/>
      <c r="V814" s="705"/>
      <c r="W814" s="705"/>
      <c r="X814" s="705"/>
      <c r="Y814" s="705"/>
      <c r="Z814" s="705"/>
    </row>
    <row r="815" ht="15.75" customHeight="1">
      <c r="A815" s="707"/>
      <c r="B815" s="703"/>
      <c r="C815" s="705"/>
      <c r="D815" s="705"/>
      <c r="E815" s="705"/>
      <c r="F815" s="705"/>
      <c r="G815" s="705"/>
      <c r="H815" s="705"/>
      <c r="I815" s="705"/>
      <c r="J815" s="705"/>
      <c r="K815" s="705"/>
      <c r="L815" s="705"/>
      <c r="M815" s="705"/>
      <c r="N815" s="705"/>
      <c r="O815" s="705"/>
      <c r="P815" s="705"/>
      <c r="Q815" s="705"/>
      <c r="R815" s="705"/>
      <c r="S815" s="705"/>
      <c r="T815" s="705"/>
      <c r="U815" s="705"/>
      <c r="V815" s="705"/>
      <c r="W815" s="705"/>
      <c r="X815" s="705"/>
      <c r="Y815" s="705"/>
      <c r="Z815" s="705"/>
    </row>
    <row r="816" ht="15.75" customHeight="1">
      <c r="A816" s="707"/>
      <c r="B816" s="703"/>
      <c r="C816" s="705"/>
      <c r="D816" s="705"/>
      <c r="E816" s="705"/>
      <c r="F816" s="705"/>
      <c r="G816" s="705"/>
      <c r="H816" s="705"/>
      <c r="I816" s="705"/>
      <c r="J816" s="705"/>
      <c r="K816" s="705"/>
      <c r="L816" s="705"/>
      <c r="M816" s="705"/>
      <c r="N816" s="705"/>
      <c r="O816" s="705"/>
      <c r="P816" s="705"/>
      <c r="Q816" s="705"/>
      <c r="R816" s="705"/>
      <c r="S816" s="705"/>
      <c r="T816" s="705"/>
      <c r="U816" s="705"/>
      <c r="V816" s="705"/>
      <c r="W816" s="705"/>
      <c r="X816" s="705"/>
      <c r="Y816" s="705"/>
      <c r="Z816" s="705"/>
    </row>
    <row r="817" ht="15.75" customHeight="1">
      <c r="A817" s="707"/>
      <c r="B817" s="703"/>
      <c r="C817" s="705"/>
      <c r="D817" s="705"/>
      <c r="E817" s="705"/>
      <c r="F817" s="705"/>
      <c r="G817" s="705"/>
      <c r="H817" s="705"/>
      <c r="I817" s="705"/>
      <c r="J817" s="705"/>
      <c r="K817" s="705"/>
      <c r="L817" s="705"/>
      <c r="M817" s="705"/>
      <c r="N817" s="705"/>
      <c r="O817" s="705"/>
      <c r="P817" s="705"/>
      <c r="Q817" s="705"/>
      <c r="R817" s="705"/>
      <c r="S817" s="705"/>
      <c r="T817" s="705"/>
      <c r="U817" s="705"/>
      <c r="V817" s="705"/>
      <c r="W817" s="705"/>
      <c r="X817" s="705"/>
      <c r="Y817" s="705"/>
      <c r="Z817" s="705"/>
    </row>
    <row r="818" ht="15.75" customHeight="1">
      <c r="A818" s="707"/>
      <c r="B818" s="703"/>
      <c r="C818" s="705"/>
      <c r="D818" s="705"/>
      <c r="E818" s="705"/>
      <c r="F818" s="705"/>
      <c r="G818" s="705"/>
      <c r="H818" s="705"/>
      <c r="I818" s="705"/>
      <c r="J818" s="705"/>
      <c r="K818" s="705"/>
      <c r="L818" s="705"/>
      <c r="M818" s="705"/>
      <c r="N818" s="705"/>
      <c r="O818" s="705"/>
      <c r="P818" s="705"/>
      <c r="Q818" s="705"/>
      <c r="R818" s="705"/>
      <c r="S818" s="705"/>
      <c r="T818" s="705"/>
      <c r="U818" s="705"/>
      <c r="V818" s="705"/>
      <c r="W818" s="705"/>
      <c r="X818" s="705"/>
      <c r="Y818" s="705"/>
      <c r="Z818" s="705"/>
    </row>
    <row r="819" ht="15.75" customHeight="1">
      <c r="A819" s="707"/>
      <c r="B819" s="703"/>
      <c r="C819" s="705"/>
      <c r="D819" s="705"/>
      <c r="E819" s="705"/>
      <c r="F819" s="705"/>
      <c r="G819" s="705"/>
      <c r="H819" s="705"/>
      <c r="I819" s="705"/>
      <c r="J819" s="705"/>
      <c r="K819" s="705"/>
      <c r="L819" s="705"/>
      <c r="M819" s="705"/>
      <c r="N819" s="705"/>
      <c r="O819" s="705"/>
      <c r="P819" s="705"/>
      <c r="Q819" s="705"/>
      <c r="R819" s="705"/>
      <c r="S819" s="705"/>
      <c r="T819" s="705"/>
      <c r="U819" s="705"/>
      <c r="V819" s="705"/>
      <c r="W819" s="705"/>
      <c r="X819" s="705"/>
      <c r="Y819" s="705"/>
      <c r="Z819" s="705"/>
    </row>
    <row r="820" ht="15.75" customHeight="1">
      <c r="A820" s="707"/>
      <c r="B820" s="703"/>
      <c r="C820" s="705"/>
      <c r="D820" s="705"/>
      <c r="E820" s="705"/>
      <c r="F820" s="705"/>
      <c r="G820" s="705"/>
      <c r="H820" s="705"/>
      <c r="I820" s="705"/>
      <c r="J820" s="705"/>
      <c r="K820" s="705"/>
      <c r="L820" s="705"/>
      <c r="M820" s="705"/>
      <c r="N820" s="705"/>
      <c r="O820" s="705"/>
      <c r="P820" s="705"/>
      <c r="Q820" s="705"/>
      <c r="R820" s="705"/>
      <c r="S820" s="705"/>
      <c r="T820" s="705"/>
      <c r="U820" s="705"/>
      <c r="V820" s="705"/>
      <c r="W820" s="705"/>
      <c r="X820" s="705"/>
      <c r="Y820" s="705"/>
      <c r="Z820" s="705"/>
    </row>
    <row r="821" ht="15.75" customHeight="1">
      <c r="A821" s="707"/>
      <c r="B821" s="703"/>
      <c r="C821" s="705"/>
      <c r="D821" s="705"/>
      <c r="E821" s="705"/>
      <c r="F821" s="705"/>
      <c r="G821" s="705"/>
      <c r="H821" s="705"/>
      <c r="I821" s="705"/>
      <c r="J821" s="705"/>
      <c r="K821" s="705"/>
      <c r="L821" s="705"/>
      <c r="M821" s="705"/>
      <c r="N821" s="705"/>
      <c r="O821" s="705"/>
      <c r="P821" s="705"/>
      <c r="Q821" s="705"/>
      <c r="R821" s="705"/>
      <c r="S821" s="705"/>
      <c r="T821" s="705"/>
      <c r="U821" s="705"/>
      <c r="V821" s="705"/>
      <c r="W821" s="705"/>
      <c r="X821" s="705"/>
      <c r="Y821" s="705"/>
      <c r="Z821" s="705"/>
    </row>
    <row r="822" ht="15.75" customHeight="1">
      <c r="A822" s="707"/>
      <c r="B822" s="703"/>
      <c r="C822" s="705"/>
      <c r="D822" s="705"/>
      <c r="E822" s="705"/>
      <c r="F822" s="705"/>
      <c r="G822" s="705"/>
      <c r="H822" s="705"/>
      <c r="I822" s="705"/>
      <c r="J822" s="705"/>
      <c r="K822" s="705"/>
      <c r="L822" s="705"/>
      <c r="M822" s="705"/>
      <c r="N822" s="705"/>
      <c r="O822" s="705"/>
      <c r="P822" s="705"/>
      <c r="Q822" s="705"/>
      <c r="R822" s="705"/>
      <c r="S822" s="705"/>
      <c r="T822" s="705"/>
      <c r="U822" s="705"/>
      <c r="V822" s="705"/>
      <c r="W822" s="705"/>
      <c r="X822" s="705"/>
      <c r="Y822" s="705"/>
      <c r="Z822" s="705"/>
    </row>
    <row r="823" ht="15.75" customHeight="1">
      <c r="A823" s="707"/>
      <c r="B823" s="703"/>
      <c r="C823" s="705"/>
      <c r="D823" s="705"/>
      <c r="E823" s="705"/>
      <c r="F823" s="705"/>
      <c r="G823" s="705"/>
      <c r="H823" s="705"/>
      <c r="I823" s="705"/>
      <c r="J823" s="705"/>
      <c r="K823" s="705"/>
      <c r="L823" s="705"/>
      <c r="M823" s="705"/>
      <c r="N823" s="705"/>
      <c r="O823" s="705"/>
      <c r="P823" s="705"/>
      <c r="Q823" s="705"/>
      <c r="R823" s="705"/>
      <c r="S823" s="705"/>
      <c r="T823" s="705"/>
      <c r="U823" s="705"/>
      <c r="V823" s="705"/>
      <c r="W823" s="705"/>
      <c r="X823" s="705"/>
      <c r="Y823" s="705"/>
      <c r="Z823" s="705"/>
    </row>
    <row r="824" ht="15.75" customHeight="1">
      <c r="A824" s="707"/>
      <c r="B824" s="703"/>
      <c r="C824" s="705"/>
      <c r="D824" s="705"/>
      <c r="E824" s="705"/>
      <c r="F824" s="705"/>
      <c r="G824" s="705"/>
      <c r="H824" s="705"/>
      <c r="I824" s="705"/>
      <c r="J824" s="705"/>
      <c r="K824" s="705"/>
      <c r="L824" s="705"/>
      <c r="M824" s="705"/>
      <c r="N824" s="705"/>
      <c r="O824" s="705"/>
      <c r="P824" s="705"/>
      <c r="Q824" s="705"/>
      <c r="R824" s="705"/>
      <c r="S824" s="705"/>
      <c r="T824" s="705"/>
      <c r="U824" s="705"/>
      <c r="V824" s="705"/>
      <c r="W824" s="705"/>
      <c r="X824" s="705"/>
      <c r="Y824" s="705"/>
      <c r="Z824" s="705"/>
    </row>
    <row r="825" ht="15.75" customHeight="1">
      <c r="A825" s="707"/>
      <c r="B825" s="703"/>
      <c r="C825" s="705"/>
      <c r="D825" s="705"/>
      <c r="E825" s="705"/>
      <c r="F825" s="705"/>
      <c r="G825" s="705"/>
      <c r="H825" s="705"/>
      <c r="I825" s="705"/>
      <c r="J825" s="705"/>
      <c r="K825" s="705"/>
      <c r="L825" s="705"/>
      <c r="M825" s="705"/>
      <c r="N825" s="705"/>
      <c r="O825" s="705"/>
      <c r="P825" s="705"/>
      <c r="Q825" s="705"/>
      <c r="R825" s="705"/>
      <c r="S825" s="705"/>
      <c r="T825" s="705"/>
      <c r="U825" s="705"/>
      <c r="V825" s="705"/>
      <c r="W825" s="705"/>
      <c r="X825" s="705"/>
      <c r="Y825" s="705"/>
      <c r="Z825" s="705"/>
    </row>
    <row r="826" ht="15.75" customHeight="1">
      <c r="A826" s="707"/>
      <c r="B826" s="703"/>
      <c r="C826" s="705"/>
      <c r="D826" s="705"/>
      <c r="E826" s="705"/>
      <c r="F826" s="705"/>
      <c r="G826" s="705"/>
      <c r="H826" s="705"/>
      <c r="I826" s="705"/>
      <c r="J826" s="705"/>
      <c r="K826" s="705"/>
      <c r="L826" s="705"/>
      <c r="M826" s="705"/>
      <c r="N826" s="705"/>
      <c r="O826" s="705"/>
      <c r="P826" s="705"/>
      <c r="Q826" s="705"/>
      <c r="R826" s="705"/>
      <c r="S826" s="705"/>
      <c r="T826" s="705"/>
      <c r="U826" s="705"/>
      <c r="V826" s="705"/>
      <c r="W826" s="705"/>
      <c r="X826" s="705"/>
      <c r="Y826" s="705"/>
      <c r="Z826" s="705"/>
    </row>
    <row r="827" ht="15.75" customHeight="1">
      <c r="A827" s="707"/>
      <c r="B827" s="703"/>
      <c r="C827" s="705"/>
      <c r="D827" s="705"/>
      <c r="E827" s="705"/>
      <c r="F827" s="705"/>
      <c r="G827" s="705"/>
      <c r="H827" s="705"/>
      <c r="I827" s="705"/>
      <c r="J827" s="705"/>
      <c r="K827" s="705"/>
      <c r="L827" s="705"/>
      <c r="M827" s="705"/>
      <c r="N827" s="705"/>
      <c r="O827" s="705"/>
      <c r="P827" s="705"/>
      <c r="Q827" s="705"/>
      <c r="R827" s="705"/>
      <c r="S827" s="705"/>
      <c r="T827" s="705"/>
      <c r="U827" s="705"/>
      <c r="V827" s="705"/>
      <c r="W827" s="705"/>
      <c r="X827" s="705"/>
      <c r="Y827" s="705"/>
      <c r="Z827" s="705"/>
    </row>
    <row r="828" ht="15.75" customHeight="1">
      <c r="A828" s="707"/>
      <c r="B828" s="703"/>
      <c r="C828" s="705"/>
      <c r="D828" s="705"/>
      <c r="E828" s="705"/>
      <c r="F828" s="705"/>
      <c r="G828" s="705"/>
      <c r="H828" s="705"/>
      <c r="I828" s="705"/>
      <c r="J828" s="705"/>
      <c r="K828" s="705"/>
      <c r="L828" s="705"/>
      <c r="M828" s="705"/>
      <c r="N828" s="705"/>
      <c r="O828" s="705"/>
      <c r="P828" s="705"/>
      <c r="Q828" s="705"/>
      <c r="R828" s="705"/>
      <c r="S828" s="705"/>
      <c r="T828" s="705"/>
      <c r="U828" s="705"/>
      <c r="V828" s="705"/>
      <c r="W828" s="705"/>
      <c r="X828" s="705"/>
      <c r="Y828" s="705"/>
      <c r="Z828" s="705"/>
    </row>
    <row r="829" ht="15.75" customHeight="1">
      <c r="A829" s="707"/>
      <c r="B829" s="703"/>
      <c r="C829" s="705"/>
      <c r="D829" s="705"/>
      <c r="E829" s="705"/>
      <c r="F829" s="705"/>
      <c r="G829" s="705"/>
      <c r="H829" s="705"/>
      <c r="I829" s="705"/>
      <c r="J829" s="705"/>
      <c r="K829" s="705"/>
      <c r="L829" s="705"/>
      <c r="M829" s="705"/>
      <c r="N829" s="705"/>
      <c r="O829" s="705"/>
      <c r="P829" s="705"/>
      <c r="Q829" s="705"/>
      <c r="R829" s="705"/>
      <c r="S829" s="705"/>
      <c r="T829" s="705"/>
      <c r="U829" s="705"/>
      <c r="V829" s="705"/>
      <c r="W829" s="705"/>
      <c r="X829" s="705"/>
      <c r="Y829" s="705"/>
      <c r="Z829" s="705"/>
    </row>
    <row r="830" ht="15.75" customHeight="1">
      <c r="A830" s="707"/>
      <c r="B830" s="703"/>
      <c r="C830" s="705"/>
      <c r="D830" s="705"/>
      <c r="E830" s="705"/>
      <c r="F830" s="705"/>
      <c r="G830" s="705"/>
      <c r="H830" s="705"/>
      <c r="I830" s="705"/>
      <c r="J830" s="705"/>
      <c r="K830" s="705"/>
      <c r="L830" s="705"/>
      <c r="M830" s="705"/>
      <c r="N830" s="705"/>
      <c r="O830" s="705"/>
      <c r="P830" s="705"/>
      <c r="Q830" s="705"/>
      <c r="R830" s="705"/>
      <c r="S830" s="705"/>
      <c r="T830" s="705"/>
      <c r="U830" s="705"/>
      <c r="V830" s="705"/>
      <c r="W830" s="705"/>
      <c r="X830" s="705"/>
      <c r="Y830" s="705"/>
      <c r="Z830" s="705"/>
    </row>
    <row r="831" ht="15.75" customHeight="1">
      <c r="A831" s="707"/>
      <c r="B831" s="703"/>
      <c r="C831" s="705"/>
      <c r="D831" s="705"/>
      <c r="E831" s="705"/>
      <c r="F831" s="705"/>
      <c r="G831" s="705"/>
      <c r="H831" s="705"/>
      <c r="I831" s="705"/>
      <c r="J831" s="705"/>
      <c r="K831" s="705"/>
      <c r="L831" s="705"/>
      <c r="M831" s="705"/>
      <c r="N831" s="705"/>
      <c r="O831" s="705"/>
      <c r="P831" s="705"/>
      <c r="Q831" s="705"/>
      <c r="R831" s="705"/>
      <c r="S831" s="705"/>
      <c r="T831" s="705"/>
      <c r="U831" s="705"/>
      <c r="V831" s="705"/>
      <c r="W831" s="705"/>
      <c r="X831" s="705"/>
      <c r="Y831" s="705"/>
      <c r="Z831" s="705"/>
    </row>
    <row r="832" ht="15.75" customHeight="1">
      <c r="A832" s="707"/>
      <c r="B832" s="703"/>
      <c r="C832" s="705"/>
      <c r="D832" s="705"/>
      <c r="E832" s="705"/>
      <c r="F832" s="705"/>
      <c r="G832" s="705"/>
      <c r="H832" s="705"/>
      <c r="I832" s="705"/>
      <c r="J832" s="705"/>
      <c r="K832" s="705"/>
      <c r="L832" s="705"/>
      <c r="M832" s="705"/>
      <c r="N832" s="705"/>
      <c r="O832" s="705"/>
      <c r="P832" s="705"/>
      <c r="Q832" s="705"/>
      <c r="R832" s="705"/>
      <c r="S832" s="705"/>
      <c r="T832" s="705"/>
      <c r="U832" s="705"/>
      <c r="V832" s="705"/>
      <c r="W832" s="705"/>
      <c r="X832" s="705"/>
      <c r="Y832" s="705"/>
      <c r="Z832" s="705"/>
    </row>
    <row r="833" ht="15.75" customHeight="1">
      <c r="A833" s="707"/>
      <c r="B833" s="703"/>
      <c r="C833" s="705"/>
      <c r="D833" s="705"/>
      <c r="E833" s="705"/>
      <c r="F833" s="705"/>
      <c r="G833" s="705"/>
      <c r="H833" s="705"/>
      <c r="I833" s="705"/>
      <c r="J833" s="705"/>
      <c r="K833" s="705"/>
      <c r="L833" s="705"/>
      <c r="M833" s="705"/>
      <c r="N833" s="705"/>
      <c r="O833" s="705"/>
      <c r="P833" s="705"/>
      <c r="Q833" s="705"/>
      <c r="R833" s="705"/>
      <c r="S833" s="705"/>
      <c r="T833" s="705"/>
      <c r="U833" s="705"/>
      <c r="V833" s="705"/>
      <c r="W833" s="705"/>
      <c r="X833" s="705"/>
      <c r="Y833" s="705"/>
      <c r="Z833" s="705"/>
    </row>
    <row r="834" ht="15.75" customHeight="1">
      <c r="A834" s="707"/>
      <c r="B834" s="703"/>
      <c r="C834" s="705"/>
      <c r="D834" s="705"/>
      <c r="E834" s="705"/>
      <c r="F834" s="705"/>
      <c r="G834" s="705"/>
      <c r="H834" s="705"/>
      <c r="I834" s="705"/>
      <c r="J834" s="705"/>
      <c r="K834" s="705"/>
      <c r="L834" s="705"/>
      <c r="M834" s="705"/>
      <c r="N834" s="705"/>
      <c r="O834" s="705"/>
      <c r="P834" s="705"/>
      <c r="Q834" s="705"/>
      <c r="R834" s="705"/>
      <c r="S834" s="705"/>
      <c r="T834" s="705"/>
      <c r="U834" s="705"/>
      <c r="V834" s="705"/>
      <c r="W834" s="705"/>
      <c r="X834" s="705"/>
      <c r="Y834" s="705"/>
      <c r="Z834" s="705"/>
    </row>
    <row r="835" ht="15.75" customHeight="1">
      <c r="A835" s="707"/>
      <c r="B835" s="703"/>
      <c r="C835" s="705"/>
      <c r="D835" s="705"/>
      <c r="E835" s="705"/>
      <c r="F835" s="705"/>
      <c r="G835" s="705"/>
      <c r="H835" s="705"/>
      <c r="I835" s="705"/>
      <c r="J835" s="705"/>
      <c r="K835" s="705"/>
      <c r="L835" s="705"/>
      <c r="M835" s="705"/>
      <c r="N835" s="705"/>
      <c r="O835" s="705"/>
      <c r="P835" s="705"/>
      <c r="Q835" s="705"/>
      <c r="R835" s="705"/>
      <c r="S835" s="705"/>
      <c r="T835" s="705"/>
      <c r="U835" s="705"/>
      <c r="V835" s="705"/>
      <c r="W835" s="705"/>
      <c r="X835" s="705"/>
      <c r="Y835" s="705"/>
      <c r="Z835" s="705"/>
    </row>
    <row r="836" ht="15.75" customHeight="1">
      <c r="A836" s="707"/>
      <c r="B836" s="703"/>
      <c r="C836" s="705"/>
      <c r="D836" s="705"/>
      <c r="E836" s="705"/>
      <c r="F836" s="705"/>
      <c r="G836" s="705"/>
      <c r="H836" s="705"/>
      <c r="I836" s="705"/>
      <c r="J836" s="705"/>
      <c r="K836" s="705"/>
      <c r="L836" s="705"/>
      <c r="M836" s="705"/>
      <c r="N836" s="705"/>
      <c r="O836" s="705"/>
      <c r="P836" s="705"/>
      <c r="Q836" s="705"/>
      <c r="R836" s="705"/>
      <c r="S836" s="705"/>
      <c r="T836" s="705"/>
      <c r="U836" s="705"/>
      <c r="V836" s="705"/>
      <c r="W836" s="705"/>
      <c r="X836" s="705"/>
      <c r="Y836" s="705"/>
      <c r="Z836" s="705"/>
    </row>
    <row r="837" ht="15.75" customHeight="1">
      <c r="A837" s="707"/>
      <c r="B837" s="703"/>
      <c r="C837" s="705"/>
      <c r="D837" s="705"/>
      <c r="E837" s="705"/>
      <c r="F837" s="705"/>
      <c r="G837" s="705"/>
      <c r="H837" s="705"/>
      <c r="I837" s="705"/>
      <c r="J837" s="705"/>
      <c r="K837" s="705"/>
      <c r="L837" s="705"/>
      <c r="M837" s="705"/>
      <c r="N837" s="705"/>
      <c r="O837" s="705"/>
      <c r="P837" s="705"/>
      <c r="Q837" s="705"/>
      <c r="R837" s="705"/>
      <c r="S837" s="705"/>
      <c r="T837" s="705"/>
      <c r="U837" s="705"/>
      <c r="V837" s="705"/>
      <c r="W837" s="705"/>
      <c r="X837" s="705"/>
      <c r="Y837" s="705"/>
      <c r="Z837" s="705"/>
    </row>
    <row r="838" ht="15.75" customHeight="1">
      <c r="A838" s="707"/>
      <c r="B838" s="703"/>
      <c r="C838" s="705"/>
      <c r="D838" s="705"/>
      <c r="E838" s="705"/>
      <c r="F838" s="705"/>
      <c r="G838" s="705"/>
      <c r="H838" s="705"/>
      <c r="I838" s="705"/>
      <c r="J838" s="705"/>
      <c r="K838" s="705"/>
      <c r="L838" s="705"/>
      <c r="M838" s="705"/>
      <c r="N838" s="705"/>
      <c r="O838" s="705"/>
      <c r="P838" s="705"/>
      <c r="Q838" s="705"/>
      <c r="R838" s="705"/>
      <c r="S838" s="705"/>
      <c r="T838" s="705"/>
      <c r="U838" s="705"/>
      <c r="V838" s="705"/>
      <c r="W838" s="705"/>
      <c r="X838" s="705"/>
      <c r="Y838" s="705"/>
      <c r="Z838" s="705"/>
    </row>
    <row r="839" ht="15.75" customHeight="1">
      <c r="A839" s="707"/>
      <c r="B839" s="703"/>
      <c r="C839" s="705"/>
      <c r="D839" s="705"/>
      <c r="E839" s="705"/>
      <c r="F839" s="705"/>
      <c r="G839" s="705"/>
      <c r="H839" s="705"/>
      <c r="I839" s="705"/>
      <c r="J839" s="705"/>
      <c r="K839" s="705"/>
      <c r="L839" s="705"/>
      <c r="M839" s="705"/>
      <c r="N839" s="705"/>
      <c r="O839" s="705"/>
      <c r="P839" s="705"/>
      <c r="Q839" s="705"/>
      <c r="R839" s="705"/>
      <c r="S839" s="705"/>
      <c r="T839" s="705"/>
      <c r="U839" s="705"/>
      <c r="V839" s="705"/>
      <c r="W839" s="705"/>
      <c r="X839" s="705"/>
      <c r="Y839" s="705"/>
      <c r="Z839" s="705"/>
    </row>
    <row r="840" ht="15.75" customHeight="1">
      <c r="A840" s="707"/>
      <c r="B840" s="703"/>
      <c r="C840" s="705"/>
      <c r="D840" s="705"/>
      <c r="E840" s="705"/>
      <c r="F840" s="705"/>
      <c r="G840" s="705"/>
      <c r="H840" s="705"/>
      <c r="I840" s="705"/>
      <c r="J840" s="705"/>
      <c r="K840" s="705"/>
      <c r="L840" s="705"/>
      <c r="M840" s="705"/>
      <c r="N840" s="705"/>
      <c r="O840" s="705"/>
      <c r="P840" s="705"/>
      <c r="Q840" s="705"/>
      <c r="R840" s="705"/>
      <c r="S840" s="705"/>
      <c r="T840" s="705"/>
      <c r="U840" s="705"/>
      <c r="V840" s="705"/>
      <c r="W840" s="705"/>
      <c r="X840" s="705"/>
      <c r="Y840" s="705"/>
      <c r="Z840" s="705"/>
    </row>
    <row r="841" ht="15.75" customHeight="1">
      <c r="A841" s="707"/>
      <c r="B841" s="703"/>
      <c r="C841" s="705"/>
      <c r="D841" s="705"/>
      <c r="E841" s="705"/>
      <c r="F841" s="705"/>
      <c r="G841" s="705"/>
      <c r="H841" s="705"/>
      <c r="I841" s="705"/>
      <c r="J841" s="705"/>
      <c r="K841" s="705"/>
      <c r="L841" s="705"/>
      <c r="M841" s="705"/>
      <c r="N841" s="705"/>
      <c r="O841" s="705"/>
      <c r="P841" s="705"/>
      <c r="Q841" s="705"/>
      <c r="R841" s="705"/>
      <c r="S841" s="705"/>
      <c r="T841" s="705"/>
      <c r="U841" s="705"/>
      <c r="V841" s="705"/>
      <c r="W841" s="705"/>
      <c r="X841" s="705"/>
      <c r="Y841" s="705"/>
      <c r="Z841" s="705"/>
    </row>
    <row r="842" ht="15.75" customHeight="1">
      <c r="A842" s="707"/>
      <c r="B842" s="703"/>
      <c r="C842" s="705"/>
      <c r="D842" s="705"/>
      <c r="E842" s="705"/>
      <c r="F842" s="705"/>
      <c r="G842" s="705"/>
      <c r="H842" s="705"/>
      <c r="I842" s="705"/>
      <c r="J842" s="705"/>
      <c r="K842" s="705"/>
      <c r="L842" s="705"/>
      <c r="M842" s="705"/>
      <c r="N842" s="705"/>
      <c r="O842" s="705"/>
      <c r="P842" s="705"/>
      <c r="Q842" s="705"/>
      <c r="R842" s="705"/>
      <c r="S842" s="705"/>
      <c r="T842" s="705"/>
      <c r="U842" s="705"/>
      <c r="V842" s="705"/>
      <c r="W842" s="705"/>
      <c r="X842" s="705"/>
      <c r="Y842" s="705"/>
      <c r="Z842" s="705"/>
    </row>
    <row r="843" ht="15.75" customHeight="1">
      <c r="A843" s="707"/>
      <c r="B843" s="703"/>
      <c r="C843" s="705"/>
      <c r="D843" s="705"/>
      <c r="E843" s="705"/>
      <c r="F843" s="705"/>
      <c r="G843" s="705"/>
      <c r="H843" s="705"/>
      <c r="I843" s="705"/>
      <c r="J843" s="705"/>
      <c r="K843" s="705"/>
      <c r="L843" s="705"/>
      <c r="M843" s="705"/>
      <c r="N843" s="705"/>
      <c r="O843" s="705"/>
      <c r="P843" s="705"/>
      <c r="Q843" s="705"/>
      <c r="R843" s="705"/>
      <c r="S843" s="705"/>
      <c r="T843" s="705"/>
      <c r="U843" s="705"/>
      <c r="V843" s="705"/>
      <c r="W843" s="705"/>
      <c r="X843" s="705"/>
      <c r="Y843" s="705"/>
      <c r="Z843" s="705"/>
    </row>
    <row r="844" ht="15.75" customHeight="1">
      <c r="A844" s="707"/>
      <c r="B844" s="703"/>
      <c r="C844" s="705"/>
      <c r="D844" s="705"/>
      <c r="E844" s="705"/>
      <c r="F844" s="705"/>
      <c r="G844" s="705"/>
      <c r="H844" s="705"/>
      <c r="I844" s="705"/>
      <c r="J844" s="705"/>
      <c r="K844" s="705"/>
      <c r="L844" s="705"/>
      <c r="M844" s="705"/>
      <c r="N844" s="705"/>
      <c r="O844" s="705"/>
      <c r="P844" s="705"/>
      <c r="Q844" s="705"/>
      <c r="R844" s="705"/>
      <c r="S844" s="705"/>
      <c r="T844" s="705"/>
      <c r="U844" s="705"/>
      <c r="V844" s="705"/>
      <c r="W844" s="705"/>
      <c r="X844" s="705"/>
      <c r="Y844" s="705"/>
      <c r="Z844" s="705"/>
    </row>
    <row r="845" ht="15.75" customHeight="1">
      <c r="A845" s="707"/>
      <c r="B845" s="703"/>
      <c r="C845" s="705"/>
      <c r="D845" s="705"/>
      <c r="E845" s="705"/>
      <c r="F845" s="705"/>
      <c r="G845" s="705"/>
      <c r="H845" s="705"/>
      <c r="I845" s="705"/>
      <c r="J845" s="705"/>
      <c r="K845" s="705"/>
      <c r="L845" s="705"/>
      <c r="M845" s="705"/>
      <c r="N845" s="705"/>
      <c r="O845" s="705"/>
      <c r="P845" s="705"/>
      <c r="Q845" s="705"/>
      <c r="R845" s="705"/>
      <c r="S845" s="705"/>
      <c r="T845" s="705"/>
      <c r="U845" s="705"/>
      <c r="V845" s="705"/>
      <c r="W845" s="705"/>
      <c r="X845" s="705"/>
      <c r="Y845" s="705"/>
      <c r="Z845" s="705"/>
    </row>
    <row r="846" ht="15.75" customHeight="1">
      <c r="A846" s="707"/>
      <c r="B846" s="703"/>
      <c r="C846" s="705"/>
      <c r="D846" s="705"/>
      <c r="E846" s="705"/>
      <c r="F846" s="705"/>
      <c r="G846" s="705"/>
      <c r="H846" s="705"/>
      <c r="I846" s="705"/>
      <c r="J846" s="705"/>
      <c r="K846" s="705"/>
      <c r="L846" s="705"/>
      <c r="M846" s="705"/>
      <c r="N846" s="705"/>
      <c r="O846" s="705"/>
      <c r="P846" s="705"/>
      <c r="Q846" s="705"/>
      <c r="R846" s="705"/>
      <c r="S846" s="705"/>
      <c r="T846" s="705"/>
      <c r="U846" s="705"/>
      <c r="V846" s="705"/>
      <c r="W846" s="705"/>
      <c r="X846" s="705"/>
      <c r="Y846" s="705"/>
      <c r="Z846" s="705"/>
    </row>
    <row r="847" ht="15.75" customHeight="1">
      <c r="A847" s="707"/>
      <c r="B847" s="703"/>
      <c r="C847" s="705"/>
      <c r="D847" s="705"/>
      <c r="E847" s="705"/>
      <c r="F847" s="705"/>
      <c r="G847" s="705"/>
      <c r="H847" s="705"/>
      <c r="I847" s="705"/>
      <c r="J847" s="705"/>
      <c r="K847" s="705"/>
      <c r="L847" s="705"/>
      <c r="M847" s="705"/>
      <c r="N847" s="705"/>
      <c r="O847" s="705"/>
      <c r="P847" s="705"/>
      <c r="Q847" s="705"/>
      <c r="R847" s="705"/>
      <c r="S847" s="705"/>
      <c r="T847" s="705"/>
      <c r="U847" s="705"/>
      <c r="V847" s="705"/>
      <c r="W847" s="705"/>
      <c r="X847" s="705"/>
      <c r="Y847" s="705"/>
      <c r="Z847" s="705"/>
    </row>
    <row r="848" ht="15.75" customHeight="1">
      <c r="A848" s="707"/>
      <c r="B848" s="703"/>
      <c r="C848" s="705"/>
      <c r="D848" s="705"/>
      <c r="E848" s="705"/>
      <c r="F848" s="705"/>
      <c r="G848" s="705"/>
      <c r="H848" s="705"/>
      <c r="I848" s="705"/>
      <c r="J848" s="705"/>
      <c r="K848" s="705"/>
      <c r="L848" s="705"/>
      <c r="M848" s="705"/>
      <c r="N848" s="705"/>
      <c r="O848" s="705"/>
      <c r="P848" s="705"/>
      <c r="Q848" s="705"/>
      <c r="R848" s="705"/>
      <c r="S848" s="705"/>
      <c r="T848" s="705"/>
      <c r="U848" s="705"/>
      <c r="V848" s="705"/>
      <c r="W848" s="705"/>
      <c r="X848" s="705"/>
      <c r="Y848" s="705"/>
      <c r="Z848" s="705"/>
    </row>
    <row r="849" ht="15.75" customHeight="1">
      <c r="A849" s="707"/>
      <c r="B849" s="703"/>
      <c r="C849" s="705"/>
      <c r="D849" s="705"/>
      <c r="E849" s="705"/>
      <c r="F849" s="705"/>
      <c r="G849" s="705"/>
      <c r="H849" s="705"/>
      <c r="I849" s="705"/>
      <c r="J849" s="705"/>
      <c r="K849" s="705"/>
      <c r="L849" s="705"/>
      <c r="M849" s="705"/>
      <c r="N849" s="705"/>
      <c r="O849" s="705"/>
      <c r="P849" s="705"/>
      <c r="Q849" s="705"/>
      <c r="R849" s="705"/>
      <c r="S849" s="705"/>
      <c r="T849" s="705"/>
      <c r="U849" s="705"/>
      <c r="V849" s="705"/>
      <c r="W849" s="705"/>
      <c r="X849" s="705"/>
      <c r="Y849" s="705"/>
      <c r="Z849" s="705"/>
    </row>
    <row r="850" ht="15.75" customHeight="1">
      <c r="A850" s="707"/>
      <c r="B850" s="703"/>
      <c r="C850" s="705"/>
      <c r="D850" s="705"/>
      <c r="E850" s="705"/>
      <c r="F850" s="705"/>
      <c r="G850" s="705"/>
      <c r="H850" s="705"/>
      <c r="I850" s="705"/>
      <c r="J850" s="705"/>
      <c r="K850" s="705"/>
      <c r="L850" s="705"/>
      <c r="M850" s="705"/>
      <c r="N850" s="705"/>
      <c r="O850" s="705"/>
      <c r="P850" s="705"/>
      <c r="Q850" s="705"/>
      <c r="R850" s="705"/>
      <c r="S850" s="705"/>
      <c r="T850" s="705"/>
      <c r="U850" s="705"/>
      <c r="V850" s="705"/>
      <c r="W850" s="705"/>
      <c r="X850" s="705"/>
      <c r="Y850" s="705"/>
      <c r="Z850" s="705"/>
    </row>
    <row r="851" ht="15.75" customHeight="1">
      <c r="A851" s="707"/>
      <c r="B851" s="703"/>
      <c r="C851" s="705"/>
      <c r="D851" s="705"/>
      <c r="E851" s="705"/>
      <c r="F851" s="705"/>
      <c r="G851" s="705"/>
      <c r="H851" s="705"/>
      <c r="I851" s="705"/>
      <c r="J851" s="705"/>
      <c r="K851" s="705"/>
      <c r="L851" s="705"/>
      <c r="M851" s="705"/>
      <c r="N851" s="705"/>
      <c r="O851" s="705"/>
      <c r="P851" s="705"/>
      <c r="Q851" s="705"/>
      <c r="R851" s="705"/>
      <c r="S851" s="705"/>
      <c r="T851" s="705"/>
      <c r="U851" s="705"/>
      <c r="V851" s="705"/>
      <c r="W851" s="705"/>
      <c r="X851" s="705"/>
      <c r="Y851" s="705"/>
      <c r="Z851" s="705"/>
    </row>
    <row r="852" ht="15.75" customHeight="1">
      <c r="A852" s="707"/>
      <c r="B852" s="703"/>
      <c r="C852" s="705"/>
      <c r="D852" s="705"/>
      <c r="E852" s="705"/>
      <c r="F852" s="705"/>
      <c r="G852" s="705"/>
      <c r="H852" s="705"/>
      <c r="I852" s="705"/>
      <c r="J852" s="705"/>
      <c r="K852" s="705"/>
      <c r="L852" s="705"/>
      <c r="M852" s="705"/>
      <c r="N852" s="705"/>
      <c r="O852" s="705"/>
      <c r="P852" s="705"/>
      <c r="Q852" s="705"/>
      <c r="R852" s="705"/>
      <c r="S852" s="705"/>
      <c r="T852" s="705"/>
      <c r="U852" s="705"/>
      <c r="V852" s="705"/>
      <c r="W852" s="705"/>
      <c r="X852" s="705"/>
      <c r="Y852" s="705"/>
      <c r="Z852" s="705"/>
    </row>
    <row r="853" ht="15.75" customHeight="1">
      <c r="A853" s="707"/>
      <c r="B853" s="703"/>
      <c r="C853" s="705"/>
      <c r="D853" s="705"/>
      <c r="E853" s="705"/>
      <c r="F853" s="705"/>
      <c r="G853" s="705"/>
      <c r="H853" s="705"/>
      <c r="I853" s="705"/>
      <c r="J853" s="705"/>
      <c r="K853" s="705"/>
      <c r="L853" s="705"/>
      <c r="M853" s="705"/>
      <c r="N853" s="705"/>
      <c r="O853" s="705"/>
      <c r="P853" s="705"/>
      <c r="Q853" s="705"/>
      <c r="R853" s="705"/>
      <c r="S853" s="705"/>
      <c r="T853" s="705"/>
      <c r="U853" s="705"/>
      <c r="V853" s="705"/>
      <c r="W853" s="705"/>
      <c r="X853" s="705"/>
      <c r="Y853" s="705"/>
      <c r="Z853" s="705"/>
    </row>
    <row r="854" ht="15.75" customHeight="1">
      <c r="A854" s="707"/>
      <c r="B854" s="703"/>
      <c r="C854" s="705"/>
      <c r="D854" s="705"/>
      <c r="E854" s="705"/>
      <c r="F854" s="705"/>
      <c r="G854" s="705"/>
      <c r="H854" s="705"/>
      <c r="I854" s="705"/>
      <c r="J854" s="705"/>
      <c r="K854" s="705"/>
      <c r="L854" s="705"/>
      <c r="M854" s="705"/>
      <c r="N854" s="705"/>
      <c r="O854" s="705"/>
      <c r="P854" s="705"/>
      <c r="Q854" s="705"/>
      <c r="R854" s="705"/>
      <c r="S854" s="705"/>
      <c r="T854" s="705"/>
      <c r="U854" s="705"/>
      <c r="V854" s="705"/>
      <c r="W854" s="705"/>
      <c r="X854" s="705"/>
      <c r="Y854" s="705"/>
      <c r="Z854" s="705"/>
    </row>
    <row r="855" ht="15.75" customHeight="1">
      <c r="A855" s="707"/>
      <c r="B855" s="703"/>
      <c r="C855" s="705"/>
      <c r="D855" s="705"/>
      <c r="E855" s="705"/>
      <c r="F855" s="705"/>
      <c r="G855" s="705"/>
      <c r="H855" s="705"/>
      <c r="I855" s="705"/>
      <c r="J855" s="705"/>
      <c r="K855" s="705"/>
      <c r="L855" s="705"/>
      <c r="M855" s="705"/>
      <c r="N855" s="705"/>
      <c r="O855" s="705"/>
      <c r="P855" s="705"/>
      <c r="Q855" s="705"/>
      <c r="R855" s="705"/>
      <c r="S855" s="705"/>
      <c r="T855" s="705"/>
      <c r="U855" s="705"/>
      <c r="V855" s="705"/>
      <c r="W855" s="705"/>
      <c r="X855" s="705"/>
      <c r="Y855" s="705"/>
      <c r="Z855" s="705"/>
    </row>
    <row r="856" ht="15.75" customHeight="1">
      <c r="A856" s="707"/>
      <c r="B856" s="703"/>
      <c r="C856" s="705"/>
      <c r="D856" s="705"/>
      <c r="E856" s="705"/>
      <c r="F856" s="705"/>
      <c r="G856" s="705"/>
      <c r="H856" s="705"/>
      <c r="I856" s="705"/>
      <c r="J856" s="705"/>
      <c r="K856" s="705"/>
      <c r="L856" s="705"/>
      <c r="M856" s="705"/>
      <c r="N856" s="705"/>
      <c r="O856" s="705"/>
      <c r="P856" s="705"/>
      <c r="Q856" s="705"/>
      <c r="R856" s="705"/>
      <c r="S856" s="705"/>
      <c r="T856" s="705"/>
      <c r="U856" s="705"/>
      <c r="V856" s="705"/>
      <c r="W856" s="705"/>
      <c r="X856" s="705"/>
      <c r="Y856" s="705"/>
      <c r="Z856" s="705"/>
    </row>
    <row r="857" ht="15.75" customHeight="1">
      <c r="A857" s="707"/>
      <c r="B857" s="703"/>
      <c r="C857" s="705"/>
      <c r="D857" s="705"/>
      <c r="E857" s="705"/>
      <c r="F857" s="705"/>
      <c r="G857" s="705"/>
      <c r="H857" s="705"/>
      <c r="I857" s="705"/>
      <c r="J857" s="705"/>
      <c r="K857" s="705"/>
      <c r="L857" s="705"/>
      <c r="M857" s="705"/>
      <c r="N857" s="705"/>
      <c r="O857" s="705"/>
      <c r="P857" s="705"/>
      <c r="Q857" s="705"/>
      <c r="R857" s="705"/>
      <c r="S857" s="705"/>
      <c r="T857" s="705"/>
      <c r="U857" s="705"/>
      <c r="V857" s="705"/>
      <c r="W857" s="705"/>
      <c r="X857" s="705"/>
      <c r="Y857" s="705"/>
      <c r="Z857" s="705"/>
    </row>
    <row r="858" ht="15.75" customHeight="1">
      <c r="A858" s="707"/>
      <c r="B858" s="703"/>
      <c r="C858" s="705"/>
      <c r="D858" s="705"/>
      <c r="E858" s="705"/>
      <c r="F858" s="705"/>
      <c r="G858" s="705"/>
      <c r="H858" s="705"/>
      <c r="I858" s="705"/>
      <c r="J858" s="705"/>
      <c r="K858" s="705"/>
      <c r="L858" s="705"/>
      <c r="M858" s="705"/>
      <c r="N858" s="705"/>
      <c r="O858" s="705"/>
      <c r="P858" s="705"/>
      <c r="Q858" s="705"/>
      <c r="R858" s="705"/>
      <c r="S858" s="705"/>
      <c r="T858" s="705"/>
      <c r="U858" s="705"/>
      <c r="V858" s="705"/>
      <c r="W858" s="705"/>
      <c r="X858" s="705"/>
      <c r="Y858" s="705"/>
      <c r="Z858" s="705"/>
    </row>
    <row r="859" ht="15.75" customHeight="1">
      <c r="A859" s="707"/>
      <c r="B859" s="703"/>
      <c r="C859" s="705"/>
      <c r="D859" s="705"/>
      <c r="E859" s="705"/>
      <c r="F859" s="705"/>
      <c r="G859" s="705"/>
      <c r="H859" s="705"/>
      <c r="I859" s="705"/>
      <c r="J859" s="705"/>
      <c r="K859" s="705"/>
      <c r="L859" s="705"/>
      <c r="M859" s="705"/>
      <c r="N859" s="705"/>
      <c r="O859" s="705"/>
      <c r="P859" s="705"/>
      <c r="Q859" s="705"/>
      <c r="R859" s="705"/>
      <c r="S859" s="705"/>
      <c r="T859" s="705"/>
      <c r="U859" s="705"/>
      <c r="V859" s="705"/>
      <c r="W859" s="705"/>
      <c r="X859" s="705"/>
      <c r="Y859" s="705"/>
      <c r="Z859" s="705"/>
    </row>
    <row r="860" ht="15.75" customHeight="1">
      <c r="A860" s="707"/>
      <c r="B860" s="703"/>
      <c r="C860" s="705"/>
      <c r="D860" s="705"/>
      <c r="E860" s="705"/>
      <c r="F860" s="705"/>
      <c r="G860" s="705"/>
      <c r="H860" s="705"/>
      <c r="I860" s="705"/>
      <c r="J860" s="705"/>
      <c r="K860" s="705"/>
      <c r="L860" s="705"/>
      <c r="M860" s="705"/>
      <c r="N860" s="705"/>
      <c r="O860" s="705"/>
      <c r="P860" s="705"/>
      <c r="Q860" s="705"/>
      <c r="R860" s="705"/>
      <c r="S860" s="705"/>
      <c r="T860" s="705"/>
      <c r="U860" s="705"/>
      <c r="V860" s="705"/>
      <c r="W860" s="705"/>
      <c r="X860" s="705"/>
      <c r="Y860" s="705"/>
      <c r="Z860" s="705"/>
    </row>
    <row r="861" ht="15.75" customHeight="1">
      <c r="A861" s="707"/>
      <c r="B861" s="703"/>
      <c r="C861" s="705"/>
      <c r="D861" s="705"/>
      <c r="E861" s="705"/>
      <c r="F861" s="705"/>
      <c r="G861" s="705"/>
      <c r="H861" s="705"/>
      <c r="I861" s="705"/>
      <c r="J861" s="705"/>
      <c r="K861" s="705"/>
      <c r="L861" s="705"/>
      <c r="M861" s="705"/>
      <c r="N861" s="705"/>
      <c r="O861" s="705"/>
      <c r="P861" s="705"/>
      <c r="Q861" s="705"/>
      <c r="R861" s="705"/>
      <c r="S861" s="705"/>
      <c r="T861" s="705"/>
      <c r="U861" s="705"/>
      <c r="V861" s="705"/>
      <c r="W861" s="705"/>
      <c r="X861" s="705"/>
      <c r="Y861" s="705"/>
      <c r="Z861" s="705"/>
    </row>
    <row r="862" ht="15.75" customHeight="1">
      <c r="A862" s="707"/>
      <c r="B862" s="703"/>
      <c r="C862" s="705"/>
      <c r="D862" s="705"/>
      <c r="E862" s="705"/>
      <c r="F862" s="705"/>
      <c r="G862" s="705"/>
      <c r="H862" s="705"/>
      <c r="I862" s="705"/>
      <c r="J862" s="705"/>
      <c r="K862" s="705"/>
      <c r="L862" s="705"/>
      <c r="M862" s="705"/>
      <c r="N862" s="705"/>
      <c r="O862" s="705"/>
      <c r="P862" s="705"/>
      <c r="Q862" s="705"/>
      <c r="R862" s="705"/>
      <c r="S862" s="705"/>
      <c r="T862" s="705"/>
      <c r="U862" s="705"/>
      <c r="V862" s="705"/>
      <c r="W862" s="705"/>
      <c r="X862" s="705"/>
      <c r="Y862" s="705"/>
      <c r="Z862" s="705"/>
    </row>
    <row r="863" ht="15.75" customHeight="1">
      <c r="A863" s="707"/>
      <c r="B863" s="703"/>
      <c r="C863" s="705"/>
      <c r="D863" s="705"/>
      <c r="E863" s="705"/>
      <c r="F863" s="705"/>
      <c r="G863" s="705"/>
      <c r="H863" s="705"/>
      <c r="I863" s="705"/>
      <c r="J863" s="705"/>
      <c r="K863" s="705"/>
      <c r="L863" s="705"/>
      <c r="M863" s="705"/>
      <c r="N863" s="705"/>
      <c r="O863" s="705"/>
      <c r="P863" s="705"/>
      <c r="Q863" s="705"/>
      <c r="R863" s="705"/>
      <c r="S863" s="705"/>
      <c r="T863" s="705"/>
      <c r="U863" s="705"/>
      <c r="V863" s="705"/>
      <c r="W863" s="705"/>
      <c r="X863" s="705"/>
      <c r="Y863" s="705"/>
      <c r="Z863" s="705"/>
    </row>
    <row r="864" ht="15.75" customHeight="1">
      <c r="A864" s="707"/>
      <c r="B864" s="703"/>
      <c r="C864" s="705"/>
      <c r="D864" s="705"/>
      <c r="E864" s="705"/>
      <c r="F864" s="705"/>
      <c r="G864" s="705"/>
      <c r="H864" s="705"/>
      <c r="I864" s="705"/>
      <c r="J864" s="705"/>
      <c r="K864" s="705"/>
      <c r="L864" s="705"/>
      <c r="M864" s="705"/>
      <c r="N864" s="705"/>
      <c r="O864" s="705"/>
      <c r="P864" s="705"/>
      <c r="Q864" s="705"/>
      <c r="R864" s="705"/>
      <c r="S864" s="705"/>
      <c r="T864" s="705"/>
      <c r="U864" s="705"/>
      <c r="V864" s="705"/>
      <c r="W864" s="705"/>
      <c r="X864" s="705"/>
      <c r="Y864" s="705"/>
      <c r="Z864" s="705"/>
    </row>
    <row r="865" ht="15.75" customHeight="1">
      <c r="A865" s="707"/>
      <c r="B865" s="703"/>
      <c r="C865" s="705"/>
      <c r="D865" s="705"/>
      <c r="E865" s="705"/>
      <c r="F865" s="705"/>
      <c r="G865" s="705"/>
      <c r="H865" s="705"/>
      <c r="I865" s="705"/>
      <c r="J865" s="705"/>
      <c r="K865" s="705"/>
      <c r="L865" s="705"/>
      <c r="M865" s="705"/>
      <c r="N865" s="705"/>
      <c r="O865" s="705"/>
      <c r="P865" s="705"/>
      <c r="Q865" s="705"/>
      <c r="R865" s="705"/>
      <c r="S865" s="705"/>
      <c r="T865" s="705"/>
      <c r="U865" s="705"/>
      <c r="V865" s="705"/>
      <c r="W865" s="705"/>
      <c r="X865" s="705"/>
      <c r="Y865" s="705"/>
      <c r="Z865" s="705"/>
    </row>
    <row r="866" ht="15.75" customHeight="1">
      <c r="A866" s="707"/>
      <c r="B866" s="703"/>
      <c r="C866" s="705"/>
      <c r="D866" s="705"/>
      <c r="E866" s="705"/>
      <c r="F866" s="705"/>
      <c r="G866" s="705"/>
      <c r="H866" s="705"/>
      <c r="I866" s="705"/>
      <c r="J866" s="705"/>
      <c r="K866" s="705"/>
      <c r="L866" s="705"/>
      <c r="M866" s="705"/>
      <c r="N866" s="705"/>
      <c r="O866" s="705"/>
      <c r="P866" s="705"/>
      <c r="Q866" s="705"/>
      <c r="R866" s="705"/>
      <c r="S866" s="705"/>
      <c r="T866" s="705"/>
      <c r="U866" s="705"/>
      <c r="V866" s="705"/>
      <c r="W866" s="705"/>
      <c r="X866" s="705"/>
      <c r="Y866" s="705"/>
      <c r="Z866" s="705"/>
    </row>
    <row r="867" ht="15.75" customHeight="1">
      <c r="A867" s="707"/>
      <c r="B867" s="703"/>
      <c r="C867" s="705"/>
      <c r="D867" s="705"/>
      <c r="E867" s="705"/>
      <c r="F867" s="705"/>
      <c r="G867" s="705"/>
      <c r="H867" s="705"/>
      <c r="I867" s="705"/>
      <c r="J867" s="705"/>
      <c r="K867" s="705"/>
      <c r="L867" s="705"/>
      <c r="M867" s="705"/>
      <c r="N867" s="705"/>
      <c r="O867" s="705"/>
      <c r="P867" s="705"/>
      <c r="Q867" s="705"/>
      <c r="R867" s="705"/>
      <c r="S867" s="705"/>
      <c r="T867" s="705"/>
      <c r="U867" s="705"/>
      <c r="V867" s="705"/>
      <c r="W867" s="705"/>
      <c r="X867" s="705"/>
      <c r="Y867" s="705"/>
      <c r="Z867" s="705"/>
    </row>
    <row r="868" ht="15.75" customHeight="1">
      <c r="A868" s="707"/>
      <c r="B868" s="703"/>
      <c r="C868" s="705"/>
      <c r="D868" s="705"/>
      <c r="E868" s="705"/>
      <c r="F868" s="705"/>
      <c r="G868" s="705"/>
      <c r="H868" s="705"/>
      <c r="I868" s="705"/>
      <c r="J868" s="705"/>
      <c r="K868" s="705"/>
      <c r="L868" s="705"/>
      <c r="M868" s="705"/>
      <c r="N868" s="705"/>
      <c r="O868" s="705"/>
      <c r="P868" s="705"/>
      <c r="Q868" s="705"/>
      <c r="R868" s="705"/>
      <c r="S868" s="705"/>
      <c r="T868" s="705"/>
      <c r="U868" s="705"/>
      <c r="V868" s="705"/>
      <c r="W868" s="705"/>
      <c r="X868" s="705"/>
      <c r="Y868" s="705"/>
      <c r="Z868" s="705"/>
    </row>
    <row r="869" ht="15.75" customHeight="1">
      <c r="A869" s="707"/>
      <c r="B869" s="703"/>
      <c r="C869" s="705"/>
      <c r="D869" s="705"/>
      <c r="E869" s="705"/>
      <c r="F869" s="705"/>
      <c r="G869" s="705"/>
      <c r="H869" s="705"/>
      <c r="I869" s="705"/>
      <c r="J869" s="705"/>
      <c r="K869" s="705"/>
      <c r="L869" s="705"/>
      <c r="M869" s="705"/>
      <c r="N869" s="705"/>
      <c r="O869" s="705"/>
      <c r="P869" s="705"/>
      <c r="Q869" s="705"/>
      <c r="R869" s="705"/>
      <c r="S869" s="705"/>
      <c r="T869" s="705"/>
      <c r="U869" s="705"/>
      <c r="V869" s="705"/>
      <c r="W869" s="705"/>
      <c r="X869" s="705"/>
      <c r="Y869" s="705"/>
      <c r="Z869" s="705"/>
    </row>
    <row r="870" ht="15.75" customHeight="1">
      <c r="A870" s="707"/>
      <c r="B870" s="703"/>
      <c r="C870" s="705"/>
      <c r="D870" s="705"/>
      <c r="E870" s="705"/>
      <c r="F870" s="705"/>
      <c r="G870" s="705"/>
      <c r="H870" s="705"/>
      <c r="I870" s="705"/>
      <c r="J870" s="705"/>
      <c r="K870" s="705"/>
      <c r="L870" s="705"/>
      <c r="M870" s="705"/>
      <c r="N870" s="705"/>
      <c r="O870" s="705"/>
      <c r="P870" s="705"/>
      <c r="Q870" s="705"/>
      <c r="R870" s="705"/>
      <c r="S870" s="705"/>
      <c r="T870" s="705"/>
      <c r="U870" s="705"/>
      <c r="V870" s="705"/>
      <c r="W870" s="705"/>
      <c r="X870" s="705"/>
      <c r="Y870" s="705"/>
      <c r="Z870" s="705"/>
    </row>
    <row r="871" ht="15.75" customHeight="1">
      <c r="A871" s="707"/>
      <c r="B871" s="703"/>
      <c r="C871" s="705"/>
      <c r="D871" s="705"/>
      <c r="E871" s="705"/>
      <c r="F871" s="705"/>
      <c r="G871" s="705"/>
      <c r="H871" s="705"/>
      <c r="I871" s="705"/>
      <c r="J871" s="705"/>
      <c r="K871" s="705"/>
      <c r="L871" s="705"/>
      <c r="M871" s="705"/>
      <c r="N871" s="705"/>
      <c r="O871" s="705"/>
      <c r="P871" s="705"/>
      <c r="Q871" s="705"/>
      <c r="R871" s="705"/>
      <c r="S871" s="705"/>
      <c r="T871" s="705"/>
      <c r="U871" s="705"/>
      <c r="V871" s="705"/>
      <c r="W871" s="705"/>
      <c r="X871" s="705"/>
      <c r="Y871" s="705"/>
      <c r="Z871" s="705"/>
    </row>
    <row r="872" ht="15.75" customHeight="1">
      <c r="A872" s="707"/>
      <c r="B872" s="703"/>
      <c r="C872" s="705"/>
      <c r="D872" s="705"/>
      <c r="E872" s="705"/>
      <c r="F872" s="705"/>
      <c r="G872" s="705"/>
      <c r="H872" s="705"/>
      <c r="I872" s="705"/>
      <c r="J872" s="705"/>
      <c r="K872" s="705"/>
      <c r="L872" s="705"/>
      <c r="M872" s="705"/>
      <c r="N872" s="705"/>
      <c r="O872" s="705"/>
      <c r="P872" s="705"/>
      <c r="Q872" s="705"/>
      <c r="R872" s="705"/>
      <c r="S872" s="705"/>
      <c r="T872" s="705"/>
      <c r="U872" s="705"/>
      <c r="V872" s="705"/>
      <c r="W872" s="705"/>
      <c r="X872" s="705"/>
      <c r="Y872" s="705"/>
      <c r="Z872" s="705"/>
    </row>
    <row r="873" ht="15.75" customHeight="1">
      <c r="A873" s="707"/>
      <c r="B873" s="703"/>
      <c r="C873" s="705"/>
      <c r="D873" s="705"/>
      <c r="E873" s="705"/>
      <c r="F873" s="705"/>
      <c r="G873" s="705"/>
      <c r="H873" s="705"/>
      <c r="I873" s="705"/>
      <c r="J873" s="705"/>
      <c r="K873" s="705"/>
      <c r="L873" s="705"/>
      <c r="M873" s="705"/>
      <c r="N873" s="705"/>
      <c r="O873" s="705"/>
      <c r="P873" s="705"/>
      <c r="Q873" s="705"/>
      <c r="R873" s="705"/>
      <c r="S873" s="705"/>
      <c r="T873" s="705"/>
      <c r="U873" s="705"/>
      <c r="V873" s="705"/>
      <c r="W873" s="705"/>
      <c r="X873" s="705"/>
      <c r="Y873" s="705"/>
      <c r="Z873" s="705"/>
    </row>
    <row r="874" ht="15.75" customHeight="1">
      <c r="A874" s="707"/>
      <c r="B874" s="703"/>
      <c r="C874" s="705"/>
      <c r="D874" s="705"/>
      <c r="E874" s="705"/>
      <c r="F874" s="705"/>
      <c r="G874" s="705"/>
      <c r="H874" s="705"/>
      <c r="I874" s="705"/>
      <c r="J874" s="705"/>
      <c r="K874" s="705"/>
      <c r="L874" s="705"/>
      <c r="M874" s="705"/>
      <c r="N874" s="705"/>
      <c r="O874" s="705"/>
      <c r="P874" s="705"/>
      <c r="Q874" s="705"/>
      <c r="R874" s="705"/>
      <c r="S874" s="705"/>
      <c r="T874" s="705"/>
      <c r="U874" s="705"/>
      <c r="V874" s="705"/>
      <c r="W874" s="705"/>
      <c r="X874" s="705"/>
      <c r="Y874" s="705"/>
      <c r="Z874" s="705"/>
    </row>
    <row r="875" ht="15.75" customHeight="1">
      <c r="A875" s="707"/>
      <c r="B875" s="703"/>
      <c r="C875" s="705"/>
      <c r="D875" s="705"/>
      <c r="E875" s="705"/>
      <c r="F875" s="705"/>
      <c r="G875" s="705"/>
      <c r="H875" s="705"/>
      <c r="I875" s="705"/>
      <c r="J875" s="705"/>
      <c r="K875" s="705"/>
      <c r="L875" s="705"/>
      <c r="M875" s="705"/>
      <c r="N875" s="705"/>
      <c r="O875" s="705"/>
      <c r="P875" s="705"/>
      <c r="Q875" s="705"/>
      <c r="R875" s="705"/>
      <c r="S875" s="705"/>
      <c r="T875" s="705"/>
      <c r="U875" s="705"/>
      <c r="V875" s="705"/>
      <c r="W875" s="705"/>
      <c r="X875" s="705"/>
      <c r="Y875" s="705"/>
      <c r="Z875" s="705"/>
    </row>
    <row r="876" ht="15.75" customHeight="1">
      <c r="A876" s="707"/>
      <c r="B876" s="703"/>
      <c r="C876" s="705"/>
      <c r="D876" s="705"/>
      <c r="E876" s="705"/>
      <c r="F876" s="705"/>
      <c r="G876" s="705"/>
      <c r="H876" s="705"/>
      <c r="I876" s="705"/>
      <c r="J876" s="705"/>
      <c r="K876" s="705"/>
      <c r="L876" s="705"/>
      <c r="M876" s="705"/>
      <c r="N876" s="705"/>
      <c r="O876" s="705"/>
      <c r="P876" s="705"/>
      <c r="Q876" s="705"/>
      <c r="R876" s="705"/>
      <c r="S876" s="705"/>
      <c r="T876" s="705"/>
      <c r="U876" s="705"/>
      <c r="V876" s="705"/>
      <c r="W876" s="705"/>
      <c r="X876" s="705"/>
      <c r="Y876" s="705"/>
      <c r="Z876" s="705"/>
    </row>
    <row r="877" ht="15.75" customHeight="1">
      <c r="A877" s="707"/>
      <c r="B877" s="703"/>
      <c r="C877" s="705"/>
      <c r="D877" s="705"/>
      <c r="E877" s="705"/>
      <c r="F877" s="705"/>
      <c r="G877" s="705"/>
      <c r="H877" s="705"/>
      <c r="I877" s="705"/>
      <c r="J877" s="705"/>
      <c r="K877" s="705"/>
      <c r="L877" s="705"/>
      <c r="M877" s="705"/>
      <c r="N877" s="705"/>
      <c r="O877" s="705"/>
      <c r="P877" s="705"/>
      <c r="Q877" s="705"/>
      <c r="R877" s="705"/>
      <c r="S877" s="705"/>
      <c r="T877" s="705"/>
      <c r="U877" s="705"/>
      <c r="V877" s="705"/>
      <c r="W877" s="705"/>
      <c r="X877" s="705"/>
      <c r="Y877" s="705"/>
      <c r="Z877" s="705"/>
    </row>
    <row r="878" ht="15.75" customHeight="1">
      <c r="A878" s="707"/>
      <c r="B878" s="703"/>
      <c r="C878" s="705"/>
      <c r="D878" s="705"/>
      <c r="E878" s="705"/>
      <c r="F878" s="705"/>
      <c r="G878" s="705"/>
      <c r="H878" s="705"/>
      <c r="I878" s="705"/>
      <c r="J878" s="705"/>
      <c r="K878" s="705"/>
      <c r="L878" s="705"/>
      <c r="M878" s="705"/>
      <c r="N878" s="705"/>
      <c r="O878" s="705"/>
      <c r="P878" s="705"/>
      <c r="Q878" s="705"/>
      <c r="R878" s="705"/>
      <c r="S878" s="705"/>
      <c r="T878" s="705"/>
      <c r="U878" s="705"/>
      <c r="V878" s="705"/>
      <c r="W878" s="705"/>
      <c r="X878" s="705"/>
      <c r="Y878" s="705"/>
      <c r="Z878" s="705"/>
    </row>
    <row r="879" ht="15.75" customHeight="1">
      <c r="A879" s="707"/>
      <c r="B879" s="703"/>
      <c r="C879" s="705"/>
      <c r="D879" s="705"/>
      <c r="E879" s="705"/>
      <c r="F879" s="705"/>
      <c r="G879" s="705"/>
      <c r="H879" s="705"/>
      <c r="I879" s="705"/>
      <c r="J879" s="705"/>
      <c r="K879" s="705"/>
      <c r="L879" s="705"/>
      <c r="M879" s="705"/>
      <c r="N879" s="705"/>
      <c r="O879" s="705"/>
      <c r="P879" s="705"/>
      <c r="Q879" s="705"/>
      <c r="R879" s="705"/>
      <c r="S879" s="705"/>
      <c r="T879" s="705"/>
      <c r="U879" s="705"/>
      <c r="V879" s="705"/>
      <c r="W879" s="705"/>
      <c r="X879" s="705"/>
      <c r="Y879" s="705"/>
      <c r="Z879" s="705"/>
    </row>
    <row r="880" ht="15.75" customHeight="1">
      <c r="A880" s="707"/>
      <c r="B880" s="703"/>
      <c r="C880" s="705"/>
      <c r="D880" s="705"/>
      <c r="E880" s="705"/>
      <c r="F880" s="705"/>
      <c r="G880" s="705"/>
      <c r="H880" s="705"/>
      <c r="I880" s="705"/>
      <c r="J880" s="705"/>
      <c r="K880" s="705"/>
      <c r="L880" s="705"/>
      <c r="M880" s="705"/>
      <c r="N880" s="705"/>
      <c r="O880" s="705"/>
      <c r="P880" s="705"/>
      <c r="Q880" s="705"/>
      <c r="R880" s="705"/>
      <c r="S880" s="705"/>
      <c r="T880" s="705"/>
      <c r="U880" s="705"/>
      <c r="V880" s="705"/>
      <c r="W880" s="705"/>
      <c r="X880" s="705"/>
      <c r="Y880" s="705"/>
      <c r="Z880" s="705"/>
    </row>
    <row r="881" ht="15.75" customHeight="1">
      <c r="A881" s="707"/>
      <c r="B881" s="703"/>
      <c r="C881" s="705"/>
      <c r="D881" s="705"/>
      <c r="E881" s="705"/>
      <c r="F881" s="705"/>
      <c r="G881" s="705"/>
      <c r="H881" s="705"/>
      <c r="I881" s="705"/>
      <c r="J881" s="705"/>
      <c r="K881" s="705"/>
      <c r="L881" s="705"/>
      <c r="M881" s="705"/>
      <c r="N881" s="705"/>
      <c r="O881" s="705"/>
      <c r="P881" s="705"/>
      <c r="Q881" s="705"/>
      <c r="R881" s="705"/>
      <c r="S881" s="705"/>
      <c r="T881" s="705"/>
      <c r="U881" s="705"/>
      <c r="V881" s="705"/>
      <c r="W881" s="705"/>
      <c r="X881" s="705"/>
      <c r="Y881" s="705"/>
      <c r="Z881" s="705"/>
    </row>
    <row r="882" ht="15.75" customHeight="1">
      <c r="A882" s="707"/>
      <c r="B882" s="703"/>
      <c r="C882" s="705"/>
      <c r="D882" s="705"/>
      <c r="E882" s="705"/>
      <c r="F882" s="705"/>
      <c r="G882" s="705"/>
      <c r="H882" s="705"/>
      <c r="I882" s="705"/>
      <c r="J882" s="705"/>
      <c r="K882" s="705"/>
      <c r="L882" s="705"/>
      <c r="M882" s="705"/>
      <c r="N882" s="705"/>
      <c r="O882" s="705"/>
      <c r="P882" s="705"/>
      <c r="Q882" s="705"/>
      <c r="R882" s="705"/>
      <c r="S882" s="705"/>
      <c r="T882" s="705"/>
      <c r="U882" s="705"/>
      <c r="V882" s="705"/>
      <c r="W882" s="705"/>
      <c r="X882" s="705"/>
      <c r="Y882" s="705"/>
      <c r="Z882" s="705"/>
    </row>
    <row r="883" ht="15.75" customHeight="1">
      <c r="A883" s="707"/>
      <c r="B883" s="703"/>
      <c r="C883" s="705"/>
      <c r="D883" s="705"/>
      <c r="E883" s="705"/>
      <c r="F883" s="705"/>
      <c r="G883" s="705"/>
      <c r="H883" s="705"/>
      <c r="I883" s="705"/>
      <c r="J883" s="705"/>
      <c r="K883" s="705"/>
      <c r="L883" s="705"/>
      <c r="M883" s="705"/>
      <c r="N883" s="705"/>
      <c r="O883" s="705"/>
      <c r="P883" s="705"/>
      <c r="Q883" s="705"/>
      <c r="R883" s="705"/>
      <c r="S883" s="705"/>
      <c r="T883" s="705"/>
      <c r="U883" s="705"/>
      <c r="V883" s="705"/>
      <c r="W883" s="705"/>
      <c r="X883" s="705"/>
      <c r="Y883" s="705"/>
      <c r="Z883" s="705"/>
    </row>
    <row r="884" ht="15.75" customHeight="1">
      <c r="A884" s="707"/>
      <c r="B884" s="703"/>
      <c r="C884" s="705"/>
      <c r="D884" s="705"/>
      <c r="E884" s="705"/>
      <c r="F884" s="705"/>
      <c r="G884" s="705"/>
      <c r="H884" s="705"/>
      <c r="I884" s="705"/>
      <c r="J884" s="705"/>
      <c r="K884" s="705"/>
      <c r="L884" s="705"/>
      <c r="M884" s="705"/>
      <c r="N884" s="705"/>
      <c r="O884" s="705"/>
      <c r="P884" s="705"/>
      <c r="Q884" s="705"/>
      <c r="R884" s="705"/>
      <c r="S884" s="705"/>
      <c r="T884" s="705"/>
      <c r="U884" s="705"/>
      <c r="V884" s="705"/>
      <c r="W884" s="705"/>
      <c r="X884" s="705"/>
      <c r="Y884" s="705"/>
      <c r="Z884" s="705"/>
    </row>
    <row r="885" ht="15.75" customHeight="1">
      <c r="A885" s="707"/>
      <c r="B885" s="703"/>
      <c r="C885" s="705"/>
      <c r="D885" s="705"/>
      <c r="E885" s="705"/>
      <c r="F885" s="705"/>
      <c r="G885" s="705"/>
      <c r="H885" s="705"/>
      <c r="I885" s="705"/>
      <c r="J885" s="705"/>
      <c r="K885" s="705"/>
      <c r="L885" s="705"/>
      <c r="M885" s="705"/>
      <c r="N885" s="705"/>
      <c r="O885" s="705"/>
      <c r="P885" s="705"/>
      <c r="Q885" s="705"/>
      <c r="R885" s="705"/>
      <c r="S885" s="705"/>
      <c r="T885" s="705"/>
      <c r="U885" s="705"/>
      <c r="V885" s="705"/>
      <c r="W885" s="705"/>
      <c r="X885" s="705"/>
      <c r="Y885" s="705"/>
      <c r="Z885" s="705"/>
    </row>
    <row r="886" ht="15.75" customHeight="1">
      <c r="A886" s="707"/>
      <c r="B886" s="703"/>
      <c r="C886" s="705"/>
      <c r="D886" s="705"/>
      <c r="E886" s="705"/>
      <c r="F886" s="705"/>
      <c r="G886" s="705"/>
      <c r="H886" s="705"/>
      <c r="I886" s="705"/>
      <c r="J886" s="705"/>
      <c r="K886" s="705"/>
      <c r="L886" s="705"/>
      <c r="M886" s="705"/>
      <c r="N886" s="705"/>
      <c r="O886" s="705"/>
      <c r="P886" s="705"/>
      <c r="Q886" s="705"/>
      <c r="R886" s="705"/>
      <c r="S886" s="705"/>
      <c r="T886" s="705"/>
      <c r="U886" s="705"/>
      <c r="V886" s="705"/>
      <c r="W886" s="705"/>
      <c r="X886" s="705"/>
      <c r="Y886" s="705"/>
      <c r="Z886" s="705"/>
    </row>
    <row r="887" ht="15.75" customHeight="1">
      <c r="A887" s="707"/>
      <c r="B887" s="703"/>
      <c r="C887" s="705"/>
      <c r="D887" s="705"/>
      <c r="E887" s="705"/>
      <c r="F887" s="705"/>
      <c r="G887" s="705"/>
      <c r="H887" s="705"/>
      <c r="I887" s="705"/>
      <c r="J887" s="705"/>
      <c r="K887" s="705"/>
      <c r="L887" s="705"/>
      <c r="M887" s="705"/>
      <c r="N887" s="705"/>
      <c r="O887" s="705"/>
      <c r="P887" s="705"/>
      <c r="Q887" s="705"/>
      <c r="R887" s="705"/>
      <c r="S887" s="705"/>
      <c r="T887" s="705"/>
      <c r="U887" s="705"/>
      <c r="V887" s="705"/>
      <c r="W887" s="705"/>
      <c r="X887" s="705"/>
      <c r="Y887" s="705"/>
      <c r="Z887" s="705"/>
    </row>
    <row r="888" ht="15.75" customHeight="1">
      <c r="A888" s="707"/>
      <c r="B888" s="703"/>
      <c r="C888" s="705"/>
      <c r="D888" s="705"/>
      <c r="E888" s="705"/>
      <c r="F888" s="705"/>
      <c r="G888" s="705"/>
      <c r="H888" s="705"/>
      <c r="I888" s="705"/>
      <c r="J888" s="705"/>
      <c r="K888" s="705"/>
      <c r="L888" s="705"/>
      <c r="M888" s="705"/>
      <c r="N888" s="705"/>
      <c r="O888" s="705"/>
      <c r="P888" s="705"/>
      <c r="Q888" s="705"/>
      <c r="R888" s="705"/>
      <c r="S888" s="705"/>
      <c r="T888" s="705"/>
      <c r="U888" s="705"/>
      <c r="V888" s="705"/>
      <c r="W888" s="705"/>
      <c r="X888" s="705"/>
      <c r="Y888" s="705"/>
      <c r="Z888" s="705"/>
    </row>
    <row r="889" ht="15.75" customHeight="1">
      <c r="A889" s="707"/>
      <c r="B889" s="703"/>
      <c r="C889" s="705"/>
      <c r="D889" s="705"/>
      <c r="E889" s="705"/>
      <c r="F889" s="705"/>
      <c r="G889" s="705"/>
      <c r="H889" s="705"/>
      <c r="I889" s="705"/>
      <c r="J889" s="705"/>
      <c r="K889" s="705"/>
      <c r="L889" s="705"/>
      <c r="M889" s="705"/>
      <c r="N889" s="705"/>
      <c r="O889" s="705"/>
      <c r="P889" s="705"/>
      <c r="Q889" s="705"/>
      <c r="R889" s="705"/>
      <c r="S889" s="705"/>
      <c r="T889" s="705"/>
      <c r="U889" s="705"/>
      <c r="V889" s="705"/>
      <c r="W889" s="705"/>
      <c r="X889" s="705"/>
      <c r="Y889" s="705"/>
      <c r="Z889" s="705"/>
    </row>
    <row r="890" ht="15.75" customHeight="1">
      <c r="A890" s="707"/>
      <c r="B890" s="703"/>
      <c r="C890" s="705"/>
      <c r="D890" s="705"/>
      <c r="E890" s="705"/>
      <c r="F890" s="705"/>
      <c r="G890" s="705"/>
      <c r="H890" s="705"/>
      <c r="I890" s="705"/>
      <c r="J890" s="705"/>
      <c r="K890" s="705"/>
      <c r="L890" s="705"/>
      <c r="M890" s="705"/>
      <c r="N890" s="705"/>
      <c r="O890" s="705"/>
      <c r="P890" s="705"/>
      <c r="Q890" s="705"/>
      <c r="R890" s="705"/>
      <c r="S890" s="705"/>
      <c r="T890" s="705"/>
      <c r="U890" s="705"/>
      <c r="V890" s="705"/>
      <c r="W890" s="705"/>
      <c r="X890" s="705"/>
      <c r="Y890" s="705"/>
      <c r="Z890" s="705"/>
    </row>
    <row r="891" ht="15.75" customHeight="1">
      <c r="A891" s="707"/>
      <c r="B891" s="703"/>
      <c r="C891" s="705"/>
      <c r="D891" s="705"/>
      <c r="E891" s="705"/>
      <c r="F891" s="705"/>
      <c r="G891" s="705"/>
      <c r="H891" s="705"/>
      <c r="I891" s="705"/>
      <c r="J891" s="705"/>
      <c r="K891" s="705"/>
      <c r="L891" s="705"/>
      <c r="M891" s="705"/>
      <c r="N891" s="705"/>
      <c r="O891" s="705"/>
      <c r="P891" s="705"/>
      <c r="Q891" s="705"/>
      <c r="R891" s="705"/>
      <c r="S891" s="705"/>
      <c r="T891" s="705"/>
      <c r="U891" s="705"/>
      <c r="V891" s="705"/>
      <c r="W891" s="705"/>
      <c r="X891" s="705"/>
      <c r="Y891" s="705"/>
      <c r="Z891" s="705"/>
    </row>
    <row r="892" ht="15.75" customHeight="1">
      <c r="A892" s="707"/>
      <c r="B892" s="703"/>
      <c r="C892" s="705"/>
      <c r="D892" s="705"/>
      <c r="E892" s="705"/>
      <c r="F892" s="705"/>
      <c r="G892" s="705"/>
      <c r="H892" s="705"/>
      <c r="I892" s="705"/>
      <c r="J892" s="705"/>
      <c r="K892" s="705"/>
      <c r="L892" s="705"/>
      <c r="M892" s="705"/>
      <c r="N892" s="705"/>
      <c r="O892" s="705"/>
      <c r="P892" s="705"/>
      <c r="Q892" s="705"/>
      <c r="R892" s="705"/>
      <c r="S892" s="705"/>
      <c r="T892" s="705"/>
      <c r="U892" s="705"/>
      <c r="V892" s="705"/>
      <c r="W892" s="705"/>
      <c r="X892" s="705"/>
      <c r="Y892" s="705"/>
      <c r="Z892" s="705"/>
    </row>
    <row r="893" ht="15.75" customHeight="1">
      <c r="A893" s="707"/>
      <c r="B893" s="703"/>
      <c r="C893" s="705"/>
      <c r="D893" s="705"/>
      <c r="E893" s="705"/>
      <c r="F893" s="705"/>
      <c r="G893" s="705"/>
      <c r="H893" s="705"/>
      <c r="I893" s="705"/>
      <c r="J893" s="705"/>
      <c r="K893" s="705"/>
      <c r="L893" s="705"/>
      <c r="M893" s="705"/>
      <c r="N893" s="705"/>
      <c r="O893" s="705"/>
      <c r="P893" s="705"/>
      <c r="Q893" s="705"/>
      <c r="R893" s="705"/>
      <c r="S893" s="705"/>
      <c r="T893" s="705"/>
      <c r="U893" s="705"/>
      <c r="V893" s="705"/>
      <c r="W893" s="705"/>
      <c r="X893" s="705"/>
      <c r="Y893" s="705"/>
      <c r="Z893" s="705"/>
    </row>
    <row r="894" ht="15.75" customHeight="1">
      <c r="A894" s="707"/>
      <c r="B894" s="703"/>
      <c r="C894" s="705"/>
      <c r="D894" s="705"/>
      <c r="E894" s="705"/>
      <c r="F894" s="705"/>
      <c r="G894" s="705"/>
      <c r="H894" s="705"/>
      <c r="I894" s="705"/>
      <c r="J894" s="705"/>
      <c r="K894" s="705"/>
      <c r="L894" s="705"/>
      <c r="M894" s="705"/>
      <c r="N894" s="705"/>
      <c r="O894" s="705"/>
      <c r="P894" s="705"/>
      <c r="Q894" s="705"/>
      <c r="R894" s="705"/>
      <c r="S894" s="705"/>
      <c r="T894" s="705"/>
      <c r="U894" s="705"/>
      <c r="V894" s="705"/>
      <c r="W894" s="705"/>
      <c r="X894" s="705"/>
      <c r="Y894" s="705"/>
      <c r="Z894" s="705"/>
    </row>
    <row r="895" ht="15.75" customHeight="1">
      <c r="A895" s="707"/>
      <c r="B895" s="703"/>
      <c r="C895" s="705"/>
      <c r="D895" s="705"/>
      <c r="E895" s="705"/>
      <c r="F895" s="705"/>
      <c r="G895" s="705"/>
      <c r="H895" s="705"/>
      <c r="I895" s="705"/>
      <c r="J895" s="705"/>
      <c r="K895" s="705"/>
      <c r="L895" s="705"/>
      <c r="M895" s="705"/>
      <c r="N895" s="705"/>
      <c r="O895" s="705"/>
      <c r="P895" s="705"/>
      <c r="Q895" s="705"/>
      <c r="R895" s="705"/>
      <c r="S895" s="705"/>
      <c r="T895" s="705"/>
      <c r="U895" s="705"/>
      <c r="V895" s="705"/>
      <c r="W895" s="705"/>
      <c r="X895" s="705"/>
      <c r="Y895" s="705"/>
      <c r="Z895" s="705"/>
    </row>
    <row r="896" ht="15.75" customHeight="1">
      <c r="A896" s="707"/>
      <c r="B896" s="703"/>
      <c r="C896" s="705"/>
      <c r="D896" s="705"/>
      <c r="E896" s="705"/>
      <c r="F896" s="705"/>
      <c r="G896" s="705"/>
      <c r="H896" s="705"/>
      <c r="I896" s="705"/>
      <c r="J896" s="705"/>
      <c r="K896" s="705"/>
      <c r="L896" s="705"/>
      <c r="M896" s="705"/>
      <c r="N896" s="705"/>
      <c r="O896" s="705"/>
      <c r="P896" s="705"/>
      <c r="Q896" s="705"/>
      <c r="R896" s="705"/>
      <c r="S896" s="705"/>
      <c r="T896" s="705"/>
      <c r="U896" s="705"/>
      <c r="V896" s="705"/>
      <c r="W896" s="705"/>
      <c r="X896" s="705"/>
      <c r="Y896" s="705"/>
      <c r="Z896" s="705"/>
    </row>
    <row r="897" ht="15.75" customHeight="1">
      <c r="A897" s="707"/>
      <c r="B897" s="703"/>
      <c r="C897" s="705"/>
      <c r="D897" s="705"/>
      <c r="E897" s="705"/>
      <c r="F897" s="705"/>
      <c r="G897" s="705"/>
      <c r="H897" s="705"/>
      <c r="I897" s="705"/>
      <c r="J897" s="705"/>
      <c r="K897" s="705"/>
      <c r="L897" s="705"/>
      <c r="M897" s="705"/>
      <c r="N897" s="705"/>
      <c r="O897" s="705"/>
      <c r="P897" s="705"/>
      <c r="Q897" s="705"/>
      <c r="R897" s="705"/>
      <c r="S897" s="705"/>
      <c r="T897" s="705"/>
      <c r="U897" s="705"/>
      <c r="V897" s="705"/>
      <c r="W897" s="705"/>
      <c r="X897" s="705"/>
      <c r="Y897" s="705"/>
      <c r="Z897" s="705"/>
    </row>
    <row r="898" ht="15.75" customHeight="1">
      <c r="A898" s="707"/>
      <c r="B898" s="703"/>
      <c r="C898" s="705"/>
      <c r="D898" s="705"/>
      <c r="E898" s="705"/>
      <c r="F898" s="705"/>
      <c r="G898" s="705"/>
      <c r="H898" s="705"/>
      <c r="I898" s="705"/>
      <c r="J898" s="705"/>
      <c r="K898" s="705"/>
      <c r="L898" s="705"/>
      <c r="M898" s="705"/>
      <c r="N898" s="705"/>
      <c r="O898" s="705"/>
      <c r="P898" s="705"/>
      <c r="Q898" s="705"/>
      <c r="R898" s="705"/>
      <c r="S898" s="705"/>
      <c r="T898" s="705"/>
      <c r="U898" s="705"/>
      <c r="V898" s="705"/>
      <c r="W898" s="705"/>
      <c r="X898" s="705"/>
      <c r="Y898" s="705"/>
      <c r="Z898" s="705"/>
    </row>
    <row r="899" ht="15.75" customHeight="1">
      <c r="A899" s="707"/>
      <c r="B899" s="703"/>
      <c r="C899" s="705"/>
      <c r="D899" s="705"/>
      <c r="E899" s="705"/>
      <c r="F899" s="705"/>
      <c r="G899" s="705"/>
      <c r="H899" s="705"/>
      <c r="I899" s="705"/>
      <c r="J899" s="705"/>
      <c r="K899" s="705"/>
      <c r="L899" s="705"/>
      <c r="M899" s="705"/>
      <c r="N899" s="705"/>
      <c r="O899" s="705"/>
      <c r="P899" s="705"/>
      <c r="Q899" s="705"/>
      <c r="R899" s="705"/>
      <c r="S899" s="705"/>
      <c r="T899" s="705"/>
      <c r="U899" s="705"/>
      <c r="V899" s="705"/>
      <c r="W899" s="705"/>
      <c r="X899" s="705"/>
      <c r="Y899" s="705"/>
      <c r="Z899" s="705"/>
    </row>
    <row r="900" ht="15.75" customHeight="1">
      <c r="A900" s="707"/>
      <c r="B900" s="703"/>
      <c r="C900" s="705"/>
      <c r="D900" s="705"/>
      <c r="E900" s="705"/>
      <c r="F900" s="705"/>
      <c r="G900" s="705"/>
      <c r="H900" s="705"/>
      <c r="I900" s="705"/>
      <c r="J900" s="705"/>
      <c r="K900" s="705"/>
      <c r="L900" s="705"/>
      <c r="M900" s="705"/>
      <c r="N900" s="705"/>
      <c r="O900" s="705"/>
      <c r="P900" s="705"/>
      <c r="Q900" s="705"/>
      <c r="R900" s="705"/>
      <c r="S900" s="705"/>
      <c r="T900" s="705"/>
      <c r="U900" s="705"/>
      <c r="V900" s="705"/>
      <c r="W900" s="705"/>
      <c r="X900" s="705"/>
      <c r="Y900" s="705"/>
      <c r="Z900" s="705"/>
    </row>
    <row r="901" ht="15.75" customHeight="1">
      <c r="A901" s="707"/>
      <c r="B901" s="703"/>
      <c r="C901" s="705"/>
      <c r="D901" s="705"/>
      <c r="E901" s="705"/>
      <c r="F901" s="705"/>
      <c r="G901" s="705"/>
      <c r="H901" s="705"/>
      <c r="I901" s="705"/>
      <c r="J901" s="705"/>
      <c r="K901" s="705"/>
      <c r="L901" s="705"/>
      <c r="M901" s="705"/>
      <c r="N901" s="705"/>
      <c r="O901" s="705"/>
      <c r="P901" s="705"/>
      <c r="Q901" s="705"/>
      <c r="R901" s="705"/>
      <c r="S901" s="705"/>
      <c r="T901" s="705"/>
      <c r="U901" s="705"/>
      <c r="V901" s="705"/>
      <c r="W901" s="705"/>
      <c r="X901" s="705"/>
      <c r="Y901" s="705"/>
      <c r="Z901" s="705"/>
    </row>
    <row r="902" ht="15.75" customHeight="1">
      <c r="A902" s="707"/>
      <c r="B902" s="703"/>
      <c r="C902" s="705"/>
      <c r="D902" s="705"/>
      <c r="E902" s="705"/>
      <c r="F902" s="705"/>
      <c r="G902" s="705"/>
      <c r="H902" s="705"/>
      <c r="I902" s="705"/>
      <c r="J902" s="705"/>
      <c r="K902" s="705"/>
      <c r="L902" s="705"/>
      <c r="M902" s="705"/>
      <c r="N902" s="705"/>
      <c r="O902" s="705"/>
      <c r="P902" s="705"/>
      <c r="Q902" s="705"/>
      <c r="R902" s="705"/>
      <c r="S902" s="705"/>
      <c r="T902" s="705"/>
      <c r="U902" s="705"/>
      <c r="V902" s="705"/>
      <c r="W902" s="705"/>
      <c r="X902" s="705"/>
      <c r="Y902" s="705"/>
      <c r="Z902" s="705"/>
    </row>
    <row r="903" ht="15.75" customHeight="1">
      <c r="A903" s="707"/>
      <c r="B903" s="703"/>
      <c r="C903" s="705"/>
      <c r="D903" s="705"/>
      <c r="E903" s="705"/>
      <c r="F903" s="705"/>
      <c r="G903" s="705"/>
      <c r="H903" s="705"/>
      <c r="I903" s="705"/>
      <c r="J903" s="705"/>
      <c r="K903" s="705"/>
      <c r="L903" s="705"/>
      <c r="M903" s="705"/>
      <c r="N903" s="705"/>
      <c r="O903" s="705"/>
      <c r="P903" s="705"/>
      <c r="Q903" s="705"/>
      <c r="R903" s="705"/>
      <c r="S903" s="705"/>
      <c r="T903" s="705"/>
      <c r="U903" s="705"/>
      <c r="V903" s="705"/>
      <c r="W903" s="705"/>
      <c r="X903" s="705"/>
      <c r="Y903" s="705"/>
      <c r="Z903" s="705"/>
    </row>
    <row r="904" ht="15.75" customHeight="1">
      <c r="A904" s="707"/>
      <c r="B904" s="703"/>
      <c r="C904" s="705"/>
      <c r="D904" s="705"/>
      <c r="E904" s="705"/>
      <c r="F904" s="705"/>
      <c r="G904" s="705"/>
      <c r="H904" s="705"/>
      <c r="I904" s="705"/>
      <c r="J904" s="705"/>
      <c r="K904" s="705"/>
      <c r="L904" s="705"/>
      <c r="M904" s="705"/>
      <c r="N904" s="705"/>
      <c r="O904" s="705"/>
      <c r="P904" s="705"/>
      <c r="Q904" s="705"/>
      <c r="R904" s="705"/>
      <c r="S904" s="705"/>
      <c r="T904" s="705"/>
      <c r="U904" s="705"/>
      <c r="V904" s="705"/>
      <c r="W904" s="705"/>
      <c r="X904" s="705"/>
      <c r="Y904" s="705"/>
      <c r="Z904" s="705"/>
    </row>
    <row r="905" ht="15.75" customHeight="1">
      <c r="A905" s="707"/>
      <c r="B905" s="703"/>
      <c r="C905" s="705"/>
      <c r="D905" s="705"/>
      <c r="E905" s="705"/>
      <c r="F905" s="705"/>
      <c r="G905" s="705"/>
      <c r="H905" s="705"/>
      <c r="I905" s="705"/>
      <c r="J905" s="705"/>
      <c r="K905" s="705"/>
      <c r="L905" s="705"/>
      <c r="M905" s="705"/>
      <c r="N905" s="705"/>
      <c r="O905" s="705"/>
      <c r="P905" s="705"/>
      <c r="Q905" s="705"/>
      <c r="R905" s="705"/>
      <c r="S905" s="705"/>
      <c r="T905" s="705"/>
      <c r="U905" s="705"/>
      <c r="V905" s="705"/>
      <c r="W905" s="705"/>
      <c r="X905" s="705"/>
      <c r="Y905" s="705"/>
      <c r="Z905" s="705"/>
    </row>
    <row r="906" ht="15.75" customHeight="1">
      <c r="A906" s="707"/>
      <c r="B906" s="703"/>
      <c r="C906" s="705"/>
      <c r="D906" s="705"/>
      <c r="E906" s="705"/>
      <c r="F906" s="705"/>
      <c r="G906" s="705"/>
      <c r="H906" s="705"/>
      <c r="I906" s="705"/>
      <c r="J906" s="705"/>
      <c r="K906" s="705"/>
      <c r="L906" s="705"/>
      <c r="M906" s="705"/>
      <c r="N906" s="705"/>
      <c r="O906" s="705"/>
      <c r="P906" s="705"/>
      <c r="Q906" s="705"/>
      <c r="R906" s="705"/>
      <c r="S906" s="705"/>
      <c r="T906" s="705"/>
      <c r="U906" s="705"/>
      <c r="V906" s="705"/>
      <c r="W906" s="705"/>
      <c r="X906" s="705"/>
      <c r="Y906" s="705"/>
      <c r="Z906" s="705"/>
    </row>
    <row r="907" ht="15.75" customHeight="1">
      <c r="A907" s="707"/>
      <c r="B907" s="703"/>
      <c r="C907" s="705"/>
      <c r="D907" s="705"/>
      <c r="E907" s="705"/>
      <c r="F907" s="705"/>
      <c r="G907" s="705"/>
      <c r="H907" s="705"/>
      <c r="I907" s="705"/>
      <c r="J907" s="705"/>
      <c r="K907" s="705"/>
      <c r="L907" s="705"/>
      <c r="M907" s="705"/>
      <c r="N907" s="705"/>
      <c r="O907" s="705"/>
      <c r="P907" s="705"/>
      <c r="Q907" s="705"/>
      <c r="R907" s="705"/>
      <c r="S907" s="705"/>
      <c r="T907" s="705"/>
      <c r="U907" s="705"/>
      <c r="V907" s="705"/>
      <c r="W907" s="705"/>
      <c r="X907" s="705"/>
      <c r="Y907" s="705"/>
      <c r="Z907" s="705"/>
    </row>
    <row r="908" ht="15.75" customHeight="1">
      <c r="A908" s="707"/>
      <c r="B908" s="703"/>
      <c r="C908" s="705"/>
      <c r="D908" s="705"/>
      <c r="E908" s="705"/>
      <c r="F908" s="705"/>
      <c r="G908" s="705"/>
      <c r="H908" s="705"/>
      <c r="I908" s="705"/>
      <c r="J908" s="705"/>
      <c r="K908" s="705"/>
      <c r="L908" s="705"/>
      <c r="M908" s="705"/>
      <c r="N908" s="705"/>
      <c r="O908" s="705"/>
      <c r="P908" s="705"/>
      <c r="Q908" s="705"/>
      <c r="R908" s="705"/>
      <c r="S908" s="705"/>
      <c r="T908" s="705"/>
      <c r="U908" s="705"/>
      <c r="V908" s="705"/>
      <c r="W908" s="705"/>
      <c r="X908" s="705"/>
      <c r="Y908" s="705"/>
      <c r="Z908" s="705"/>
    </row>
    <row r="909" ht="15.75" customHeight="1">
      <c r="A909" s="707"/>
      <c r="B909" s="703"/>
      <c r="C909" s="705"/>
      <c r="D909" s="705"/>
      <c r="E909" s="705"/>
      <c r="F909" s="705"/>
      <c r="G909" s="705"/>
      <c r="H909" s="705"/>
      <c r="I909" s="705"/>
      <c r="J909" s="705"/>
      <c r="K909" s="705"/>
      <c r="L909" s="705"/>
      <c r="M909" s="705"/>
      <c r="N909" s="705"/>
      <c r="O909" s="705"/>
      <c r="P909" s="705"/>
      <c r="Q909" s="705"/>
      <c r="R909" s="705"/>
      <c r="S909" s="705"/>
      <c r="T909" s="705"/>
      <c r="U909" s="705"/>
      <c r="V909" s="705"/>
      <c r="W909" s="705"/>
      <c r="X909" s="705"/>
      <c r="Y909" s="705"/>
      <c r="Z909" s="705"/>
    </row>
    <row r="910" ht="15.75" customHeight="1">
      <c r="A910" s="707"/>
      <c r="B910" s="703"/>
      <c r="C910" s="705"/>
      <c r="D910" s="705"/>
      <c r="E910" s="705"/>
      <c r="F910" s="705"/>
      <c r="G910" s="705"/>
      <c r="H910" s="705"/>
      <c r="I910" s="705"/>
      <c r="J910" s="705"/>
      <c r="K910" s="705"/>
      <c r="L910" s="705"/>
      <c r="M910" s="705"/>
      <c r="N910" s="705"/>
      <c r="O910" s="705"/>
      <c r="P910" s="705"/>
      <c r="Q910" s="705"/>
      <c r="R910" s="705"/>
      <c r="S910" s="705"/>
      <c r="T910" s="705"/>
      <c r="U910" s="705"/>
      <c r="V910" s="705"/>
      <c r="W910" s="705"/>
      <c r="X910" s="705"/>
      <c r="Y910" s="705"/>
      <c r="Z910" s="705"/>
    </row>
    <row r="911" ht="15.75" customHeight="1">
      <c r="A911" s="707"/>
      <c r="B911" s="703"/>
      <c r="C911" s="705"/>
      <c r="D911" s="705"/>
      <c r="E911" s="705"/>
      <c r="F911" s="705"/>
      <c r="G911" s="705"/>
      <c r="H911" s="705"/>
      <c r="I911" s="705"/>
      <c r="J911" s="705"/>
      <c r="K911" s="705"/>
      <c r="L911" s="705"/>
      <c r="M911" s="705"/>
      <c r="N911" s="705"/>
      <c r="O911" s="705"/>
      <c r="P911" s="705"/>
      <c r="Q911" s="705"/>
      <c r="R911" s="705"/>
      <c r="S911" s="705"/>
      <c r="T911" s="705"/>
      <c r="U911" s="705"/>
      <c r="V911" s="705"/>
      <c r="W911" s="705"/>
      <c r="X911" s="705"/>
      <c r="Y911" s="705"/>
      <c r="Z911" s="705"/>
    </row>
    <row r="912" ht="15.75" customHeight="1">
      <c r="A912" s="707"/>
      <c r="B912" s="703"/>
      <c r="C912" s="705"/>
      <c r="D912" s="705"/>
      <c r="E912" s="705"/>
      <c r="F912" s="705"/>
      <c r="G912" s="705"/>
      <c r="H912" s="705"/>
      <c r="I912" s="705"/>
      <c r="J912" s="705"/>
      <c r="K912" s="705"/>
      <c r="L912" s="705"/>
      <c r="M912" s="705"/>
      <c r="N912" s="705"/>
      <c r="O912" s="705"/>
      <c r="P912" s="705"/>
      <c r="Q912" s="705"/>
      <c r="R912" s="705"/>
      <c r="S912" s="705"/>
      <c r="T912" s="705"/>
      <c r="U912" s="705"/>
      <c r="V912" s="705"/>
      <c r="W912" s="705"/>
      <c r="X912" s="705"/>
      <c r="Y912" s="705"/>
      <c r="Z912" s="705"/>
    </row>
    <row r="913" ht="15.75" customHeight="1">
      <c r="A913" s="707"/>
      <c r="B913" s="703"/>
      <c r="C913" s="705"/>
      <c r="D913" s="705"/>
      <c r="E913" s="705"/>
      <c r="F913" s="705"/>
      <c r="G913" s="705"/>
      <c r="H913" s="705"/>
      <c r="I913" s="705"/>
      <c r="J913" s="705"/>
      <c r="K913" s="705"/>
      <c r="L913" s="705"/>
      <c r="M913" s="705"/>
      <c r="N913" s="705"/>
      <c r="O913" s="705"/>
      <c r="P913" s="705"/>
      <c r="Q913" s="705"/>
      <c r="R913" s="705"/>
      <c r="S913" s="705"/>
      <c r="T913" s="705"/>
      <c r="U913" s="705"/>
      <c r="V913" s="705"/>
      <c r="W913" s="705"/>
      <c r="X913" s="705"/>
      <c r="Y913" s="705"/>
      <c r="Z913" s="705"/>
    </row>
    <row r="914" ht="15.75" customHeight="1">
      <c r="A914" s="707"/>
      <c r="B914" s="703"/>
      <c r="C914" s="705"/>
      <c r="D914" s="705"/>
      <c r="E914" s="705"/>
      <c r="F914" s="705"/>
      <c r="G914" s="705"/>
      <c r="H914" s="705"/>
      <c r="I914" s="705"/>
      <c r="J914" s="705"/>
      <c r="K914" s="705"/>
      <c r="L914" s="705"/>
      <c r="M914" s="705"/>
      <c r="N914" s="705"/>
      <c r="O914" s="705"/>
      <c r="P914" s="705"/>
      <c r="Q914" s="705"/>
      <c r="R914" s="705"/>
      <c r="S914" s="705"/>
      <c r="T914" s="705"/>
      <c r="U914" s="705"/>
      <c r="V914" s="705"/>
      <c r="W914" s="705"/>
      <c r="X914" s="705"/>
      <c r="Y914" s="705"/>
      <c r="Z914" s="705"/>
    </row>
    <row r="915" ht="15.75" customHeight="1">
      <c r="A915" s="707"/>
      <c r="B915" s="703"/>
      <c r="C915" s="705"/>
      <c r="D915" s="705"/>
      <c r="E915" s="705"/>
      <c r="F915" s="705"/>
      <c r="G915" s="705"/>
      <c r="H915" s="705"/>
      <c r="I915" s="705"/>
      <c r="J915" s="705"/>
      <c r="K915" s="705"/>
      <c r="L915" s="705"/>
      <c r="M915" s="705"/>
      <c r="N915" s="705"/>
      <c r="O915" s="705"/>
      <c r="P915" s="705"/>
      <c r="Q915" s="705"/>
      <c r="R915" s="705"/>
      <c r="S915" s="705"/>
      <c r="T915" s="705"/>
      <c r="U915" s="705"/>
      <c r="V915" s="705"/>
      <c r="W915" s="705"/>
      <c r="X915" s="705"/>
      <c r="Y915" s="705"/>
      <c r="Z915" s="705"/>
    </row>
    <row r="916" ht="15.75" customHeight="1">
      <c r="A916" s="707"/>
      <c r="B916" s="703"/>
      <c r="C916" s="705"/>
      <c r="D916" s="705"/>
      <c r="E916" s="705"/>
      <c r="F916" s="705"/>
      <c r="G916" s="705"/>
      <c r="H916" s="705"/>
      <c r="I916" s="705"/>
      <c r="J916" s="705"/>
      <c r="K916" s="705"/>
      <c r="L916" s="705"/>
      <c r="M916" s="705"/>
      <c r="N916" s="705"/>
      <c r="O916" s="705"/>
      <c r="P916" s="705"/>
      <c r="Q916" s="705"/>
      <c r="R916" s="705"/>
      <c r="S916" s="705"/>
      <c r="T916" s="705"/>
      <c r="U916" s="705"/>
      <c r="V916" s="705"/>
      <c r="W916" s="705"/>
      <c r="X916" s="705"/>
      <c r="Y916" s="705"/>
      <c r="Z916" s="705"/>
    </row>
    <row r="917" ht="15.75" customHeight="1">
      <c r="A917" s="707"/>
      <c r="B917" s="703"/>
      <c r="C917" s="705"/>
      <c r="D917" s="705"/>
      <c r="E917" s="705"/>
      <c r="F917" s="705"/>
      <c r="G917" s="705"/>
      <c r="H917" s="705"/>
      <c r="I917" s="705"/>
      <c r="J917" s="705"/>
      <c r="K917" s="705"/>
      <c r="L917" s="705"/>
      <c r="M917" s="705"/>
      <c r="N917" s="705"/>
      <c r="O917" s="705"/>
      <c r="P917" s="705"/>
      <c r="Q917" s="705"/>
      <c r="R917" s="705"/>
      <c r="S917" s="705"/>
      <c r="T917" s="705"/>
      <c r="U917" s="705"/>
      <c r="V917" s="705"/>
      <c r="W917" s="705"/>
      <c r="X917" s="705"/>
      <c r="Y917" s="705"/>
      <c r="Z917" s="705"/>
    </row>
    <row r="918" ht="15.75" customHeight="1">
      <c r="A918" s="707"/>
      <c r="B918" s="703"/>
      <c r="C918" s="705"/>
      <c r="D918" s="705"/>
      <c r="E918" s="705"/>
      <c r="F918" s="705"/>
      <c r="G918" s="705"/>
      <c r="H918" s="705"/>
      <c r="I918" s="705"/>
      <c r="J918" s="705"/>
      <c r="K918" s="705"/>
      <c r="L918" s="705"/>
      <c r="M918" s="705"/>
      <c r="N918" s="705"/>
      <c r="O918" s="705"/>
      <c r="P918" s="705"/>
      <c r="Q918" s="705"/>
      <c r="R918" s="705"/>
      <c r="S918" s="705"/>
      <c r="T918" s="705"/>
      <c r="U918" s="705"/>
      <c r="V918" s="705"/>
      <c r="W918" s="705"/>
      <c r="X918" s="705"/>
      <c r="Y918" s="705"/>
      <c r="Z918" s="705"/>
    </row>
    <row r="919" ht="15.75" customHeight="1">
      <c r="A919" s="707"/>
      <c r="B919" s="703"/>
      <c r="C919" s="705"/>
      <c r="D919" s="705"/>
      <c r="E919" s="705"/>
      <c r="F919" s="705"/>
      <c r="G919" s="705"/>
      <c r="H919" s="705"/>
      <c r="I919" s="705"/>
      <c r="J919" s="705"/>
      <c r="K919" s="705"/>
      <c r="L919" s="705"/>
      <c r="M919" s="705"/>
      <c r="N919" s="705"/>
      <c r="O919" s="705"/>
      <c r="P919" s="705"/>
      <c r="Q919" s="705"/>
      <c r="R919" s="705"/>
      <c r="S919" s="705"/>
      <c r="T919" s="705"/>
      <c r="U919" s="705"/>
      <c r="V919" s="705"/>
      <c r="W919" s="705"/>
      <c r="X919" s="705"/>
      <c r="Y919" s="705"/>
      <c r="Z919" s="705"/>
    </row>
    <row r="920" ht="15.75" customHeight="1">
      <c r="A920" s="707"/>
      <c r="B920" s="703"/>
      <c r="C920" s="705"/>
      <c r="D920" s="705"/>
      <c r="E920" s="705"/>
      <c r="F920" s="705"/>
      <c r="G920" s="705"/>
      <c r="H920" s="705"/>
      <c r="I920" s="705"/>
      <c r="J920" s="705"/>
      <c r="K920" s="705"/>
      <c r="L920" s="705"/>
      <c r="M920" s="705"/>
      <c r="N920" s="705"/>
      <c r="O920" s="705"/>
      <c r="P920" s="705"/>
      <c r="Q920" s="705"/>
      <c r="R920" s="705"/>
      <c r="S920" s="705"/>
      <c r="T920" s="705"/>
      <c r="U920" s="705"/>
      <c r="V920" s="705"/>
      <c r="W920" s="705"/>
      <c r="X920" s="705"/>
      <c r="Y920" s="705"/>
      <c r="Z920" s="705"/>
    </row>
    <row r="921" ht="15.75" customHeight="1">
      <c r="A921" s="707"/>
      <c r="B921" s="703"/>
      <c r="C921" s="705"/>
      <c r="D921" s="705"/>
      <c r="E921" s="705"/>
      <c r="F921" s="705"/>
      <c r="G921" s="705"/>
      <c r="H921" s="705"/>
      <c r="I921" s="705"/>
      <c r="J921" s="705"/>
      <c r="K921" s="705"/>
      <c r="L921" s="705"/>
      <c r="M921" s="705"/>
      <c r="N921" s="705"/>
      <c r="O921" s="705"/>
      <c r="P921" s="705"/>
      <c r="Q921" s="705"/>
      <c r="R921" s="705"/>
      <c r="S921" s="705"/>
      <c r="T921" s="705"/>
      <c r="U921" s="705"/>
      <c r="V921" s="705"/>
      <c r="W921" s="705"/>
      <c r="X921" s="705"/>
      <c r="Y921" s="705"/>
      <c r="Z921" s="705"/>
    </row>
    <row r="922" ht="15.75" customHeight="1">
      <c r="A922" s="707"/>
      <c r="B922" s="703"/>
      <c r="C922" s="705"/>
      <c r="D922" s="705"/>
      <c r="E922" s="705"/>
      <c r="F922" s="705"/>
      <c r="G922" s="705"/>
      <c r="H922" s="705"/>
      <c r="I922" s="705"/>
      <c r="J922" s="705"/>
      <c r="K922" s="705"/>
      <c r="L922" s="705"/>
      <c r="M922" s="705"/>
      <c r="N922" s="705"/>
      <c r="O922" s="705"/>
      <c r="P922" s="705"/>
      <c r="Q922" s="705"/>
      <c r="R922" s="705"/>
      <c r="S922" s="705"/>
      <c r="T922" s="705"/>
      <c r="U922" s="705"/>
      <c r="V922" s="705"/>
      <c r="W922" s="705"/>
      <c r="X922" s="705"/>
      <c r="Y922" s="705"/>
      <c r="Z922" s="705"/>
    </row>
    <row r="923" ht="15.75" customHeight="1">
      <c r="A923" s="707"/>
      <c r="B923" s="703"/>
      <c r="C923" s="705"/>
      <c r="D923" s="705"/>
      <c r="E923" s="705"/>
      <c r="F923" s="705"/>
      <c r="G923" s="705"/>
      <c r="H923" s="705"/>
      <c r="I923" s="705"/>
      <c r="J923" s="705"/>
      <c r="K923" s="705"/>
      <c r="L923" s="705"/>
      <c r="M923" s="705"/>
      <c r="N923" s="705"/>
      <c r="O923" s="705"/>
      <c r="P923" s="705"/>
      <c r="Q923" s="705"/>
      <c r="R923" s="705"/>
      <c r="S923" s="705"/>
      <c r="T923" s="705"/>
      <c r="U923" s="705"/>
      <c r="V923" s="705"/>
      <c r="W923" s="705"/>
      <c r="X923" s="705"/>
      <c r="Y923" s="705"/>
      <c r="Z923" s="705"/>
    </row>
    <row r="924" ht="15.75" customHeight="1">
      <c r="A924" s="707"/>
      <c r="B924" s="703"/>
      <c r="C924" s="705"/>
      <c r="D924" s="705"/>
      <c r="E924" s="705"/>
      <c r="F924" s="705"/>
      <c r="G924" s="705"/>
      <c r="H924" s="705"/>
      <c r="I924" s="705"/>
      <c r="J924" s="705"/>
      <c r="K924" s="705"/>
      <c r="L924" s="705"/>
      <c r="M924" s="705"/>
      <c r="N924" s="705"/>
      <c r="O924" s="705"/>
      <c r="P924" s="705"/>
      <c r="Q924" s="705"/>
      <c r="R924" s="705"/>
      <c r="S924" s="705"/>
      <c r="T924" s="705"/>
      <c r="U924" s="705"/>
      <c r="V924" s="705"/>
      <c r="W924" s="705"/>
      <c r="X924" s="705"/>
      <c r="Y924" s="705"/>
      <c r="Z924" s="705"/>
    </row>
    <row r="925" ht="15.75" customHeight="1">
      <c r="A925" s="707"/>
      <c r="B925" s="703"/>
      <c r="C925" s="705"/>
      <c r="D925" s="705"/>
      <c r="E925" s="705"/>
      <c r="F925" s="705"/>
      <c r="G925" s="705"/>
      <c r="H925" s="705"/>
      <c r="I925" s="705"/>
      <c r="J925" s="705"/>
      <c r="K925" s="705"/>
      <c r="L925" s="705"/>
      <c r="M925" s="705"/>
      <c r="N925" s="705"/>
      <c r="O925" s="705"/>
      <c r="P925" s="705"/>
      <c r="Q925" s="705"/>
      <c r="R925" s="705"/>
      <c r="S925" s="705"/>
      <c r="T925" s="705"/>
      <c r="U925" s="705"/>
      <c r="V925" s="705"/>
      <c r="W925" s="705"/>
      <c r="X925" s="705"/>
      <c r="Y925" s="705"/>
      <c r="Z925" s="705"/>
    </row>
    <row r="926" ht="15.75" customHeight="1">
      <c r="A926" s="707"/>
      <c r="B926" s="703"/>
      <c r="C926" s="705"/>
      <c r="D926" s="705"/>
      <c r="E926" s="705"/>
      <c r="F926" s="705"/>
      <c r="G926" s="705"/>
      <c r="H926" s="705"/>
      <c r="I926" s="705"/>
      <c r="J926" s="705"/>
      <c r="K926" s="705"/>
      <c r="L926" s="705"/>
      <c r="M926" s="705"/>
      <c r="N926" s="705"/>
      <c r="O926" s="705"/>
      <c r="P926" s="705"/>
      <c r="Q926" s="705"/>
      <c r="R926" s="705"/>
      <c r="S926" s="705"/>
      <c r="T926" s="705"/>
      <c r="U926" s="705"/>
      <c r="V926" s="705"/>
      <c r="W926" s="705"/>
      <c r="X926" s="705"/>
      <c r="Y926" s="705"/>
      <c r="Z926" s="705"/>
    </row>
    <row r="927" ht="15.75" customHeight="1">
      <c r="A927" s="707"/>
      <c r="B927" s="703"/>
      <c r="C927" s="705"/>
      <c r="D927" s="705"/>
      <c r="E927" s="705"/>
      <c r="F927" s="705"/>
      <c r="G927" s="705"/>
      <c r="H927" s="705"/>
      <c r="I927" s="705"/>
      <c r="J927" s="705"/>
      <c r="K927" s="705"/>
      <c r="L927" s="705"/>
      <c r="M927" s="705"/>
      <c r="N927" s="705"/>
      <c r="O927" s="705"/>
      <c r="P927" s="705"/>
      <c r="Q927" s="705"/>
      <c r="R927" s="705"/>
      <c r="S927" s="705"/>
      <c r="T927" s="705"/>
      <c r="U927" s="705"/>
      <c r="V927" s="705"/>
      <c r="W927" s="705"/>
      <c r="X927" s="705"/>
      <c r="Y927" s="705"/>
      <c r="Z927" s="705"/>
    </row>
    <row r="928" ht="15.75" customHeight="1">
      <c r="A928" s="707"/>
      <c r="B928" s="703"/>
      <c r="C928" s="705"/>
      <c r="D928" s="705"/>
      <c r="E928" s="705"/>
      <c r="F928" s="705"/>
      <c r="G928" s="705"/>
      <c r="H928" s="705"/>
      <c r="I928" s="705"/>
      <c r="J928" s="705"/>
      <c r="K928" s="705"/>
      <c r="L928" s="705"/>
      <c r="M928" s="705"/>
      <c r="N928" s="705"/>
      <c r="O928" s="705"/>
      <c r="P928" s="705"/>
      <c r="Q928" s="705"/>
      <c r="R928" s="705"/>
      <c r="S928" s="705"/>
      <c r="T928" s="705"/>
      <c r="U928" s="705"/>
      <c r="V928" s="705"/>
      <c r="W928" s="705"/>
      <c r="X928" s="705"/>
      <c r="Y928" s="705"/>
      <c r="Z928" s="705"/>
    </row>
    <row r="929" ht="15.75" customHeight="1">
      <c r="A929" s="707"/>
      <c r="B929" s="703"/>
      <c r="C929" s="705"/>
      <c r="D929" s="705"/>
      <c r="E929" s="705"/>
      <c r="F929" s="705"/>
      <c r="G929" s="705"/>
      <c r="H929" s="705"/>
      <c r="I929" s="705"/>
      <c r="J929" s="705"/>
      <c r="K929" s="705"/>
      <c r="L929" s="705"/>
      <c r="M929" s="705"/>
      <c r="N929" s="705"/>
      <c r="O929" s="705"/>
      <c r="P929" s="705"/>
      <c r="Q929" s="705"/>
      <c r="R929" s="705"/>
      <c r="S929" s="705"/>
      <c r="T929" s="705"/>
      <c r="U929" s="705"/>
      <c r="V929" s="705"/>
      <c r="W929" s="705"/>
      <c r="X929" s="705"/>
      <c r="Y929" s="705"/>
      <c r="Z929" s="705"/>
    </row>
    <row r="930" ht="15.75" customHeight="1">
      <c r="A930" s="707"/>
      <c r="B930" s="703"/>
      <c r="C930" s="705"/>
      <c r="D930" s="705"/>
      <c r="E930" s="705"/>
      <c r="F930" s="705"/>
      <c r="G930" s="705"/>
      <c r="H930" s="705"/>
      <c r="I930" s="705"/>
      <c r="J930" s="705"/>
      <c r="K930" s="705"/>
      <c r="L930" s="705"/>
      <c r="M930" s="705"/>
      <c r="N930" s="705"/>
      <c r="O930" s="705"/>
      <c r="P930" s="705"/>
      <c r="Q930" s="705"/>
      <c r="R930" s="705"/>
      <c r="S930" s="705"/>
      <c r="T930" s="705"/>
      <c r="U930" s="705"/>
      <c r="V930" s="705"/>
      <c r="W930" s="705"/>
      <c r="X930" s="705"/>
      <c r="Y930" s="705"/>
      <c r="Z930" s="705"/>
    </row>
    <row r="931" ht="15.75" customHeight="1">
      <c r="A931" s="707"/>
      <c r="B931" s="703"/>
      <c r="C931" s="705"/>
      <c r="D931" s="705"/>
      <c r="E931" s="705"/>
      <c r="F931" s="705"/>
      <c r="G931" s="705"/>
      <c r="H931" s="705"/>
      <c r="I931" s="705"/>
      <c r="J931" s="705"/>
      <c r="K931" s="705"/>
      <c r="L931" s="705"/>
      <c r="M931" s="705"/>
      <c r="N931" s="705"/>
      <c r="O931" s="705"/>
      <c r="P931" s="705"/>
      <c r="Q931" s="705"/>
      <c r="R931" s="705"/>
      <c r="S931" s="705"/>
      <c r="T931" s="705"/>
      <c r="U931" s="705"/>
      <c r="V931" s="705"/>
      <c r="W931" s="705"/>
      <c r="X931" s="705"/>
      <c r="Y931" s="705"/>
      <c r="Z931" s="705"/>
    </row>
    <row r="932" ht="15.75" customHeight="1">
      <c r="A932" s="707"/>
      <c r="B932" s="703"/>
      <c r="C932" s="705"/>
      <c r="D932" s="705"/>
      <c r="E932" s="705"/>
      <c r="F932" s="705"/>
      <c r="G932" s="705"/>
      <c r="H932" s="705"/>
      <c r="I932" s="705"/>
      <c r="J932" s="705"/>
      <c r="K932" s="705"/>
      <c r="L932" s="705"/>
      <c r="M932" s="705"/>
      <c r="N932" s="705"/>
      <c r="O932" s="705"/>
      <c r="P932" s="705"/>
      <c r="Q932" s="705"/>
      <c r="R932" s="705"/>
      <c r="S932" s="705"/>
      <c r="T932" s="705"/>
      <c r="U932" s="705"/>
      <c r="V932" s="705"/>
      <c r="W932" s="705"/>
      <c r="X932" s="705"/>
      <c r="Y932" s="705"/>
      <c r="Z932" s="705"/>
    </row>
    <row r="933" ht="15.75" customHeight="1">
      <c r="A933" s="707"/>
      <c r="B933" s="703"/>
      <c r="C933" s="705"/>
      <c r="D933" s="705"/>
      <c r="E933" s="705"/>
      <c r="F933" s="705"/>
      <c r="G933" s="705"/>
      <c r="H933" s="705"/>
      <c r="I933" s="705"/>
      <c r="J933" s="705"/>
      <c r="K933" s="705"/>
      <c r="L933" s="705"/>
      <c r="M933" s="705"/>
      <c r="N933" s="705"/>
      <c r="O933" s="705"/>
      <c r="P933" s="705"/>
      <c r="Q933" s="705"/>
      <c r="R933" s="705"/>
      <c r="S933" s="705"/>
      <c r="T933" s="705"/>
      <c r="U933" s="705"/>
      <c r="V933" s="705"/>
      <c r="W933" s="705"/>
      <c r="X933" s="705"/>
      <c r="Y933" s="705"/>
      <c r="Z933" s="705"/>
    </row>
    <row r="934" ht="15.75" customHeight="1">
      <c r="A934" s="707"/>
      <c r="B934" s="703"/>
      <c r="C934" s="705"/>
      <c r="D934" s="705"/>
      <c r="E934" s="705"/>
      <c r="F934" s="705"/>
      <c r="G934" s="705"/>
      <c r="H934" s="705"/>
      <c r="I934" s="705"/>
      <c r="J934" s="705"/>
      <c r="K934" s="705"/>
      <c r="L934" s="705"/>
      <c r="M934" s="705"/>
      <c r="N934" s="705"/>
      <c r="O934" s="705"/>
      <c r="P934" s="705"/>
      <c r="Q934" s="705"/>
      <c r="R934" s="705"/>
      <c r="S934" s="705"/>
      <c r="T934" s="705"/>
      <c r="U934" s="705"/>
      <c r="V934" s="705"/>
      <c r="W934" s="705"/>
      <c r="X934" s="705"/>
      <c r="Y934" s="705"/>
      <c r="Z934" s="705"/>
    </row>
    <row r="935" ht="15.75" customHeight="1">
      <c r="A935" s="707"/>
      <c r="B935" s="703"/>
      <c r="C935" s="705"/>
      <c r="D935" s="705"/>
      <c r="E935" s="705"/>
      <c r="F935" s="705"/>
      <c r="G935" s="705"/>
      <c r="H935" s="705"/>
      <c r="I935" s="705"/>
      <c r="J935" s="705"/>
      <c r="K935" s="705"/>
      <c r="L935" s="705"/>
      <c r="M935" s="705"/>
      <c r="N935" s="705"/>
      <c r="O935" s="705"/>
      <c r="P935" s="705"/>
      <c r="Q935" s="705"/>
      <c r="R935" s="705"/>
      <c r="S935" s="705"/>
      <c r="T935" s="705"/>
      <c r="U935" s="705"/>
      <c r="V935" s="705"/>
      <c r="W935" s="705"/>
      <c r="X935" s="705"/>
      <c r="Y935" s="705"/>
      <c r="Z935" s="705"/>
    </row>
    <row r="936" ht="15.75" customHeight="1">
      <c r="A936" s="707"/>
      <c r="B936" s="703"/>
      <c r="C936" s="705"/>
      <c r="D936" s="705"/>
      <c r="E936" s="705"/>
      <c r="F936" s="705"/>
      <c r="G936" s="705"/>
      <c r="H936" s="705"/>
      <c r="I936" s="705"/>
      <c r="J936" s="705"/>
      <c r="K936" s="705"/>
      <c r="L936" s="705"/>
      <c r="M936" s="705"/>
      <c r="N936" s="705"/>
      <c r="O936" s="705"/>
      <c r="P936" s="705"/>
      <c r="Q936" s="705"/>
      <c r="R936" s="705"/>
      <c r="S936" s="705"/>
      <c r="T936" s="705"/>
      <c r="U936" s="705"/>
      <c r="V936" s="705"/>
      <c r="W936" s="705"/>
      <c r="X936" s="705"/>
      <c r="Y936" s="705"/>
      <c r="Z936" s="705"/>
    </row>
    <row r="937" ht="15.75" customHeight="1">
      <c r="A937" s="707"/>
      <c r="B937" s="703"/>
      <c r="C937" s="705"/>
      <c r="D937" s="705"/>
      <c r="E937" s="705"/>
      <c r="F937" s="705"/>
      <c r="G937" s="705"/>
      <c r="H937" s="705"/>
      <c r="I937" s="705"/>
      <c r="J937" s="705"/>
      <c r="K937" s="705"/>
      <c r="L937" s="705"/>
      <c r="M937" s="705"/>
      <c r="N937" s="705"/>
      <c r="O937" s="705"/>
      <c r="P937" s="705"/>
      <c r="Q937" s="705"/>
      <c r="R937" s="705"/>
      <c r="S937" s="705"/>
      <c r="T937" s="705"/>
      <c r="U937" s="705"/>
      <c r="V937" s="705"/>
      <c r="W937" s="705"/>
      <c r="X937" s="705"/>
      <c r="Y937" s="705"/>
      <c r="Z937" s="705"/>
    </row>
    <row r="938" ht="15.75" customHeight="1">
      <c r="A938" s="707"/>
      <c r="B938" s="703"/>
      <c r="C938" s="705"/>
      <c r="D938" s="705"/>
      <c r="E938" s="705"/>
      <c r="F938" s="705"/>
      <c r="G938" s="705"/>
      <c r="H938" s="705"/>
      <c r="I938" s="705"/>
      <c r="J938" s="705"/>
      <c r="K938" s="705"/>
      <c r="L938" s="705"/>
      <c r="M938" s="705"/>
      <c r="N938" s="705"/>
      <c r="O938" s="705"/>
      <c r="P938" s="705"/>
      <c r="Q938" s="705"/>
      <c r="R938" s="705"/>
      <c r="S938" s="705"/>
      <c r="T938" s="705"/>
      <c r="U938" s="705"/>
      <c r="V938" s="705"/>
      <c r="W938" s="705"/>
      <c r="X938" s="705"/>
      <c r="Y938" s="705"/>
      <c r="Z938" s="705"/>
    </row>
    <row r="939" ht="15.75" customHeight="1">
      <c r="A939" s="707"/>
      <c r="B939" s="703"/>
      <c r="C939" s="705"/>
      <c r="D939" s="705"/>
      <c r="E939" s="705"/>
      <c r="F939" s="705"/>
      <c r="G939" s="705"/>
      <c r="H939" s="705"/>
      <c r="I939" s="705"/>
      <c r="J939" s="705"/>
      <c r="K939" s="705"/>
      <c r="L939" s="705"/>
      <c r="M939" s="705"/>
      <c r="N939" s="705"/>
      <c r="O939" s="705"/>
      <c r="P939" s="705"/>
      <c r="Q939" s="705"/>
      <c r="R939" s="705"/>
      <c r="S939" s="705"/>
      <c r="T939" s="705"/>
      <c r="U939" s="705"/>
      <c r="V939" s="705"/>
      <c r="W939" s="705"/>
      <c r="X939" s="705"/>
      <c r="Y939" s="705"/>
      <c r="Z939" s="705"/>
    </row>
    <row r="940" ht="15.75" customHeight="1">
      <c r="A940" s="707"/>
      <c r="B940" s="703"/>
      <c r="C940" s="705"/>
      <c r="D940" s="705"/>
      <c r="E940" s="705"/>
      <c r="F940" s="705"/>
      <c r="G940" s="705"/>
      <c r="H940" s="705"/>
      <c r="I940" s="705"/>
      <c r="J940" s="705"/>
      <c r="K940" s="705"/>
      <c r="L940" s="705"/>
      <c r="M940" s="705"/>
      <c r="N940" s="705"/>
      <c r="O940" s="705"/>
      <c r="P940" s="705"/>
      <c r="Q940" s="705"/>
      <c r="R940" s="705"/>
      <c r="S940" s="705"/>
      <c r="T940" s="705"/>
      <c r="U940" s="705"/>
      <c r="V940" s="705"/>
      <c r="W940" s="705"/>
      <c r="X940" s="705"/>
      <c r="Y940" s="705"/>
      <c r="Z940" s="705"/>
    </row>
    <row r="941" ht="15.75" customHeight="1">
      <c r="A941" s="707"/>
      <c r="B941" s="703"/>
      <c r="C941" s="705"/>
      <c r="D941" s="705"/>
      <c r="E941" s="705"/>
      <c r="F941" s="705"/>
      <c r="G941" s="705"/>
      <c r="H941" s="705"/>
      <c r="I941" s="705"/>
      <c r="J941" s="705"/>
      <c r="K941" s="705"/>
      <c r="L941" s="705"/>
      <c r="M941" s="705"/>
      <c r="N941" s="705"/>
      <c r="O941" s="705"/>
      <c r="P941" s="705"/>
      <c r="Q941" s="705"/>
      <c r="R941" s="705"/>
      <c r="S941" s="705"/>
      <c r="T941" s="705"/>
      <c r="U941" s="705"/>
      <c r="V941" s="705"/>
      <c r="W941" s="705"/>
      <c r="X941" s="705"/>
      <c r="Y941" s="705"/>
      <c r="Z941" s="705"/>
    </row>
    <row r="942" ht="15.75" customHeight="1">
      <c r="A942" s="707"/>
      <c r="B942" s="703"/>
      <c r="C942" s="705"/>
      <c r="D942" s="705"/>
      <c r="E942" s="705"/>
      <c r="F942" s="705"/>
      <c r="G942" s="705"/>
      <c r="H942" s="705"/>
      <c r="I942" s="705"/>
      <c r="J942" s="705"/>
      <c r="K942" s="705"/>
      <c r="L942" s="705"/>
      <c r="M942" s="705"/>
      <c r="N942" s="705"/>
      <c r="O942" s="705"/>
      <c r="P942" s="705"/>
      <c r="Q942" s="705"/>
      <c r="R942" s="705"/>
      <c r="S942" s="705"/>
      <c r="T942" s="705"/>
      <c r="U942" s="705"/>
      <c r="V942" s="705"/>
      <c r="W942" s="705"/>
      <c r="X942" s="705"/>
      <c r="Y942" s="705"/>
      <c r="Z942" s="705"/>
    </row>
    <row r="943" ht="15.75" customHeight="1">
      <c r="A943" s="707"/>
      <c r="B943" s="703"/>
      <c r="C943" s="705"/>
      <c r="D943" s="705"/>
      <c r="E943" s="705"/>
      <c r="F943" s="705"/>
      <c r="G943" s="705"/>
      <c r="H943" s="705"/>
      <c r="I943" s="705"/>
      <c r="J943" s="705"/>
      <c r="K943" s="705"/>
      <c r="L943" s="705"/>
      <c r="M943" s="705"/>
      <c r="N943" s="705"/>
      <c r="O943" s="705"/>
      <c r="P943" s="705"/>
      <c r="Q943" s="705"/>
      <c r="R943" s="705"/>
      <c r="S943" s="705"/>
      <c r="T943" s="705"/>
      <c r="U943" s="705"/>
      <c r="V943" s="705"/>
      <c r="W943" s="705"/>
      <c r="X943" s="705"/>
      <c r="Y943" s="705"/>
      <c r="Z943" s="705"/>
    </row>
    <row r="944" ht="15.75" customHeight="1">
      <c r="A944" s="707"/>
      <c r="B944" s="703"/>
      <c r="C944" s="705"/>
      <c r="D944" s="705"/>
      <c r="E944" s="705"/>
      <c r="F944" s="705"/>
      <c r="G944" s="705"/>
      <c r="H944" s="705"/>
      <c r="I944" s="705"/>
      <c r="J944" s="705"/>
      <c r="K944" s="705"/>
      <c r="L944" s="705"/>
      <c r="M944" s="705"/>
      <c r="N944" s="705"/>
      <c r="O944" s="705"/>
      <c r="P944" s="705"/>
      <c r="Q944" s="705"/>
      <c r="R944" s="705"/>
      <c r="S944" s="705"/>
      <c r="T944" s="705"/>
      <c r="U944" s="705"/>
      <c r="V944" s="705"/>
      <c r="W944" s="705"/>
      <c r="X944" s="705"/>
      <c r="Y944" s="705"/>
      <c r="Z944" s="705"/>
    </row>
    <row r="945" ht="15.75" customHeight="1">
      <c r="A945" s="707"/>
      <c r="B945" s="703"/>
      <c r="C945" s="705"/>
      <c r="D945" s="705"/>
      <c r="E945" s="705"/>
      <c r="F945" s="705"/>
      <c r="G945" s="705"/>
      <c r="H945" s="705"/>
      <c r="I945" s="705"/>
      <c r="J945" s="705"/>
      <c r="K945" s="705"/>
      <c r="L945" s="705"/>
      <c r="M945" s="705"/>
      <c r="N945" s="705"/>
      <c r="O945" s="705"/>
      <c r="P945" s="705"/>
      <c r="Q945" s="705"/>
      <c r="R945" s="705"/>
      <c r="S945" s="705"/>
      <c r="T945" s="705"/>
      <c r="U945" s="705"/>
      <c r="V945" s="705"/>
      <c r="W945" s="705"/>
      <c r="X945" s="705"/>
      <c r="Y945" s="705"/>
      <c r="Z945" s="705"/>
    </row>
    <row r="946" ht="15.75" customHeight="1">
      <c r="A946" s="707"/>
      <c r="B946" s="703"/>
      <c r="C946" s="705"/>
      <c r="D946" s="705"/>
      <c r="E946" s="705"/>
      <c r="F946" s="705"/>
      <c r="G946" s="705"/>
      <c r="H946" s="705"/>
      <c r="I946" s="705"/>
      <c r="J946" s="705"/>
      <c r="K946" s="705"/>
      <c r="L946" s="705"/>
      <c r="M946" s="705"/>
      <c r="N946" s="705"/>
      <c r="O946" s="705"/>
      <c r="P946" s="705"/>
      <c r="Q946" s="705"/>
      <c r="R946" s="705"/>
      <c r="S946" s="705"/>
      <c r="T946" s="705"/>
      <c r="U946" s="705"/>
      <c r="V946" s="705"/>
      <c r="W946" s="705"/>
      <c r="X946" s="705"/>
      <c r="Y946" s="705"/>
      <c r="Z946" s="705"/>
    </row>
    <row r="947" ht="15.75" customHeight="1">
      <c r="A947" s="707"/>
      <c r="B947" s="703"/>
      <c r="C947" s="705"/>
      <c r="D947" s="705"/>
      <c r="E947" s="705"/>
      <c r="F947" s="705"/>
      <c r="G947" s="705"/>
      <c r="H947" s="705"/>
      <c r="I947" s="705"/>
      <c r="J947" s="705"/>
      <c r="K947" s="705"/>
      <c r="L947" s="705"/>
      <c r="M947" s="705"/>
      <c r="N947" s="705"/>
      <c r="O947" s="705"/>
      <c r="P947" s="705"/>
      <c r="Q947" s="705"/>
      <c r="R947" s="705"/>
      <c r="S947" s="705"/>
      <c r="T947" s="705"/>
      <c r="U947" s="705"/>
      <c r="V947" s="705"/>
      <c r="W947" s="705"/>
      <c r="X947" s="705"/>
      <c r="Y947" s="705"/>
      <c r="Z947" s="705"/>
    </row>
    <row r="948" ht="15.75" customHeight="1">
      <c r="A948" s="707"/>
      <c r="B948" s="703"/>
      <c r="C948" s="705"/>
      <c r="D948" s="705"/>
      <c r="E948" s="705"/>
      <c r="F948" s="705"/>
      <c r="G948" s="705"/>
      <c r="H948" s="705"/>
      <c r="I948" s="705"/>
      <c r="J948" s="705"/>
      <c r="K948" s="705"/>
      <c r="L948" s="705"/>
      <c r="M948" s="705"/>
      <c r="N948" s="705"/>
      <c r="O948" s="705"/>
      <c r="P948" s="705"/>
      <c r="Q948" s="705"/>
      <c r="R948" s="705"/>
      <c r="S948" s="705"/>
      <c r="T948" s="705"/>
      <c r="U948" s="705"/>
      <c r="V948" s="705"/>
      <c r="W948" s="705"/>
      <c r="X948" s="705"/>
      <c r="Y948" s="705"/>
      <c r="Z948" s="705"/>
    </row>
    <row r="949" ht="15.75" customHeight="1">
      <c r="A949" s="707"/>
      <c r="B949" s="703"/>
      <c r="C949" s="705"/>
      <c r="D949" s="705"/>
      <c r="E949" s="705"/>
      <c r="F949" s="705"/>
      <c r="G949" s="705"/>
      <c r="H949" s="705"/>
      <c r="I949" s="705"/>
      <c r="J949" s="705"/>
      <c r="K949" s="705"/>
      <c r="L949" s="705"/>
      <c r="M949" s="705"/>
      <c r="N949" s="705"/>
      <c r="O949" s="705"/>
      <c r="P949" s="705"/>
      <c r="Q949" s="705"/>
      <c r="R949" s="705"/>
      <c r="S949" s="705"/>
      <c r="T949" s="705"/>
      <c r="U949" s="705"/>
      <c r="V949" s="705"/>
      <c r="W949" s="705"/>
      <c r="X949" s="705"/>
      <c r="Y949" s="705"/>
      <c r="Z949" s="705"/>
    </row>
    <row r="950" ht="15.75" customHeight="1">
      <c r="A950" s="707"/>
      <c r="B950" s="703"/>
      <c r="C950" s="705"/>
      <c r="D950" s="705"/>
      <c r="E950" s="705"/>
      <c r="F950" s="705"/>
      <c r="G950" s="705"/>
      <c r="H950" s="705"/>
      <c r="I950" s="705"/>
      <c r="J950" s="705"/>
      <c r="K950" s="705"/>
      <c r="L950" s="705"/>
      <c r="M950" s="705"/>
      <c r="N950" s="705"/>
      <c r="O950" s="705"/>
      <c r="P950" s="705"/>
      <c r="Q950" s="705"/>
      <c r="R950" s="705"/>
      <c r="S950" s="705"/>
      <c r="T950" s="705"/>
      <c r="U950" s="705"/>
      <c r="V950" s="705"/>
      <c r="W950" s="705"/>
      <c r="X950" s="705"/>
      <c r="Y950" s="705"/>
      <c r="Z950" s="705"/>
    </row>
    <row r="951" ht="15.75" customHeight="1">
      <c r="A951" s="707"/>
      <c r="B951" s="703"/>
      <c r="C951" s="705"/>
      <c r="D951" s="705"/>
      <c r="E951" s="705"/>
      <c r="F951" s="705"/>
      <c r="G951" s="705"/>
      <c r="H951" s="705"/>
      <c r="I951" s="705"/>
      <c r="J951" s="705"/>
      <c r="K951" s="705"/>
      <c r="L951" s="705"/>
      <c r="M951" s="705"/>
      <c r="N951" s="705"/>
      <c r="O951" s="705"/>
      <c r="P951" s="705"/>
      <c r="Q951" s="705"/>
      <c r="R951" s="705"/>
      <c r="S951" s="705"/>
      <c r="T951" s="705"/>
      <c r="U951" s="705"/>
      <c r="V951" s="705"/>
      <c r="W951" s="705"/>
      <c r="X951" s="705"/>
      <c r="Y951" s="705"/>
      <c r="Z951" s="705"/>
    </row>
    <row r="952" ht="15.75" customHeight="1">
      <c r="A952" s="707"/>
      <c r="B952" s="703"/>
      <c r="C952" s="705"/>
      <c r="D952" s="705"/>
      <c r="E952" s="705"/>
      <c r="F952" s="705"/>
      <c r="G952" s="705"/>
      <c r="H952" s="705"/>
      <c r="I952" s="705"/>
      <c r="J952" s="705"/>
      <c r="K952" s="705"/>
      <c r="L952" s="705"/>
      <c r="M952" s="705"/>
      <c r="N952" s="705"/>
      <c r="O952" s="705"/>
      <c r="P952" s="705"/>
      <c r="Q952" s="705"/>
      <c r="R952" s="705"/>
      <c r="S952" s="705"/>
      <c r="T952" s="705"/>
      <c r="U952" s="705"/>
      <c r="V952" s="705"/>
      <c r="W952" s="705"/>
      <c r="X952" s="705"/>
      <c r="Y952" s="705"/>
      <c r="Z952" s="705"/>
    </row>
    <row r="953" ht="15.75" customHeight="1">
      <c r="A953" s="707"/>
      <c r="B953" s="703"/>
      <c r="C953" s="705"/>
      <c r="D953" s="705"/>
      <c r="E953" s="705"/>
      <c r="F953" s="705"/>
      <c r="G953" s="705"/>
      <c r="H953" s="705"/>
      <c r="I953" s="705"/>
      <c r="J953" s="705"/>
      <c r="K953" s="705"/>
      <c r="L953" s="705"/>
      <c r="M953" s="705"/>
      <c r="N953" s="705"/>
      <c r="O953" s="705"/>
      <c r="P953" s="705"/>
      <c r="Q953" s="705"/>
      <c r="R953" s="705"/>
      <c r="S953" s="705"/>
      <c r="T953" s="705"/>
      <c r="U953" s="705"/>
      <c r="V953" s="705"/>
      <c r="W953" s="705"/>
      <c r="X953" s="705"/>
      <c r="Y953" s="705"/>
      <c r="Z953" s="705"/>
    </row>
    <row r="954" ht="15.75" customHeight="1">
      <c r="A954" s="707"/>
      <c r="B954" s="703"/>
      <c r="C954" s="705"/>
      <c r="D954" s="705"/>
      <c r="E954" s="705"/>
      <c r="F954" s="705"/>
      <c r="G954" s="705"/>
      <c r="H954" s="705"/>
      <c r="I954" s="705"/>
      <c r="J954" s="705"/>
      <c r="K954" s="705"/>
      <c r="L954" s="705"/>
      <c r="M954" s="705"/>
      <c r="N954" s="705"/>
      <c r="O954" s="705"/>
      <c r="P954" s="705"/>
      <c r="Q954" s="705"/>
      <c r="R954" s="705"/>
      <c r="S954" s="705"/>
      <c r="T954" s="705"/>
      <c r="U954" s="705"/>
      <c r="V954" s="705"/>
      <c r="W954" s="705"/>
      <c r="X954" s="705"/>
      <c r="Y954" s="705"/>
      <c r="Z954" s="705"/>
    </row>
    <row r="955" ht="15.75" customHeight="1">
      <c r="A955" s="707"/>
      <c r="B955" s="703"/>
      <c r="C955" s="705"/>
      <c r="D955" s="705"/>
      <c r="E955" s="705"/>
      <c r="F955" s="705"/>
      <c r="G955" s="705"/>
      <c r="H955" s="705"/>
      <c r="I955" s="705"/>
      <c r="J955" s="705"/>
      <c r="K955" s="705"/>
      <c r="L955" s="705"/>
      <c r="M955" s="705"/>
      <c r="N955" s="705"/>
      <c r="O955" s="705"/>
      <c r="P955" s="705"/>
      <c r="Q955" s="705"/>
      <c r="R955" s="705"/>
      <c r="S955" s="705"/>
      <c r="T955" s="705"/>
      <c r="U955" s="705"/>
      <c r="V955" s="705"/>
      <c r="W955" s="705"/>
      <c r="X955" s="705"/>
      <c r="Y955" s="705"/>
      <c r="Z955" s="705"/>
    </row>
    <row r="956" ht="15.75" customHeight="1">
      <c r="A956" s="707"/>
      <c r="B956" s="703"/>
      <c r="C956" s="705"/>
      <c r="D956" s="705"/>
      <c r="E956" s="705"/>
      <c r="F956" s="705"/>
      <c r="G956" s="705"/>
      <c r="H956" s="705"/>
      <c r="I956" s="705"/>
      <c r="J956" s="705"/>
      <c r="K956" s="705"/>
      <c r="L956" s="705"/>
      <c r="M956" s="705"/>
      <c r="N956" s="705"/>
      <c r="O956" s="705"/>
      <c r="P956" s="705"/>
      <c r="Q956" s="705"/>
      <c r="R956" s="705"/>
      <c r="S956" s="705"/>
      <c r="T956" s="705"/>
      <c r="U956" s="705"/>
      <c r="V956" s="705"/>
      <c r="W956" s="705"/>
      <c r="X956" s="705"/>
      <c r="Y956" s="705"/>
      <c r="Z956" s="705"/>
    </row>
    <row r="957" ht="15.75" customHeight="1">
      <c r="A957" s="707"/>
      <c r="B957" s="703"/>
      <c r="C957" s="705"/>
      <c r="D957" s="705"/>
      <c r="E957" s="705"/>
      <c r="F957" s="705"/>
      <c r="G957" s="705"/>
      <c r="H957" s="705"/>
      <c r="I957" s="705"/>
      <c r="J957" s="705"/>
      <c r="K957" s="705"/>
      <c r="L957" s="705"/>
      <c r="M957" s="705"/>
      <c r="N957" s="705"/>
      <c r="O957" s="705"/>
      <c r="P957" s="705"/>
      <c r="Q957" s="705"/>
      <c r="R957" s="705"/>
      <c r="S957" s="705"/>
      <c r="T957" s="705"/>
      <c r="U957" s="705"/>
      <c r="V957" s="705"/>
      <c r="W957" s="705"/>
      <c r="X957" s="705"/>
      <c r="Y957" s="705"/>
      <c r="Z957" s="705"/>
    </row>
    <row r="958" ht="15.75" customHeight="1">
      <c r="A958" s="707"/>
      <c r="B958" s="703"/>
      <c r="C958" s="705"/>
      <c r="D958" s="705"/>
      <c r="E958" s="705"/>
      <c r="F958" s="705"/>
      <c r="G958" s="705"/>
      <c r="H958" s="705"/>
      <c r="I958" s="705"/>
      <c r="J958" s="705"/>
      <c r="K958" s="705"/>
      <c r="L958" s="705"/>
      <c r="M958" s="705"/>
      <c r="N958" s="705"/>
      <c r="O958" s="705"/>
      <c r="P958" s="705"/>
      <c r="Q958" s="705"/>
      <c r="R958" s="705"/>
      <c r="S958" s="705"/>
      <c r="T958" s="705"/>
      <c r="U958" s="705"/>
      <c r="V958" s="705"/>
      <c r="W958" s="705"/>
      <c r="X958" s="705"/>
      <c r="Y958" s="705"/>
      <c r="Z958" s="705"/>
    </row>
    <row r="959" ht="15.75" customHeight="1">
      <c r="A959" s="707"/>
      <c r="B959" s="703"/>
      <c r="C959" s="705"/>
      <c r="D959" s="705"/>
      <c r="E959" s="705"/>
      <c r="F959" s="705"/>
      <c r="G959" s="705"/>
      <c r="H959" s="705"/>
      <c r="I959" s="705"/>
      <c r="J959" s="705"/>
      <c r="K959" s="705"/>
      <c r="L959" s="705"/>
      <c r="M959" s="705"/>
      <c r="N959" s="705"/>
      <c r="O959" s="705"/>
      <c r="P959" s="705"/>
      <c r="Q959" s="705"/>
      <c r="R959" s="705"/>
      <c r="S959" s="705"/>
      <c r="T959" s="705"/>
      <c r="U959" s="705"/>
      <c r="V959" s="705"/>
      <c r="W959" s="705"/>
      <c r="X959" s="705"/>
      <c r="Y959" s="705"/>
      <c r="Z959" s="705"/>
    </row>
    <row r="960" ht="15.75" customHeight="1">
      <c r="A960" s="707"/>
      <c r="B960" s="703"/>
      <c r="C960" s="705"/>
      <c r="D960" s="705"/>
      <c r="E960" s="705"/>
      <c r="F960" s="705"/>
      <c r="G960" s="705"/>
      <c r="H960" s="705"/>
      <c r="I960" s="705"/>
      <c r="J960" s="705"/>
      <c r="K960" s="705"/>
      <c r="L960" s="705"/>
      <c r="M960" s="705"/>
      <c r="N960" s="705"/>
      <c r="O960" s="705"/>
      <c r="P960" s="705"/>
      <c r="Q960" s="705"/>
      <c r="R960" s="705"/>
      <c r="S960" s="705"/>
      <c r="T960" s="705"/>
      <c r="U960" s="705"/>
      <c r="V960" s="705"/>
      <c r="W960" s="705"/>
      <c r="X960" s="705"/>
      <c r="Y960" s="705"/>
      <c r="Z960" s="705"/>
    </row>
    <row r="961" ht="15.75" customHeight="1">
      <c r="A961" s="707"/>
      <c r="B961" s="703"/>
      <c r="C961" s="705"/>
      <c r="D961" s="705"/>
      <c r="E961" s="705"/>
      <c r="F961" s="705"/>
      <c r="G961" s="705"/>
      <c r="H961" s="705"/>
      <c r="I961" s="705"/>
      <c r="J961" s="705"/>
      <c r="K961" s="705"/>
      <c r="L961" s="705"/>
      <c r="M961" s="705"/>
      <c r="N961" s="705"/>
      <c r="O961" s="705"/>
      <c r="P961" s="705"/>
      <c r="Q961" s="705"/>
      <c r="R961" s="705"/>
      <c r="S961" s="705"/>
      <c r="T961" s="705"/>
      <c r="U961" s="705"/>
      <c r="V961" s="705"/>
      <c r="W961" s="705"/>
      <c r="X961" s="705"/>
      <c r="Y961" s="705"/>
      <c r="Z961" s="705"/>
    </row>
    <row r="962" ht="15.75" customHeight="1">
      <c r="A962" s="707"/>
      <c r="B962" s="703"/>
      <c r="C962" s="705"/>
      <c r="D962" s="705"/>
      <c r="E962" s="705"/>
      <c r="F962" s="705"/>
      <c r="G962" s="705"/>
      <c r="H962" s="705"/>
      <c r="I962" s="705"/>
      <c r="J962" s="705"/>
      <c r="K962" s="705"/>
      <c r="L962" s="705"/>
      <c r="M962" s="705"/>
      <c r="N962" s="705"/>
      <c r="O962" s="705"/>
      <c r="P962" s="705"/>
      <c r="Q962" s="705"/>
      <c r="R962" s="705"/>
      <c r="S962" s="705"/>
      <c r="T962" s="705"/>
      <c r="U962" s="705"/>
      <c r="V962" s="705"/>
      <c r="W962" s="705"/>
      <c r="X962" s="705"/>
      <c r="Y962" s="705"/>
      <c r="Z962" s="705"/>
    </row>
    <row r="963" ht="15.75" customHeight="1">
      <c r="A963" s="707"/>
      <c r="B963" s="703"/>
      <c r="C963" s="705"/>
      <c r="D963" s="705"/>
      <c r="E963" s="705"/>
      <c r="F963" s="705"/>
      <c r="G963" s="705"/>
      <c r="H963" s="705"/>
      <c r="I963" s="705"/>
      <c r="J963" s="705"/>
      <c r="K963" s="705"/>
      <c r="L963" s="705"/>
      <c r="M963" s="705"/>
      <c r="N963" s="705"/>
      <c r="O963" s="705"/>
      <c r="P963" s="705"/>
      <c r="Q963" s="705"/>
      <c r="R963" s="705"/>
      <c r="S963" s="705"/>
      <c r="T963" s="705"/>
      <c r="U963" s="705"/>
      <c r="V963" s="705"/>
      <c r="W963" s="705"/>
      <c r="X963" s="705"/>
      <c r="Y963" s="705"/>
      <c r="Z963" s="705"/>
    </row>
    <row r="964" ht="15.75" customHeight="1">
      <c r="A964" s="707"/>
      <c r="B964" s="703"/>
      <c r="C964" s="705"/>
      <c r="D964" s="705"/>
      <c r="E964" s="705"/>
      <c r="F964" s="705"/>
      <c r="G964" s="705"/>
      <c r="H964" s="705"/>
      <c r="I964" s="705"/>
      <c r="J964" s="705"/>
      <c r="K964" s="705"/>
      <c r="L964" s="705"/>
      <c r="M964" s="705"/>
      <c r="N964" s="705"/>
      <c r="O964" s="705"/>
      <c r="P964" s="705"/>
      <c r="Q964" s="705"/>
      <c r="R964" s="705"/>
      <c r="S964" s="705"/>
      <c r="T964" s="705"/>
      <c r="U964" s="705"/>
      <c r="V964" s="705"/>
      <c r="W964" s="705"/>
      <c r="X964" s="705"/>
      <c r="Y964" s="705"/>
      <c r="Z964" s="705"/>
    </row>
    <row r="965" ht="15.75" customHeight="1">
      <c r="A965" s="707"/>
      <c r="B965" s="703"/>
      <c r="C965" s="705"/>
      <c r="D965" s="705"/>
      <c r="E965" s="705"/>
      <c r="F965" s="705"/>
      <c r="G965" s="705"/>
      <c r="H965" s="705"/>
      <c r="I965" s="705"/>
      <c r="J965" s="705"/>
      <c r="K965" s="705"/>
      <c r="L965" s="705"/>
      <c r="M965" s="705"/>
      <c r="N965" s="705"/>
      <c r="O965" s="705"/>
      <c r="P965" s="705"/>
      <c r="Q965" s="705"/>
      <c r="R965" s="705"/>
      <c r="S965" s="705"/>
      <c r="T965" s="705"/>
      <c r="U965" s="705"/>
      <c r="V965" s="705"/>
      <c r="W965" s="705"/>
      <c r="X965" s="705"/>
      <c r="Y965" s="705"/>
      <c r="Z965" s="705"/>
    </row>
    <row r="966" ht="15.75" customHeight="1">
      <c r="A966" s="707"/>
      <c r="B966" s="703"/>
      <c r="C966" s="705"/>
      <c r="D966" s="705"/>
      <c r="E966" s="705"/>
      <c r="F966" s="705"/>
      <c r="G966" s="705"/>
      <c r="H966" s="705"/>
      <c r="I966" s="705"/>
      <c r="J966" s="705"/>
      <c r="K966" s="705"/>
      <c r="L966" s="705"/>
      <c r="M966" s="705"/>
      <c r="N966" s="705"/>
      <c r="O966" s="705"/>
      <c r="P966" s="705"/>
      <c r="Q966" s="705"/>
      <c r="R966" s="705"/>
      <c r="S966" s="705"/>
      <c r="T966" s="705"/>
      <c r="U966" s="705"/>
      <c r="V966" s="705"/>
      <c r="W966" s="705"/>
      <c r="X966" s="705"/>
      <c r="Y966" s="705"/>
      <c r="Z966" s="705"/>
    </row>
    <row r="967" ht="15.75" customHeight="1">
      <c r="A967" s="707"/>
      <c r="B967" s="703"/>
      <c r="C967" s="705"/>
      <c r="D967" s="705"/>
      <c r="E967" s="705"/>
      <c r="F967" s="705"/>
      <c r="G967" s="705"/>
      <c r="H967" s="705"/>
      <c r="I967" s="705"/>
      <c r="J967" s="705"/>
      <c r="K967" s="705"/>
      <c r="L967" s="705"/>
      <c r="M967" s="705"/>
      <c r="N967" s="705"/>
      <c r="O967" s="705"/>
      <c r="P967" s="705"/>
      <c r="Q967" s="705"/>
      <c r="R967" s="705"/>
      <c r="S967" s="705"/>
      <c r="T967" s="705"/>
      <c r="U967" s="705"/>
      <c r="V967" s="705"/>
      <c r="W967" s="705"/>
      <c r="X967" s="705"/>
      <c r="Y967" s="705"/>
      <c r="Z967" s="705"/>
    </row>
    <row r="968" ht="15.75" customHeight="1">
      <c r="A968" s="707"/>
      <c r="B968" s="703"/>
      <c r="C968" s="705"/>
      <c r="D968" s="705"/>
      <c r="E968" s="705"/>
      <c r="F968" s="705"/>
      <c r="G968" s="705"/>
      <c r="H968" s="705"/>
      <c r="I968" s="705"/>
      <c r="J968" s="705"/>
      <c r="K968" s="705"/>
      <c r="L968" s="705"/>
      <c r="M968" s="705"/>
      <c r="N968" s="705"/>
      <c r="O968" s="705"/>
      <c r="P968" s="705"/>
      <c r="Q968" s="705"/>
      <c r="R968" s="705"/>
      <c r="S968" s="705"/>
      <c r="T968" s="705"/>
      <c r="U968" s="705"/>
      <c r="V968" s="705"/>
      <c r="W968" s="705"/>
      <c r="X968" s="705"/>
      <c r="Y968" s="705"/>
      <c r="Z968" s="705"/>
    </row>
    <row r="969" ht="15.75" customHeight="1">
      <c r="A969" s="707"/>
      <c r="B969" s="703"/>
      <c r="C969" s="705"/>
      <c r="D969" s="705"/>
      <c r="E969" s="705"/>
      <c r="F969" s="705"/>
      <c r="G969" s="705"/>
      <c r="H969" s="705"/>
      <c r="I969" s="705"/>
      <c r="J969" s="705"/>
      <c r="K969" s="705"/>
      <c r="L969" s="705"/>
      <c r="M969" s="705"/>
      <c r="N969" s="705"/>
      <c r="O969" s="705"/>
      <c r="P969" s="705"/>
      <c r="Q969" s="705"/>
      <c r="R969" s="705"/>
      <c r="S969" s="705"/>
      <c r="T969" s="705"/>
      <c r="U969" s="705"/>
      <c r="V969" s="705"/>
      <c r="W969" s="705"/>
      <c r="X969" s="705"/>
      <c r="Y969" s="705"/>
      <c r="Z969" s="705"/>
    </row>
    <row r="970" ht="15.75" customHeight="1">
      <c r="A970" s="707"/>
      <c r="B970" s="703"/>
      <c r="C970" s="705"/>
      <c r="D970" s="705"/>
      <c r="E970" s="705"/>
      <c r="F970" s="705"/>
      <c r="G970" s="705"/>
      <c r="H970" s="705"/>
      <c r="I970" s="705"/>
      <c r="J970" s="705"/>
      <c r="K970" s="705"/>
      <c r="L970" s="705"/>
      <c r="M970" s="705"/>
      <c r="N970" s="705"/>
      <c r="O970" s="705"/>
      <c r="P970" s="705"/>
      <c r="Q970" s="705"/>
      <c r="R970" s="705"/>
      <c r="S970" s="705"/>
      <c r="T970" s="705"/>
      <c r="U970" s="705"/>
      <c r="V970" s="705"/>
      <c r="W970" s="705"/>
      <c r="X970" s="705"/>
      <c r="Y970" s="705"/>
      <c r="Z970" s="705"/>
    </row>
    <row r="971" ht="15.75" customHeight="1">
      <c r="A971" s="707"/>
      <c r="B971" s="703"/>
      <c r="C971" s="705"/>
      <c r="D971" s="705"/>
      <c r="E971" s="705"/>
      <c r="F971" s="705"/>
      <c r="G971" s="705"/>
      <c r="H971" s="705"/>
      <c r="I971" s="705"/>
      <c r="J971" s="705"/>
      <c r="K971" s="705"/>
      <c r="L971" s="705"/>
      <c r="M971" s="705"/>
      <c r="N971" s="705"/>
      <c r="O971" s="705"/>
      <c r="P971" s="705"/>
      <c r="Q971" s="705"/>
      <c r="R971" s="705"/>
      <c r="S971" s="705"/>
      <c r="T971" s="705"/>
      <c r="U971" s="705"/>
      <c r="V971" s="705"/>
      <c r="W971" s="705"/>
      <c r="X971" s="705"/>
      <c r="Y971" s="705"/>
      <c r="Z971" s="705"/>
    </row>
    <row r="972" ht="15.75" customHeight="1">
      <c r="A972" s="707"/>
      <c r="B972" s="703"/>
      <c r="C972" s="705"/>
      <c r="D972" s="705"/>
      <c r="E972" s="705"/>
      <c r="F972" s="705"/>
      <c r="G972" s="705"/>
      <c r="H972" s="705"/>
      <c r="I972" s="705"/>
      <c r="J972" s="705"/>
      <c r="K972" s="705"/>
      <c r="L972" s="705"/>
      <c r="M972" s="705"/>
      <c r="N972" s="705"/>
      <c r="O972" s="705"/>
      <c r="P972" s="705"/>
      <c r="Q972" s="705"/>
      <c r="R972" s="705"/>
      <c r="S972" s="705"/>
      <c r="T972" s="705"/>
      <c r="U972" s="705"/>
      <c r="V972" s="705"/>
      <c r="W972" s="705"/>
      <c r="X972" s="705"/>
      <c r="Y972" s="705"/>
      <c r="Z972" s="705"/>
    </row>
    <row r="973" ht="15.75" customHeight="1">
      <c r="A973" s="707"/>
      <c r="B973" s="703"/>
      <c r="C973" s="705"/>
      <c r="D973" s="705"/>
      <c r="E973" s="705"/>
      <c r="F973" s="705"/>
      <c r="G973" s="705"/>
      <c r="H973" s="705"/>
      <c r="I973" s="705"/>
      <c r="J973" s="705"/>
      <c r="K973" s="705"/>
      <c r="L973" s="705"/>
      <c r="M973" s="705"/>
      <c r="N973" s="705"/>
      <c r="O973" s="705"/>
      <c r="P973" s="705"/>
      <c r="Q973" s="705"/>
      <c r="R973" s="705"/>
      <c r="S973" s="705"/>
      <c r="T973" s="705"/>
      <c r="U973" s="705"/>
      <c r="V973" s="705"/>
      <c r="W973" s="705"/>
      <c r="X973" s="705"/>
      <c r="Y973" s="705"/>
      <c r="Z973" s="705"/>
    </row>
    <row r="974" ht="15.75" customHeight="1">
      <c r="A974" s="707"/>
      <c r="B974" s="703"/>
      <c r="C974" s="705"/>
      <c r="D974" s="705"/>
      <c r="E974" s="705"/>
      <c r="F974" s="705"/>
      <c r="G974" s="705"/>
      <c r="H974" s="705"/>
      <c r="I974" s="705"/>
      <c r="J974" s="705"/>
      <c r="K974" s="705"/>
      <c r="L974" s="705"/>
      <c r="M974" s="705"/>
      <c r="N974" s="705"/>
      <c r="O974" s="705"/>
      <c r="P974" s="705"/>
      <c r="Q974" s="705"/>
      <c r="R974" s="705"/>
      <c r="S974" s="705"/>
      <c r="T974" s="705"/>
      <c r="U974" s="705"/>
      <c r="V974" s="705"/>
      <c r="W974" s="705"/>
      <c r="X974" s="705"/>
      <c r="Y974" s="705"/>
      <c r="Z974" s="705"/>
    </row>
    <row r="975" ht="15.75" customHeight="1">
      <c r="A975" s="707"/>
      <c r="B975" s="703"/>
      <c r="C975" s="705"/>
      <c r="D975" s="705"/>
      <c r="E975" s="705"/>
      <c r="F975" s="705"/>
      <c r="G975" s="705"/>
      <c r="H975" s="705"/>
      <c r="I975" s="705"/>
      <c r="J975" s="705"/>
      <c r="K975" s="705"/>
      <c r="L975" s="705"/>
      <c r="M975" s="705"/>
      <c r="N975" s="705"/>
      <c r="O975" s="705"/>
      <c r="P975" s="705"/>
      <c r="Q975" s="705"/>
      <c r="R975" s="705"/>
      <c r="S975" s="705"/>
      <c r="T975" s="705"/>
      <c r="U975" s="705"/>
      <c r="V975" s="705"/>
      <c r="W975" s="705"/>
      <c r="X975" s="705"/>
      <c r="Y975" s="705"/>
      <c r="Z975" s="705"/>
    </row>
    <row r="976" ht="15.75" customHeight="1">
      <c r="A976" s="707"/>
      <c r="B976" s="703"/>
      <c r="C976" s="705"/>
      <c r="D976" s="705"/>
      <c r="E976" s="705"/>
      <c r="F976" s="705"/>
      <c r="G976" s="705"/>
      <c r="H976" s="705"/>
      <c r="I976" s="705"/>
      <c r="J976" s="705"/>
      <c r="K976" s="705"/>
      <c r="L976" s="705"/>
      <c r="M976" s="705"/>
      <c r="N976" s="705"/>
      <c r="O976" s="705"/>
      <c r="P976" s="705"/>
      <c r="Q976" s="705"/>
      <c r="R976" s="705"/>
      <c r="S976" s="705"/>
      <c r="T976" s="705"/>
      <c r="U976" s="705"/>
      <c r="V976" s="705"/>
      <c r="W976" s="705"/>
      <c r="X976" s="705"/>
      <c r="Y976" s="705"/>
      <c r="Z976" s="705"/>
    </row>
    <row r="977" ht="15.75" customHeight="1">
      <c r="A977" s="707"/>
      <c r="B977" s="703"/>
      <c r="C977" s="705"/>
      <c r="D977" s="705"/>
      <c r="E977" s="705"/>
      <c r="F977" s="705"/>
      <c r="G977" s="705"/>
      <c r="H977" s="705"/>
      <c r="I977" s="705"/>
      <c r="J977" s="705"/>
      <c r="K977" s="705"/>
      <c r="L977" s="705"/>
      <c r="M977" s="705"/>
      <c r="N977" s="705"/>
      <c r="O977" s="705"/>
      <c r="P977" s="705"/>
      <c r="Q977" s="705"/>
      <c r="R977" s="705"/>
      <c r="S977" s="705"/>
      <c r="T977" s="705"/>
      <c r="U977" s="705"/>
      <c r="V977" s="705"/>
      <c r="W977" s="705"/>
      <c r="X977" s="705"/>
      <c r="Y977" s="705"/>
      <c r="Z977" s="705"/>
    </row>
    <row r="978" ht="15.75" customHeight="1">
      <c r="A978" s="707"/>
      <c r="B978" s="703"/>
      <c r="C978" s="705"/>
      <c r="D978" s="705"/>
      <c r="E978" s="705"/>
      <c r="F978" s="705"/>
      <c r="G978" s="705"/>
      <c r="H978" s="705"/>
      <c r="I978" s="705"/>
      <c r="J978" s="705"/>
      <c r="K978" s="705"/>
      <c r="L978" s="705"/>
      <c r="M978" s="705"/>
      <c r="N978" s="705"/>
      <c r="O978" s="705"/>
      <c r="P978" s="705"/>
      <c r="Q978" s="705"/>
      <c r="R978" s="705"/>
      <c r="S978" s="705"/>
      <c r="T978" s="705"/>
      <c r="U978" s="705"/>
      <c r="V978" s="705"/>
      <c r="W978" s="705"/>
      <c r="X978" s="705"/>
      <c r="Y978" s="705"/>
      <c r="Z978" s="705"/>
    </row>
    <row r="979" ht="15.75" customHeight="1">
      <c r="A979" s="707"/>
      <c r="B979" s="703"/>
      <c r="C979" s="705"/>
      <c r="D979" s="705"/>
      <c r="E979" s="705"/>
      <c r="F979" s="705"/>
      <c r="G979" s="705"/>
      <c r="H979" s="705"/>
      <c r="I979" s="705"/>
      <c r="J979" s="705"/>
      <c r="K979" s="705"/>
      <c r="L979" s="705"/>
      <c r="M979" s="705"/>
      <c r="N979" s="705"/>
      <c r="O979" s="705"/>
      <c r="P979" s="705"/>
      <c r="Q979" s="705"/>
      <c r="R979" s="705"/>
      <c r="S979" s="705"/>
      <c r="T979" s="705"/>
      <c r="U979" s="705"/>
      <c r="V979" s="705"/>
      <c r="W979" s="705"/>
      <c r="X979" s="705"/>
      <c r="Y979" s="705"/>
      <c r="Z979" s="705"/>
    </row>
    <row r="980" ht="15.75" customHeight="1">
      <c r="A980" s="707"/>
      <c r="B980" s="703"/>
      <c r="C980" s="705"/>
      <c r="D980" s="705"/>
      <c r="E980" s="705"/>
      <c r="F980" s="705"/>
      <c r="G980" s="705"/>
      <c r="H980" s="705"/>
      <c r="I980" s="705"/>
      <c r="J980" s="705"/>
      <c r="K980" s="705"/>
      <c r="L980" s="705"/>
      <c r="M980" s="705"/>
      <c r="N980" s="705"/>
      <c r="O980" s="705"/>
      <c r="P980" s="705"/>
      <c r="Q980" s="705"/>
      <c r="R980" s="705"/>
      <c r="S980" s="705"/>
      <c r="T980" s="705"/>
      <c r="U980" s="705"/>
      <c r="V980" s="705"/>
      <c r="W980" s="705"/>
      <c r="X980" s="705"/>
      <c r="Y980" s="705"/>
      <c r="Z980" s="705"/>
    </row>
    <row r="981" ht="15.75" customHeight="1">
      <c r="A981" s="707"/>
      <c r="B981" s="703"/>
      <c r="C981" s="705"/>
      <c r="D981" s="705"/>
      <c r="E981" s="705"/>
      <c r="F981" s="705"/>
      <c r="G981" s="705"/>
      <c r="H981" s="705"/>
      <c r="I981" s="705"/>
      <c r="J981" s="705"/>
      <c r="K981" s="705"/>
      <c r="L981" s="705"/>
      <c r="M981" s="705"/>
      <c r="N981" s="705"/>
      <c r="O981" s="705"/>
      <c r="P981" s="705"/>
      <c r="Q981" s="705"/>
      <c r="R981" s="705"/>
      <c r="S981" s="705"/>
      <c r="T981" s="705"/>
      <c r="U981" s="705"/>
      <c r="V981" s="705"/>
      <c r="W981" s="705"/>
      <c r="X981" s="705"/>
      <c r="Y981" s="705"/>
      <c r="Z981" s="705"/>
    </row>
    <row r="982" ht="15.75" customHeight="1">
      <c r="A982" s="707"/>
      <c r="B982" s="703"/>
      <c r="C982" s="705"/>
      <c r="D982" s="705"/>
      <c r="E982" s="705"/>
      <c r="F982" s="705"/>
      <c r="G982" s="705"/>
      <c r="H982" s="705"/>
      <c r="I982" s="705"/>
      <c r="J982" s="705"/>
      <c r="K982" s="705"/>
      <c r="L982" s="705"/>
      <c r="M982" s="705"/>
      <c r="N982" s="705"/>
      <c r="O982" s="705"/>
      <c r="P982" s="705"/>
      <c r="Q982" s="705"/>
      <c r="R982" s="705"/>
      <c r="S982" s="705"/>
      <c r="T982" s="705"/>
      <c r="U982" s="705"/>
      <c r="V982" s="705"/>
      <c r="W982" s="705"/>
      <c r="X982" s="705"/>
      <c r="Y982" s="705"/>
      <c r="Z982" s="705"/>
    </row>
    <row r="983" ht="15.75" customHeight="1">
      <c r="A983" s="707"/>
      <c r="B983" s="703"/>
      <c r="C983" s="705"/>
      <c r="D983" s="705"/>
      <c r="E983" s="705"/>
      <c r="F983" s="705"/>
      <c r="G983" s="705"/>
      <c r="H983" s="705"/>
      <c r="I983" s="705"/>
      <c r="J983" s="705"/>
      <c r="K983" s="705"/>
      <c r="L983" s="705"/>
      <c r="M983" s="705"/>
      <c r="N983" s="705"/>
      <c r="O983" s="705"/>
      <c r="P983" s="705"/>
      <c r="Q983" s="705"/>
      <c r="R983" s="705"/>
      <c r="S983" s="705"/>
      <c r="T983" s="705"/>
      <c r="U983" s="705"/>
      <c r="V983" s="705"/>
      <c r="W983" s="705"/>
      <c r="X983" s="705"/>
      <c r="Y983" s="705"/>
      <c r="Z983" s="705"/>
    </row>
    <row r="984" ht="15.75" customHeight="1">
      <c r="A984" s="707"/>
      <c r="B984" s="703"/>
      <c r="C984" s="705"/>
      <c r="D984" s="705"/>
      <c r="E984" s="705"/>
      <c r="F984" s="705"/>
      <c r="G984" s="705"/>
      <c r="H984" s="705"/>
      <c r="I984" s="705"/>
      <c r="J984" s="705"/>
      <c r="K984" s="705"/>
      <c r="L984" s="705"/>
      <c r="M984" s="705"/>
      <c r="N984" s="705"/>
      <c r="O984" s="705"/>
      <c r="P984" s="705"/>
      <c r="Q984" s="705"/>
      <c r="R984" s="705"/>
      <c r="S984" s="705"/>
      <c r="T984" s="705"/>
      <c r="U984" s="705"/>
      <c r="V984" s="705"/>
      <c r="W984" s="705"/>
      <c r="X984" s="705"/>
      <c r="Y984" s="705"/>
      <c r="Z984" s="705"/>
    </row>
    <row r="985" ht="15.75" customHeight="1">
      <c r="A985" s="707"/>
      <c r="B985" s="703"/>
      <c r="C985" s="705"/>
      <c r="D985" s="705"/>
      <c r="E985" s="705"/>
      <c r="F985" s="705"/>
      <c r="G985" s="705"/>
      <c r="H985" s="705"/>
      <c r="I985" s="705"/>
      <c r="J985" s="705"/>
      <c r="K985" s="705"/>
      <c r="L985" s="705"/>
      <c r="M985" s="705"/>
      <c r="N985" s="705"/>
      <c r="O985" s="705"/>
      <c r="P985" s="705"/>
      <c r="Q985" s="705"/>
      <c r="R985" s="705"/>
      <c r="S985" s="705"/>
      <c r="T985" s="705"/>
      <c r="U985" s="705"/>
      <c r="V985" s="705"/>
      <c r="W985" s="705"/>
      <c r="X985" s="705"/>
      <c r="Y985" s="705"/>
      <c r="Z985" s="705"/>
    </row>
    <row r="986" ht="15.75" customHeight="1">
      <c r="A986" s="707"/>
      <c r="B986" s="703"/>
      <c r="C986" s="705"/>
      <c r="D986" s="705"/>
      <c r="E986" s="705"/>
      <c r="F986" s="705"/>
      <c r="G986" s="705"/>
      <c r="H986" s="705"/>
      <c r="I986" s="705"/>
      <c r="J986" s="705"/>
      <c r="K986" s="705"/>
      <c r="L986" s="705"/>
      <c r="M986" s="705"/>
      <c r="N986" s="705"/>
      <c r="O986" s="705"/>
      <c r="P986" s="705"/>
      <c r="Q986" s="705"/>
      <c r="R986" s="705"/>
      <c r="S986" s="705"/>
      <c r="T986" s="705"/>
      <c r="U986" s="705"/>
      <c r="V986" s="705"/>
      <c r="W986" s="705"/>
      <c r="X986" s="705"/>
      <c r="Y986" s="705"/>
      <c r="Z986" s="705"/>
    </row>
    <row r="987" ht="15.75" customHeight="1">
      <c r="A987" s="707"/>
      <c r="B987" s="703"/>
      <c r="C987" s="705"/>
      <c r="D987" s="705"/>
      <c r="E987" s="705"/>
      <c r="F987" s="705"/>
      <c r="G987" s="705"/>
      <c r="H987" s="705"/>
      <c r="I987" s="705"/>
      <c r="J987" s="705"/>
      <c r="K987" s="705"/>
      <c r="L987" s="705"/>
      <c r="M987" s="705"/>
      <c r="N987" s="705"/>
      <c r="O987" s="705"/>
      <c r="P987" s="705"/>
      <c r="Q987" s="705"/>
      <c r="R987" s="705"/>
      <c r="S987" s="705"/>
      <c r="T987" s="705"/>
      <c r="U987" s="705"/>
      <c r="V987" s="705"/>
      <c r="W987" s="705"/>
      <c r="X987" s="705"/>
      <c r="Y987" s="705"/>
      <c r="Z987" s="705"/>
    </row>
    <row r="988" ht="15.75" customHeight="1">
      <c r="A988" s="707"/>
      <c r="B988" s="703"/>
      <c r="C988" s="705"/>
      <c r="D988" s="705"/>
      <c r="E988" s="705"/>
      <c r="F988" s="705"/>
      <c r="G988" s="705"/>
      <c r="H988" s="705"/>
      <c r="I988" s="705"/>
      <c r="J988" s="705"/>
      <c r="K988" s="705"/>
      <c r="L988" s="705"/>
      <c r="M988" s="705"/>
      <c r="N988" s="705"/>
      <c r="O988" s="705"/>
      <c r="P988" s="705"/>
      <c r="Q988" s="705"/>
      <c r="R988" s="705"/>
      <c r="S988" s="705"/>
      <c r="T988" s="705"/>
      <c r="U988" s="705"/>
      <c r="V988" s="705"/>
      <c r="W988" s="705"/>
      <c r="X988" s="705"/>
      <c r="Y988" s="705"/>
      <c r="Z988" s="705"/>
    </row>
    <row r="989" ht="15.75" customHeight="1">
      <c r="A989" s="707"/>
      <c r="B989" s="703"/>
      <c r="C989" s="705"/>
      <c r="D989" s="705"/>
      <c r="E989" s="705"/>
      <c r="F989" s="705"/>
      <c r="G989" s="705"/>
      <c r="H989" s="705"/>
      <c r="I989" s="705"/>
      <c r="J989" s="705"/>
      <c r="K989" s="705"/>
      <c r="L989" s="705"/>
      <c r="M989" s="705"/>
      <c r="N989" s="705"/>
      <c r="O989" s="705"/>
      <c r="P989" s="705"/>
      <c r="Q989" s="705"/>
      <c r="R989" s="705"/>
      <c r="S989" s="705"/>
      <c r="T989" s="705"/>
      <c r="U989" s="705"/>
      <c r="V989" s="705"/>
      <c r="W989" s="705"/>
      <c r="X989" s="705"/>
      <c r="Y989" s="705"/>
      <c r="Z989" s="705"/>
    </row>
    <row r="990" ht="15.75" customHeight="1">
      <c r="A990" s="707"/>
      <c r="B990" s="703"/>
      <c r="C990" s="705"/>
      <c r="D990" s="705"/>
      <c r="E990" s="705"/>
      <c r="F990" s="705"/>
      <c r="G990" s="705"/>
      <c r="H990" s="705"/>
      <c r="I990" s="705"/>
      <c r="J990" s="705"/>
      <c r="K990" s="705"/>
      <c r="L990" s="705"/>
      <c r="M990" s="705"/>
      <c r="N990" s="705"/>
      <c r="O990" s="705"/>
      <c r="P990" s="705"/>
      <c r="Q990" s="705"/>
      <c r="R990" s="705"/>
      <c r="S990" s="705"/>
      <c r="T990" s="705"/>
      <c r="U990" s="705"/>
      <c r="V990" s="705"/>
      <c r="W990" s="705"/>
      <c r="X990" s="705"/>
      <c r="Y990" s="705"/>
      <c r="Z990" s="705"/>
    </row>
    <row r="991" ht="15.75" customHeight="1">
      <c r="A991" s="707"/>
      <c r="B991" s="703"/>
      <c r="C991" s="705"/>
      <c r="D991" s="705"/>
      <c r="E991" s="705"/>
      <c r="F991" s="705"/>
      <c r="G991" s="705"/>
      <c r="H991" s="705"/>
      <c r="I991" s="705"/>
      <c r="J991" s="705"/>
      <c r="K991" s="705"/>
      <c r="L991" s="705"/>
      <c r="M991" s="705"/>
      <c r="N991" s="705"/>
      <c r="O991" s="705"/>
      <c r="P991" s="705"/>
      <c r="Q991" s="705"/>
      <c r="R991" s="705"/>
      <c r="S991" s="705"/>
      <c r="T991" s="705"/>
      <c r="U991" s="705"/>
      <c r="V991" s="705"/>
      <c r="W991" s="705"/>
      <c r="X991" s="705"/>
      <c r="Y991" s="705"/>
      <c r="Z991" s="705"/>
    </row>
    <row r="992" ht="15.75" customHeight="1">
      <c r="A992" s="707"/>
      <c r="B992" s="703"/>
      <c r="C992" s="705"/>
      <c r="D992" s="705"/>
      <c r="E992" s="705"/>
      <c r="F992" s="705"/>
      <c r="G992" s="705"/>
      <c r="H992" s="705"/>
      <c r="I992" s="705"/>
      <c r="J992" s="705"/>
      <c r="K992" s="705"/>
      <c r="L992" s="705"/>
      <c r="M992" s="705"/>
      <c r="N992" s="705"/>
      <c r="O992" s="705"/>
      <c r="P992" s="705"/>
      <c r="Q992" s="705"/>
      <c r="R992" s="705"/>
      <c r="S992" s="705"/>
      <c r="T992" s="705"/>
      <c r="U992" s="705"/>
      <c r="V992" s="705"/>
      <c r="W992" s="705"/>
      <c r="X992" s="705"/>
      <c r="Y992" s="705"/>
      <c r="Z992" s="705"/>
    </row>
    <row r="993" ht="15.75" customHeight="1">
      <c r="A993" s="707"/>
      <c r="B993" s="703"/>
      <c r="C993" s="705"/>
      <c r="D993" s="705"/>
      <c r="E993" s="705"/>
      <c r="F993" s="705"/>
      <c r="G993" s="705"/>
      <c r="H993" s="705"/>
      <c r="I993" s="705"/>
      <c r="J993" s="705"/>
      <c r="K993" s="705"/>
      <c r="L993" s="705"/>
      <c r="M993" s="705"/>
      <c r="N993" s="705"/>
      <c r="O993" s="705"/>
      <c r="P993" s="705"/>
      <c r="Q993" s="705"/>
      <c r="R993" s="705"/>
      <c r="S993" s="705"/>
      <c r="T993" s="705"/>
      <c r="U993" s="705"/>
      <c r="V993" s="705"/>
      <c r="W993" s="705"/>
      <c r="X993" s="705"/>
      <c r="Y993" s="705"/>
      <c r="Z993" s="705"/>
    </row>
    <row r="994" ht="15.75" customHeight="1">
      <c r="A994" s="707"/>
      <c r="B994" s="703"/>
      <c r="C994" s="705"/>
      <c r="D994" s="705"/>
      <c r="E994" s="705"/>
      <c r="F994" s="705"/>
      <c r="G994" s="705"/>
      <c r="H994" s="705"/>
      <c r="I994" s="705"/>
      <c r="J994" s="705"/>
      <c r="K994" s="705"/>
      <c r="L994" s="705"/>
      <c r="M994" s="705"/>
      <c r="N994" s="705"/>
      <c r="O994" s="705"/>
      <c r="P994" s="705"/>
      <c r="Q994" s="705"/>
      <c r="R994" s="705"/>
      <c r="S994" s="705"/>
      <c r="T994" s="705"/>
      <c r="U994" s="705"/>
      <c r="V994" s="705"/>
      <c r="W994" s="705"/>
      <c r="X994" s="705"/>
      <c r="Y994" s="705"/>
      <c r="Z994" s="705"/>
    </row>
    <row r="995" ht="15.75" customHeight="1">
      <c r="A995" s="707"/>
      <c r="B995" s="703"/>
      <c r="C995" s="705"/>
      <c r="D995" s="705"/>
      <c r="E995" s="705"/>
      <c r="F995" s="705"/>
      <c r="G995" s="705"/>
      <c r="H995" s="705"/>
      <c r="I995" s="705"/>
      <c r="J995" s="705"/>
      <c r="K995" s="705"/>
      <c r="L995" s="705"/>
      <c r="M995" s="705"/>
      <c r="N995" s="705"/>
      <c r="O995" s="705"/>
      <c r="P995" s="705"/>
      <c r="Q995" s="705"/>
      <c r="R995" s="705"/>
      <c r="S995" s="705"/>
      <c r="T995" s="705"/>
      <c r="U995" s="705"/>
      <c r="V995" s="705"/>
      <c r="W995" s="705"/>
      <c r="X995" s="705"/>
      <c r="Y995" s="705"/>
      <c r="Z995" s="705"/>
    </row>
    <row r="996" ht="15.75" customHeight="1">
      <c r="A996" s="707"/>
      <c r="B996" s="703"/>
      <c r="C996" s="705"/>
      <c r="D996" s="705"/>
      <c r="E996" s="705"/>
      <c r="F996" s="705"/>
      <c r="G996" s="705"/>
      <c r="H996" s="705"/>
      <c r="I996" s="705"/>
      <c r="J996" s="705"/>
      <c r="K996" s="705"/>
      <c r="L996" s="705"/>
      <c r="M996" s="705"/>
      <c r="N996" s="705"/>
      <c r="O996" s="705"/>
      <c r="P996" s="705"/>
      <c r="Q996" s="705"/>
      <c r="R996" s="705"/>
      <c r="S996" s="705"/>
      <c r="T996" s="705"/>
      <c r="U996" s="705"/>
      <c r="V996" s="705"/>
      <c r="W996" s="705"/>
      <c r="X996" s="705"/>
      <c r="Y996" s="705"/>
      <c r="Z996" s="705"/>
    </row>
    <row r="997" ht="15.75" customHeight="1">
      <c r="A997" s="707"/>
      <c r="B997" s="703"/>
      <c r="C997" s="705"/>
      <c r="D997" s="705"/>
      <c r="E997" s="705"/>
      <c r="F997" s="705"/>
      <c r="G997" s="705"/>
      <c r="H997" s="705"/>
      <c r="I997" s="705"/>
      <c r="J997" s="705"/>
      <c r="K997" s="705"/>
      <c r="L997" s="705"/>
      <c r="M997" s="705"/>
      <c r="N997" s="705"/>
      <c r="O997" s="705"/>
      <c r="P997" s="705"/>
      <c r="Q997" s="705"/>
      <c r="R997" s="705"/>
      <c r="S997" s="705"/>
      <c r="T997" s="705"/>
      <c r="U997" s="705"/>
      <c r="V997" s="705"/>
      <c r="W997" s="705"/>
      <c r="X997" s="705"/>
      <c r="Y997" s="705"/>
      <c r="Z997" s="705"/>
    </row>
    <row r="998" ht="15.75" customHeight="1">
      <c r="A998" s="707"/>
      <c r="B998" s="703"/>
      <c r="C998" s="705"/>
      <c r="D998" s="705"/>
      <c r="E998" s="705"/>
      <c r="F998" s="705"/>
      <c r="G998" s="705"/>
      <c r="H998" s="705"/>
      <c r="I998" s="705"/>
      <c r="J998" s="705"/>
      <c r="K998" s="705"/>
      <c r="L998" s="705"/>
      <c r="M998" s="705"/>
      <c r="N998" s="705"/>
      <c r="O998" s="705"/>
      <c r="P998" s="705"/>
      <c r="Q998" s="705"/>
      <c r="R998" s="705"/>
      <c r="S998" s="705"/>
      <c r="T998" s="705"/>
      <c r="U998" s="705"/>
      <c r="V998" s="705"/>
      <c r="W998" s="705"/>
      <c r="X998" s="705"/>
      <c r="Y998" s="705"/>
      <c r="Z998" s="705"/>
    </row>
    <row r="999" ht="15.75" customHeight="1">
      <c r="A999" s="707"/>
      <c r="B999" s="703"/>
      <c r="C999" s="705"/>
      <c r="D999" s="705"/>
      <c r="E999" s="705"/>
      <c r="F999" s="705"/>
      <c r="G999" s="705"/>
      <c r="H999" s="705"/>
      <c r="I999" s="705"/>
      <c r="J999" s="705"/>
      <c r="K999" s="705"/>
      <c r="L999" s="705"/>
      <c r="M999" s="705"/>
      <c r="N999" s="705"/>
      <c r="O999" s="705"/>
      <c r="P999" s="705"/>
      <c r="Q999" s="705"/>
      <c r="R999" s="705"/>
      <c r="S999" s="705"/>
      <c r="T999" s="705"/>
      <c r="U999" s="705"/>
      <c r="V999" s="705"/>
      <c r="W999" s="705"/>
      <c r="X999" s="705"/>
      <c r="Y999" s="705"/>
      <c r="Z999" s="705"/>
    </row>
    <row r="1000" ht="15.75" customHeight="1">
      <c r="A1000" s="707"/>
      <c r="B1000" s="703"/>
      <c r="C1000" s="705"/>
      <c r="D1000" s="705"/>
      <c r="E1000" s="705"/>
      <c r="F1000" s="705"/>
      <c r="G1000" s="705"/>
      <c r="H1000" s="705"/>
      <c r="I1000" s="705"/>
      <c r="J1000" s="705"/>
      <c r="K1000" s="705"/>
      <c r="L1000" s="705"/>
      <c r="M1000" s="705"/>
      <c r="N1000" s="705"/>
      <c r="O1000" s="705"/>
      <c r="P1000" s="705"/>
      <c r="Q1000" s="705"/>
      <c r="R1000" s="705"/>
      <c r="S1000" s="705"/>
      <c r="T1000" s="705"/>
      <c r="U1000" s="705"/>
      <c r="V1000" s="705"/>
      <c r="W1000" s="705"/>
      <c r="X1000" s="705"/>
      <c r="Y1000" s="705"/>
      <c r="Z1000" s="705"/>
    </row>
  </sheetData>
  <printOptions/>
  <pageMargins bottom="1.0" footer="0.0" header="0.0" left="0.75" right="0.75" top="1.0"/>
  <pageSetup paperSize="9" orientation="portrait"/>
  <drawing r:id="rId1"/>
</worksheet>
</file>