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TENKORAMAH D_A GROW\Desktop\ALL BLOSSOM ASSIGNMENTS\PENIEL_TENKORAMAH_TWUM.PersonalAssighnments\"/>
    </mc:Choice>
  </mc:AlternateContent>
  <xr:revisionPtr revIDLastSave="0" documentId="13_ncr:1_{54612B3B-E4ED-4038-8D65-1406AB3BBA82}" xr6:coauthVersionLast="47" xr6:coauthVersionMax="47" xr10:uidLastSave="{00000000-0000-0000-0000-000000000000}"/>
  <bookViews>
    <workbookView xWindow="-110" yWindow="-110" windowWidth="19420" windowHeight="10300" tabRatio="796" activeTab="6" xr2:uid="{00000000-000D-0000-FFFF-FFFF00000000}"/>
  </bookViews>
  <sheets>
    <sheet name="BLOSSOM ACADEMY" sheetId="8" r:id="rId1"/>
    <sheet name="Data" sheetId="1" r:id="rId2"/>
    <sheet name="Table" sheetId="5" r:id="rId3"/>
    <sheet name="One-dimensional Pivot Table" sheetId="3" r:id="rId4"/>
    <sheet name="Two-dimensional Pivot Table" sheetId="4" r:id="rId5"/>
    <sheet name="Sheet1" sheetId="10" r:id="rId6"/>
    <sheet name="DashBoard" sheetId="9" r:id="rId7"/>
  </sheets>
  <definedNames>
    <definedName name="_xlnm._FilterDatabase" localSheetId="1" hidden="1">Data!$A$1:$F$214</definedName>
    <definedName name="Category">Food_Bank_[Category]</definedName>
    <definedName name="Slicer_Category">#N/A</definedName>
    <definedName name="Slicer_Country">#N/A</definedName>
    <definedName name="Slicer_Product">#N/A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L21" i="5" l="1"/>
  <c r="L22" i="5"/>
  <c r="L23" i="5"/>
  <c r="L24" i="5"/>
  <c r="L25" i="5"/>
  <c r="L26" i="5"/>
  <c r="L20" i="5"/>
  <c r="K21" i="5"/>
  <c r="K22" i="5"/>
  <c r="K23" i="5"/>
  <c r="K24" i="5"/>
  <c r="K25" i="5"/>
  <c r="K26" i="5"/>
  <c r="K20" i="5"/>
  <c r="J21" i="5"/>
  <c r="J22" i="5"/>
  <c r="J23" i="5"/>
  <c r="J24" i="5"/>
  <c r="J25" i="5"/>
  <c r="J26" i="5"/>
  <c r="J20" i="5"/>
  <c r="AF7" i="5"/>
  <c r="AF3" i="5" a="1"/>
  <c r="AF3" i="5" s="1"/>
  <c r="I10" i="5" a="1"/>
  <c r="I10" i="5" s="1"/>
  <c r="K10" i="5" s="1"/>
  <c r="I5" i="5" a="1"/>
  <c r="I5" i="5" s="1"/>
  <c r="L5" i="5" s="1"/>
  <c r="J10" i="5" l="1"/>
  <c r="I12" i="5"/>
  <c r="I14" i="5"/>
  <c r="I13" i="5"/>
  <c r="J5" i="5"/>
  <c r="I15" i="5"/>
  <c r="K5" i="5"/>
  <c r="L10" i="5"/>
  <c r="I16" i="5"/>
  <c r="I6" i="5"/>
  <c r="I11" i="5"/>
  <c r="AF4" i="5"/>
  <c r="L13" i="5" l="1"/>
  <c r="J13" i="5"/>
  <c r="K13" i="5"/>
  <c r="J11" i="5"/>
  <c r="K11" i="5"/>
  <c r="L11" i="5"/>
  <c r="K14" i="5"/>
  <c r="L14" i="5"/>
  <c r="J14" i="5"/>
  <c r="L6" i="5"/>
  <c r="K6" i="5"/>
  <c r="J6" i="5"/>
  <c r="L12" i="5"/>
  <c r="J12" i="5"/>
  <c r="K12" i="5"/>
  <c r="K15" i="5"/>
  <c r="L15" i="5"/>
  <c r="J15" i="5"/>
  <c r="K16" i="5"/>
  <c r="L16" i="5"/>
  <c r="J16" i="5"/>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<sst xmlns="http://schemas.openxmlformats.org/spreadsheetml/2006/main" count="1496" uniqueCount="60">
  <si>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</si>
  <si>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</si>
  <si>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</si>
  <si>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</si>
  <si>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</si>
  <si>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</si>
  <si>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</si>
  <si>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</si>
  <si>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</si>
  <si>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</si>
  <si>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</si>
  <si>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</si>
  <si>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</si>
  <si>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</si>
  <si>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</si>
  <si>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</si>
  <si>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</si>
  <si>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</si>
  <si>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</si>
  <si>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</si>
  <si>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</si>
  <si>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</si>
  <si>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Count per Order</t>
  </si>
  <si>
    <t>Amount Sum</t>
  </si>
  <si>
    <t>Amount Average</t>
  </si>
  <si>
    <t>USE OF EXCEL FUNCTIONS FOR ANALYSIS</t>
  </si>
  <si>
    <t>Grand Total</t>
  </si>
  <si>
    <t>Sum of Amount</t>
  </si>
  <si>
    <t>Count of Order ID</t>
  </si>
  <si>
    <t>Fruit Total</t>
  </si>
  <si>
    <t>Vegetables Total</t>
  </si>
  <si>
    <t>Months (Date)</t>
  </si>
  <si>
    <t>Jan</t>
  </si>
  <si>
    <t>Feb</t>
  </si>
  <si>
    <t>Mar</t>
  </si>
  <si>
    <t>Apr</t>
  </si>
  <si>
    <t>May</t>
  </si>
  <si>
    <t>Jun</t>
  </si>
  <si>
    <t>Jul</t>
  </si>
  <si>
    <t>Aug</t>
  </si>
  <si>
    <t>Sep</t>
  </si>
  <si>
    <t>Oct</t>
  </si>
  <si>
    <t>Nov</t>
  </si>
  <si>
    <t>Dec</t>
  </si>
  <si>
    <t>Average of Amount</t>
  </si>
  <si>
    <t xml:space="preserve"> Order ID of top 5 highest Amount</t>
  </si>
  <si>
    <t xml:space="preserve"> Order ID of bottom 5 lowest Amount</t>
  </si>
  <si>
    <t>Low</t>
  </si>
  <si>
    <t>Mid</t>
  </si>
  <si>
    <t>High</t>
  </si>
  <si>
    <t>Range of Amount for all orders using the Color Scale on Conditional Formating</t>
  </si>
  <si>
    <t>Australia Total</t>
  </si>
  <si>
    <t>Canada Total</t>
  </si>
  <si>
    <t>France Total</t>
  </si>
  <si>
    <t>Germany Total</t>
  </si>
  <si>
    <t>New Zealand Total</t>
  </si>
  <si>
    <t>United Kingdom Total</t>
  </si>
  <si>
    <t>United States Total</t>
  </si>
  <si>
    <t>j</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</si>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</sst>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
    <numFmt numFmtId="165" formatCode="_(&quot;$&quot;* #,##0_);_(&quot;$&quot;* \(#,##0\);_(&quot;$&quot;* &quot;-&quot;??_);_(@_)"/>
  </numFmts>
  <fonts count="4" x14ac:knownFonts="1">
    <font>
      <sz val="11"/>
      <color theme="1"/>
      <name val="Corbel"/>
      <family val="2"/>
      <scheme val="minor"/>
    </font>
    <font>
      <b/>
      <sz val="11"/>
      <color theme="1"/>
      <name val="Corbel"/>
      <family val="2"/>
      <scheme val="minor"/>
    </font>
    <font>
      <sz val="11"/>
      <color theme="1"/>
      <name val="Corbel"/>
      <family val="2"/>
      <scheme val="minor"/>
    </font>
    <font>
      <b/>
      <sz val="11"/>
      <color theme="0"/>
      <name val="Corbel"/>
      <family val="2"/>
      <scheme val="minor"/>
    </font>
  </fonts>
  <fills count="17">
    <fill>
      <patternFill patternType="none"/>
    </fill>
    <fill>
      <patternFill patternType="gray125"/>
    </fill>
    <fill>
      <patternFill patternType="solid">
        <fgColor rgb="FFFFC000"/>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1"/>
        <bgColor theme="1"/>
      </patternFill>
    </fill>
    <fill>
      <patternFill patternType="solid">
        <fgColor rgb="FF92D050"/>
        <bgColor indexed="64"/>
      </patternFill>
    </fill>
    <fill>
      <patternFill patternType="solid">
        <fgColor rgb="FFFF33CC"/>
        <bgColor indexed="64"/>
      </patternFill>
    </fill>
    <fill>
      <patternFill patternType="solid">
        <fgColor rgb="FFFF6600"/>
        <bgColor indexed="64"/>
      </patternFill>
    </fill>
    <fill>
      <patternFill patternType="solid">
        <fgColor rgb="FFFFCC00"/>
        <bgColor indexed="64"/>
      </patternFill>
    </fill>
    <fill>
      <patternFill patternType="solid">
        <fgColor rgb="FF74B230"/>
        <bgColor indexed="64"/>
      </patternFill>
    </fill>
    <fill>
      <patternFill patternType="solid">
        <fgColor theme="4" tint="0.79998168889431442"/>
        <bgColor theme="4" tint="0.79998168889431442"/>
      </patternFill>
    </fill>
    <fill>
      <patternFill patternType="solid">
        <fgColor theme="0" tint="-0.249977111117893"/>
        <bgColor indexed="64"/>
      </patternFill>
    </fill>
  </fills>
  <borders count="8">
    <border>
      <left/>
      <right/>
      <top/>
      <bottom/>
      <diagonal/>
    </border>
    <border>
      <left style="thin">
        <color theme="1"/>
      </left>
      <right/>
      <top style="thin">
        <color theme="1"/>
      </top>
      <bottom/>
      <diagonal/>
    </border>
    <border>
      <left/>
      <right/>
      <top style="thin">
        <color theme="1"/>
      </top>
      <bottom/>
      <diagonal/>
    </border>
    <border>
      <left style="thin">
        <color theme="1"/>
      </left>
      <right/>
      <top style="thin">
        <color theme="1"/>
      </top>
      <bottom style="thin">
        <color theme="1"/>
      </bottom>
      <diagonal/>
    </border>
    <border>
      <left/>
      <right/>
      <top style="thin">
        <color theme="1"/>
      </top>
      <bottom style="thin">
        <color theme="1"/>
      </bottom>
      <diagonal/>
    </border>
    <border>
      <left style="thin">
        <color theme="1"/>
      </left>
      <right/>
      <top/>
      <bottom/>
      <diagonal/>
    </border>
    <border>
      <left/>
      <right/>
      <top/>
      <bottom style="thin">
        <color theme="4" tint="0.39997558519241921"/>
      </bottom>
      <diagonal/>
    </border>
    <border>
      <left/>
      <right/>
      <top style="thin">
        <color theme="4"/>
      </top>
      <bottom style="thin">
        <color theme="4"/>
      </bottom>
      <diagonal/>
    </border>
  </borders>
  <cellStyleXfs count="2">
    <xf numFmtId="0" fontId="0" fillId="0" borderId="0"/>
    <xf numFmtId="44" fontId="2" fillId="0" borderId="0" applyFont="0" applyFill="0" applyBorder="0" applyAlignment="0" applyProtection="0"/>
  </cellStyleXfs>
  <cellXfs count="41">
    <xf numFmtId="0" fontId="0" fillId="0" borderId="0" xfId="0"/>
    <xf numFmtId="0" fontId="1" fillId="0" borderId="0" xfId="0" applyFont="1"/>
    <xf numFmtId="164" fontId="0" fillId="0" borderId="0" xfId="0" applyNumberFormat="1"/>
    <xf numFmtId="14" fontId="0" fillId="0" borderId="0" xfId="0" applyNumberFormat="1"/>
    <xf numFmtId="44" fontId="0" fillId="0" borderId="0" xfId="1" applyFont="1"/>
    <xf numFmtId="165" fontId="0" fillId="0" borderId="0" xfId="0" applyNumberFormat="1"/>
    <xf numFmtId="0" fontId="0" fillId="3" borderId="0" xfId="0" applyFill="1"/>
    <xf numFmtId="165" fontId="0" fillId="3" borderId="0" xfId="1" applyNumberFormat="1" applyFont="1" applyFill="1"/>
    <xf numFmtId="44" fontId="0" fillId="3" borderId="0" xfId="1" applyFont="1" applyFill="1"/>
    <xf numFmtId="0" fontId="1" fillId="4" borderId="0" xfId="0" applyFont="1" applyFill="1"/>
    <xf numFmtId="0" fontId="0" fillId="5" borderId="0" xfId="0" applyFill="1"/>
    <xf numFmtId="165" fontId="0" fillId="5" borderId="0" xfId="1" applyNumberFormat="1" applyFont="1" applyFill="1"/>
    <xf numFmtId="44" fontId="0" fillId="5" borderId="0" xfId="1" applyFont="1" applyFill="1"/>
    <xf numFmtId="0" fontId="1" fillId="6" borderId="0" xfId="0" applyFont="1" applyFill="1"/>
    <xf numFmtId="0" fontId="1" fillId="7" borderId="0" xfId="0" applyFont="1" applyFill="1"/>
    <xf numFmtId="0" fontId="0" fillId="8" borderId="0" xfId="0" applyFill="1"/>
    <xf numFmtId="165" fontId="0" fillId="8" borderId="0" xfId="1" applyNumberFormat="1" applyFont="1" applyFill="1"/>
    <xf numFmtId="44" fontId="0" fillId="8" borderId="0" xfId="1" applyFont="1" applyFill="1"/>
    <xf numFmtId="0" fontId="0" fillId="0" borderId="1" xfId="0" applyBorder="1"/>
    <xf numFmtId="0" fontId="0" fillId="0" borderId="2" xfId="0" applyBorder="1"/>
    <xf numFmtId="0" fontId="0" fillId="0" borderId="3" xfId="0" applyBorder="1"/>
    <xf numFmtId="0" fontId="0" fillId="0" borderId="4" xfId="0" applyBorder="1"/>
    <xf numFmtId="0" fontId="0" fillId="10" borderId="0" xfId="0" applyFill="1"/>
    <xf numFmtId="164" fontId="0" fillId="0" borderId="2" xfId="0" applyNumberFormat="1" applyBorder="1"/>
    <xf numFmtId="14" fontId="0" fillId="0" borderId="2" xfId="0" applyNumberFormat="1" applyBorder="1"/>
    <xf numFmtId="164" fontId="0" fillId="0" borderId="4" xfId="0" applyNumberFormat="1" applyBorder="1"/>
    <xf numFmtId="14" fontId="0" fillId="0" borderId="4" xfId="0" applyNumberFormat="1" applyBorder="1"/>
    <xf numFmtId="0" fontId="3" fillId="9" borderId="5" xfId="0" applyFont="1" applyFill="1" applyBorder="1"/>
    <xf numFmtId="0" fontId="3" fillId="9" borderId="0" xfId="0" applyFont="1" applyFill="1"/>
    <xf numFmtId="0" fontId="0" fillId="11" borderId="0" xfId="0" applyFill="1"/>
    <xf numFmtId="0" fontId="0" fillId="0" borderId="0" xfId="0" pivotButton="1"/>
    <xf numFmtId="0" fontId="1" fillId="13" borderId="0" xfId="0" applyFont="1" applyFill="1" applyAlignment="1">
      <alignment horizontal="center" vertical="center"/>
    </xf>
    <xf numFmtId="0" fontId="1" fillId="14" borderId="0" xfId="0" applyFont="1" applyFill="1" applyAlignment="1">
      <alignment horizontal="center" vertical="center"/>
    </xf>
    <xf numFmtId="0" fontId="1" fillId="12" borderId="0" xfId="0" applyFont="1" applyFill="1" applyAlignment="1">
      <alignment horizontal="center" vertical="center"/>
    </xf>
    <xf numFmtId="0" fontId="1" fillId="15" borderId="6" xfId="0" applyFont="1" applyFill="1" applyBorder="1"/>
    <xf numFmtId="0" fontId="1" fillId="0" borderId="6" xfId="0" applyFont="1" applyBorder="1"/>
    <xf numFmtId="0" fontId="1" fillId="0" borderId="7" xfId="0" applyFont="1" applyBorder="1"/>
    <xf numFmtId="0" fontId="0" fillId="16" borderId="0" xfId="0" applyFill="1"/>
    <xf numFmtId="0" fontId="0" fillId="0" borderId="0" xfId="0" applyAlignment="1">
      <alignment horizontal="left" vertical="top" wrapText="1"/>
    </xf>
    <xf numFmtId="0" fontId="0" fillId="2" borderId="0" xfId="0" applyFill="1" applyAlignment="1">
      <alignment horizontal="center"/>
    </xf>
    <xf numFmtId="0" fontId="0" fillId="0" borderId="0" xfId="0" applyNumberFormat="1"/>
  </cellXfs>
  <cellStyles count="2">
    <cellStyle name="Currency" xfId="1" builtinId="4"/>
    <cellStyle name="Normal" xfId="0" builtinId="0"/>
  </cellStyles>
  <dxfs count="24">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fill>
        <patternFill>
          <bgColor rgb="FF92D050"/>
        </patternFill>
      </fill>
    </dxf>
    <dxf>
      <fill>
        <patternFill>
          <bgColor rgb="FF92D050"/>
        </patternFill>
      </fill>
    </dxf>
    <dxf>
      <fill>
        <patternFill>
          <bgColor rgb="FFFF33CC"/>
        </patternFill>
      </fill>
    </dxf>
    <dxf>
      <fill>
        <patternFill>
          <bgColor rgb="FFA365D1"/>
        </patternFill>
      </fill>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9" formatCode="m/d/yyyy"/>
    </dxf>
    <dxf>
      <numFmt numFmtId="164" formatCode="&quot;$&quot;#,##0"/>
    </dxf>
    <dxf>
      <font>
        <b/>
        <i val="0"/>
        <strike val="0"/>
        <condense val="0"/>
        <extend val="0"/>
        <outline val="0"/>
        <shadow val="0"/>
        <u val="none"/>
        <vertAlign val="baseline"/>
        <sz val="11"/>
        <color theme="1"/>
        <name val="Corbel"/>
        <family val="2"/>
        <scheme val="minor"/>
      </font>
    </dxf>
    <dxf>
      <font>
        <b val="0"/>
        <i val="0"/>
        <strike val="0"/>
        <condense val="0"/>
        <extend val="0"/>
        <outline val="0"/>
        <shadow val="0"/>
        <u val="none"/>
        <vertAlign val="baseline"/>
        <sz val="11"/>
        <color theme="1"/>
        <name val="Corbel"/>
        <family val="2"/>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orbel"/>
        <family val="2"/>
        <scheme val="minor"/>
      </font>
      <numFmt numFmtId="19" formatCode="m/d/yyyy"/>
      <border diagonalUp="0" diagonalDown="0">
        <left/>
        <right/>
        <top style="thin">
          <color theme="1"/>
        </top>
        <bottom/>
        <vertical/>
        <horizontal/>
      </border>
    </dxf>
    <dxf>
      <font>
        <b val="0"/>
        <i val="0"/>
        <strike val="0"/>
        <condense val="0"/>
        <extend val="0"/>
        <outline val="0"/>
        <shadow val="0"/>
        <u val="none"/>
        <vertAlign val="baseline"/>
        <sz val="11"/>
        <color theme="1"/>
        <name val="Corbel"/>
        <family val="2"/>
        <scheme val="minor"/>
      </font>
      <numFmt numFmtId="164" formatCode="&quot;$&quot;#,##0"/>
      <border diagonalUp="0" diagonalDown="0">
        <left/>
        <right/>
        <top style="thin">
          <color theme="1"/>
        </top>
        <bottom/>
        <vertical/>
        <horizontal/>
      </border>
    </dxf>
    <dxf>
      <font>
        <b val="0"/>
        <i val="0"/>
        <strike val="0"/>
        <condense val="0"/>
        <extend val="0"/>
        <outline val="0"/>
        <shadow val="0"/>
        <u val="none"/>
        <vertAlign val="baseline"/>
        <sz val="11"/>
        <color theme="1"/>
        <name val="Corbel"/>
        <family val="2"/>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orbel"/>
        <family val="2"/>
        <scheme val="minor"/>
      </font>
      <border diagonalUp="0" diagonalDown="0">
        <left style="thin">
          <color theme="1"/>
        </left>
        <right/>
        <top style="thin">
          <color theme="1"/>
        </top>
        <bottom/>
        <vertical/>
        <horizontal/>
      </border>
    </dxf>
    <dxf>
      <border outline="0">
        <right style="thin">
          <color theme="1"/>
        </right>
        <top style="thin">
          <color theme="1"/>
        </top>
      </border>
    </dxf>
    <dxf>
      <font>
        <b/>
        <i val="0"/>
        <strike val="0"/>
        <condense val="0"/>
        <extend val="0"/>
        <outline val="0"/>
        <shadow val="0"/>
        <u val="none"/>
        <vertAlign val="baseline"/>
        <sz val="11"/>
        <color theme="0"/>
        <name val="Corbel"/>
        <family val="2"/>
        <scheme val="minor"/>
      </font>
      <fill>
        <patternFill patternType="solid">
          <fgColor theme="1"/>
          <bgColor theme="1"/>
        </patternFill>
      </fill>
    </dxf>
  </dxfs>
  <tableStyles count="0" defaultTableStyle="TableStyleMedium2" defaultPivotStyle="PivotStyleLight16"/>
  <colors>
    <mruColors>
      <color rgb="FF000000"/>
      <color rgb="FFB8D7A5"/>
      <color rgb="FFDDDDDD"/>
      <color rgb="FFA1EC32"/>
      <color rgb="FF4A7232"/>
      <color rgb="FF182610"/>
      <color rgb="FF5CBAD4"/>
      <color rgb="FF2A401C"/>
      <color rgb="FF1C2B13"/>
      <color rgb="FFFF6B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[PENIEL_TENKORAMAH_TWUM_CapstoneProject.xlsx]One-dimensional Pivot Table!PivotTable2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Table'!$C$1</c:f>
              <c:strCache>
                <c:ptCount val="1"/>
                <c:pt idx="0">
                  <c:v>Total</c:v>
                </c:pt>
              </c:strCache>
            </c:strRef>
          </c:tx>
          <c:spPr>
            <a:solidFill>
              <a:schemeClr val="accent1"/>
            </a:solidFill>
            <a:ln>
              <a:noFill/>
            </a:ln>
            <a:effectLst/>
          </c:spPr>
          <c:invertIfNegative val="0"/>
          <c:cat>
            <c:multiLvlStrRef>
              <c:f>'One-dimensional Pivot Table'!$A$2:$B$11</c:f>
              <c:multiLvlStrCache>
                <c:ptCount val="7"/>
                <c:lvl>
                  <c:pt idx="0">
                    <c:v>Apple</c:v>
                  </c:pt>
                  <c:pt idx="1">
                    <c:v>Banana</c:v>
                  </c:pt>
                  <c:pt idx="2">
                    <c:v>Mango</c:v>
                  </c:pt>
                  <c:pt idx="3">
                    <c:v>Orange</c:v>
                  </c:pt>
                  <c:pt idx="4">
                    <c:v>Beans</c:v>
                  </c:pt>
                  <c:pt idx="5">
                    <c:v>Cabbage</c:v>
                  </c:pt>
                  <c:pt idx="6">
                    <c:v>Carrots</c:v>
                  </c:pt>
                </c:lvl>
                <c:lvl>
                  <c:pt idx="0">
                    <c:v>Fruit</c:v>
                  </c:pt>
                  <c:pt idx="4">
                    <c:v>Vegetables</c:v>
                  </c:pt>
                </c:lvl>
              </c:multiLvlStrCache>
            </c:multiLvlStrRef>
          </c:cat>
          <c:val>
            <c:numRef>
              <c:f>'One-dimensional Pivot Table'!$C$2:$C$11</c:f>
              <c:numCache>
                <c:formatCode>_("$"* #,##0_);_("$"* \(#,##0\);_("$"* "-"??_);_(@_)</c:formatCode>
                <c:ptCount val="7"/>
                <c:pt idx="0">
                  <c:v>191257</c:v>
                </c:pt>
                <c:pt idx="1">
                  <c:v>340295</c:v>
                </c:pt>
                <c:pt idx="2">
                  <c:v>57079</c:v>
                </c:pt>
                <c:pt idx="3">
                  <c:v>104438</c:v>
                </c:pt>
                <c:pt idx="4">
                  <c:v>57281</c:v>
                </c:pt>
                <c:pt idx="5">
                  <c:v>142439</c:v>
                </c:pt>
                <c:pt idx="6">
                  <c:v>136945</c:v>
                </c:pt>
              </c:numCache>
            </c:numRef>
          </c:val>
          <c:extLst>
            <c:ext xmlns:c16="http://schemas.microsoft.com/office/drawing/2014/chart" uri="{C3380CC4-5D6E-409C-BE32-E72D297353CC}">
              <c16:uniqueId val="{00000000-6002-4A2A-87FC-D266B396DECB}"/>
            </c:ext>
          </c:extLst>
        </c:ser>
        <c:dLbls>
          <c:showLegendKey val="0"/>
          <c:showVal val="0"/>
          <c:showCatName val="0"/>
          <c:showSerName val="0"/>
          <c:showPercent val="0"/>
          <c:showBubbleSize val="0"/>
        </c:dLbls>
        <c:gapWidth val="219"/>
        <c:overlap val="-27"/>
        <c:axId val="587517392"/>
        <c:axId val="587517032"/>
      </c:barChart>
      <c:catAx>
        <c:axId val="58751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517032"/>
        <c:crosses val="autoZero"/>
        <c:auto val="1"/>
        <c:lblAlgn val="ctr"/>
        <c:lblOffset val="100"/>
        <c:noMultiLvlLbl val="0"/>
      </c:catAx>
      <c:valAx>
        <c:axId val="58751703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51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[PENIEL_TENKORAMAH_TWUM_CapstoneProject.xlsx]One-dimensional Pivot Table!PivotTable3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0256474150200588"/>
              <c:y val="0.113983091813386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'One-dimensional Pivot Table'!$B$15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A40-4215-95FE-F48801A7011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A40-4215-95FE-F48801A70117}"/>
              </c:ext>
            </c:extLst>
          </c:dPt>
          <c:dLbls>
            <c:dLbl>
              <c:idx val="0"/>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A40-4215-95FE-F48801A70117}"/>
                </c:ext>
              </c:extLst>
            </c:dLbl>
            <c:dLbl>
              <c:idx val="1"/>
              <c:layout>
                <c:manualLayout>
                  <c:x val="0.10256474150200588"/>
                  <c:y val="0.11398309181338689"/>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A40-4215-95FE-F48801A701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0"/>
            <c:extLst>
              <c:ext xmlns:c15="http://schemas.microsoft.com/office/drawing/2012/chart" uri="{CE6537A1-D6FC-4f65-9D91-7224C49458BB}"/>
            </c:extLst>
          </c:dLbls>
          <c:cat>
            <c:strRef>
              <c:f>'One-dimensional Pivot Table'!$A$16:$A$18</c:f>
              <c:strCache>
                <c:ptCount val="2"/>
                <c:pt idx="0">
                  <c:v>Fruit</c:v>
                </c:pt>
                <c:pt idx="1">
                  <c:v>Vegetables</c:v>
                </c:pt>
              </c:strCache>
            </c:strRef>
          </c:cat>
          <c:val>
            <c:numRef>
              <c:f>'One-dimensional Pivot Table'!$B$16:$B$18</c:f>
              <c:numCache>
                <c:formatCode>General</c:formatCode>
                <c:ptCount val="2"/>
                <c:pt idx="0">
                  <c:v>146</c:v>
                </c:pt>
                <c:pt idx="1">
                  <c:v>67</c:v>
                </c:pt>
              </c:numCache>
            </c:numRef>
          </c:val>
          <c:extLst>
            <c:ext xmlns:c16="http://schemas.microsoft.com/office/drawing/2014/chart" uri="{C3380CC4-5D6E-409C-BE32-E72D297353CC}">
              <c16:uniqueId val="{00000000-A78A-4088-963B-E26185721C1C}"/>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[PENIEL_TENKORAMAH_TWUM_CapstoneProject.xlsx]One-dimensional Pivot Table!PivotTable4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Table'!$B$22</c:f>
              <c:strCache>
                <c:ptCount val="1"/>
                <c:pt idx="0">
                  <c:v>Total</c:v>
                </c:pt>
              </c:strCache>
            </c:strRef>
          </c:tx>
          <c:spPr>
            <a:solidFill>
              <a:schemeClr val="accent1"/>
            </a:solidFill>
            <a:ln>
              <a:noFill/>
            </a:ln>
            <a:effectLst/>
          </c:spPr>
          <c:invertIfNegative val="0"/>
          <c:cat>
            <c:strRef>
              <c:f>'One-dimensional Pivot Table'!$A$23:$A$35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Table'!$B$23:$B$35</c:f>
              <c:numCache>
                <c:formatCode>_("$"* #,##0_);_("$"* \(#,##0\);_("$"* "-"??_);_(@_)</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extLst>
            <c:ext xmlns:c16="http://schemas.microsoft.com/office/drawing/2014/chart" uri="{C3380CC4-5D6E-409C-BE32-E72D297353CC}">
              <c16:uniqueId val="{00000000-6F4A-473C-9805-56E442583E1E}"/>
            </c:ext>
          </c:extLst>
        </c:ser>
        <c:dLbls>
          <c:showLegendKey val="0"/>
          <c:showVal val="0"/>
          <c:showCatName val="0"/>
          <c:showSerName val="0"/>
          <c:showPercent val="0"/>
          <c:showBubbleSize val="0"/>
        </c:dLbls>
        <c:gapWidth val="219"/>
        <c:overlap val="-27"/>
        <c:axId val="605796128"/>
        <c:axId val="605798288"/>
      </c:barChart>
      <c:catAx>
        <c:axId val="605796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798288"/>
        <c:crosses val="autoZero"/>
        <c:auto val="1"/>
        <c:lblAlgn val="ctr"/>
        <c:lblOffset val="100"/>
        <c:noMultiLvlLbl val="0"/>
      </c:catAx>
      <c:valAx>
        <c:axId val="60579828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796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[PENIEL_TENKORAMAH_TWUM_CapstoneProject.xlsx]Two-dimensional Pivot Table!PivotTable7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'Two-dimensional Pivot Table'!$B$30:$B$31</c:f>
              <c:strCache>
                <c:ptCount val="1"/>
                <c:pt idx="0">
                  <c:v>Fruit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Table'!$A$32:$A$39</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Table'!$B$32:$B$39</c:f>
              <c:numCache>
                <c:formatCode>"$"#,##0</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0-CACB-447D-BE2F-7C933AF0D62C}"/>
            </c:ext>
          </c:extLst>
        </c:ser>
        <c:ser>
          <c:idx val="1"/>
          <c:order val="1"/>
          <c:tx>
            <c:strRef>
              <c:f>'Two-dimensional Pivot Table'!$C$30:$C$31</c:f>
              <c:strCache>
                <c:ptCount val="1"/>
                <c:pt idx="0">
                  <c:v>Vegetables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Table'!$A$32:$A$39</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Table'!$C$32:$C$39</c:f>
              <c:numCache>
                <c:formatCode>"$"#,##0</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01-C31D-46A3-90AB-0E80A8A03D06}"/>
            </c:ext>
          </c:extLst>
        </c:ser>
        <c:dLbls>
          <c:dLblPos val="ctr"/>
          <c:showLegendKey val="0"/>
          <c:showVal val="1"/>
          <c:showCatName val="0"/>
          <c:showSerName val="0"/>
          <c:showPercent val="0"/>
          <c:showBubbleSize val="0"/>
        </c:dLbls>
        <c:gapWidth val="150"/>
        <c:overlap val="100"/>
        <c:axId val="501086768"/>
        <c:axId val="501087488"/>
      </c:barChart>
      <c:catAx>
        <c:axId val="501086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087488"/>
        <c:crosses val="autoZero"/>
        <c:auto val="1"/>
        <c:lblAlgn val="ctr"/>
        <c:lblOffset val="100"/>
        <c:noMultiLvlLbl val="0"/>
      </c:catAx>
      <c:valAx>
        <c:axId val="5010874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086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[PENIEL_TENKORAMAH_TWUM_CapstoneProject.xlsx]One-dimensional Pivot Table!PivotTable2</c:name>
    <c:fmtId val="3"/>
  </c:pivotSource>
  <c:chart>
    <c:title>
      <c:tx>
        <c:rich>
          <a:bodyPr rot="0" spcFirstLastPara="1" vertOverflow="ellipsis" vert="horz" wrap="square" anchor="ctr" anchorCtr="1"/>
          <a:lstStyle/>
          <a:p>
            <a:pPr>
              <a:defRPr lang="en-US" sz="1400" b="0" i="0" u="none" strike="noStrike" kern="1200" spc="0" baseline="0">
                <a:solidFill>
                  <a:srgbClr val="000000"/>
                </a:solidFill>
                <a:latin typeface="Arial Rounded MT Bold" panose="020F0704030504030204" pitchFamily="34" charset="0"/>
                <a:ea typeface="+mn-ea"/>
                <a:cs typeface="+mn-cs"/>
              </a:defRPr>
            </a:pPr>
            <a:r>
              <a:rPr lang="en-US" sz="1400">
                <a:solidFill>
                  <a:srgbClr val="000000"/>
                </a:solidFill>
                <a:latin typeface="Arial Rounded MT Bold" panose="020F0704030504030204" pitchFamily="34" charset="0"/>
              </a:rPr>
              <a:t>Amount per Product </a:t>
            </a:r>
          </a:p>
        </c:rich>
      </c:tx>
      <c:layout>
        <c:manualLayout>
          <c:xMode val="edge"/>
          <c:yMode val="edge"/>
          <c:x val="0.32110556761603382"/>
          <c:y val="7.7983852109534554E-2"/>
        </c:manualLayout>
      </c:layout>
      <c:overlay val="0"/>
      <c:spPr>
        <a:noFill/>
        <a:ln>
          <a:noFill/>
        </a:ln>
        <a:effectLst/>
      </c:spPr>
      <c:txPr>
        <a:bodyPr rot="0" spcFirstLastPara="1" vertOverflow="ellipsis" vert="horz" wrap="square" anchor="ctr" anchorCtr="1"/>
        <a:lstStyle/>
        <a:p>
          <a:pPr>
            <a:defRPr lang="en-US" sz="1400" b="0" i="0" u="none" strike="noStrike" kern="1200" spc="0" baseline="0">
              <a:solidFill>
                <a:srgbClr val="000000"/>
              </a:solidFill>
              <a:latin typeface="Arial Rounded MT Bold" panose="020F070403050403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Table'!$C$1</c:f>
              <c:strCache>
                <c:ptCount val="1"/>
                <c:pt idx="0">
                  <c:v>Total</c:v>
                </c:pt>
              </c:strCache>
            </c:strRef>
          </c:tx>
          <c:spPr>
            <a:solidFill>
              <a:schemeClr val="accent1"/>
            </a:solidFill>
            <a:ln>
              <a:noFill/>
            </a:ln>
            <a:effectLst/>
          </c:spPr>
          <c:invertIfNegative val="0"/>
          <c:cat>
            <c:multiLvlStrRef>
              <c:f>'One-dimensional Pivot Table'!$A$2:$B$11</c:f>
              <c:multiLvlStrCache>
                <c:ptCount val="7"/>
                <c:lvl>
                  <c:pt idx="0">
                    <c:v>Apple</c:v>
                  </c:pt>
                  <c:pt idx="1">
                    <c:v>Banana</c:v>
                  </c:pt>
                  <c:pt idx="2">
                    <c:v>Mango</c:v>
                  </c:pt>
                  <c:pt idx="3">
                    <c:v>Orange</c:v>
                  </c:pt>
                  <c:pt idx="4">
                    <c:v>Beans</c:v>
                  </c:pt>
                  <c:pt idx="5">
                    <c:v>Cabbage</c:v>
                  </c:pt>
                  <c:pt idx="6">
                    <c:v>Carrots</c:v>
                  </c:pt>
                </c:lvl>
                <c:lvl>
                  <c:pt idx="0">
                    <c:v>Fruit</c:v>
                  </c:pt>
                  <c:pt idx="4">
                    <c:v>Vegetables</c:v>
                  </c:pt>
                </c:lvl>
              </c:multiLvlStrCache>
            </c:multiLvlStrRef>
          </c:cat>
          <c:val>
            <c:numRef>
              <c:f>'One-dimensional Pivot Table'!$C$2:$C$11</c:f>
              <c:numCache>
                <c:formatCode>_("$"* #,##0_);_("$"* \(#,##0\);_("$"* "-"??_);_(@_)</c:formatCode>
                <c:ptCount val="7"/>
                <c:pt idx="0">
                  <c:v>191257</c:v>
                </c:pt>
                <c:pt idx="1">
                  <c:v>340295</c:v>
                </c:pt>
                <c:pt idx="2">
                  <c:v>57079</c:v>
                </c:pt>
                <c:pt idx="3">
                  <c:v>104438</c:v>
                </c:pt>
                <c:pt idx="4">
                  <c:v>57281</c:v>
                </c:pt>
                <c:pt idx="5">
                  <c:v>142439</c:v>
                </c:pt>
                <c:pt idx="6">
                  <c:v>136945</c:v>
                </c:pt>
              </c:numCache>
            </c:numRef>
          </c:val>
          <c:extLst>
            <c:ext xmlns:c16="http://schemas.microsoft.com/office/drawing/2014/chart" uri="{C3380CC4-5D6E-409C-BE32-E72D297353CC}">
              <c16:uniqueId val="{00000000-29F8-49DC-B008-B5A707928DC9}"/>
            </c:ext>
          </c:extLst>
        </c:ser>
        <c:dLbls>
          <c:showLegendKey val="0"/>
          <c:showVal val="0"/>
          <c:showCatName val="0"/>
          <c:showSerName val="0"/>
          <c:showPercent val="0"/>
          <c:showBubbleSize val="0"/>
        </c:dLbls>
        <c:gapWidth val="219"/>
        <c:overlap val="-27"/>
        <c:axId val="587517392"/>
        <c:axId val="587517032"/>
      </c:barChart>
      <c:catAx>
        <c:axId val="58751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0" i="0" u="none" strike="noStrike" kern="1200" baseline="0">
                <a:solidFill>
                  <a:srgbClr val="000000"/>
                </a:solidFill>
                <a:latin typeface="Arial Rounded MT Bold" panose="020F0704030504030204" pitchFamily="34" charset="0"/>
                <a:ea typeface="+mn-ea"/>
                <a:cs typeface="+mn-cs"/>
              </a:defRPr>
            </a:pPr>
            <a:endParaRPr lang="en-US"/>
          </a:p>
        </c:txPr>
        <c:crossAx val="587517032"/>
        <c:crosses val="autoZero"/>
        <c:auto val="1"/>
        <c:lblAlgn val="ctr"/>
        <c:lblOffset val="100"/>
        <c:noMultiLvlLbl val="0"/>
      </c:catAx>
      <c:valAx>
        <c:axId val="587517032"/>
        <c:scaling>
          <c:orientation val="minMax"/>
        </c:scaling>
        <c:delete val="0"/>
        <c:axPos val="l"/>
        <c:majorGridlines>
          <c:spPr>
            <a:ln w="0" cap="flat" cmpd="sng" algn="ctr">
              <a:solidFill>
                <a:schemeClr val="bg1">
                  <a:lumMod val="85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chemeClr val="bg1">
                        <a:lumMod val="95000"/>
                      </a:schemeClr>
                    </a:solidFill>
                    <a:latin typeface="+mn-lt"/>
                    <a:ea typeface="+mn-ea"/>
                    <a:cs typeface="+mn-cs"/>
                  </a:defRPr>
                </a:pPr>
                <a:r>
                  <a:rPr lang="en-US">
                    <a:solidFill>
                      <a:schemeClr val="bg1">
                        <a:lumMod val="95000"/>
                      </a:schemeClr>
                    </a:solidFill>
                  </a:rPr>
                  <a:t>Amont</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bg1">
                      <a:lumMod val="9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lang="en-US" sz="1200" b="0" i="0" u="none" strike="noStrike" kern="1200" baseline="0">
                <a:solidFill>
                  <a:srgbClr val="000000"/>
                </a:solidFill>
                <a:latin typeface="Arial Rounded MT Bold" panose="020F0704030504030204" pitchFamily="34" charset="0"/>
                <a:ea typeface="+mn-ea"/>
                <a:cs typeface="+mn-cs"/>
              </a:defRPr>
            </a:pPr>
            <a:endParaRPr lang="en-US"/>
          </a:p>
        </c:txPr>
        <c:crossAx val="58751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rgbClr val="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bg2">
          <a:lumMod val="50000"/>
        </a:schemeClr>
      </a:solidFill>
      <a:round/>
    </a:ln>
    <a:effectLst>
      <a:outerShdw blurRad="50800" dist="38100" algn="l" rotWithShape="0">
        <a:prstClr val="black">
          <a:alpha val="40000"/>
        </a:prstClr>
      </a:outerShd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[PENIEL_TENKORAMAH_TWUM_CapstoneProject.xlsx]One-dimensional Pivot Table!PivotTable3</c:name>
    <c:fmtId val="2"/>
  </c:pivotSource>
  <c:chart>
    <c:title>
      <c:tx>
        <c:rich>
          <a:bodyPr rot="0" spcFirstLastPara="1" vertOverflow="ellipsis" vert="horz" wrap="square" anchor="ctr" anchorCtr="1"/>
          <a:lstStyle/>
          <a:p>
            <a:pPr>
              <a:defRPr lang="en-US" sz="1200" b="0" i="0" u="none" strike="noStrike" kern="1200" spc="0" baseline="0">
                <a:solidFill>
                  <a:srgbClr val="000000"/>
                </a:solidFill>
                <a:latin typeface="Arial Rounded MT Bold" panose="020F0704030504030204" pitchFamily="34" charset="0"/>
                <a:ea typeface="+mn-ea"/>
                <a:cs typeface="+mn-cs"/>
              </a:defRPr>
            </a:pPr>
            <a:r>
              <a:rPr lang="en-US">
                <a:solidFill>
                  <a:srgbClr val="000000"/>
                </a:solidFill>
                <a:latin typeface="Arial Rounded MT Bold" panose="020F0704030504030204" pitchFamily="34" charset="0"/>
              </a:rPr>
              <a:t>Category Distribution by Order</a:t>
            </a:r>
            <a:r>
              <a:rPr lang="en-US" baseline="0">
                <a:solidFill>
                  <a:srgbClr val="000000"/>
                </a:solidFill>
                <a:latin typeface="Arial Rounded MT Bold" panose="020F0704030504030204" pitchFamily="34" charset="0"/>
              </a:rPr>
              <a:t> Count</a:t>
            </a:r>
            <a:endParaRPr lang="en-US">
              <a:solidFill>
                <a:srgbClr val="000000"/>
              </a:solidFill>
              <a:latin typeface="Arial Rounded MT Bold" panose="020F0704030504030204" pitchFamily="34" charset="0"/>
            </a:endParaRPr>
          </a:p>
        </c:rich>
      </c:tx>
      <c:layout>
        <c:manualLayout>
          <c:xMode val="edge"/>
          <c:yMode val="edge"/>
          <c:x val="0.24263339234576942"/>
          <c:y val="0.1009824219745812"/>
        </c:manualLayout>
      </c:layout>
      <c:overlay val="0"/>
      <c:spPr>
        <a:noFill/>
        <a:ln>
          <a:noFill/>
        </a:ln>
        <a:effectLst/>
      </c:spPr>
      <c:txPr>
        <a:bodyPr rot="0" spcFirstLastPara="1" vertOverflow="ellipsis" vert="horz" wrap="square" anchor="ctr" anchorCtr="1"/>
        <a:lstStyle/>
        <a:p>
          <a:pPr>
            <a:defRPr lang="en-US" sz="1200" b="0" i="0" u="none" strike="noStrike" kern="1200" spc="0" baseline="0">
              <a:solidFill>
                <a:srgbClr val="000000"/>
              </a:solidFill>
              <a:latin typeface="Arial Rounded MT Bold" panose="020F0704030504030204" pitchFamily="34"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lang="en-US" sz="1600" b="1" i="0" u="none" strike="noStrike" kern="1200" baseline="0">
                  <a:solidFill>
                    <a:srgbClr val="000000"/>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noFill/>
          </a:ln>
          <a:effectLst/>
        </c:spPr>
      </c:pivotFmt>
      <c:pivotFmt>
        <c:idx val="6"/>
        <c:spPr>
          <a:solidFill>
            <a:schemeClr val="accent1"/>
          </a:solidFill>
          <a:ln w="19050">
            <a:noFill/>
          </a:ln>
          <a:effectLst/>
        </c:spPr>
      </c:pivotFmt>
    </c:pivotFmts>
    <c:plotArea>
      <c:layout/>
      <c:pieChart>
        <c:varyColors val="1"/>
        <c:ser>
          <c:idx val="0"/>
          <c:order val="0"/>
          <c:tx>
            <c:strRef>
              <c:f>'One-dimensional Pivot Table'!$B$15</c:f>
              <c:strCache>
                <c:ptCount val="1"/>
                <c:pt idx="0">
                  <c:v>Total</c:v>
                </c:pt>
              </c:strCache>
            </c:strRef>
          </c:tx>
          <c:spPr>
            <a:ln>
              <a:noFill/>
            </a:ln>
          </c:spPr>
          <c:dPt>
            <c:idx val="0"/>
            <c:bubble3D val="0"/>
            <c:explosion val="2"/>
            <c:spPr>
              <a:solidFill>
                <a:schemeClr val="accent1"/>
              </a:solidFill>
              <a:ln w="19050">
                <a:noFill/>
              </a:ln>
              <a:effectLst/>
            </c:spPr>
            <c:extLst>
              <c:ext xmlns:c16="http://schemas.microsoft.com/office/drawing/2014/chart" uri="{C3380CC4-5D6E-409C-BE32-E72D297353CC}">
                <c16:uniqueId val="{00000001-B872-42F7-BCC9-6A8B084B9965}"/>
              </c:ext>
            </c:extLst>
          </c:dPt>
          <c:dPt>
            <c:idx val="1"/>
            <c:bubble3D val="0"/>
            <c:spPr>
              <a:solidFill>
                <a:schemeClr val="accent2"/>
              </a:solidFill>
              <a:ln w="19050">
                <a:noFill/>
              </a:ln>
              <a:effectLst/>
            </c:spPr>
            <c:extLst>
              <c:ext xmlns:c16="http://schemas.microsoft.com/office/drawing/2014/chart" uri="{C3380CC4-5D6E-409C-BE32-E72D297353CC}">
                <c16:uniqueId val="{00000003-B872-42F7-BCC9-6A8B084B9965}"/>
              </c:ext>
            </c:extLst>
          </c:dPt>
          <c:dLbls>
            <c:spPr>
              <a:noFill/>
              <a:ln>
                <a:noFill/>
              </a:ln>
              <a:effectLst/>
            </c:spPr>
            <c:txPr>
              <a:bodyPr rot="0" spcFirstLastPara="1" vertOverflow="ellipsis" vert="horz" wrap="square" anchor="ctr" anchorCtr="1"/>
              <a:lstStyle/>
              <a:p>
                <a:pPr>
                  <a:defRPr lang="en-US" sz="1600" b="1" i="0" u="none" strike="noStrike" kern="1200" baseline="0">
                    <a:solidFill>
                      <a:srgbClr val="000000"/>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Table'!$A$16:$A$18</c:f>
              <c:strCache>
                <c:ptCount val="2"/>
                <c:pt idx="0">
                  <c:v>Fruit</c:v>
                </c:pt>
                <c:pt idx="1">
                  <c:v>Vegetables</c:v>
                </c:pt>
              </c:strCache>
            </c:strRef>
          </c:cat>
          <c:val>
            <c:numRef>
              <c:f>'One-dimensional Pivot Table'!$B$16:$B$18</c:f>
              <c:numCache>
                <c:formatCode>General</c:formatCode>
                <c:ptCount val="2"/>
                <c:pt idx="0">
                  <c:v>146</c:v>
                </c:pt>
                <c:pt idx="1">
                  <c:v>67</c:v>
                </c:pt>
              </c:numCache>
            </c:numRef>
          </c:val>
          <c:extLst>
            <c:ext xmlns:c16="http://schemas.microsoft.com/office/drawing/2014/chart" uri="{C3380CC4-5D6E-409C-BE32-E72D297353CC}">
              <c16:uniqueId val="{00000004-B872-42F7-BCC9-6A8B084B9965}"/>
            </c:ext>
          </c:extLst>
        </c:ser>
        <c:dLbls>
          <c:showLegendKey val="0"/>
          <c:showVal val="0"/>
          <c:showCatName val="0"/>
          <c:showSerName val="0"/>
          <c:showPercent val="0"/>
          <c:showBubbleSize val="0"/>
          <c:showLeaderLines val="1"/>
        </c:dLbls>
        <c:firstSliceAng val="0"/>
      </c:pieChart>
      <c:spPr>
        <a:noFill/>
        <a:ln>
          <a:noFill/>
        </a:ln>
        <a:effectLst/>
      </c:spPr>
    </c:plotArea>
    <c:legend>
      <c:legendPos val="r"/>
      <c:legendEntry>
        <c:idx val="0"/>
        <c:txPr>
          <a:bodyPr rot="0" spcFirstLastPara="1" vertOverflow="ellipsis" vert="horz" wrap="square" anchor="ctr" anchorCtr="1"/>
          <a:lstStyle/>
          <a:p>
            <a:pPr>
              <a:defRPr lang="en-US" sz="1200" b="0" i="0" u="none" strike="noStrike" kern="1200" baseline="0">
                <a:solidFill>
                  <a:srgbClr val="000000"/>
                </a:solidFill>
                <a:latin typeface="+mn-lt"/>
                <a:ea typeface="+mn-ea"/>
                <a:cs typeface="+mn-cs"/>
              </a:defRPr>
            </a:pPr>
            <a:endParaRPr lang="en-US"/>
          </a:p>
        </c:txPr>
      </c:legendEntry>
      <c:legendEntry>
        <c:idx val="1"/>
        <c:txPr>
          <a:bodyPr rot="0" spcFirstLastPara="1" vertOverflow="ellipsis" vert="horz" wrap="square" anchor="ctr" anchorCtr="1"/>
          <a:lstStyle/>
          <a:p>
            <a:pPr>
              <a:defRPr lang="en-US" sz="1200" b="0" i="0" u="none" strike="noStrike" kern="1200" baseline="0">
                <a:solidFill>
                  <a:srgbClr val="000000"/>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lang="en-US" sz="1200" b="0" i="0" u="none" strike="noStrike" kern="1200" baseline="0">
              <a:solidFill>
                <a:srgbClr val="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bg2">
          <a:lumMod val="50000"/>
        </a:schemeClr>
      </a:solidFill>
      <a:round/>
    </a:ln>
    <a:effectLst>
      <a:outerShdw blurRad="50800" dist="38100" algn="l" rotWithShape="0">
        <a:prstClr val="black">
          <a:alpha val="40000"/>
        </a:prstClr>
      </a:outerShd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[PENIEL_TENKORAMAH_TWUM_CapstoneProject.xlsx]One-dimensional Pivot Table!PivotTable4</c:name>
    <c:fmtId val="2"/>
  </c:pivotSource>
  <c:chart>
    <c:title>
      <c:tx>
        <c:rich>
          <a:bodyPr rot="0" spcFirstLastPara="1" vertOverflow="ellipsis" vert="horz" wrap="square" anchor="ctr" anchorCtr="1"/>
          <a:lstStyle/>
          <a:p>
            <a:pPr>
              <a:defRPr lang="en-US" sz="1200" b="0" i="0" u="none" strike="noStrike" kern="1200" spc="0" baseline="0">
                <a:solidFill>
                  <a:srgbClr val="000000"/>
                </a:solidFill>
                <a:latin typeface="Arial Rounded MT Bold" panose="020F0704030504030204" pitchFamily="34" charset="0"/>
                <a:ea typeface="+mn-ea"/>
                <a:cs typeface="+mn-cs"/>
              </a:defRPr>
            </a:pPr>
            <a:r>
              <a:rPr lang="en-US">
                <a:solidFill>
                  <a:srgbClr val="000000"/>
                </a:solidFill>
                <a:latin typeface="Arial Rounded MT Bold" panose="020F0704030504030204" pitchFamily="34" charset="0"/>
              </a:rPr>
              <a:t>Monthly Sum of</a:t>
            </a:r>
            <a:r>
              <a:rPr lang="en-US" baseline="0">
                <a:solidFill>
                  <a:srgbClr val="000000"/>
                </a:solidFill>
                <a:latin typeface="Arial Rounded MT Bold" panose="020F0704030504030204" pitchFamily="34" charset="0"/>
              </a:rPr>
              <a:t> </a:t>
            </a:r>
            <a:r>
              <a:rPr lang="en-US">
                <a:solidFill>
                  <a:srgbClr val="000000"/>
                </a:solidFill>
                <a:latin typeface="Arial Rounded MT Bold" panose="020F0704030504030204" pitchFamily="34" charset="0"/>
              </a:rPr>
              <a:t>Amount</a:t>
            </a:r>
          </a:p>
        </c:rich>
      </c:tx>
      <c:layout>
        <c:manualLayout>
          <c:xMode val="edge"/>
          <c:yMode val="edge"/>
          <c:x val="0.3950788277072434"/>
          <c:y val="4.3966703657341656E-2"/>
        </c:manualLayout>
      </c:layout>
      <c:overlay val="1"/>
      <c:spPr>
        <a:noFill/>
        <a:ln>
          <a:noFill/>
        </a:ln>
        <a:effectLst/>
      </c:spPr>
      <c:txPr>
        <a:bodyPr rot="0" spcFirstLastPara="1" vertOverflow="ellipsis" vert="horz" wrap="square" anchor="ctr" anchorCtr="1"/>
        <a:lstStyle/>
        <a:p>
          <a:pPr>
            <a:defRPr lang="en-US" sz="1200" b="0" i="0" u="none" strike="noStrike" kern="1200" spc="0" baseline="0">
              <a:solidFill>
                <a:srgbClr val="000000"/>
              </a:solidFill>
              <a:latin typeface="Arial Rounded MT Bold" panose="020F070403050403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539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7B380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'One-dimensional Pivot Table'!$B$22</c:f>
              <c:strCache>
                <c:ptCount val="1"/>
                <c:pt idx="0">
                  <c:v>Total</c:v>
                </c:pt>
              </c:strCache>
            </c:strRef>
          </c:tx>
          <c:spPr>
            <a:ln w="53975" cap="rnd">
              <a:solidFill>
                <a:schemeClr val="accent1"/>
              </a:solidFill>
              <a:round/>
            </a:ln>
            <a:effectLst/>
          </c:spPr>
          <c:marker>
            <c:symbol val="circle"/>
            <c:size val="5"/>
            <c:spPr>
              <a:solidFill>
                <a:schemeClr val="accent1"/>
              </a:solidFill>
              <a:ln w="9525">
                <a:solidFill>
                  <a:schemeClr val="accent1"/>
                </a:solidFill>
              </a:ln>
              <a:effectLst/>
            </c:spPr>
          </c:marker>
          <c:cat>
            <c:strRef>
              <c:f>'One-dimensional Pivot Table'!$A$23:$A$35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Table'!$B$23:$B$35</c:f>
              <c:numCache>
                <c:formatCode>_("$"* #,##0_);_("$"* \(#,##0\);_("$"* "-"??_);_(@_)</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0-D41B-4F68-B1DF-7ADECF52D34B}"/>
            </c:ext>
          </c:extLst>
        </c:ser>
        <c:dLbls>
          <c:showLegendKey val="0"/>
          <c:showVal val="0"/>
          <c:showCatName val="0"/>
          <c:showSerName val="0"/>
          <c:showPercent val="0"/>
          <c:showBubbleSize val="0"/>
        </c:dLbls>
        <c:marker val="1"/>
        <c:smooth val="0"/>
        <c:axId val="605796128"/>
        <c:axId val="605798288"/>
      </c:lineChart>
      <c:catAx>
        <c:axId val="605796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200" b="0" i="0" u="none" strike="noStrike" kern="1200" baseline="0">
                <a:solidFill>
                  <a:srgbClr val="000000"/>
                </a:solidFill>
                <a:latin typeface="Arial Rounded MT Bold" panose="020F0704030504030204" pitchFamily="34" charset="0"/>
                <a:ea typeface="+mn-ea"/>
                <a:cs typeface="+mn-cs"/>
              </a:defRPr>
            </a:pPr>
            <a:endParaRPr lang="en-US"/>
          </a:p>
        </c:txPr>
        <c:crossAx val="605798288"/>
        <c:crosses val="autoZero"/>
        <c:auto val="1"/>
        <c:lblAlgn val="ctr"/>
        <c:lblOffset val="100"/>
        <c:noMultiLvlLbl val="0"/>
      </c:catAx>
      <c:valAx>
        <c:axId val="60579828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lang="en-US" sz="1400" b="0" i="0" u="none" strike="noStrike" kern="1200" baseline="0">
                <a:solidFill>
                  <a:srgbClr val="000000"/>
                </a:solidFill>
                <a:latin typeface="Arial Rounded MT Bold" panose="020F0704030504030204" pitchFamily="34" charset="0"/>
                <a:ea typeface="+mn-ea"/>
                <a:cs typeface="+mn-cs"/>
              </a:defRPr>
            </a:pPr>
            <a:endParaRPr lang="en-US"/>
          </a:p>
        </c:txPr>
        <c:crossAx val="605796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rgbClr val="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bg2">
          <a:lumMod val="50000"/>
        </a:schemeClr>
      </a:solidFill>
      <a:round/>
    </a:ln>
    <a:effectLst>
      <a:outerShdw blurRad="50800" dist="38100" algn="l" rotWithShape="0">
        <a:prstClr val="black">
          <a:alpha val="40000"/>
        </a:prstClr>
      </a:outerShd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[PENIEL_TENKORAMAH_TWUM_CapstoneProject.xlsx]Two-dimensional Pivot Table!PivotTable7</c:name>
    <c:fmtId val="2"/>
  </c:pivotSource>
  <c:chart>
    <c:title>
      <c:tx>
        <c:rich>
          <a:bodyPr rot="0" spcFirstLastPara="1" vertOverflow="ellipsis" vert="horz" wrap="square" anchor="ctr" anchorCtr="1"/>
          <a:lstStyle/>
          <a:p>
            <a:pPr>
              <a:defRPr sz="1400" b="0" i="0" u="none" strike="noStrike" kern="1200" spc="0" baseline="0">
                <a:solidFill>
                  <a:srgbClr val="000000"/>
                </a:solidFill>
                <a:latin typeface="Arial Rounded MT Bold" panose="020F0704030504030204" pitchFamily="34" charset="0"/>
                <a:ea typeface="+mn-ea"/>
                <a:cs typeface="+mn-cs"/>
              </a:defRPr>
            </a:pPr>
            <a:r>
              <a:rPr lang="en-US" baseline="0">
                <a:solidFill>
                  <a:srgbClr val="000000"/>
                </a:solidFill>
                <a:latin typeface="Arial Rounded MT Bold" panose="020F0704030504030204" pitchFamily="34" charset="0"/>
              </a:rPr>
              <a:t> Amount per Country and Category</a:t>
            </a:r>
            <a:endParaRPr lang="en-US">
              <a:solidFill>
                <a:srgbClr val="000000"/>
              </a:solidFill>
              <a:latin typeface="Arial Rounded MT Bold" panose="020F0704030504030204" pitchFamily="34" charset="0"/>
            </a:endParaRPr>
          </a:p>
        </c:rich>
      </c:tx>
      <c:layout>
        <c:manualLayout>
          <c:xMode val="edge"/>
          <c:yMode val="edge"/>
          <c:x val="0.34025273663975658"/>
          <c:y val="2.1213242676866261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rgbClr val="000000"/>
              </a:solidFill>
              <a:latin typeface="Arial Rounded MT Bold" panose="020F070403050403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'Two-dimensional Pivot Table'!$B$30:$B$31</c:f>
              <c:strCache>
                <c:ptCount val="1"/>
                <c:pt idx="0">
                  <c:v>Fruit</c:v>
                </c:pt>
              </c:strCache>
            </c:strRef>
          </c:tx>
          <c:spPr>
            <a:solidFill>
              <a:schemeClr val="accent1"/>
            </a:solidFill>
            <a:ln>
              <a:noFill/>
            </a:ln>
            <a:effectLst/>
          </c:spPr>
          <c:invertIfNegative val="0"/>
          <c:cat>
            <c:strRef>
              <c:f>'Two-dimensional Pivot Table'!$A$32:$A$39</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Table'!$B$32:$B$39</c:f>
              <c:numCache>
                <c:formatCode>"$"#,##0</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0-9EA4-45FC-8980-9D9FE1F2DBC6}"/>
            </c:ext>
          </c:extLst>
        </c:ser>
        <c:ser>
          <c:idx val="1"/>
          <c:order val="1"/>
          <c:tx>
            <c:strRef>
              <c:f>'Two-dimensional Pivot Table'!$C$30:$C$31</c:f>
              <c:strCache>
                <c:ptCount val="1"/>
                <c:pt idx="0">
                  <c:v>Vegetables</c:v>
                </c:pt>
              </c:strCache>
            </c:strRef>
          </c:tx>
          <c:spPr>
            <a:solidFill>
              <a:schemeClr val="accent2"/>
            </a:solidFill>
            <a:ln>
              <a:noFill/>
            </a:ln>
            <a:effectLst/>
          </c:spPr>
          <c:invertIfNegative val="0"/>
          <c:cat>
            <c:strRef>
              <c:f>'Two-dimensional Pivot Table'!$A$32:$A$39</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Table'!$C$32:$C$39</c:f>
              <c:numCache>
                <c:formatCode>"$"#,##0</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02-4349-48A6-84E9-0D223864E71E}"/>
            </c:ext>
          </c:extLst>
        </c:ser>
        <c:dLbls>
          <c:showLegendKey val="0"/>
          <c:showVal val="0"/>
          <c:showCatName val="0"/>
          <c:showSerName val="0"/>
          <c:showPercent val="0"/>
          <c:showBubbleSize val="0"/>
        </c:dLbls>
        <c:gapWidth val="150"/>
        <c:overlap val="100"/>
        <c:axId val="501086768"/>
        <c:axId val="501087488"/>
      </c:barChart>
      <c:catAx>
        <c:axId val="501086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rgbClr val="000000"/>
                </a:solidFill>
                <a:latin typeface="Arial Rounded MT Bold" panose="020F0704030504030204" pitchFamily="34" charset="0"/>
                <a:ea typeface="+mn-ea"/>
                <a:cs typeface="+mn-cs"/>
              </a:defRPr>
            </a:pPr>
            <a:endParaRPr lang="en-US"/>
          </a:p>
        </c:txPr>
        <c:crossAx val="501087488"/>
        <c:crosses val="autoZero"/>
        <c:auto val="1"/>
        <c:lblAlgn val="ctr"/>
        <c:lblOffset val="100"/>
        <c:noMultiLvlLbl val="0"/>
      </c:catAx>
      <c:valAx>
        <c:axId val="501087488"/>
        <c:scaling>
          <c:orientation val="minMax"/>
        </c:scaling>
        <c:delete val="0"/>
        <c:axPos val="l"/>
        <c:majorGridlines>
          <c:spPr>
            <a:ln w="9525" cap="flat" cmpd="sng" algn="ctr">
              <a:solidFill>
                <a:schemeClr val="bg2"/>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rgbClr val="000000"/>
                </a:solidFill>
                <a:latin typeface="Arial" panose="020B0604020202020204" pitchFamily="34" charset="0"/>
                <a:ea typeface="+mn-ea"/>
                <a:cs typeface="Arial" panose="020B0604020202020204" pitchFamily="34" charset="0"/>
              </a:defRPr>
            </a:pPr>
            <a:endParaRPr lang="en-US"/>
          </a:p>
        </c:txPr>
        <c:crossAx val="501086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rgbClr val="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bg2">
          <a:lumMod val="50000"/>
        </a:schemeClr>
      </a:solidFill>
      <a:round/>
    </a:ln>
    <a:effectLst>
      <a:outerShdw blurRad="50800" dist="38100" algn="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8" Type="http://schemas.microsoft.com/office/2007/relationships/hdphoto" Target="../media/hdphoto2.wdp"/><Relationship Id="rId3" Type="http://schemas.openxmlformats.org/officeDocument/2006/relationships/chart" Target="../charts/chart7.xml"/><Relationship Id="rId7" Type="http://schemas.openxmlformats.org/officeDocument/2006/relationships/image" Target="../media/image4.png"/><Relationship Id="rId2" Type="http://schemas.openxmlformats.org/officeDocument/2006/relationships/chart" Target="../charts/chart6.xml"/><Relationship Id="rId1" Type="http://schemas.openxmlformats.org/officeDocument/2006/relationships/chart" Target="../charts/chart5.xml"/><Relationship Id="rId6" Type="http://schemas.microsoft.com/office/2007/relationships/hdphoto" Target="../media/hdphoto1.wdp"/><Relationship Id="rId5" Type="http://schemas.openxmlformats.org/officeDocument/2006/relationships/image" Target="../media/image3.png"/><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17</xdr:col>
      <xdr:colOff>517998</xdr:colOff>
      <xdr:row>21</xdr:row>
      <xdr:rowOff>171450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6350</xdr:colOff>
      <xdr:row>1</xdr:row>
      <xdr:rowOff>152400</xdr:rowOff>
    </xdr:from>
    <xdr:to>
      <xdr:col>11</xdr:col>
      <xdr:colOff>609599</xdr:colOff>
      <xdr:row>14</xdr:row>
      <xdr:rowOff>171450</xdr:rowOff>
    </xdr:to>
    <xdr:graphicFrame macro="">
      <xdr:nvGraphicFramePr>
        <xdr:cNvPr id="2" name="Chart 1">
          <a:extLst>
            <a:ext uri="{FF2B5EF4-FFF2-40B4-BE49-F238E27FC236}">
              <a16:creationId xmlns:a16="http://schemas.microsoft.com/office/drawing/2014/main" id="{2BC6BC09-11C1-8647-98A3-E1B67BFF3B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31750</xdr:colOff>
      <xdr:row>17</xdr:row>
      <xdr:rowOff>63499</xdr:rowOff>
    </xdr:from>
    <xdr:to>
      <xdr:col>11</xdr:col>
      <xdr:colOff>609599</xdr:colOff>
      <xdr:row>29</xdr:row>
      <xdr:rowOff>180974</xdr:rowOff>
    </xdr:to>
    <xdr:graphicFrame macro="">
      <xdr:nvGraphicFramePr>
        <xdr:cNvPr id="3" name="Chart 2">
          <a:extLst>
            <a:ext uri="{FF2B5EF4-FFF2-40B4-BE49-F238E27FC236}">
              <a16:creationId xmlns:a16="http://schemas.microsoft.com/office/drawing/2014/main" id="{B00A86E1-B74C-B5CD-33C2-E08C96FBD5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19051</xdr:colOff>
      <xdr:row>31</xdr:row>
      <xdr:rowOff>44449</xdr:rowOff>
    </xdr:from>
    <xdr:to>
      <xdr:col>11</xdr:col>
      <xdr:colOff>606425</xdr:colOff>
      <xdr:row>45</xdr:row>
      <xdr:rowOff>174624</xdr:rowOff>
    </xdr:to>
    <xdr:graphicFrame macro="">
      <xdr:nvGraphicFramePr>
        <xdr:cNvPr id="4" name="Chart 3">
          <a:extLst>
            <a:ext uri="{FF2B5EF4-FFF2-40B4-BE49-F238E27FC236}">
              <a16:creationId xmlns:a16="http://schemas.microsoft.com/office/drawing/2014/main" id="{C88E025F-B0EF-E947-C654-27F02D31EB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669635</xdr:colOff>
      <xdr:row>23</xdr:row>
      <xdr:rowOff>34636</xdr:rowOff>
    </xdr:from>
    <xdr:to>
      <xdr:col>21</xdr:col>
      <xdr:colOff>588818</xdr:colOff>
      <xdr:row>43</xdr:row>
      <xdr:rowOff>126999</xdr:rowOff>
    </xdr:to>
    <xdr:graphicFrame macro="">
      <xdr:nvGraphicFramePr>
        <xdr:cNvPr id="5" name="Chart 4">
          <a:extLst>
            <a:ext uri="{FF2B5EF4-FFF2-40B4-BE49-F238E27FC236}">
              <a16:creationId xmlns:a16="http://schemas.microsoft.com/office/drawing/2014/main" id="{34D34AAC-B144-669D-9889-F27BAD992C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76200</xdr:colOff>
      <xdr:row>0</xdr:row>
      <xdr:rowOff>88900</xdr:rowOff>
    </xdr:from>
    <xdr:to>
      <xdr:col>30</xdr:col>
      <xdr:colOff>40532</xdr:colOff>
      <xdr:row>4</xdr:row>
      <xdr:rowOff>107950</xdr:rowOff>
    </xdr:to>
    <xdr:grpSp>
      <xdr:nvGrpSpPr>
        <xdr:cNvPr id="11" name="Group 10">
          <a:extLst>
            <a:ext uri="{FF2B5EF4-FFF2-40B4-BE49-F238E27FC236}">
              <a16:creationId xmlns:a16="http://schemas.microsoft.com/office/drawing/2014/main" id="{BF776778-6646-2538-FF8C-D692402BA198}"/>
            </a:ext>
          </a:extLst>
        </xdr:cNvPr>
        <xdr:cNvGrpSpPr/>
      </xdr:nvGrpSpPr>
      <xdr:grpSpPr>
        <a:xfrm>
          <a:off x="76200" y="88900"/>
          <a:ext cx="19776332" cy="781050"/>
          <a:chOff x="76200" y="88900"/>
          <a:chExt cx="11430000" cy="752828"/>
        </a:xfrm>
        <a:effectLst>
          <a:outerShdw blurRad="50800" dist="38100" dir="2700000" algn="tl" rotWithShape="0">
            <a:prstClr val="black">
              <a:alpha val="40000"/>
            </a:prstClr>
          </a:outerShdw>
        </a:effectLst>
      </xdr:grpSpPr>
      <xdr:sp macro="" textlink="">
        <xdr:nvSpPr>
          <xdr:cNvPr id="2" name="Rectangle: Rounded Corners 1">
            <a:extLst>
              <a:ext uri="{FF2B5EF4-FFF2-40B4-BE49-F238E27FC236}">
                <a16:creationId xmlns:a16="http://schemas.microsoft.com/office/drawing/2014/main" id="{DE2E7AE9-DCB9-E4FB-D86B-C1F296733533}"/>
              </a:ext>
            </a:extLst>
          </xdr:cNvPr>
          <xdr:cNvSpPr/>
        </xdr:nvSpPr>
        <xdr:spPr>
          <a:xfrm>
            <a:off x="76200" y="88900"/>
            <a:ext cx="11430000" cy="752828"/>
          </a:xfrm>
          <a:prstGeom prst="roundRect">
            <a:avLst/>
          </a:prstGeom>
          <a:solidFill>
            <a:srgbClr val="4A7232">
              <a:alpha val="95000"/>
            </a:srgb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 name="TextBox 2">
            <a:extLst>
              <a:ext uri="{FF2B5EF4-FFF2-40B4-BE49-F238E27FC236}">
                <a16:creationId xmlns:a16="http://schemas.microsoft.com/office/drawing/2014/main" id="{40582F29-FB8A-ACA4-3546-C326A4192AD9}"/>
              </a:ext>
            </a:extLst>
          </xdr:cNvPr>
          <xdr:cNvSpPr txBox="1"/>
        </xdr:nvSpPr>
        <xdr:spPr>
          <a:xfrm>
            <a:off x="442870" y="196447"/>
            <a:ext cx="10924248" cy="544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solidFill>
                  <a:schemeClr val="bg1">
                    <a:lumMod val="95000"/>
                  </a:schemeClr>
                </a:solidFill>
                <a:latin typeface="Arial Rounded MT Bold" panose="020F0704030504030204" pitchFamily="34" charset="0"/>
              </a:rPr>
              <a:t>TENKORAMAH'S</a:t>
            </a:r>
            <a:r>
              <a:rPr lang="en-US" sz="3200" b="1" baseline="0">
                <a:solidFill>
                  <a:schemeClr val="bg1">
                    <a:lumMod val="95000"/>
                  </a:schemeClr>
                </a:solidFill>
                <a:latin typeface="Arial Rounded MT Bold" panose="020F0704030504030204" pitchFamily="34" charset="0"/>
              </a:rPr>
              <a:t> FOOD BANK</a:t>
            </a:r>
            <a:endParaRPr lang="en-US" sz="3200" b="1">
              <a:solidFill>
                <a:schemeClr val="bg1">
                  <a:lumMod val="95000"/>
                </a:schemeClr>
              </a:solidFill>
              <a:latin typeface="Arial Rounded MT Bold" panose="020F0704030504030204" pitchFamily="34" charset="0"/>
            </a:endParaRPr>
          </a:p>
        </xdr:txBody>
      </xdr:sp>
    </xdr:grpSp>
    <xdr:clientData/>
  </xdr:twoCellAnchor>
  <xdr:twoCellAnchor>
    <xdr:from>
      <xdr:col>4</xdr:col>
      <xdr:colOff>270214</xdr:colOff>
      <xdr:row>12</xdr:row>
      <xdr:rowOff>165101</xdr:rowOff>
    </xdr:from>
    <xdr:to>
      <xdr:col>17</xdr:col>
      <xdr:colOff>243191</xdr:colOff>
      <xdr:row>30</xdr:row>
      <xdr:rowOff>114300</xdr:rowOff>
    </xdr:to>
    <xdr:graphicFrame macro="">
      <xdr:nvGraphicFramePr>
        <xdr:cNvPr id="5" name="Chart 4">
          <a:extLst>
            <a:ext uri="{FF2B5EF4-FFF2-40B4-BE49-F238E27FC236}">
              <a16:creationId xmlns:a16="http://schemas.microsoft.com/office/drawing/2014/main" id="{A6395101-082F-4297-8A34-355AE81761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256702</xdr:colOff>
      <xdr:row>31</xdr:row>
      <xdr:rowOff>63501</xdr:rowOff>
    </xdr:from>
    <xdr:to>
      <xdr:col>13</xdr:col>
      <xdr:colOff>351276</xdr:colOff>
      <xdr:row>47</xdr:row>
      <xdr:rowOff>1</xdr:rowOff>
    </xdr:to>
    <xdr:graphicFrame macro="">
      <xdr:nvGraphicFramePr>
        <xdr:cNvPr id="6" name="Chart 5">
          <a:extLst>
            <a:ext uri="{FF2B5EF4-FFF2-40B4-BE49-F238E27FC236}">
              <a16:creationId xmlns:a16="http://schemas.microsoft.com/office/drawing/2014/main" id="{72046AC2-4DAB-4FF1-8EA7-9515E13A72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567446</xdr:colOff>
      <xdr:row>31</xdr:row>
      <xdr:rowOff>50801</xdr:rowOff>
    </xdr:from>
    <xdr:to>
      <xdr:col>30</xdr:col>
      <xdr:colOff>40532</xdr:colOff>
      <xdr:row>47</xdr:row>
      <xdr:rowOff>50801</xdr:rowOff>
    </xdr:to>
    <xdr:graphicFrame macro="">
      <xdr:nvGraphicFramePr>
        <xdr:cNvPr id="7" name="Chart 6">
          <a:extLst>
            <a:ext uri="{FF2B5EF4-FFF2-40B4-BE49-F238E27FC236}">
              <a16:creationId xmlns:a16="http://schemas.microsoft.com/office/drawing/2014/main" id="{EE283DD1-90E4-4A60-8DA1-8EFF8FBBE0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486383</xdr:colOff>
      <xdr:row>12</xdr:row>
      <xdr:rowOff>177801</xdr:rowOff>
    </xdr:from>
    <xdr:to>
      <xdr:col>29</xdr:col>
      <xdr:colOff>648511</xdr:colOff>
      <xdr:row>30</xdr:row>
      <xdr:rowOff>25400</xdr:rowOff>
    </xdr:to>
    <xdr:graphicFrame macro="">
      <xdr:nvGraphicFramePr>
        <xdr:cNvPr id="10" name="Chart 9">
          <a:extLst>
            <a:ext uri="{FF2B5EF4-FFF2-40B4-BE49-F238E27FC236}">
              <a16:creationId xmlns:a16="http://schemas.microsoft.com/office/drawing/2014/main" id="{507CA763-CE63-4B1C-8DC2-FAA1F98B13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230865</xdr:colOff>
      <xdr:row>15</xdr:row>
      <xdr:rowOff>45508</xdr:rowOff>
    </xdr:from>
    <xdr:to>
      <xdr:col>3</xdr:col>
      <xdr:colOff>148617</xdr:colOff>
      <xdr:row>27</xdr:row>
      <xdr:rowOff>40532</xdr:rowOff>
    </xdr:to>
    <mc:AlternateContent xmlns:mc="http://schemas.openxmlformats.org/markup-compatibility/2006">
      <mc:Choice xmlns:a14="http://schemas.microsoft.com/office/drawing/2010/main" Requires="a14">
        <xdr:graphicFrame macro="">
          <xdr:nvGraphicFramePr>
            <xdr:cNvPr id="12" name="Product">
              <a:extLst>
                <a:ext uri="{FF2B5EF4-FFF2-40B4-BE49-F238E27FC236}">
                  <a16:creationId xmlns:a16="http://schemas.microsoft.com/office/drawing/2014/main" id="{38E20705-1026-1715-2A93-4E03CDDB5E94}"/>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230865" y="2903008"/>
              <a:ext cx="1898952" cy="22810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279681</xdr:colOff>
      <xdr:row>8</xdr:row>
      <xdr:rowOff>165732</xdr:rowOff>
    </xdr:from>
    <xdr:to>
      <xdr:col>3</xdr:col>
      <xdr:colOff>162127</xdr:colOff>
      <xdr:row>14</xdr:row>
      <xdr:rowOff>5611</xdr:rowOff>
    </xdr:to>
    <mc:AlternateContent xmlns:mc="http://schemas.openxmlformats.org/markup-compatibility/2006">
      <mc:Choice xmlns:a14="http://schemas.microsoft.com/office/drawing/2010/main" Requires="a14">
        <xdr:graphicFrame macro="">
          <xdr:nvGraphicFramePr>
            <xdr:cNvPr id="13" name="Category">
              <a:extLst>
                <a:ext uri="{FF2B5EF4-FFF2-40B4-BE49-F238E27FC236}">
                  <a16:creationId xmlns:a16="http://schemas.microsoft.com/office/drawing/2014/main" id="{CFAB5776-DF4D-1712-DD84-221600E20DE9}"/>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279681" y="1689732"/>
              <a:ext cx="1863646" cy="9828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229681</xdr:colOff>
      <xdr:row>28</xdr:row>
      <xdr:rowOff>13510</xdr:rowOff>
    </xdr:from>
    <xdr:to>
      <xdr:col>3</xdr:col>
      <xdr:colOff>162128</xdr:colOff>
      <xdr:row>40</xdr:row>
      <xdr:rowOff>108086</xdr:rowOff>
    </xdr:to>
    <mc:AlternateContent xmlns:mc="http://schemas.openxmlformats.org/markup-compatibility/2006">
      <mc:Choice xmlns:a14="http://schemas.microsoft.com/office/drawing/2010/main" Requires="a14">
        <xdr:graphicFrame macro="">
          <xdr:nvGraphicFramePr>
            <xdr:cNvPr id="16" name="Country">
              <a:extLst>
                <a:ext uri="{FF2B5EF4-FFF2-40B4-BE49-F238E27FC236}">
                  <a16:creationId xmlns:a16="http://schemas.microsoft.com/office/drawing/2014/main" id="{C944007B-0BDC-0C35-5931-5B42C365B5AE}"/>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229681" y="5347510"/>
              <a:ext cx="1913647" cy="23805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354248</xdr:colOff>
      <xdr:row>5</xdr:row>
      <xdr:rowOff>13511</xdr:rowOff>
    </xdr:from>
    <xdr:to>
      <xdr:col>11</xdr:col>
      <xdr:colOff>67553</xdr:colOff>
      <xdr:row>11</xdr:row>
      <xdr:rowOff>177800</xdr:rowOff>
    </xdr:to>
    <xdr:grpSp>
      <xdr:nvGrpSpPr>
        <xdr:cNvPr id="15" name="Group 14">
          <a:extLst>
            <a:ext uri="{FF2B5EF4-FFF2-40B4-BE49-F238E27FC236}">
              <a16:creationId xmlns:a16="http://schemas.microsoft.com/office/drawing/2014/main" id="{C63610C0-174F-DF1D-BE3D-51C2A06B4723}"/>
            </a:ext>
          </a:extLst>
        </xdr:cNvPr>
        <xdr:cNvGrpSpPr/>
      </xdr:nvGrpSpPr>
      <xdr:grpSpPr>
        <a:xfrm>
          <a:off x="2995848" y="966011"/>
          <a:ext cx="4336105" cy="1307289"/>
          <a:chOff x="18732500" y="3822700"/>
          <a:chExt cx="2654300" cy="1143000"/>
        </a:xfrm>
        <a:effectLst>
          <a:outerShdw blurRad="50800" dist="38100" algn="l" rotWithShape="0">
            <a:prstClr val="black">
              <a:alpha val="40000"/>
            </a:prstClr>
          </a:outerShdw>
        </a:effectLst>
      </xdr:grpSpPr>
      <xdr:sp macro="" textlink="">
        <xdr:nvSpPr>
          <xdr:cNvPr id="4" name="Rectangle: Rounded Corners 3">
            <a:extLst>
              <a:ext uri="{FF2B5EF4-FFF2-40B4-BE49-F238E27FC236}">
                <a16:creationId xmlns:a16="http://schemas.microsoft.com/office/drawing/2014/main" id="{C42ED4FC-6288-9BAB-41E2-98602AFA0843}"/>
              </a:ext>
            </a:extLst>
          </xdr:cNvPr>
          <xdr:cNvSpPr/>
        </xdr:nvSpPr>
        <xdr:spPr>
          <a:xfrm>
            <a:off x="18732500" y="3822700"/>
            <a:ext cx="2654300" cy="1143000"/>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TextBox 13">
            <a:extLst>
              <a:ext uri="{FF2B5EF4-FFF2-40B4-BE49-F238E27FC236}">
                <a16:creationId xmlns:a16="http://schemas.microsoft.com/office/drawing/2014/main" id="{8098C429-95F1-5E82-D1D5-86EF24C17124}"/>
              </a:ext>
            </a:extLst>
          </xdr:cNvPr>
          <xdr:cNvSpPr txBox="1"/>
        </xdr:nvSpPr>
        <xdr:spPr>
          <a:xfrm>
            <a:off x="18796000" y="4013200"/>
            <a:ext cx="2527300" cy="901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400" b="1" i="0" u="none" strike="noStrike">
                <a:solidFill>
                  <a:schemeClr val="tx1"/>
                </a:solidFill>
                <a:effectLst/>
                <a:latin typeface="Arial" panose="020B0604020202020204" pitchFamily="34" charset="0"/>
                <a:ea typeface="+mn-ea"/>
                <a:cs typeface="Arial" panose="020B0604020202020204" pitchFamily="34" charset="0"/>
              </a:rPr>
              <a:t>$1,029,734</a:t>
            </a:r>
          </a:p>
          <a:p>
            <a:pPr algn="ctr"/>
            <a:r>
              <a:rPr lang="en-US" sz="1600" b="1" i="0" u="none" strike="noStrike">
                <a:solidFill>
                  <a:schemeClr val="tx1"/>
                </a:solidFill>
                <a:effectLst/>
                <a:latin typeface="Arial" panose="020B0604020202020204" pitchFamily="34" charset="0"/>
                <a:ea typeface="+mn-ea"/>
                <a:cs typeface="Arial" panose="020B0604020202020204" pitchFamily="34" charset="0"/>
              </a:rPr>
              <a:t>Total Amount</a:t>
            </a:r>
            <a:r>
              <a:rPr lang="en-US" sz="1600">
                <a:solidFill>
                  <a:schemeClr val="tx1"/>
                </a:solidFill>
                <a:latin typeface="Arial" panose="020B0604020202020204" pitchFamily="34" charset="0"/>
                <a:cs typeface="Arial" panose="020B0604020202020204" pitchFamily="34" charset="0"/>
              </a:rPr>
              <a:t> </a:t>
            </a:r>
          </a:p>
        </xdr:txBody>
      </xdr:sp>
    </xdr:grpSp>
    <xdr:clientData/>
  </xdr:twoCellAnchor>
  <xdr:twoCellAnchor>
    <xdr:from>
      <xdr:col>17</xdr:col>
      <xdr:colOff>513404</xdr:colOff>
      <xdr:row>5</xdr:row>
      <xdr:rowOff>54042</xdr:rowOff>
    </xdr:from>
    <xdr:to>
      <xdr:col>23</xdr:col>
      <xdr:colOff>635000</xdr:colOff>
      <xdr:row>12</xdr:row>
      <xdr:rowOff>38100</xdr:rowOff>
    </xdr:to>
    <xdr:grpSp>
      <xdr:nvGrpSpPr>
        <xdr:cNvPr id="26" name="Group 25">
          <a:extLst>
            <a:ext uri="{FF2B5EF4-FFF2-40B4-BE49-F238E27FC236}">
              <a16:creationId xmlns:a16="http://schemas.microsoft.com/office/drawing/2014/main" id="{B1A9ED4B-53F9-4B88-7352-A19CA9F86F92}"/>
            </a:ext>
          </a:extLst>
        </xdr:cNvPr>
        <xdr:cNvGrpSpPr/>
      </xdr:nvGrpSpPr>
      <xdr:grpSpPr>
        <a:xfrm>
          <a:off x="11740204" y="1006542"/>
          <a:ext cx="4083996" cy="1317558"/>
          <a:chOff x="18681700" y="3619500"/>
          <a:chExt cx="3784600" cy="1574800"/>
        </a:xfrm>
        <a:effectLst>
          <a:outerShdw blurRad="50800" dist="38100" dir="16200000" rotWithShape="0">
            <a:prstClr val="black">
              <a:alpha val="40000"/>
            </a:prstClr>
          </a:outerShdw>
        </a:effectLst>
      </xdr:grpSpPr>
      <xdr:grpSp>
        <xdr:nvGrpSpPr>
          <xdr:cNvPr id="18" name="Group 17">
            <a:extLst>
              <a:ext uri="{FF2B5EF4-FFF2-40B4-BE49-F238E27FC236}">
                <a16:creationId xmlns:a16="http://schemas.microsoft.com/office/drawing/2014/main" id="{395091E3-DB80-4EE3-9DC2-22D8CB1AA4FE}"/>
              </a:ext>
            </a:extLst>
          </xdr:cNvPr>
          <xdr:cNvGrpSpPr/>
        </xdr:nvGrpSpPr>
        <xdr:grpSpPr>
          <a:xfrm>
            <a:off x="18681700" y="3619500"/>
            <a:ext cx="3784600" cy="1574800"/>
            <a:chOff x="18732500" y="3822700"/>
            <a:chExt cx="2654300" cy="1143000"/>
          </a:xfrm>
        </xdr:grpSpPr>
        <xdr:sp macro="" textlink="">
          <xdr:nvSpPr>
            <xdr:cNvPr id="19" name="Rectangle: Rounded Corners 18">
              <a:extLst>
                <a:ext uri="{FF2B5EF4-FFF2-40B4-BE49-F238E27FC236}">
                  <a16:creationId xmlns:a16="http://schemas.microsoft.com/office/drawing/2014/main" id="{6691CB15-9C21-7859-1217-220E3CBC707A}"/>
                </a:ext>
              </a:extLst>
            </xdr:cNvPr>
            <xdr:cNvSpPr/>
          </xdr:nvSpPr>
          <xdr:spPr>
            <a:xfrm>
              <a:off x="18732500" y="3822700"/>
              <a:ext cx="2654300" cy="1143000"/>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TextBox 19">
              <a:extLst>
                <a:ext uri="{FF2B5EF4-FFF2-40B4-BE49-F238E27FC236}">
                  <a16:creationId xmlns:a16="http://schemas.microsoft.com/office/drawing/2014/main" id="{094EBC00-2A59-0689-F616-04BA32D3050B}"/>
                </a:ext>
              </a:extLst>
            </xdr:cNvPr>
            <xdr:cNvSpPr txBox="1"/>
          </xdr:nvSpPr>
          <xdr:spPr>
            <a:xfrm>
              <a:off x="18839385" y="4013200"/>
              <a:ext cx="2483916" cy="901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3600" b="1" i="0" u="none" strike="noStrike">
                  <a:solidFill>
                    <a:schemeClr val="tx1"/>
                  </a:solidFill>
                  <a:effectLst/>
                  <a:latin typeface="Arial" panose="020B0604020202020204" pitchFamily="34" charset="0"/>
                  <a:ea typeface="+mn-ea"/>
                  <a:cs typeface="Arial" panose="020B0604020202020204" pitchFamily="34" charset="0"/>
                </a:rPr>
                <a:t> $ 693,069 </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 </a:t>
              </a:r>
              <a:r>
                <a:rPr lang="en-US" sz="1600" b="1" i="0" u="none" strike="noStrike">
                  <a:solidFill>
                    <a:schemeClr val="tx1"/>
                  </a:solidFill>
                  <a:effectLst/>
                  <a:latin typeface="Arial" panose="020B0604020202020204" pitchFamily="34" charset="0"/>
                  <a:ea typeface="+mn-ea"/>
                  <a:cs typeface="Arial" panose="020B0604020202020204" pitchFamily="34" charset="0"/>
                </a:rPr>
                <a:t>Total</a:t>
              </a:r>
              <a:r>
                <a:rPr lang="en-US" sz="1600" b="1" i="0" u="none" strike="noStrike" baseline="0">
                  <a:solidFill>
                    <a:schemeClr val="tx1"/>
                  </a:solidFill>
                  <a:effectLst/>
                  <a:latin typeface="Arial" panose="020B0604020202020204" pitchFamily="34" charset="0"/>
                  <a:ea typeface="+mn-ea"/>
                  <a:cs typeface="Arial" panose="020B0604020202020204" pitchFamily="34" charset="0"/>
                </a:rPr>
                <a:t> </a:t>
              </a:r>
              <a:r>
                <a:rPr lang="en-US" sz="1600" b="1" i="0" u="none" strike="noStrike">
                  <a:solidFill>
                    <a:schemeClr val="tx1"/>
                  </a:solidFill>
                  <a:effectLst/>
                  <a:latin typeface="Arial" panose="020B0604020202020204" pitchFamily="34" charset="0"/>
                  <a:ea typeface="+mn-ea"/>
                  <a:cs typeface="Arial" panose="020B0604020202020204" pitchFamily="34" charset="0"/>
                </a:rPr>
                <a:t>Fruit Amount</a:t>
              </a:r>
              <a:r>
                <a:rPr lang="en-US" sz="1600">
                  <a:solidFill>
                    <a:schemeClr val="tx1"/>
                  </a:solidFill>
                  <a:latin typeface="Arial" panose="020B0604020202020204" pitchFamily="34" charset="0"/>
                  <a:cs typeface="Arial" panose="020B0604020202020204" pitchFamily="34" charset="0"/>
                </a:rPr>
                <a:t> </a:t>
              </a:r>
            </a:p>
          </xdr:txBody>
        </xdr:sp>
      </xdr:grpSp>
      <xdr:pic>
        <xdr:nvPicPr>
          <xdr:cNvPr id="24" name="Picture 23">
            <a:extLst>
              <a:ext uri="{FF2B5EF4-FFF2-40B4-BE49-F238E27FC236}">
                <a16:creationId xmlns:a16="http://schemas.microsoft.com/office/drawing/2014/main" id="{8D5CAD93-8B07-9B8E-E98F-89589E695DFB}"/>
              </a:ext>
            </a:extLst>
          </xdr:cNvPr>
          <xdr:cNvPicPr>
            <a:picLocks noChangeAspect="1" noChangeArrowheads="1"/>
          </xdr:cNvPicPr>
        </xdr:nvPicPr>
        <xdr:blipFill>
          <a:blip xmlns:r="http://schemas.openxmlformats.org/officeDocument/2006/relationships" r:embed="rId5">
            <a:extLst>
              <a:ext uri="{BEBA8EAE-BF5A-486C-A8C5-ECC9F3942E4B}">
                <a14:imgProps xmlns:a14="http://schemas.microsoft.com/office/drawing/2010/main">
                  <a14:imgLayer r:embed="rId6">
                    <a14:imgEffect>
                      <a14:backgroundRemoval t="10000" b="90000" l="10000" r="90000">
                        <a14:foregroundMark x1="22222" y1="63111" x2="32000" y2="78667"/>
                        <a14:foregroundMark x1="40889" y1="31111" x2="28444" y2="36000"/>
                        <a14:backgroundMark x1="84000" y1="45333" x2="76444" y2="83556"/>
                        <a14:backgroundMark x1="76444" y1="83556" x2="32889" y2="84889"/>
                        <a14:backgroundMark x1="23083" y1="62628" x2="16444" y2="47556"/>
                        <a14:backgroundMark x1="32889" y1="84889" x2="30515" y2="79500"/>
                        <a14:backgroundMark x1="37502" y1="27059" x2="49778" y2="15111"/>
                        <a14:backgroundMark x1="16444" y1="47556" x2="28387" y2="35931"/>
                        <a14:backgroundMark x1="49778" y1="15111" x2="23556" y2="18222"/>
                      </a14:backgroundRemoval>
                    </a14:imgEffect>
                  </a14:imgLayer>
                </a14:imgProps>
              </a:ext>
              <a:ext uri="{28A0092B-C50C-407E-A947-70E740481C1C}">
                <a14:useLocalDpi xmlns:a14="http://schemas.microsoft.com/office/drawing/2010/main" val="0"/>
              </a:ext>
            </a:extLst>
          </a:blip>
          <a:srcRect/>
          <a:stretch>
            <a:fillRect/>
          </a:stretch>
        </xdr:blipFill>
        <xdr:spPr bwMode="auto">
          <a:xfrm>
            <a:off x="21120100" y="3759200"/>
            <a:ext cx="1244600" cy="128510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24</xdr:col>
      <xdr:colOff>279938</xdr:colOff>
      <xdr:row>5</xdr:row>
      <xdr:rowOff>67553</xdr:rowOff>
    </xdr:from>
    <xdr:to>
      <xdr:col>30</xdr:col>
      <xdr:colOff>27022</xdr:colOff>
      <xdr:row>12</xdr:row>
      <xdr:rowOff>38100</xdr:rowOff>
    </xdr:to>
    <xdr:grpSp>
      <xdr:nvGrpSpPr>
        <xdr:cNvPr id="27" name="Group 26">
          <a:extLst>
            <a:ext uri="{FF2B5EF4-FFF2-40B4-BE49-F238E27FC236}">
              <a16:creationId xmlns:a16="http://schemas.microsoft.com/office/drawing/2014/main" id="{1977B877-EC4C-59D1-9BFC-624C7635FE91}"/>
            </a:ext>
          </a:extLst>
        </xdr:cNvPr>
        <xdr:cNvGrpSpPr/>
      </xdr:nvGrpSpPr>
      <xdr:grpSpPr>
        <a:xfrm>
          <a:off x="16129538" y="1020053"/>
          <a:ext cx="3709484" cy="1304047"/>
          <a:chOff x="19151600" y="6667500"/>
          <a:chExt cx="3784600" cy="1574800"/>
        </a:xfrm>
        <a:effectLst>
          <a:outerShdw blurRad="50800" dist="38100" algn="l" rotWithShape="0">
            <a:prstClr val="black">
              <a:alpha val="40000"/>
            </a:prstClr>
          </a:outerShdw>
        </a:effectLst>
      </xdr:grpSpPr>
      <xdr:grpSp>
        <xdr:nvGrpSpPr>
          <xdr:cNvPr id="21" name="Group 20">
            <a:extLst>
              <a:ext uri="{FF2B5EF4-FFF2-40B4-BE49-F238E27FC236}">
                <a16:creationId xmlns:a16="http://schemas.microsoft.com/office/drawing/2014/main" id="{61D181EA-6C35-4A30-8E07-2D39CEF7AD50}"/>
              </a:ext>
            </a:extLst>
          </xdr:cNvPr>
          <xdr:cNvGrpSpPr/>
        </xdr:nvGrpSpPr>
        <xdr:grpSpPr>
          <a:xfrm>
            <a:off x="19151600" y="6667500"/>
            <a:ext cx="3784600" cy="1574800"/>
            <a:chOff x="18732500" y="3822700"/>
            <a:chExt cx="2654300" cy="1143000"/>
          </a:xfrm>
        </xdr:grpSpPr>
        <xdr:sp macro="" textlink="">
          <xdr:nvSpPr>
            <xdr:cNvPr id="22" name="Rectangle: Rounded Corners 21">
              <a:extLst>
                <a:ext uri="{FF2B5EF4-FFF2-40B4-BE49-F238E27FC236}">
                  <a16:creationId xmlns:a16="http://schemas.microsoft.com/office/drawing/2014/main" id="{398BBA57-5256-4222-4EC5-F7F6888C5287}"/>
                </a:ext>
              </a:extLst>
            </xdr:cNvPr>
            <xdr:cNvSpPr/>
          </xdr:nvSpPr>
          <xdr:spPr>
            <a:xfrm>
              <a:off x="18732500" y="3822700"/>
              <a:ext cx="2654300" cy="1143000"/>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TextBox 22">
              <a:extLst>
                <a:ext uri="{FF2B5EF4-FFF2-40B4-BE49-F238E27FC236}">
                  <a16:creationId xmlns:a16="http://schemas.microsoft.com/office/drawing/2014/main" id="{BB318CFC-90D2-4494-2C6E-BCB9360DE705}"/>
                </a:ext>
              </a:extLst>
            </xdr:cNvPr>
            <xdr:cNvSpPr txBox="1"/>
          </xdr:nvSpPr>
          <xdr:spPr>
            <a:xfrm>
              <a:off x="18796000" y="4013200"/>
              <a:ext cx="2527300" cy="901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3600" b="1" i="0" u="none" strike="noStrike">
                  <a:solidFill>
                    <a:schemeClr val="bg1">
                      <a:lumMod val="95000"/>
                    </a:schemeClr>
                  </a:solidFill>
                  <a:effectLst/>
                  <a:latin typeface="Arial" panose="020B0604020202020204" pitchFamily="34" charset="0"/>
                  <a:ea typeface="+mn-ea"/>
                  <a:cs typeface="Arial" panose="020B0604020202020204" pitchFamily="34" charset="0"/>
                </a:rPr>
                <a:t>  </a:t>
              </a:r>
              <a:r>
                <a:rPr lang="en-US" sz="3600" b="1" i="0" u="none" strike="noStrike">
                  <a:solidFill>
                    <a:schemeClr val="tx1"/>
                  </a:solidFill>
                  <a:effectLst/>
                  <a:latin typeface="Arial" panose="020B0604020202020204" pitchFamily="34" charset="0"/>
                  <a:ea typeface="+mn-ea"/>
                  <a:cs typeface="Arial" panose="020B0604020202020204" pitchFamily="34" charset="0"/>
                </a:rPr>
                <a:t>$</a:t>
              </a:r>
              <a:r>
                <a:rPr lang="en-US" sz="3600" b="1" i="0" u="none" strike="noStrike" baseline="0">
                  <a:solidFill>
                    <a:schemeClr val="tx1"/>
                  </a:solidFill>
                  <a:effectLst/>
                  <a:latin typeface="Arial" panose="020B0604020202020204" pitchFamily="34" charset="0"/>
                  <a:ea typeface="+mn-ea"/>
                  <a:cs typeface="Arial" panose="020B0604020202020204" pitchFamily="34" charset="0"/>
                </a:rPr>
                <a:t> </a:t>
              </a:r>
              <a:r>
                <a:rPr lang="en-US" sz="3600" b="1" i="0" u="none" strike="noStrike">
                  <a:solidFill>
                    <a:schemeClr val="tx1"/>
                  </a:solidFill>
                  <a:effectLst/>
                  <a:latin typeface="Arial" panose="020B0604020202020204" pitchFamily="34" charset="0"/>
                  <a:ea typeface="+mn-ea"/>
                  <a:cs typeface="Arial" panose="020B0604020202020204" pitchFamily="34" charset="0"/>
                </a:rPr>
                <a:t>336,665</a:t>
              </a:r>
              <a:r>
                <a:rPr lang="en-US" sz="3600" b="1" i="0" u="none" strike="noStrike" baseline="0">
                  <a:solidFill>
                    <a:schemeClr val="tx1"/>
                  </a:solidFill>
                  <a:effectLst/>
                  <a:latin typeface="Arial" panose="020B0604020202020204" pitchFamily="34" charset="0"/>
                  <a:ea typeface="+mn-ea"/>
                  <a:cs typeface="Arial" panose="020B0604020202020204" pitchFamily="34" charset="0"/>
                </a:rPr>
                <a:t> </a:t>
              </a:r>
            </a:p>
            <a:p>
              <a:pPr algn="l"/>
              <a:r>
                <a:rPr lang="en-US" sz="1100" b="0" i="0" u="none" strike="noStrike">
                  <a:solidFill>
                    <a:schemeClr val="tx1"/>
                  </a:solidFill>
                  <a:effectLst/>
                  <a:latin typeface="+mn-lt"/>
                  <a:ea typeface="+mn-ea"/>
                  <a:cs typeface="+mn-cs"/>
                </a:rPr>
                <a:t> </a:t>
              </a:r>
              <a:r>
                <a:rPr lang="en-US" sz="1600" b="1" i="0" u="none" strike="noStrike">
                  <a:solidFill>
                    <a:schemeClr val="tx1"/>
                  </a:solidFill>
                  <a:effectLst/>
                  <a:latin typeface="Arial" panose="020B0604020202020204" pitchFamily="34" charset="0"/>
                  <a:ea typeface="+mn-ea"/>
                  <a:cs typeface="Arial" panose="020B0604020202020204" pitchFamily="34" charset="0"/>
                </a:rPr>
                <a:t>Total Vegetable Amount</a:t>
              </a:r>
              <a:r>
                <a:rPr lang="en-US" sz="1600">
                  <a:solidFill>
                    <a:schemeClr val="tx1"/>
                  </a:solidFill>
                  <a:latin typeface="Arial" panose="020B0604020202020204" pitchFamily="34" charset="0"/>
                  <a:cs typeface="Arial" panose="020B0604020202020204" pitchFamily="34" charset="0"/>
                </a:rPr>
                <a:t> </a:t>
              </a:r>
            </a:p>
          </xdr:txBody>
        </xdr:sp>
      </xdr:grpSp>
      <xdr:pic>
        <xdr:nvPicPr>
          <xdr:cNvPr id="25" name="Picture 24">
            <a:extLst>
              <a:ext uri="{FF2B5EF4-FFF2-40B4-BE49-F238E27FC236}">
                <a16:creationId xmlns:a16="http://schemas.microsoft.com/office/drawing/2014/main" id="{0123F66B-6508-E0E8-4A39-842792C7029D}"/>
              </a:ext>
            </a:extLst>
          </xdr:cNvPr>
          <xdr:cNvPicPr>
            <a:picLocks noChangeAspect="1" noChangeArrowheads="1"/>
          </xdr:cNvPicPr>
        </xdr:nvPicPr>
        <xdr:blipFill>
          <a:blip xmlns:r="http://schemas.openxmlformats.org/officeDocument/2006/relationships" r:embed="rId7" cstate="print">
            <a:extLst>
              <a:ext uri="{BEBA8EAE-BF5A-486C-A8C5-ECC9F3942E4B}">
                <a14:imgProps xmlns:a14="http://schemas.microsoft.com/office/drawing/2010/main">
                  <a14:imgLayer r:embed="rId8">
                    <a14:imgEffect>
                      <a14:backgroundRemoval t="10000" b="90000" l="10000" r="90000"/>
                    </a14:imgEffect>
                  </a14:imgLayer>
                </a14:imgProps>
              </a:ext>
              <a:ext uri="{28A0092B-C50C-407E-A947-70E740481C1C}">
                <a14:useLocalDpi xmlns:a14="http://schemas.microsoft.com/office/drawing/2010/main" val="0"/>
              </a:ext>
            </a:extLst>
          </a:blip>
          <a:srcRect/>
          <a:stretch>
            <a:fillRect/>
          </a:stretch>
        </xdr:blipFill>
        <xdr:spPr bwMode="auto">
          <a:xfrm>
            <a:off x="21894800" y="6970984"/>
            <a:ext cx="901700" cy="93104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229681</xdr:colOff>
      <xdr:row>5</xdr:row>
      <xdr:rowOff>40532</xdr:rowOff>
    </xdr:from>
    <xdr:to>
      <xdr:col>17</xdr:col>
      <xdr:colOff>297234</xdr:colOff>
      <xdr:row>12</xdr:row>
      <xdr:rowOff>12700</xdr:rowOff>
    </xdr:to>
    <xdr:grpSp>
      <xdr:nvGrpSpPr>
        <xdr:cNvPr id="28" name="Group 27">
          <a:extLst>
            <a:ext uri="{FF2B5EF4-FFF2-40B4-BE49-F238E27FC236}">
              <a16:creationId xmlns:a16="http://schemas.microsoft.com/office/drawing/2014/main" id="{F8FA3780-BAE1-4D86-ADD9-92C7CCCB60B0}"/>
            </a:ext>
          </a:extLst>
        </xdr:cNvPr>
        <xdr:cNvGrpSpPr/>
      </xdr:nvGrpSpPr>
      <xdr:grpSpPr>
        <a:xfrm>
          <a:off x="7494081" y="993032"/>
          <a:ext cx="4029953" cy="1305668"/>
          <a:chOff x="18732500" y="3822700"/>
          <a:chExt cx="2654300" cy="1143000"/>
        </a:xfrm>
      </xdr:grpSpPr>
      <xdr:sp macro="" textlink="">
        <xdr:nvSpPr>
          <xdr:cNvPr id="29" name="Rectangle: Rounded Corners 28">
            <a:extLst>
              <a:ext uri="{FF2B5EF4-FFF2-40B4-BE49-F238E27FC236}">
                <a16:creationId xmlns:a16="http://schemas.microsoft.com/office/drawing/2014/main" id="{C02889D3-52FE-B053-E2C8-A67ACF4A82B5}"/>
              </a:ext>
            </a:extLst>
          </xdr:cNvPr>
          <xdr:cNvSpPr/>
        </xdr:nvSpPr>
        <xdr:spPr>
          <a:xfrm>
            <a:off x="18732500" y="3822700"/>
            <a:ext cx="2654300" cy="1143000"/>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TextBox 29">
            <a:extLst>
              <a:ext uri="{FF2B5EF4-FFF2-40B4-BE49-F238E27FC236}">
                <a16:creationId xmlns:a16="http://schemas.microsoft.com/office/drawing/2014/main" id="{0B73DC42-13FD-3A4F-8AB9-D09CB001E5E5}"/>
              </a:ext>
            </a:extLst>
          </xdr:cNvPr>
          <xdr:cNvSpPr txBox="1"/>
        </xdr:nvSpPr>
        <xdr:spPr>
          <a:xfrm>
            <a:off x="18796000" y="4013200"/>
            <a:ext cx="2527300" cy="901700"/>
          </a:xfrm>
          <a:prstGeom prst="rect">
            <a:avLst/>
          </a:prstGeom>
          <a:noFill/>
          <a:ln w="9525" cmpd="sng">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400" b="1" i="0" u="none" strike="noStrike">
                <a:solidFill>
                  <a:schemeClr val="tx1"/>
                </a:solidFill>
                <a:effectLst/>
                <a:latin typeface="Arial" panose="020B0604020202020204" pitchFamily="34" charset="0"/>
                <a:ea typeface="+mn-ea"/>
                <a:cs typeface="Arial" panose="020B0604020202020204" pitchFamily="34" charset="0"/>
              </a:rPr>
              <a:t>213 </a:t>
            </a:r>
            <a:endParaRPr lang="en-US" sz="1100" b="1" i="0" u="none" strike="noStrike">
              <a:solidFill>
                <a:schemeClr val="tx1"/>
              </a:solidFill>
              <a:effectLst/>
              <a:latin typeface="+mn-lt"/>
              <a:ea typeface="+mn-ea"/>
              <a:cs typeface="+mn-cs"/>
            </a:endParaRPr>
          </a:p>
          <a:p>
            <a:pPr algn="ctr"/>
            <a:r>
              <a:rPr lang="en-US" sz="1600" b="1" i="0" u="none" strike="noStrike">
                <a:solidFill>
                  <a:schemeClr val="tx1"/>
                </a:solidFill>
                <a:effectLst/>
                <a:latin typeface="Arial" panose="020B0604020202020204" pitchFamily="34" charset="0"/>
                <a:ea typeface="+mn-ea"/>
                <a:cs typeface="Arial" panose="020B0604020202020204" pitchFamily="34" charset="0"/>
              </a:rPr>
              <a:t>Total Orders</a:t>
            </a:r>
            <a:endParaRPr lang="en-US" sz="1600">
              <a:solidFill>
                <a:schemeClr val="tx1"/>
              </a:solidFill>
              <a:latin typeface="Arial" panose="020B0604020202020204" pitchFamily="34" charset="0"/>
              <a:cs typeface="Arial" panose="020B0604020202020204" pitchFamily="34" charset="0"/>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ENKORAMAH D_A GROW" refreshedDate="45535.824205671299" createdVersion="8" refreshedVersion="8" minRefreshableVersion="3" recordCount="213" xr:uid="{28FB2012-7D1D-46B6-944D-AEA46827DD0A}">
  <cacheSource type="worksheet">
    <worksheetSource name="Food_Bank_"/>
  </cacheSource>
  <cacheFields count="8">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7"/>
    </cacheField>
    <cacheField name="Country" numFmtId="0">
      <sharedItems count="7">
        <s v="United States"/>
        <s v="United Kingdom"/>
        <s v="Canada"/>
        <s v="Germany"/>
        <s v="Australia"/>
        <s v="New Zealand"/>
        <s v="France"/>
      </sharedItems>
    </cacheField>
    <cacheField name="Days (Date)" numFmtId="0" databaseField="0">
      <fieldGroup base="4">
        <rangePr groupBy="days" startDate="2016-01-06T00:00:00" endDate="2016-12-31T00:00:00"/>
        <groupItems count="368">
          <s v="&lt;1/6/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6"/>
        </groupItems>
      </fieldGroup>
    </cacheField>
    <cacheField name="Months (Date)" numFmtId="0" databaseField="0">
      <fieldGroup base="4">
        <rangePr groupBy="months" startDate="2016-01-06T00:00:00" endDate="2016-12-31T00:00:00"/>
        <groupItems count="14">
          <s v="&lt;1/6/2016"/>
          <s v="Jan"/>
          <s v="Feb"/>
          <s v="Mar"/>
          <s v="Apr"/>
          <s v="May"/>
          <s v="Jun"/>
          <s v="Jul"/>
          <s v="Aug"/>
          <s v="Sep"/>
          <s v="Oct"/>
          <s v="Nov"/>
          <s v="Dec"/>
          <s v="&gt;12/31/2016"/>
        </groupItems>
      </fieldGroup>
    </cacheField>
  </cacheFields>
  <extLst>
    <ext xmlns:x14="http://schemas.microsoft.com/office/spreadsheetml/2009/9/main" uri="{725AE2AE-9491-48be-B2B4-4EB974FC3084}">
      <x14:pivotCacheDefinition pivotCacheId="2661391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x v="0"/>
    <x v="0"/>
  </r>
  <r>
    <x v="1"/>
    <x v="1"/>
    <x v="0"/>
    <x v="1"/>
    <x v="1"/>
    <x v="1"/>
  </r>
  <r>
    <x v="2"/>
    <x v="2"/>
    <x v="1"/>
    <x v="2"/>
    <x v="2"/>
    <x v="0"/>
  </r>
  <r>
    <x v="3"/>
    <x v="2"/>
    <x v="1"/>
    <x v="3"/>
    <x v="3"/>
    <x v="2"/>
  </r>
  <r>
    <x v="4"/>
    <x v="3"/>
    <x v="0"/>
    <x v="4"/>
    <x v="3"/>
    <x v="3"/>
  </r>
  <r>
    <x v="5"/>
    <x v="4"/>
    <x v="1"/>
    <x v="5"/>
    <x v="4"/>
    <x v="0"/>
  </r>
  <r>
    <x v="6"/>
    <x v="1"/>
    <x v="0"/>
    <x v="6"/>
    <x v="4"/>
    <x v="4"/>
  </r>
  <r>
    <x v="7"/>
    <x v="2"/>
    <x v="1"/>
    <x v="7"/>
    <x v="5"/>
    <x v="5"/>
  </r>
  <r>
    <x v="8"/>
    <x v="5"/>
    <x v="1"/>
    <x v="8"/>
    <x v="5"/>
    <x v="6"/>
  </r>
  <r>
    <x v="9"/>
    <x v="5"/>
    <x v="1"/>
    <x v="9"/>
    <x v="5"/>
    <x v="2"/>
  </r>
  <r>
    <x v="10"/>
    <x v="2"/>
    <x v="1"/>
    <x v="10"/>
    <x v="5"/>
    <x v="3"/>
  </r>
  <r>
    <x v="11"/>
    <x v="1"/>
    <x v="0"/>
    <x v="11"/>
    <x v="6"/>
    <x v="0"/>
  </r>
  <r>
    <x v="12"/>
    <x v="0"/>
    <x v="0"/>
    <x v="12"/>
    <x v="7"/>
    <x v="3"/>
  </r>
  <r>
    <x v="13"/>
    <x v="1"/>
    <x v="0"/>
    <x v="13"/>
    <x v="8"/>
    <x v="2"/>
  </r>
  <r>
    <x v="14"/>
    <x v="5"/>
    <x v="1"/>
    <x v="14"/>
    <x v="9"/>
    <x v="6"/>
  </r>
  <r>
    <x v="15"/>
    <x v="2"/>
    <x v="1"/>
    <x v="15"/>
    <x v="10"/>
    <x v="1"/>
  </r>
  <r>
    <x v="16"/>
    <x v="2"/>
    <x v="1"/>
    <x v="16"/>
    <x v="11"/>
    <x v="0"/>
  </r>
  <r>
    <x v="17"/>
    <x v="2"/>
    <x v="1"/>
    <x v="17"/>
    <x v="12"/>
    <x v="1"/>
  </r>
  <r>
    <x v="18"/>
    <x v="1"/>
    <x v="0"/>
    <x v="18"/>
    <x v="12"/>
    <x v="1"/>
  </r>
  <r>
    <x v="19"/>
    <x v="5"/>
    <x v="1"/>
    <x v="19"/>
    <x v="13"/>
    <x v="0"/>
  </r>
  <r>
    <x v="20"/>
    <x v="4"/>
    <x v="1"/>
    <x v="20"/>
    <x v="14"/>
    <x v="6"/>
  </r>
  <r>
    <x v="21"/>
    <x v="2"/>
    <x v="1"/>
    <x v="21"/>
    <x v="15"/>
    <x v="5"/>
  </r>
  <r>
    <x v="22"/>
    <x v="2"/>
    <x v="1"/>
    <x v="22"/>
    <x v="16"/>
    <x v="2"/>
  </r>
  <r>
    <x v="23"/>
    <x v="2"/>
    <x v="1"/>
    <x v="23"/>
    <x v="17"/>
    <x v="0"/>
  </r>
  <r>
    <x v="24"/>
    <x v="3"/>
    <x v="0"/>
    <x v="24"/>
    <x v="17"/>
    <x v="1"/>
  </r>
  <r>
    <x v="25"/>
    <x v="0"/>
    <x v="0"/>
    <x v="25"/>
    <x v="17"/>
    <x v="4"/>
  </r>
  <r>
    <x v="26"/>
    <x v="6"/>
    <x v="1"/>
    <x v="26"/>
    <x v="18"/>
    <x v="6"/>
  </r>
  <r>
    <x v="27"/>
    <x v="3"/>
    <x v="0"/>
    <x v="27"/>
    <x v="18"/>
    <x v="0"/>
  </r>
  <r>
    <x v="28"/>
    <x v="3"/>
    <x v="0"/>
    <x v="28"/>
    <x v="19"/>
    <x v="3"/>
  </r>
  <r>
    <x v="29"/>
    <x v="5"/>
    <x v="1"/>
    <x v="29"/>
    <x v="20"/>
    <x v="6"/>
  </r>
  <r>
    <x v="30"/>
    <x v="6"/>
    <x v="1"/>
    <x v="30"/>
    <x v="21"/>
    <x v="0"/>
  </r>
  <r>
    <x v="31"/>
    <x v="5"/>
    <x v="1"/>
    <x v="31"/>
    <x v="22"/>
    <x v="4"/>
  </r>
  <r>
    <x v="32"/>
    <x v="5"/>
    <x v="1"/>
    <x v="32"/>
    <x v="23"/>
    <x v="6"/>
  </r>
  <r>
    <x v="33"/>
    <x v="1"/>
    <x v="0"/>
    <x v="33"/>
    <x v="23"/>
    <x v="3"/>
  </r>
  <r>
    <x v="34"/>
    <x v="5"/>
    <x v="1"/>
    <x v="34"/>
    <x v="24"/>
    <x v="6"/>
  </r>
  <r>
    <x v="35"/>
    <x v="5"/>
    <x v="1"/>
    <x v="35"/>
    <x v="25"/>
    <x v="4"/>
  </r>
  <r>
    <x v="36"/>
    <x v="5"/>
    <x v="1"/>
    <x v="36"/>
    <x v="26"/>
    <x v="0"/>
  </r>
  <r>
    <x v="37"/>
    <x v="0"/>
    <x v="0"/>
    <x v="37"/>
    <x v="26"/>
    <x v="1"/>
  </r>
  <r>
    <x v="38"/>
    <x v="2"/>
    <x v="1"/>
    <x v="38"/>
    <x v="27"/>
    <x v="0"/>
  </r>
  <r>
    <x v="39"/>
    <x v="2"/>
    <x v="1"/>
    <x v="39"/>
    <x v="27"/>
    <x v="0"/>
  </r>
  <r>
    <x v="40"/>
    <x v="0"/>
    <x v="0"/>
    <x v="40"/>
    <x v="27"/>
    <x v="1"/>
  </r>
  <r>
    <x v="41"/>
    <x v="1"/>
    <x v="0"/>
    <x v="41"/>
    <x v="28"/>
    <x v="6"/>
  </r>
  <r>
    <x v="42"/>
    <x v="2"/>
    <x v="1"/>
    <x v="42"/>
    <x v="29"/>
    <x v="2"/>
  </r>
  <r>
    <x v="43"/>
    <x v="2"/>
    <x v="1"/>
    <x v="43"/>
    <x v="29"/>
    <x v="4"/>
  </r>
  <r>
    <x v="44"/>
    <x v="3"/>
    <x v="0"/>
    <x v="44"/>
    <x v="30"/>
    <x v="3"/>
  </r>
  <r>
    <x v="45"/>
    <x v="5"/>
    <x v="1"/>
    <x v="45"/>
    <x v="31"/>
    <x v="5"/>
  </r>
  <r>
    <x v="46"/>
    <x v="4"/>
    <x v="1"/>
    <x v="46"/>
    <x v="32"/>
    <x v="3"/>
  </r>
  <r>
    <x v="47"/>
    <x v="4"/>
    <x v="1"/>
    <x v="47"/>
    <x v="33"/>
    <x v="0"/>
  </r>
  <r>
    <x v="48"/>
    <x v="2"/>
    <x v="1"/>
    <x v="48"/>
    <x v="34"/>
    <x v="4"/>
  </r>
  <r>
    <x v="49"/>
    <x v="0"/>
    <x v="0"/>
    <x v="49"/>
    <x v="34"/>
    <x v="3"/>
  </r>
  <r>
    <x v="50"/>
    <x v="2"/>
    <x v="1"/>
    <x v="50"/>
    <x v="35"/>
    <x v="6"/>
  </r>
  <r>
    <x v="51"/>
    <x v="6"/>
    <x v="1"/>
    <x v="51"/>
    <x v="36"/>
    <x v="4"/>
  </r>
  <r>
    <x v="52"/>
    <x v="5"/>
    <x v="1"/>
    <x v="52"/>
    <x v="37"/>
    <x v="6"/>
  </r>
  <r>
    <x v="53"/>
    <x v="5"/>
    <x v="1"/>
    <x v="53"/>
    <x v="37"/>
    <x v="2"/>
  </r>
  <r>
    <x v="54"/>
    <x v="0"/>
    <x v="0"/>
    <x v="54"/>
    <x v="38"/>
    <x v="1"/>
  </r>
  <r>
    <x v="55"/>
    <x v="2"/>
    <x v="1"/>
    <x v="55"/>
    <x v="39"/>
    <x v="5"/>
  </r>
  <r>
    <x v="56"/>
    <x v="0"/>
    <x v="0"/>
    <x v="56"/>
    <x v="39"/>
    <x v="0"/>
  </r>
  <r>
    <x v="57"/>
    <x v="1"/>
    <x v="0"/>
    <x v="57"/>
    <x v="40"/>
    <x v="3"/>
  </r>
  <r>
    <x v="58"/>
    <x v="2"/>
    <x v="1"/>
    <x v="58"/>
    <x v="41"/>
    <x v="0"/>
  </r>
  <r>
    <x v="59"/>
    <x v="4"/>
    <x v="1"/>
    <x v="59"/>
    <x v="42"/>
    <x v="4"/>
  </r>
  <r>
    <x v="60"/>
    <x v="5"/>
    <x v="1"/>
    <x v="60"/>
    <x v="43"/>
    <x v="0"/>
  </r>
  <r>
    <x v="61"/>
    <x v="1"/>
    <x v="0"/>
    <x v="61"/>
    <x v="44"/>
    <x v="2"/>
  </r>
  <r>
    <x v="62"/>
    <x v="2"/>
    <x v="1"/>
    <x v="62"/>
    <x v="45"/>
    <x v="0"/>
  </r>
  <r>
    <x v="63"/>
    <x v="5"/>
    <x v="1"/>
    <x v="63"/>
    <x v="46"/>
    <x v="2"/>
  </r>
  <r>
    <x v="64"/>
    <x v="2"/>
    <x v="1"/>
    <x v="64"/>
    <x v="47"/>
    <x v="1"/>
  </r>
  <r>
    <x v="65"/>
    <x v="2"/>
    <x v="1"/>
    <x v="65"/>
    <x v="48"/>
    <x v="6"/>
  </r>
  <r>
    <x v="66"/>
    <x v="2"/>
    <x v="1"/>
    <x v="66"/>
    <x v="49"/>
    <x v="5"/>
  </r>
  <r>
    <x v="67"/>
    <x v="0"/>
    <x v="0"/>
    <x v="67"/>
    <x v="49"/>
    <x v="3"/>
  </r>
  <r>
    <x v="68"/>
    <x v="2"/>
    <x v="1"/>
    <x v="68"/>
    <x v="50"/>
    <x v="0"/>
  </r>
  <r>
    <x v="69"/>
    <x v="6"/>
    <x v="1"/>
    <x v="69"/>
    <x v="50"/>
    <x v="0"/>
  </r>
  <r>
    <x v="70"/>
    <x v="6"/>
    <x v="1"/>
    <x v="70"/>
    <x v="50"/>
    <x v="1"/>
  </r>
  <r>
    <x v="71"/>
    <x v="2"/>
    <x v="1"/>
    <x v="71"/>
    <x v="51"/>
    <x v="0"/>
  </r>
  <r>
    <x v="72"/>
    <x v="4"/>
    <x v="1"/>
    <x v="72"/>
    <x v="51"/>
    <x v="2"/>
  </r>
  <r>
    <x v="73"/>
    <x v="2"/>
    <x v="1"/>
    <x v="73"/>
    <x v="52"/>
    <x v="3"/>
  </r>
  <r>
    <x v="74"/>
    <x v="5"/>
    <x v="1"/>
    <x v="74"/>
    <x v="52"/>
    <x v="6"/>
  </r>
  <r>
    <x v="75"/>
    <x v="2"/>
    <x v="1"/>
    <x v="75"/>
    <x v="53"/>
    <x v="0"/>
  </r>
  <r>
    <x v="76"/>
    <x v="4"/>
    <x v="1"/>
    <x v="76"/>
    <x v="54"/>
    <x v="0"/>
  </r>
  <r>
    <x v="77"/>
    <x v="2"/>
    <x v="1"/>
    <x v="77"/>
    <x v="54"/>
    <x v="1"/>
  </r>
  <r>
    <x v="78"/>
    <x v="5"/>
    <x v="1"/>
    <x v="78"/>
    <x v="54"/>
    <x v="6"/>
  </r>
  <r>
    <x v="79"/>
    <x v="0"/>
    <x v="0"/>
    <x v="79"/>
    <x v="54"/>
    <x v="1"/>
  </r>
  <r>
    <x v="80"/>
    <x v="2"/>
    <x v="1"/>
    <x v="80"/>
    <x v="55"/>
    <x v="2"/>
  </r>
  <r>
    <x v="81"/>
    <x v="2"/>
    <x v="1"/>
    <x v="81"/>
    <x v="56"/>
    <x v="3"/>
  </r>
  <r>
    <x v="82"/>
    <x v="0"/>
    <x v="0"/>
    <x v="82"/>
    <x v="56"/>
    <x v="1"/>
  </r>
  <r>
    <x v="83"/>
    <x v="2"/>
    <x v="1"/>
    <x v="83"/>
    <x v="57"/>
    <x v="4"/>
  </r>
  <r>
    <x v="84"/>
    <x v="2"/>
    <x v="1"/>
    <x v="84"/>
    <x v="58"/>
    <x v="6"/>
  </r>
  <r>
    <x v="85"/>
    <x v="1"/>
    <x v="0"/>
    <x v="85"/>
    <x v="58"/>
    <x v="1"/>
  </r>
  <r>
    <x v="86"/>
    <x v="3"/>
    <x v="0"/>
    <x v="86"/>
    <x v="58"/>
    <x v="3"/>
  </r>
  <r>
    <x v="87"/>
    <x v="0"/>
    <x v="0"/>
    <x v="87"/>
    <x v="59"/>
    <x v="0"/>
  </r>
  <r>
    <x v="88"/>
    <x v="5"/>
    <x v="1"/>
    <x v="88"/>
    <x v="60"/>
    <x v="4"/>
  </r>
  <r>
    <x v="89"/>
    <x v="6"/>
    <x v="1"/>
    <x v="89"/>
    <x v="61"/>
    <x v="0"/>
  </r>
  <r>
    <x v="90"/>
    <x v="6"/>
    <x v="1"/>
    <x v="90"/>
    <x v="62"/>
    <x v="3"/>
  </r>
  <r>
    <x v="91"/>
    <x v="1"/>
    <x v="0"/>
    <x v="91"/>
    <x v="63"/>
    <x v="1"/>
  </r>
  <r>
    <x v="92"/>
    <x v="2"/>
    <x v="1"/>
    <x v="92"/>
    <x v="64"/>
    <x v="0"/>
  </r>
  <r>
    <x v="93"/>
    <x v="2"/>
    <x v="1"/>
    <x v="93"/>
    <x v="64"/>
    <x v="5"/>
  </r>
  <r>
    <x v="94"/>
    <x v="3"/>
    <x v="0"/>
    <x v="94"/>
    <x v="64"/>
    <x v="4"/>
  </r>
  <r>
    <x v="95"/>
    <x v="4"/>
    <x v="1"/>
    <x v="95"/>
    <x v="65"/>
    <x v="1"/>
  </r>
  <r>
    <x v="96"/>
    <x v="4"/>
    <x v="1"/>
    <x v="96"/>
    <x v="65"/>
    <x v="2"/>
  </r>
  <r>
    <x v="97"/>
    <x v="4"/>
    <x v="1"/>
    <x v="97"/>
    <x v="65"/>
    <x v="4"/>
  </r>
  <r>
    <x v="98"/>
    <x v="1"/>
    <x v="0"/>
    <x v="98"/>
    <x v="65"/>
    <x v="3"/>
  </r>
  <r>
    <x v="99"/>
    <x v="2"/>
    <x v="1"/>
    <x v="99"/>
    <x v="66"/>
    <x v="0"/>
  </r>
  <r>
    <x v="100"/>
    <x v="5"/>
    <x v="1"/>
    <x v="100"/>
    <x v="66"/>
    <x v="6"/>
  </r>
  <r>
    <x v="101"/>
    <x v="6"/>
    <x v="1"/>
    <x v="101"/>
    <x v="67"/>
    <x v="0"/>
  </r>
  <r>
    <x v="102"/>
    <x v="5"/>
    <x v="1"/>
    <x v="102"/>
    <x v="67"/>
    <x v="0"/>
  </r>
  <r>
    <x v="103"/>
    <x v="0"/>
    <x v="0"/>
    <x v="103"/>
    <x v="67"/>
    <x v="0"/>
  </r>
  <r>
    <x v="104"/>
    <x v="6"/>
    <x v="1"/>
    <x v="104"/>
    <x v="68"/>
    <x v="2"/>
  </r>
  <r>
    <x v="105"/>
    <x v="1"/>
    <x v="0"/>
    <x v="105"/>
    <x v="69"/>
    <x v="3"/>
  </r>
  <r>
    <x v="106"/>
    <x v="2"/>
    <x v="1"/>
    <x v="106"/>
    <x v="70"/>
    <x v="0"/>
  </r>
  <r>
    <x v="107"/>
    <x v="5"/>
    <x v="1"/>
    <x v="107"/>
    <x v="70"/>
    <x v="2"/>
  </r>
  <r>
    <x v="108"/>
    <x v="5"/>
    <x v="1"/>
    <x v="108"/>
    <x v="71"/>
    <x v="6"/>
  </r>
  <r>
    <x v="109"/>
    <x v="1"/>
    <x v="0"/>
    <x v="109"/>
    <x v="72"/>
    <x v="3"/>
  </r>
  <r>
    <x v="110"/>
    <x v="2"/>
    <x v="1"/>
    <x v="110"/>
    <x v="73"/>
    <x v="2"/>
  </r>
  <r>
    <x v="111"/>
    <x v="1"/>
    <x v="0"/>
    <x v="111"/>
    <x v="73"/>
    <x v="1"/>
  </r>
  <r>
    <x v="112"/>
    <x v="1"/>
    <x v="0"/>
    <x v="112"/>
    <x v="74"/>
    <x v="4"/>
  </r>
  <r>
    <x v="113"/>
    <x v="2"/>
    <x v="1"/>
    <x v="113"/>
    <x v="75"/>
    <x v="6"/>
  </r>
  <r>
    <x v="114"/>
    <x v="2"/>
    <x v="1"/>
    <x v="114"/>
    <x v="76"/>
    <x v="0"/>
  </r>
  <r>
    <x v="115"/>
    <x v="4"/>
    <x v="1"/>
    <x v="115"/>
    <x v="77"/>
    <x v="0"/>
  </r>
  <r>
    <x v="116"/>
    <x v="6"/>
    <x v="1"/>
    <x v="116"/>
    <x v="78"/>
    <x v="0"/>
  </r>
  <r>
    <x v="117"/>
    <x v="2"/>
    <x v="1"/>
    <x v="117"/>
    <x v="78"/>
    <x v="6"/>
  </r>
  <r>
    <x v="118"/>
    <x v="2"/>
    <x v="1"/>
    <x v="118"/>
    <x v="79"/>
    <x v="2"/>
  </r>
  <r>
    <x v="119"/>
    <x v="4"/>
    <x v="1"/>
    <x v="119"/>
    <x v="80"/>
    <x v="5"/>
  </r>
  <r>
    <x v="120"/>
    <x v="1"/>
    <x v="0"/>
    <x v="120"/>
    <x v="81"/>
    <x v="1"/>
  </r>
  <r>
    <x v="121"/>
    <x v="4"/>
    <x v="1"/>
    <x v="121"/>
    <x v="82"/>
    <x v="1"/>
  </r>
  <r>
    <x v="122"/>
    <x v="4"/>
    <x v="1"/>
    <x v="122"/>
    <x v="83"/>
    <x v="1"/>
  </r>
  <r>
    <x v="123"/>
    <x v="4"/>
    <x v="1"/>
    <x v="123"/>
    <x v="83"/>
    <x v="5"/>
  </r>
  <r>
    <x v="124"/>
    <x v="5"/>
    <x v="1"/>
    <x v="124"/>
    <x v="83"/>
    <x v="3"/>
  </r>
  <r>
    <x v="125"/>
    <x v="1"/>
    <x v="0"/>
    <x v="125"/>
    <x v="83"/>
    <x v="1"/>
  </r>
  <r>
    <x v="126"/>
    <x v="4"/>
    <x v="1"/>
    <x v="126"/>
    <x v="84"/>
    <x v="5"/>
  </r>
  <r>
    <x v="127"/>
    <x v="2"/>
    <x v="1"/>
    <x v="127"/>
    <x v="85"/>
    <x v="1"/>
  </r>
  <r>
    <x v="128"/>
    <x v="1"/>
    <x v="0"/>
    <x v="128"/>
    <x v="86"/>
    <x v="0"/>
  </r>
  <r>
    <x v="129"/>
    <x v="0"/>
    <x v="0"/>
    <x v="129"/>
    <x v="87"/>
    <x v="1"/>
  </r>
  <r>
    <x v="130"/>
    <x v="5"/>
    <x v="1"/>
    <x v="130"/>
    <x v="88"/>
    <x v="1"/>
  </r>
  <r>
    <x v="131"/>
    <x v="2"/>
    <x v="1"/>
    <x v="131"/>
    <x v="89"/>
    <x v="4"/>
  </r>
  <r>
    <x v="132"/>
    <x v="2"/>
    <x v="1"/>
    <x v="132"/>
    <x v="90"/>
    <x v="0"/>
  </r>
  <r>
    <x v="133"/>
    <x v="3"/>
    <x v="0"/>
    <x v="133"/>
    <x v="90"/>
    <x v="4"/>
  </r>
  <r>
    <x v="134"/>
    <x v="2"/>
    <x v="1"/>
    <x v="134"/>
    <x v="91"/>
    <x v="6"/>
  </r>
  <r>
    <x v="135"/>
    <x v="1"/>
    <x v="0"/>
    <x v="135"/>
    <x v="91"/>
    <x v="0"/>
  </r>
  <r>
    <x v="136"/>
    <x v="4"/>
    <x v="1"/>
    <x v="136"/>
    <x v="92"/>
    <x v="0"/>
  </r>
  <r>
    <x v="137"/>
    <x v="1"/>
    <x v="0"/>
    <x v="137"/>
    <x v="93"/>
    <x v="0"/>
  </r>
  <r>
    <x v="138"/>
    <x v="2"/>
    <x v="1"/>
    <x v="138"/>
    <x v="94"/>
    <x v="3"/>
  </r>
  <r>
    <x v="139"/>
    <x v="0"/>
    <x v="0"/>
    <x v="139"/>
    <x v="95"/>
    <x v="0"/>
  </r>
  <r>
    <x v="140"/>
    <x v="5"/>
    <x v="1"/>
    <x v="140"/>
    <x v="96"/>
    <x v="6"/>
  </r>
  <r>
    <x v="141"/>
    <x v="5"/>
    <x v="1"/>
    <x v="141"/>
    <x v="97"/>
    <x v="6"/>
  </r>
  <r>
    <x v="142"/>
    <x v="1"/>
    <x v="0"/>
    <x v="142"/>
    <x v="98"/>
    <x v="3"/>
  </r>
  <r>
    <x v="143"/>
    <x v="5"/>
    <x v="1"/>
    <x v="143"/>
    <x v="99"/>
    <x v="2"/>
  </r>
  <r>
    <x v="144"/>
    <x v="0"/>
    <x v="0"/>
    <x v="144"/>
    <x v="100"/>
    <x v="0"/>
  </r>
  <r>
    <x v="145"/>
    <x v="5"/>
    <x v="1"/>
    <x v="145"/>
    <x v="101"/>
    <x v="1"/>
  </r>
  <r>
    <x v="146"/>
    <x v="3"/>
    <x v="0"/>
    <x v="146"/>
    <x v="101"/>
    <x v="3"/>
  </r>
  <r>
    <x v="147"/>
    <x v="2"/>
    <x v="1"/>
    <x v="147"/>
    <x v="102"/>
    <x v="5"/>
  </r>
  <r>
    <x v="148"/>
    <x v="2"/>
    <x v="1"/>
    <x v="148"/>
    <x v="102"/>
    <x v="3"/>
  </r>
  <r>
    <x v="149"/>
    <x v="2"/>
    <x v="1"/>
    <x v="149"/>
    <x v="103"/>
    <x v="0"/>
  </r>
  <r>
    <x v="150"/>
    <x v="2"/>
    <x v="1"/>
    <x v="150"/>
    <x v="104"/>
    <x v="4"/>
  </r>
  <r>
    <x v="151"/>
    <x v="2"/>
    <x v="1"/>
    <x v="151"/>
    <x v="105"/>
    <x v="1"/>
  </r>
  <r>
    <x v="152"/>
    <x v="2"/>
    <x v="1"/>
    <x v="152"/>
    <x v="106"/>
    <x v="0"/>
  </r>
  <r>
    <x v="153"/>
    <x v="1"/>
    <x v="0"/>
    <x v="153"/>
    <x v="107"/>
    <x v="5"/>
  </r>
  <r>
    <x v="154"/>
    <x v="1"/>
    <x v="0"/>
    <x v="154"/>
    <x v="107"/>
    <x v="2"/>
  </r>
  <r>
    <x v="155"/>
    <x v="5"/>
    <x v="1"/>
    <x v="155"/>
    <x v="108"/>
    <x v="0"/>
  </r>
  <r>
    <x v="156"/>
    <x v="2"/>
    <x v="1"/>
    <x v="156"/>
    <x v="108"/>
    <x v="6"/>
  </r>
  <r>
    <x v="157"/>
    <x v="2"/>
    <x v="1"/>
    <x v="157"/>
    <x v="109"/>
    <x v="0"/>
  </r>
  <r>
    <x v="158"/>
    <x v="4"/>
    <x v="1"/>
    <x v="158"/>
    <x v="110"/>
    <x v="0"/>
  </r>
  <r>
    <x v="159"/>
    <x v="1"/>
    <x v="0"/>
    <x v="159"/>
    <x v="111"/>
    <x v="3"/>
  </r>
  <r>
    <x v="160"/>
    <x v="2"/>
    <x v="1"/>
    <x v="160"/>
    <x v="112"/>
    <x v="0"/>
  </r>
  <r>
    <x v="161"/>
    <x v="6"/>
    <x v="1"/>
    <x v="161"/>
    <x v="113"/>
    <x v="4"/>
  </r>
  <r>
    <x v="162"/>
    <x v="1"/>
    <x v="0"/>
    <x v="162"/>
    <x v="113"/>
    <x v="1"/>
  </r>
  <r>
    <x v="163"/>
    <x v="0"/>
    <x v="0"/>
    <x v="163"/>
    <x v="114"/>
    <x v="3"/>
  </r>
  <r>
    <x v="164"/>
    <x v="4"/>
    <x v="1"/>
    <x v="164"/>
    <x v="115"/>
    <x v="4"/>
  </r>
  <r>
    <x v="165"/>
    <x v="2"/>
    <x v="1"/>
    <x v="165"/>
    <x v="116"/>
    <x v="3"/>
  </r>
  <r>
    <x v="166"/>
    <x v="0"/>
    <x v="0"/>
    <x v="166"/>
    <x v="116"/>
    <x v="3"/>
  </r>
  <r>
    <x v="167"/>
    <x v="2"/>
    <x v="1"/>
    <x v="167"/>
    <x v="117"/>
    <x v="4"/>
  </r>
  <r>
    <x v="168"/>
    <x v="0"/>
    <x v="0"/>
    <x v="168"/>
    <x v="118"/>
    <x v="3"/>
  </r>
  <r>
    <x v="169"/>
    <x v="2"/>
    <x v="1"/>
    <x v="169"/>
    <x v="119"/>
    <x v="5"/>
  </r>
  <r>
    <x v="170"/>
    <x v="0"/>
    <x v="0"/>
    <x v="170"/>
    <x v="120"/>
    <x v="0"/>
  </r>
  <r>
    <x v="171"/>
    <x v="5"/>
    <x v="1"/>
    <x v="171"/>
    <x v="121"/>
    <x v="6"/>
  </r>
  <r>
    <x v="172"/>
    <x v="5"/>
    <x v="1"/>
    <x v="172"/>
    <x v="122"/>
    <x v="1"/>
  </r>
  <r>
    <x v="173"/>
    <x v="2"/>
    <x v="1"/>
    <x v="173"/>
    <x v="122"/>
    <x v="5"/>
  </r>
  <r>
    <x v="174"/>
    <x v="2"/>
    <x v="1"/>
    <x v="174"/>
    <x v="123"/>
    <x v="4"/>
  </r>
  <r>
    <x v="175"/>
    <x v="2"/>
    <x v="1"/>
    <x v="175"/>
    <x v="124"/>
    <x v="3"/>
  </r>
  <r>
    <x v="176"/>
    <x v="2"/>
    <x v="1"/>
    <x v="176"/>
    <x v="124"/>
    <x v="4"/>
  </r>
  <r>
    <x v="177"/>
    <x v="3"/>
    <x v="0"/>
    <x v="177"/>
    <x v="124"/>
    <x v="4"/>
  </r>
  <r>
    <x v="178"/>
    <x v="4"/>
    <x v="1"/>
    <x v="178"/>
    <x v="125"/>
    <x v="0"/>
  </r>
  <r>
    <x v="179"/>
    <x v="2"/>
    <x v="1"/>
    <x v="179"/>
    <x v="126"/>
    <x v="1"/>
  </r>
  <r>
    <x v="180"/>
    <x v="0"/>
    <x v="0"/>
    <x v="180"/>
    <x v="126"/>
    <x v="0"/>
  </r>
  <r>
    <x v="181"/>
    <x v="5"/>
    <x v="1"/>
    <x v="181"/>
    <x v="127"/>
    <x v="1"/>
  </r>
  <r>
    <x v="182"/>
    <x v="5"/>
    <x v="1"/>
    <x v="182"/>
    <x v="128"/>
    <x v="6"/>
  </r>
  <r>
    <x v="183"/>
    <x v="2"/>
    <x v="1"/>
    <x v="183"/>
    <x v="129"/>
    <x v="0"/>
  </r>
  <r>
    <x v="184"/>
    <x v="0"/>
    <x v="0"/>
    <x v="184"/>
    <x v="130"/>
    <x v="1"/>
  </r>
  <r>
    <x v="185"/>
    <x v="1"/>
    <x v="0"/>
    <x v="185"/>
    <x v="130"/>
    <x v="3"/>
  </r>
  <r>
    <x v="186"/>
    <x v="4"/>
    <x v="1"/>
    <x v="186"/>
    <x v="131"/>
    <x v="1"/>
  </r>
  <r>
    <x v="187"/>
    <x v="4"/>
    <x v="1"/>
    <x v="187"/>
    <x v="132"/>
    <x v="2"/>
  </r>
  <r>
    <x v="188"/>
    <x v="2"/>
    <x v="1"/>
    <x v="188"/>
    <x v="132"/>
    <x v="4"/>
  </r>
  <r>
    <x v="189"/>
    <x v="5"/>
    <x v="1"/>
    <x v="189"/>
    <x v="133"/>
    <x v="6"/>
  </r>
  <r>
    <x v="190"/>
    <x v="2"/>
    <x v="1"/>
    <x v="190"/>
    <x v="134"/>
    <x v="0"/>
  </r>
  <r>
    <x v="191"/>
    <x v="0"/>
    <x v="0"/>
    <x v="191"/>
    <x v="135"/>
    <x v="0"/>
  </r>
  <r>
    <x v="192"/>
    <x v="0"/>
    <x v="0"/>
    <x v="192"/>
    <x v="136"/>
    <x v="6"/>
  </r>
  <r>
    <x v="193"/>
    <x v="5"/>
    <x v="1"/>
    <x v="193"/>
    <x v="137"/>
    <x v="0"/>
  </r>
  <r>
    <x v="194"/>
    <x v="3"/>
    <x v="0"/>
    <x v="194"/>
    <x v="138"/>
    <x v="3"/>
  </r>
  <r>
    <x v="195"/>
    <x v="2"/>
    <x v="1"/>
    <x v="195"/>
    <x v="139"/>
    <x v="2"/>
  </r>
  <r>
    <x v="196"/>
    <x v="2"/>
    <x v="1"/>
    <x v="196"/>
    <x v="139"/>
    <x v="4"/>
  </r>
  <r>
    <x v="197"/>
    <x v="2"/>
    <x v="1"/>
    <x v="197"/>
    <x v="139"/>
    <x v="0"/>
  </r>
  <r>
    <x v="198"/>
    <x v="2"/>
    <x v="1"/>
    <x v="198"/>
    <x v="140"/>
    <x v="3"/>
  </r>
  <r>
    <x v="199"/>
    <x v="2"/>
    <x v="1"/>
    <x v="199"/>
    <x v="141"/>
    <x v="0"/>
  </r>
  <r>
    <x v="200"/>
    <x v="5"/>
    <x v="1"/>
    <x v="200"/>
    <x v="141"/>
    <x v="4"/>
  </r>
  <r>
    <x v="201"/>
    <x v="2"/>
    <x v="1"/>
    <x v="201"/>
    <x v="142"/>
    <x v="3"/>
  </r>
  <r>
    <x v="202"/>
    <x v="3"/>
    <x v="0"/>
    <x v="202"/>
    <x v="143"/>
    <x v="1"/>
  </r>
  <r>
    <x v="203"/>
    <x v="4"/>
    <x v="1"/>
    <x v="203"/>
    <x v="144"/>
    <x v="1"/>
  </r>
  <r>
    <x v="204"/>
    <x v="5"/>
    <x v="1"/>
    <x v="204"/>
    <x v="144"/>
    <x v="2"/>
  </r>
  <r>
    <x v="205"/>
    <x v="5"/>
    <x v="1"/>
    <x v="205"/>
    <x v="145"/>
    <x v="5"/>
  </r>
  <r>
    <x v="206"/>
    <x v="5"/>
    <x v="1"/>
    <x v="206"/>
    <x v="145"/>
    <x v="3"/>
  </r>
  <r>
    <x v="207"/>
    <x v="0"/>
    <x v="0"/>
    <x v="207"/>
    <x v="146"/>
    <x v="0"/>
  </r>
  <r>
    <x v="208"/>
    <x v="5"/>
    <x v="1"/>
    <x v="208"/>
    <x v="147"/>
    <x v="6"/>
  </r>
  <r>
    <x v="209"/>
    <x v="3"/>
    <x v="0"/>
    <x v="209"/>
    <x v="147"/>
    <x v="6"/>
  </r>
  <r>
    <x v="210"/>
    <x v="4"/>
    <x v="1"/>
    <x v="210"/>
    <x v="148"/>
    <x v="0"/>
  </r>
  <r>
    <x v="211"/>
    <x v="0"/>
    <x v="0"/>
    <x v="211"/>
    <x v="148"/>
    <x v="4"/>
  </r>
  <r>
    <x v="212"/>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1E8FF2-156C-4E07-8ABC-09871D00363D}"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3">
  <location ref="A15:B18" firstHeaderRow="1" firstDataRow="1" firstDataCol="1"/>
  <pivotFields count="8">
    <pivotField dataField="1"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compact="0" outline="0" showAll="0">
      <items count="8">
        <item x="5"/>
        <item x="2"/>
        <item x="3"/>
        <item x="1"/>
        <item x="0"/>
        <item x="6"/>
        <item x="4"/>
        <item t="default"/>
      </items>
    </pivotField>
    <pivotField axis="axisRow" compact="0" outline="0" showAll="0">
      <items count="3">
        <item x="1"/>
        <item x="0"/>
        <item t="default"/>
      </items>
    </pivotField>
    <pivotField compact="0" numFmtId="164" outline="0"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compact="0" numFmtId="14" outline="0"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compact="0" outline="0" showAll="0">
      <items count="8">
        <item x="4"/>
        <item x="2"/>
        <item x="6"/>
        <item x="3"/>
        <item x="5"/>
        <item x="1"/>
        <item x="0"/>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Count of Order ID" fld="0" subtotal="count" baseField="2" baseItem="0"/>
  </dataField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2" count="1" selected="0">
            <x v="0"/>
          </reference>
        </references>
      </pivotArea>
    </chartFormat>
    <chartFormat chart="2" format="6">
      <pivotArea type="data" outline="0" fieldPosition="0">
        <references count="2">
          <reference field="4294967294" count="1" selected="0">
            <x v="0"/>
          </reference>
          <reference field="2" count="1" selected="0">
            <x v="1"/>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892171-3865-4BD7-B94A-78B4BAF0EB8D}" name="PivotTable2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57:B70" firstHeaderRow="1" firstDataRow="1" firstDataCol="1"/>
  <pivotFields count="8">
    <pivotField compact="0" outline="0" showAll="0"/>
    <pivotField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compact="0" outline="0" showAll="0">
      <items count="8">
        <item x="4"/>
        <item x="2"/>
        <item x="6"/>
        <item x="3"/>
        <item x="5"/>
        <item x="1"/>
        <item x="0"/>
        <item t="default"/>
      </items>
    </pivotField>
    <pivotField compact="0" outline="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compact="0" outline="0" showAll="0">
      <items count="15">
        <item sd="0" x="0"/>
        <item sd="0" x="1"/>
        <item sd="0" x="2"/>
        <item sd="0" x="3"/>
        <item sd="0" x="4"/>
        <item sd="0" x="5"/>
        <item sd="0" x="6"/>
        <item sd="0" x="7"/>
        <item sd="0" x="8"/>
        <item sd="0" x="9"/>
        <item sd="0" x="10"/>
        <item sd="0" x="11"/>
        <item sd="0" x="12"/>
        <item sd="0" x="13"/>
        <item t="default"/>
      </items>
    </pivotField>
  </pivotFields>
  <rowFields count="1">
    <field x="7"/>
  </rowFields>
  <rowItems count="13">
    <i>
      <x v="1"/>
    </i>
    <i>
      <x v="2"/>
    </i>
    <i>
      <x v="3"/>
    </i>
    <i>
      <x v="4"/>
    </i>
    <i>
      <x v="5"/>
    </i>
    <i>
      <x v="6"/>
    </i>
    <i>
      <x v="7"/>
    </i>
    <i>
      <x v="8"/>
    </i>
    <i>
      <x v="9"/>
    </i>
    <i>
      <x v="10"/>
    </i>
    <i>
      <x v="11"/>
    </i>
    <i>
      <x v="12"/>
    </i>
    <i t="grand">
      <x/>
    </i>
  </rowItems>
  <colItems count="1">
    <i/>
  </colItems>
  <dataFields count="1">
    <dataField name="Average of Amount" fld="3" subtotal="average" baseField="7" baseItem="1"/>
  </dataFields>
  <formats count="1">
    <format dxfId="10">
      <pivotArea outline="0" collapsedLevelsAreSubtotals="1" fieldPosition="0"/>
    </format>
  </formats>
  <chartFormats count="2">
    <chartFormat chart="0" format="1"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1DE54E-7549-41CB-A57A-0236C6E28E48}"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39:B52" firstHeaderRow="1" firstDataRow="1" firstDataCol="1"/>
  <pivotFields count="8">
    <pivotField compact="0" outline="0" showAll="0"/>
    <pivotField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compact="0" outline="0" showAll="0">
      <items count="8">
        <item x="4"/>
        <item x="2"/>
        <item x="6"/>
        <item x="3"/>
        <item x="5"/>
        <item x="1"/>
        <item x="0"/>
        <item t="default"/>
      </items>
    </pivotField>
    <pivotField compact="0" outline="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compact="0" outline="0" showAll="0">
      <items count="15">
        <item sd="0" x="0"/>
        <item sd="0" x="1"/>
        <item sd="0" x="2"/>
        <item sd="0" x="3"/>
        <item sd="0" x="4"/>
        <item sd="0" x="5"/>
        <item sd="0" x="6"/>
        <item sd="0" x="7"/>
        <item sd="0" x="8"/>
        <item sd="0" x="9"/>
        <item sd="0" x="10"/>
        <item sd="0" x="11"/>
        <item sd="0" x="12"/>
        <item sd="0" x="13"/>
        <item t="default"/>
      </items>
    </pivotField>
  </pivotFields>
  <rowFields count="1">
    <field x="7"/>
  </rowFields>
  <rowItems count="13">
    <i>
      <x v="1"/>
    </i>
    <i>
      <x v="2"/>
    </i>
    <i>
      <x v="3"/>
    </i>
    <i>
      <x v="4"/>
    </i>
    <i>
      <x v="5"/>
    </i>
    <i>
      <x v="6"/>
    </i>
    <i>
      <x v="7"/>
    </i>
    <i>
      <x v="8"/>
    </i>
    <i>
      <x v="9"/>
    </i>
    <i>
      <x v="10"/>
    </i>
    <i>
      <x v="11"/>
    </i>
    <i>
      <x v="12"/>
    </i>
    <i t="grand">
      <x/>
    </i>
  </rowItems>
  <colItems count="1">
    <i/>
  </colItems>
  <dataFields count="1">
    <dataField name="Sum of Amount" fld="3" baseField="7" baseItem="1"/>
  </dataFields>
  <formats count="1">
    <format dxfId="11">
      <pivotArea outline="0" collapsedLevelsAreSubtotals="1" fieldPosition="0"/>
    </format>
  </formats>
  <chartFormats count="2">
    <chartFormat chart="0" format="1"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058127-F2F8-4CFB-B82F-E6C0FAAAE84C}"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22:B35" firstHeaderRow="1" firstDataRow="1" firstDataCol="1"/>
  <pivotFields count="8">
    <pivotField compact="0" outline="0" showAll="0"/>
    <pivotField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compact="0" outline="0" showAll="0">
      <items count="8">
        <item x="4"/>
        <item x="2"/>
        <item x="6"/>
        <item x="3"/>
        <item x="5"/>
        <item x="1"/>
        <item x="0"/>
        <item t="default"/>
      </items>
    </pivotField>
    <pivotField compact="0" outline="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compact="0" outline="0" showAll="0">
      <items count="15">
        <item sd="0" x="0"/>
        <item sd="0" x="1"/>
        <item sd="0" x="2"/>
        <item sd="0" x="3"/>
        <item sd="0" x="4"/>
        <item sd="0" x="5"/>
        <item sd="0" x="6"/>
        <item sd="0" x="7"/>
        <item sd="0" x="8"/>
        <item sd="0" x="9"/>
        <item sd="0" x="10"/>
        <item sd="0" x="11"/>
        <item sd="0" x="12"/>
        <item sd="0" x="13"/>
        <item t="default"/>
      </items>
    </pivotField>
  </pivotFields>
  <rowFields count="1">
    <field x="7"/>
  </rowFields>
  <rowItems count="13">
    <i>
      <x v="1"/>
    </i>
    <i>
      <x v="2"/>
    </i>
    <i>
      <x v="3"/>
    </i>
    <i>
      <x v="4"/>
    </i>
    <i>
      <x v="5"/>
    </i>
    <i>
      <x v="6"/>
    </i>
    <i>
      <x v="7"/>
    </i>
    <i>
      <x v="8"/>
    </i>
    <i>
      <x v="9"/>
    </i>
    <i>
      <x v="10"/>
    </i>
    <i>
      <x v="11"/>
    </i>
    <i>
      <x v="12"/>
    </i>
    <i t="grand">
      <x/>
    </i>
  </rowItems>
  <colItems count="1">
    <i/>
  </colItems>
  <dataFields count="1">
    <dataField name="Sum of Amount" fld="3" baseField="0" baseItem="0" numFmtId="165"/>
  </dataFields>
  <formats count="1">
    <format dxfId="1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E4F0BD-6417-4F1A-A891-6C2023148E7D}"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3">
  <location ref="A1:C11" firstHeaderRow="1" firstDataRow="1" firstDataCol="2"/>
  <pivotFields count="8">
    <pivotField compact="0" outline="0" showAll="0"/>
    <pivotField axis="axisRow" compact="0" outline="0" showAll="0">
      <items count="8">
        <item x="5"/>
        <item x="2"/>
        <item x="3"/>
        <item x="1"/>
        <item x="0"/>
        <item x="6"/>
        <item x="4"/>
        <item t="default"/>
      </items>
    </pivotField>
    <pivotField axis="axisRow" compact="0" outline="0" showAll="0">
      <items count="3">
        <item x="1"/>
        <item x="0"/>
        <item t="default"/>
      </items>
    </pivotField>
    <pivotField dataField="1" compact="0" numFmtId="164" outline="0" showAll="0"/>
    <pivotField compact="0" numFmtId="14" outline="0"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compact="0" outline="0" showAll="0">
      <items count="8">
        <item x="4"/>
        <item x="2"/>
        <item x="6"/>
        <item x="3"/>
        <item x="5"/>
        <item x="1"/>
        <item x="0"/>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2">
    <field x="2"/>
    <field x="1"/>
  </rowFields>
  <rowItems count="10">
    <i>
      <x/>
      <x/>
    </i>
    <i r="1">
      <x v="1"/>
    </i>
    <i r="1">
      <x v="5"/>
    </i>
    <i r="1">
      <x v="6"/>
    </i>
    <i t="default">
      <x/>
    </i>
    <i>
      <x v="1"/>
      <x v="2"/>
    </i>
    <i r="1">
      <x v="3"/>
    </i>
    <i r="1">
      <x v="4"/>
    </i>
    <i t="default">
      <x v="1"/>
    </i>
    <i t="grand">
      <x/>
    </i>
  </rowItems>
  <colItems count="1">
    <i/>
  </colItems>
  <dataFields count="1">
    <dataField name="Sum of Amount" fld="3" baseField="0" baseItem="0" numFmtId="165"/>
  </dataFields>
  <formats count="1">
    <format dxfId="13">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BB8DFCB-8207-42FD-A3E5-3BACC65747B3}"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15:I24" firstHeaderRow="1" firstDataRow="2" firstDataCol="1"/>
  <pivotFields count="8">
    <pivotField compact="0" outline="0" showAll="0"/>
    <pivotField axis="axisRow"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Col" compact="0" outline="0" showAll="0">
      <items count="8">
        <item x="4"/>
        <item x="2"/>
        <item x="6"/>
        <item x="3"/>
        <item x="5"/>
        <item x="1"/>
        <item x="0"/>
        <item t="default"/>
      </items>
    </pivotField>
    <pivotField compact="0" outline="0" showAll="0" defaultSubtotal="0"/>
    <pivotField compact="0" outline="0" showAll="0" defaultSubtotal="0">
      <items count="14">
        <item x="0"/>
        <item x="1"/>
        <item x="2"/>
        <item x="3"/>
        <item x="4"/>
        <item x="5"/>
        <item x="6"/>
        <item x="7"/>
        <item x="8"/>
        <item x="9"/>
        <item x="10"/>
        <item x="11"/>
        <item x="12"/>
        <item x="13"/>
      </items>
    </pivotField>
  </pivotFields>
  <rowFields count="1">
    <field x="1"/>
  </rowFields>
  <rowItems count="8">
    <i>
      <x/>
    </i>
    <i>
      <x v="1"/>
    </i>
    <i>
      <x v="2"/>
    </i>
    <i>
      <x v="3"/>
    </i>
    <i>
      <x v="4"/>
    </i>
    <i>
      <x v="5"/>
    </i>
    <i>
      <x v="6"/>
    </i>
    <i t="grand">
      <x/>
    </i>
  </rowItems>
  <colFields count="1">
    <field x="5"/>
  </colFields>
  <colItems count="8">
    <i>
      <x/>
    </i>
    <i>
      <x v="1"/>
    </i>
    <i>
      <x v="2"/>
    </i>
    <i>
      <x v="3"/>
    </i>
    <i>
      <x v="4"/>
    </i>
    <i>
      <x v="5"/>
    </i>
    <i>
      <x v="6"/>
    </i>
    <i t="grand">
      <x/>
    </i>
  </colItems>
  <dataFields count="1">
    <dataField name="Sum of Amount" fld="3" baseField="1" baseItem="0" numFmtId="164"/>
  </dataFields>
  <chartFormats count="7">
    <chartFormat chart="2" format="7" series="1">
      <pivotArea type="data" outline="0" fieldPosition="0">
        <references count="2">
          <reference field="4294967294" count="1" selected="0">
            <x v="0"/>
          </reference>
          <reference field="5" count="1" selected="0">
            <x v="0"/>
          </reference>
        </references>
      </pivotArea>
    </chartFormat>
    <chartFormat chart="2" format="8" series="1">
      <pivotArea type="data" outline="0" fieldPosition="0">
        <references count="2">
          <reference field="4294967294" count="1" selected="0">
            <x v="0"/>
          </reference>
          <reference field="5" count="1" selected="0">
            <x v="1"/>
          </reference>
        </references>
      </pivotArea>
    </chartFormat>
    <chartFormat chart="2" format="9" series="1">
      <pivotArea type="data" outline="0" fieldPosition="0">
        <references count="2">
          <reference field="4294967294" count="1" selected="0">
            <x v="0"/>
          </reference>
          <reference field="5" count="1" selected="0">
            <x v="2"/>
          </reference>
        </references>
      </pivotArea>
    </chartFormat>
    <chartFormat chart="2" format="10" series="1">
      <pivotArea type="data" outline="0" fieldPosition="0">
        <references count="2">
          <reference field="4294967294" count="1" selected="0">
            <x v="0"/>
          </reference>
          <reference field="5" count="1" selected="0">
            <x v="3"/>
          </reference>
        </references>
      </pivotArea>
    </chartFormat>
    <chartFormat chart="2" format="11" series="1">
      <pivotArea type="data" outline="0" fieldPosition="0">
        <references count="2">
          <reference field="4294967294" count="1" selected="0">
            <x v="0"/>
          </reference>
          <reference field="5" count="1" selected="0">
            <x v="4"/>
          </reference>
        </references>
      </pivotArea>
    </chartFormat>
    <chartFormat chart="2" format="12" series="1">
      <pivotArea type="data" outline="0" fieldPosition="0">
        <references count="2">
          <reference field="4294967294" count="1" selected="0">
            <x v="0"/>
          </reference>
          <reference field="5" count="1" selected="0">
            <x v="5"/>
          </reference>
        </references>
      </pivotArea>
    </chartFormat>
    <chartFormat chart="2" format="13" series="1">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02D1D3F-7501-46CB-AA73-D1C99609C91F}"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
  <location ref="A1:I10" firstHeaderRow="1" firstDataRow="2" firstDataCol="1"/>
  <pivotFields count="8">
    <pivotField compact="0" outline="0" showAll="0"/>
    <pivotField axis="axisRow"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Col" compact="0" outline="0" showAll="0">
      <items count="8">
        <item x="4"/>
        <item x="2"/>
        <item x="6"/>
        <item x="3"/>
        <item x="5"/>
        <item x="1"/>
        <item x="0"/>
        <item t="default"/>
      </items>
    </pivotField>
    <pivotField compact="0" outline="0" showAll="0" defaultSubtotal="0"/>
    <pivotField compact="0" outline="0" showAll="0" defaultSubtotal="0">
      <items count="14">
        <item x="0"/>
        <item x="1"/>
        <item x="2"/>
        <item x="3"/>
        <item x="4"/>
        <item x="5"/>
        <item x="6"/>
        <item x="7"/>
        <item x="8"/>
        <item x="9"/>
        <item x="10"/>
        <item x="11"/>
        <item x="12"/>
        <item x="13"/>
      </items>
    </pivotField>
  </pivotFields>
  <rowFields count="1">
    <field x="1"/>
  </rowFields>
  <rowItems count="8">
    <i>
      <x/>
    </i>
    <i>
      <x v="1"/>
    </i>
    <i>
      <x v="2"/>
    </i>
    <i>
      <x v="3"/>
    </i>
    <i>
      <x v="4"/>
    </i>
    <i>
      <x v="5"/>
    </i>
    <i>
      <x v="6"/>
    </i>
    <i t="grand">
      <x/>
    </i>
  </rowItems>
  <colFields count="1">
    <field x="5"/>
  </colFields>
  <colItems count="8">
    <i>
      <x/>
    </i>
    <i>
      <x v="1"/>
    </i>
    <i>
      <x v="2"/>
    </i>
    <i>
      <x v="3"/>
    </i>
    <i>
      <x v="4"/>
    </i>
    <i>
      <x v="5"/>
    </i>
    <i>
      <x v="6"/>
    </i>
    <i t="grand">
      <x/>
    </i>
  </colItems>
  <dataFields count="1">
    <dataField name="Sum of Amount" fld="3" baseField="0" baseItem="0"/>
  </dataFields>
  <chartFormats count="13">
    <chartFormat chart="0" format="7" series="1">
      <pivotArea type="data" outline="0" fieldPosition="0">
        <references count="1">
          <reference field="5" count="1" selected="0">
            <x v="0"/>
          </reference>
        </references>
      </pivotArea>
    </chartFormat>
    <chartFormat chart="0" format="8" series="1">
      <pivotArea type="data" outline="0" fieldPosition="0">
        <references count="1">
          <reference field="5" count="1" selected="0">
            <x v="1"/>
          </reference>
        </references>
      </pivotArea>
    </chartFormat>
    <chartFormat chart="0" format="9" series="1">
      <pivotArea type="data" outline="0" fieldPosition="0">
        <references count="1">
          <reference field="5" count="1" selected="0">
            <x v="2"/>
          </reference>
        </references>
      </pivotArea>
    </chartFormat>
    <chartFormat chart="0" format="10" series="1">
      <pivotArea type="data" outline="0" fieldPosition="0">
        <references count="1">
          <reference field="5" count="1" selected="0">
            <x v="3"/>
          </reference>
        </references>
      </pivotArea>
    </chartFormat>
    <chartFormat chart="0" format="11" series="1">
      <pivotArea type="data" outline="0" fieldPosition="0">
        <references count="1">
          <reference field="5" count="1" selected="0">
            <x v="4"/>
          </reference>
        </references>
      </pivotArea>
    </chartFormat>
    <chartFormat chart="0" format="12" series="1">
      <pivotArea type="data" outline="0" fieldPosition="0">
        <references count="1">
          <reference field="5" count="1" selected="0">
            <x v="5"/>
          </reference>
        </references>
      </pivotArea>
    </chartFormat>
    <chartFormat chart="0" format="13" series="1">
      <pivotArea type="data" outline="0" fieldPosition="0">
        <references count="1">
          <reference field="5" count="1" selected="0">
            <x v="6"/>
          </reference>
        </references>
      </pivotArea>
    </chartFormat>
    <chartFormat chart="0" format="14" series="1">
      <pivotArea type="data" outline="0" fieldPosition="0">
        <references count="2">
          <reference field="4294967294" count="1" selected="0">
            <x v="0"/>
          </reference>
          <reference field="5" count="1" selected="0">
            <x v="1"/>
          </reference>
        </references>
      </pivotArea>
    </chartFormat>
    <chartFormat chart="0" format="15" series="1">
      <pivotArea type="data" outline="0" fieldPosition="0">
        <references count="2">
          <reference field="4294967294" count="1" selected="0">
            <x v="0"/>
          </reference>
          <reference field="5" count="1" selected="0">
            <x v="2"/>
          </reference>
        </references>
      </pivotArea>
    </chartFormat>
    <chartFormat chart="0" format="16" series="1">
      <pivotArea type="data" outline="0" fieldPosition="0">
        <references count="2">
          <reference field="4294967294" count="1" selected="0">
            <x v="0"/>
          </reference>
          <reference field="5" count="1" selected="0">
            <x v="3"/>
          </reference>
        </references>
      </pivotArea>
    </chartFormat>
    <chartFormat chart="0" format="17" series="1">
      <pivotArea type="data" outline="0" fieldPosition="0">
        <references count="2">
          <reference field="4294967294" count="1" selected="0">
            <x v="0"/>
          </reference>
          <reference field="5" count="1" selected="0">
            <x v="4"/>
          </reference>
        </references>
      </pivotArea>
    </chartFormat>
    <chartFormat chart="0" format="18" series="1">
      <pivotArea type="data" outline="0" fieldPosition="0">
        <references count="2">
          <reference field="4294967294" count="1" selected="0">
            <x v="0"/>
          </reference>
          <reference field="5" count="1" selected="0">
            <x v="5"/>
          </reference>
        </references>
      </pivotArea>
    </chartFormat>
    <chartFormat chart="0" format="19" series="1">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572DD66-2AE9-4751-9ED3-BC6C3EB2AFEB}"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
  <location ref="A30:D39" firstHeaderRow="1" firstDataRow="2" firstDataCol="1"/>
  <pivotFields count="8">
    <pivotField compact="0" outline="0" showAll="0"/>
    <pivotField compact="0" outline="0" showAll="0">
      <items count="8">
        <item x="5"/>
        <item x="2"/>
        <item x="3"/>
        <item x="1"/>
        <item x="0"/>
        <item x="6"/>
        <item x="4"/>
        <item t="default"/>
      </items>
    </pivotField>
    <pivotField axis="axisCol" compact="0" outline="0" showAll="0">
      <items count="3">
        <item x="1"/>
        <item x="0"/>
        <item t="default"/>
      </items>
    </pivotField>
    <pivotField dataField="1" compact="0" numFmtId="164" outline="0" showAll="0"/>
    <pivotField compact="0" numFmtId="14" outline="0"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compact="0" outline="0" showAll="0" sortType="ascending">
      <items count="8">
        <item x="4"/>
        <item x="2"/>
        <item x="6"/>
        <item x="3"/>
        <item x="5"/>
        <item x="1"/>
        <item x="0"/>
        <item t="default"/>
      </items>
    </pivotField>
    <pivotField compact="0" outline="0" showAll="0" defaultSubtotal="0"/>
    <pivotField compact="0" outline="0" showAll="0" defaultSubtotal="0">
      <items count="14">
        <item x="0"/>
        <item x="1"/>
        <item x="2"/>
        <item x="3"/>
        <item x="4"/>
        <item x="5"/>
        <item x="6"/>
        <item x="7"/>
        <item x="8"/>
        <item x="9"/>
        <item x="10"/>
        <item x="11"/>
        <item x="12"/>
        <item x="13"/>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Sum of Amount" fld="3" baseField="7" baseItem="1" numFmtId="164"/>
  </dataFields>
  <chartFormats count="27">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5" count="1" selected="0">
            <x v="5"/>
          </reference>
        </references>
      </pivotArea>
    </chartFormat>
    <chartFormat chart="0" format="6" series="1">
      <pivotArea type="data" outline="0" fieldPosition="0">
        <references count="2">
          <reference field="4294967294" count="1" selected="0">
            <x v="0"/>
          </reference>
          <reference field="5" count="1" selected="0">
            <x v="6"/>
          </reference>
        </references>
      </pivotArea>
    </chartFormat>
    <chartFormat chart="1" format="7" series="1">
      <pivotArea type="data" outline="0" fieldPosition="0">
        <references count="2">
          <reference field="4294967294" count="1" selected="0">
            <x v="0"/>
          </reference>
          <reference field="5" count="1" selected="0">
            <x v="0"/>
          </reference>
        </references>
      </pivotArea>
    </chartFormat>
    <chartFormat chart="1" format="8" series="1">
      <pivotArea type="data" outline="0" fieldPosition="0">
        <references count="2">
          <reference field="4294967294" count="1" selected="0">
            <x v="0"/>
          </reference>
          <reference field="5" count="1" selected="0">
            <x v="1"/>
          </reference>
        </references>
      </pivotArea>
    </chartFormat>
    <chartFormat chart="1" format="9" series="1">
      <pivotArea type="data" outline="0" fieldPosition="0">
        <references count="2">
          <reference field="4294967294" count="1" selected="0">
            <x v="0"/>
          </reference>
          <reference field="5" count="1" selected="0">
            <x v="2"/>
          </reference>
        </references>
      </pivotArea>
    </chartFormat>
    <chartFormat chart="1" format="10" series="1">
      <pivotArea type="data" outline="0" fieldPosition="0">
        <references count="2">
          <reference field="4294967294" count="1" selected="0">
            <x v="0"/>
          </reference>
          <reference field="5" count="1" selected="0">
            <x v="3"/>
          </reference>
        </references>
      </pivotArea>
    </chartFormat>
    <chartFormat chart="1" format="11" series="1">
      <pivotArea type="data" outline="0" fieldPosition="0">
        <references count="2">
          <reference field="4294967294" count="1" selected="0">
            <x v="0"/>
          </reference>
          <reference field="5" count="1" selected="0">
            <x v="4"/>
          </reference>
        </references>
      </pivotArea>
    </chartFormat>
    <chartFormat chart="1" format="12" series="1">
      <pivotArea type="data" outline="0" fieldPosition="0">
        <references count="2">
          <reference field="4294967294" count="1" selected="0">
            <x v="0"/>
          </reference>
          <reference field="5" count="1" selected="0">
            <x v="5"/>
          </reference>
        </references>
      </pivotArea>
    </chartFormat>
    <chartFormat chart="1" format="13" series="1">
      <pivotArea type="data" outline="0" fieldPosition="0">
        <references count="2">
          <reference field="4294967294" count="1" selected="0">
            <x v="0"/>
          </reference>
          <reference field="5" count="1" selected="0">
            <x v="6"/>
          </reference>
        </references>
      </pivotArea>
    </chartFormat>
    <chartFormat chart="2" format="14" series="1">
      <pivotArea type="data" outline="0" fieldPosition="0">
        <references count="2">
          <reference field="4294967294" count="1" selected="0">
            <x v="0"/>
          </reference>
          <reference field="5" count="1" selected="0">
            <x v="0"/>
          </reference>
        </references>
      </pivotArea>
    </chartFormat>
    <chartFormat chart="2" format="15" series="1">
      <pivotArea type="data" outline="0" fieldPosition="0">
        <references count="2">
          <reference field="4294967294" count="1" selected="0">
            <x v="0"/>
          </reference>
          <reference field="5" count="1" selected="0">
            <x v="1"/>
          </reference>
        </references>
      </pivotArea>
    </chartFormat>
    <chartFormat chart="2" format="16" series="1">
      <pivotArea type="data" outline="0" fieldPosition="0">
        <references count="2">
          <reference field="4294967294" count="1" selected="0">
            <x v="0"/>
          </reference>
          <reference field="5" count="1" selected="0">
            <x v="2"/>
          </reference>
        </references>
      </pivotArea>
    </chartFormat>
    <chartFormat chart="2" format="17" series="1">
      <pivotArea type="data" outline="0" fieldPosition="0">
        <references count="2">
          <reference field="4294967294" count="1" selected="0">
            <x v="0"/>
          </reference>
          <reference field="5" count="1" selected="0">
            <x v="3"/>
          </reference>
        </references>
      </pivotArea>
    </chartFormat>
    <chartFormat chart="2" format="18" series="1">
      <pivotArea type="data" outline="0" fieldPosition="0">
        <references count="2">
          <reference field="4294967294" count="1" selected="0">
            <x v="0"/>
          </reference>
          <reference field="5" count="1" selected="0">
            <x v="4"/>
          </reference>
        </references>
      </pivotArea>
    </chartFormat>
    <chartFormat chart="2" format="19" series="1">
      <pivotArea type="data" outline="0" fieldPosition="0">
        <references count="2">
          <reference field="4294967294" count="1" selected="0">
            <x v="0"/>
          </reference>
          <reference field="5" count="1" selected="0">
            <x v="5"/>
          </reference>
        </references>
      </pivotArea>
    </chartFormat>
    <chartFormat chart="2" format="20" series="1">
      <pivotArea type="data" outline="0" fieldPosition="0">
        <references count="2">
          <reference field="4294967294" count="1" selected="0">
            <x v="0"/>
          </reference>
          <reference field="5" count="1" selected="0">
            <x v="6"/>
          </reference>
        </references>
      </pivotArea>
    </chartFormat>
    <chartFormat chart="2" format="21"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0"/>
          </reference>
        </references>
      </pivotArea>
    </chartFormat>
    <chartFormat chart="2" format="22" series="1">
      <pivotArea type="data" outline="0" fieldPosition="0">
        <references count="2">
          <reference field="4294967294" count="1" selected="0">
            <x v="0"/>
          </reference>
          <reference field="2" count="1" selected="0">
            <x v="1"/>
          </reference>
        </references>
      </pivotArea>
    </chartFormat>
    <chartFormat chart="0" format="8" series="1">
      <pivotArea type="data" outline="0" fieldPosition="0">
        <references count="2">
          <reference field="4294967294" count="1" selected="0">
            <x v="0"/>
          </reference>
          <reference field="2" count="1" selected="0">
            <x v="1"/>
          </reference>
        </references>
      </pivotArea>
    </chartFormat>
    <chartFormat chart="2" format="23" series="1">
      <pivotArea type="data" outline="0" fieldPosition="0">
        <references count="2">
          <reference field="4294967294" count="1" selected="0">
            <x v="0"/>
          </reference>
          <reference field="2" count="1" selected="0">
            <x v="0"/>
          </reference>
        </references>
      </pivotArea>
    </chartFormat>
    <chartFormat chart="0" format="9"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8C3DB99-6316-4382-91C9-A3FD398AF762}" name="PivotTable2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9">
  <location ref="A23:B26" firstHeaderRow="1" firstDataRow="1" firstDataCol="1"/>
  <pivotFields count="8">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compact="0" outline="0" showAll="0">
      <items count="8">
        <item x="5"/>
        <item x="2"/>
        <item x="3"/>
        <item x="1"/>
        <item x="0"/>
        <item x="6"/>
        <item x="4"/>
        <item t="default"/>
      </items>
    </pivotField>
    <pivotField axis="axisRow" compact="0" outline="0" showAll="0">
      <items count="3">
        <item x="1"/>
        <item x="0"/>
        <item t="default"/>
      </items>
    </pivotField>
    <pivotField dataField="1" compact="0" numFmtId="164" outline="0"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compact="0" numFmtId="14" outline="0"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compact="0" outline="0" showAll="0">
      <items count="8">
        <item x="4"/>
        <item x="2"/>
        <item x="6"/>
        <item x="3"/>
        <item x="5"/>
        <item x="1"/>
        <item x="0"/>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Sum of Amount" fld="3" baseField="0" baseItem="0" numFmtId="165"/>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B5480CA-1189-4D7B-A277-A57775D3FDCE}"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
  <location ref="A1:C16" firstHeaderRow="1" firstDataRow="1" firstDataCol="2"/>
  <pivotFields count="8">
    <pivotField compact="0" outline="0" showAll="0"/>
    <pivotField compact="0" outline="0" showAll="0">
      <items count="8">
        <item x="5"/>
        <item x="2"/>
        <item x="3"/>
        <item x="1"/>
        <item x="0"/>
        <item x="6"/>
        <item x="4"/>
        <item t="default"/>
      </items>
    </pivotField>
    <pivotField axis="axisRow" compact="0" outline="0" showAll="0" defaultSubtotal="0">
      <items count="2">
        <item x="1"/>
        <item x="0"/>
      </items>
    </pivotField>
    <pivotField dataField="1" compact="0" numFmtId="164" outline="0" showAll="0"/>
    <pivotField compact="0" numFmtId="14" outline="0"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compact="0" outline="0" showAll="0" defaultSubtotal="0">
      <items count="7">
        <item x="4"/>
        <item x="2"/>
        <item x="6"/>
        <item x="3"/>
        <item x="5"/>
        <item x="1"/>
        <item x="0"/>
      </items>
    </pivotField>
    <pivotField compact="0" outline="0" showAll="0" defaultSubtotal="0"/>
    <pivotField compact="0" outline="0" showAll="0" defaultSubtotal="0">
      <items count="14">
        <item x="0"/>
        <item x="1"/>
        <item x="2"/>
        <item x="3"/>
        <item x="4"/>
        <item x="5"/>
        <item x="6"/>
        <item x="7"/>
        <item x="8"/>
        <item x="9"/>
        <item x="10"/>
        <item x="11"/>
        <item x="12"/>
        <item x="13"/>
      </items>
    </pivotField>
  </pivotFields>
  <rowFields count="2">
    <field x="5"/>
    <field x="2"/>
  </rowFields>
  <rowItems count="15">
    <i>
      <x/>
      <x/>
    </i>
    <i r="1">
      <x v="1"/>
    </i>
    <i>
      <x v="1"/>
      <x/>
    </i>
    <i r="1">
      <x v="1"/>
    </i>
    <i>
      <x v="2"/>
      <x/>
    </i>
    <i r="1">
      <x v="1"/>
    </i>
    <i>
      <x v="3"/>
      <x/>
    </i>
    <i r="1">
      <x v="1"/>
    </i>
    <i>
      <x v="4"/>
      <x/>
    </i>
    <i r="1">
      <x v="1"/>
    </i>
    <i>
      <x v="5"/>
      <x/>
    </i>
    <i r="1">
      <x v="1"/>
    </i>
    <i>
      <x v="6"/>
      <x/>
    </i>
    <i r="1">
      <x v="1"/>
    </i>
    <i t="grand">
      <x/>
    </i>
  </rowItems>
  <colItems count="1">
    <i/>
  </colItems>
  <dataFields count="1">
    <dataField name="Sum of Amount" fld="3" baseField="0" baseItem="0"/>
  </dataFields>
  <chartFormats count="21">
    <chartFormat chart="2" format="21" series="1">
      <pivotArea type="data" outline="0" fieldPosition="0">
        <references count="1">
          <reference field="5" count="1" selected="0">
            <x v="0"/>
          </reference>
        </references>
      </pivotArea>
    </chartFormat>
    <chartFormat chart="2" format="22" series="1">
      <pivotArea type="data" outline="0" fieldPosition="0">
        <references count="1">
          <reference field="5" count="1" selected="0">
            <x v="1"/>
          </reference>
        </references>
      </pivotArea>
    </chartFormat>
    <chartFormat chart="2" format="23" series="1">
      <pivotArea type="data" outline="0" fieldPosition="0">
        <references count="1">
          <reference field="5" count="1" selected="0">
            <x v="2"/>
          </reference>
        </references>
      </pivotArea>
    </chartFormat>
    <chartFormat chart="2" format="24" series="1">
      <pivotArea type="data" outline="0" fieldPosition="0">
        <references count="1">
          <reference field="5" count="1" selected="0">
            <x v="3"/>
          </reference>
        </references>
      </pivotArea>
    </chartFormat>
    <chartFormat chart="2" format="25" series="1">
      <pivotArea type="data" outline="0" fieldPosition="0">
        <references count="1">
          <reference field="5" count="1" selected="0">
            <x v="4"/>
          </reference>
        </references>
      </pivotArea>
    </chartFormat>
    <chartFormat chart="2" format="26" series="1">
      <pivotArea type="data" outline="0" fieldPosition="0">
        <references count="1">
          <reference field="5" count="1" selected="0">
            <x v="5"/>
          </reference>
        </references>
      </pivotArea>
    </chartFormat>
    <chartFormat chart="2" format="27" series="1">
      <pivotArea type="data" outline="0" fieldPosition="0">
        <references count="1">
          <reference field="5" count="1" selected="0">
            <x v="6"/>
          </reference>
        </references>
      </pivotArea>
    </chartFormat>
    <chartFormat chart="0" format="7" series="1">
      <pivotArea type="data" outline="0" fieldPosition="0">
        <references count="1">
          <reference field="5" count="1" selected="0">
            <x v="0"/>
          </reference>
        </references>
      </pivotArea>
    </chartFormat>
    <chartFormat chart="0" format="8" series="1">
      <pivotArea type="data" outline="0" fieldPosition="0">
        <references count="1">
          <reference field="5" count="1" selected="0">
            <x v="1"/>
          </reference>
        </references>
      </pivotArea>
    </chartFormat>
    <chartFormat chart="0" format="9" series="1">
      <pivotArea type="data" outline="0" fieldPosition="0">
        <references count="1">
          <reference field="5" count="1" selected="0">
            <x v="2"/>
          </reference>
        </references>
      </pivotArea>
    </chartFormat>
    <chartFormat chart="0" format="10" series="1">
      <pivotArea type="data" outline="0" fieldPosition="0">
        <references count="1">
          <reference field="5" count="1" selected="0">
            <x v="3"/>
          </reference>
        </references>
      </pivotArea>
    </chartFormat>
    <chartFormat chart="0" format="11" series="1">
      <pivotArea type="data" outline="0" fieldPosition="0">
        <references count="1">
          <reference field="5" count="1" selected="0">
            <x v="4"/>
          </reference>
        </references>
      </pivotArea>
    </chartFormat>
    <chartFormat chart="0" format="12" series="1">
      <pivotArea type="data" outline="0" fieldPosition="0">
        <references count="1">
          <reference field="5" count="1" selected="0">
            <x v="5"/>
          </reference>
        </references>
      </pivotArea>
    </chartFormat>
    <chartFormat chart="0" format="13" series="1">
      <pivotArea type="data" outline="0" fieldPosition="0">
        <references count="1">
          <reference field="5" count="1" selected="0">
            <x v="6"/>
          </reference>
        </references>
      </pivotArea>
    </chartFormat>
    <chartFormat chart="2" format="28" series="1">
      <pivotArea type="data" outline="0" fieldPosition="0">
        <references count="2">
          <reference field="4294967294" count="1" selected="0">
            <x v="0"/>
          </reference>
          <reference field="5" count="1" selected="0">
            <x v="0"/>
          </reference>
        </references>
      </pivotArea>
    </chartFormat>
    <chartFormat chart="2" format="29" series="1">
      <pivotArea type="data" outline="0" fieldPosition="0">
        <references count="2">
          <reference field="4294967294" count="1" selected="0">
            <x v="0"/>
          </reference>
          <reference field="5" count="1" selected="0">
            <x v="1"/>
          </reference>
        </references>
      </pivotArea>
    </chartFormat>
    <chartFormat chart="2" format="30" series="1">
      <pivotArea type="data" outline="0" fieldPosition="0">
        <references count="2">
          <reference field="4294967294" count="1" selected="0">
            <x v="0"/>
          </reference>
          <reference field="5" count="1" selected="0">
            <x v="2"/>
          </reference>
        </references>
      </pivotArea>
    </chartFormat>
    <chartFormat chart="2" format="31" series="1">
      <pivotArea type="data" outline="0" fieldPosition="0">
        <references count="2">
          <reference field="4294967294" count="1" selected="0">
            <x v="0"/>
          </reference>
          <reference field="5" count="1" selected="0">
            <x v="3"/>
          </reference>
        </references>
      </pivotArea>
    </chartFormat>
    <chartFormat chart="2" format="32" series="1">
      <pivotArea type="data" outline="0" fieldPosition="0">
        <references count="2">
          <reference field="4294967294" count="1" selected="0">
            <x v="0"/>
          </reference>
          <reference field="5" count="1" selected="0">
            <x v="4"/>
          </reference>
        </references>
      </pivotArea>
    </chartFormat>
    <chartFormat chart="2" format="33" series="1">
      <pivotArea type="data" outline="0" fieldPosition="0">
        <references count="2">
          <reference field="4294967294" count="1" selected="0">
            <x v="0"/>
          </reference>
          <reference field="5" count="1" selected="0">
            <x v="5"/>
          </reference>
        </references>
      </pivotArea>
    </chartFormat>
    <chartFormat chart="2" format="34" series="1">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8E978D19-3200-478B-97F2-981302781788}" sourceName="Product">
  <pivotTables>
    <pivotTable tabId="3" name="PivotTable3"/>
    <pivotTable tabId="3" name="PivotTable2"/>
    <pivotTable tabId="3" name="PivotTable4"/>
    <pivotTable tabId="4" name="PivotTable5"/>
    <pivotTable tabId="4" name="PivotTable6"/>
    <pivotTable tabId="4" name="PivotTable7"/>
    <pivotTable tabId="3" name="PivotTable1"/>
    <pivotTable tabId="10" name="PivotTable2"/>
    <pivotTable tabId="10" name="PivotTable23"/>
    <pivotTable tabId="3" name="PivotTable24"/>
  </pivotTables>
  <data>
    <tabular pivotCacheId="266139171">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2D815A3A-776D-4CA2-B444-F311C6A924A5}" sourceName="Category">
  <pivotTables>
    <pivotTable tabId="3" name="PivotTable3"/>
    <pivotTable tabId="3" name="PivotTable2"/>
    <pivotTable tabId="3" name="PivotTable4"/>
    <pivotTable tabId="4" name="PivotTable5"/>
    <pivotTable tabId="4" name="PivotTable6"/>
    <pivotTable tabId="4" name="PivotTable7"/>
    <pivotTable tabId="3" name="PivotTable1"/>
    <pivotTable tabId="10" name="PivotTable2"/>
    <pivotTable tabId="10" name="PivotTable23"/>
    <pivotTable tabId="3" name="PivotTable24"/>
  </pivotTables>
  <data>
    <tabular pivotCacheId="26613917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C405CD9-2B31-4036-9461-D04C9B699B38}" sourceName="Country">
  <pivotTables>
    <pivotTable tabId="3" name="PivotTable3"/>
    <pivotTable tabId="3" name="PivotTable2"/>
    <pivotTable tabId="3" name="PivotTable4"/>
    <pivotTable tabId="4" name="PivotTable5"/>
    <pivotTable tabId="4" name="PivotTable6"/>
    <pivotTable tabId="4" name="PivotTable7"/>
    <pivotTable tabId="3" name="PivotTable1"/>
    <pivotTable tabId="10" name="PivotTable2"/>
    <pivotTable tabId="10" name="PivotTable23"/>
    <pivotTable tabId="3" name="PivotTable24"/>
  </pivotTables>
  <data>
    <tabular pivotCacheId="266139171">
      <items count="7">
        <i x="4" s="1"/>
        <i x="2" s="1"/>
        <i x="6" s="1"/>
        <i x="3" s="1"/>
        <i x="5"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65BB1972-B796-4AE4-975F-9A67B2EE13E7}" cache="Slicer_Product" caption="Product" style="SlicerStyleLight2" rowHeight="241300"/>
  <slicer name="Category" xr10:uid="{4626B801-490A-457A-AEB5-C4081CA8B06D}" cache="Slicer_Category" caption="Category" style="SlicerStyleLight2" rowHeight="241300"/>
  <slicer name="Country" xr10:uid="{F7D86AE9-5D18-407E-A6AE-8D7773BFDC64}" cache="Slicer_Country" caption="Country" style="SlicerStyleLigh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23D86FB-74BA-4C7A-91BE-0D6CA3837FEC}" name="Table4" displayName="Table4" ref="A1:F214" totalsRowShown="0" headerRowDxfId="23" tableBorderDxfId="22">
  <autoFilter ref="A1:F214" xr:uid="{D23D86FB-74BA-4C7A-91BE-0D6CA3837FEC}"/>
  <sortState xmlns:xlrd2="http://schemas.microsoft.com/office/spreadsheetml/2017/richdata2" ref="A2:F214">
    <sortCondition ref="E1:E214"/>
  </sortState>
  <tableColumns count="6">
    <tableColumn id="1" xr3:uid="{5114A9B8-4B75-40A3-8E81-399D3F58524A}" name="Order ID"/>
    <tableColumn id="2" xr3:uid="{FE7114AE-97EE-4889-A49C-64FF968EF57C}" name="Product" dataDxfId="21"/>
    <tableColumn id="3" xr3:uid="{2D15667E-D48F-4330-BBAF-9D8008CF96C9}" name="Category" dataDxfId="20"/>
    <tableColumn id="4" xr3:uid="{00AF0BDE-8418-42CE-80E0-FB73337B8C58}" name="Amount" dataDxfId="19"/>
    <tableColumn id="5" xr3:uid="{182851F4-2F16-4CAE-B948-B2065E9AB276}" name="Date" dataDxfId="18"/>
    <tableColumn id="6" xr3:uid="{C678E50B-73F2-4FA3-A689-B47AB16EE8CB}" name="Country" dataDxfId="1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Food_Bank_" displayName="Food_Bank_" ref="A1:G214" totalsRowShown="0" headerRowDxfId="16">
  <autoFilter ref="A1:G214" xr:uid="{0A040F56-D06D-4623-ACE5-B5FD14A786F2}"/>
  <tableColumns count="7">
    <tableColumn id="1" xr3:uid="{487ACF88-865E-48A0-AB1D-EB308DD18870}" name="Order ID"/>
    <tableColumn id="2" xr3:uid="{E327475A-0EC9-4FBD-9F06-2506DE74A03F}" name="Product"/>
    <tableColumn id="3" xr3:uid="{F73FBF68-0244-47DC-A7D7-2F06A3D1E229}" name="Category"/>
    <tableColumn id="4" xr3:uid="{2FE622F1-E2F5-4646-9587-526AF8D73FCA}" name="Amount" dataDxfId="15"/>
    <tableColumn id="5" xr3:uid="{0098E771-5555-40D4-9387-75F4219BA077}" name="Date" dataDxfId="14"/>
    <tableColumn id="6" xr3:uid="{B599B0F0-814D-4A2F-AE88-C5ED24F68136}" name="Country"/>
    <tableColumn id="7" xr3:uid="{A1AA4BA2-EBB7-45B8-B40A-F0E99DE0D294}" name="Column1"/>
  </tableColumns>
  <tableStyleInfo name="TableStyleMedium5"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Parallax">
  <a:themeElements>
    <a:clrScheme name="Parallax">
      <a:dk1>
        <a:sysClr val="windowText" lastClr="000000"/>
      </a:dk1>
      <a:lt1>
        <a:sysClr val="window" lastClr="FFFFFF"/>
      </a:lt1>
      <a:dk2>
        <a:srgbClr val="212121"/>
      </a:dk2>
      <a:lt2>
        <a:srgbClr val="CDD0D1"/>
      </a:lt2>
      <a:accent1>
        <a:srgbClr val="30ACEC"/>
      </a:accent1>
      <a:accent2>
        <a:srgbClr val="80C34F"/>
      </a:accent2>
      <a:accent3>
        <a:srgbClr val="E29D3E"/>
      </a:accent3>
      <a:accent4>
        <a:srgbClr val="D64A3B"/>
      </a:accent4>
      <a:accent5>
        <a:srgbClr val="D64787"/>
      </a:accent5>
      <a:accent6>
        <a:srgbClr val="A666E1"/>
      </a:accent6>
      <a:hlink>
        <a:srgbClr val="3085ED"/>
      </a:hlink>
      <a:folHlink>
        <a:srgbClr val="82B6F4"/>
      </a:folHlink>
    </a:clrScheme>
    <a:fontScheme name="Parallax">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rallax">
      <a:fillStyleLst>
        <a:solidFill>
          <a:schemeClr val="phClr"/>
        </a:solidFill>
        <a:gradFill rotWithShape="1">
          <a:gsLst>
            <a:gs pos="0">
              <a:schemeClr val="phClr">
                <a:tint val="60000"/>
                <a:lumMod val="104000"/>
              </a:schemeClr>
            </a:gs>
            <a:gs pos="100000">
              <a:schemeClr val="phClr">
                <a:tint val="84000"/>
              </a:schemeClr>
            </a:gs>
          </a:gsLst>
          <a:lin ang="5400000" scaled="0"/>
        </a:gradFill>
        <a:gradFill rotWithShape="1">
          <a:gsLst>
            <a:gs pos="0">
              <a:schemeClr val="phClr">
                <a:tint val="96000"/>
                <a:lumMod val="102000"/>
              </a:schemeClr>
            </a:gs>
            <a:gs pos="100000">
              <a:schemeClr val="phClr">
                <a:shade val="88000"/>
                <a:lumMod val="94000"/>
              </a:schemeClr>
            </a:gs>
          </a:gsLst>
          <a:path path="circle">
            <a:fillToRect l="50000" t="100000" r="100000" b="50000"/>
          </a:path>
        </a:gradFill>
      </a:fillStyleLst>
      <a:lnStyleLst>
        <a:ln w="9525" cap="rnd" cmpd="sng" algn="ctr">
          <a:solidFill>
            <a:schemeClr val="phClr">
              <a:tint val="6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reflection blurRad="12700" stA="26000" endPos="32000" dist="12700" dir="5400000" sy="-100000" rotWithShape="0"/>
          </a:effectLst>
        </a:effectStyle>
        <a:effectStyle>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a:effectStyle>
      </a:effectStyleLst>
      <a:bgFillStyleLst>
        <a:solidFill>
          <a:schemeClr val="phClr"/>
        </a:solidFill>
        <a:gradFill rotWithShape="1">
          <a:gsLst>
            <a:gs pos="0">
              <a:schemeClr val="phClr">
                <a:tint val="90000"/>
                <a:lumMod val="110000"/>
              </a:schemeClr>
            </a:gs>
            <a:gs pos="100000">
              <a:schemeClr val="phClr">
                <a:shade val="64000"/>
                <a:lumMod val="98000"/>
              </a:schemeClr>
            </a:gs>
          </a:gsLst>
          <a:lin ang="5400000" scaled="0"/>
        </a:gradFill>
        <a:blipFill rotWithShape="1">
          <a:blip xmlns:r="http://schemas.openxmlformats.org/officeDocument/2006/relationships" r:embed="rId1">
            <a:duotone>
              <a:schemeClr val="phClr">
                <a:shade val="76000"/>
                <a:satMod val="180000"/>
              </a:schemeClr>
              <a:schemeClr val="phClr">
                <a:tint val="80000"/>
                <a:satMod val="120000"/>
                <a:lumMod val="180000"/>
              </a:schemeClr>
            </a:duotone>
          </a:blip>
          <a:stretch/>
        </a:blipFill>
      </a:bgFillStyleLst>
    </a:fmtScheme>
  </a:themeElements>
  <a:objectDefaults/>
  <a:extraClrSchemeLst/>
  <a:extLst>
    <a:ext uri="{05A4C25C-085E-4340-85A3-A5531E510DB2}">
      <thm15:themeFamily xmlns:thm15="http://schemas.microsoft.com/office/thememl/2012/main" name="Parallax" id="{3388167B-A2EB-4685-9635-1831D9AEF8C4}" vid="{4F7A876A-7598-49CA-AFC8-8EDA2551E4A7}"/>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workbookViewId="0"/>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14"/>
  <sheetViews>
    <sheetView workbookViewId="0">
      <selection activeCell="I45" sqref="I45"/>
    </sheetView>
  </sheetViews>
  <sheetFormatPr defaultRowHeight="14.5" x14ac:dyDescent="0.35"/>
  <cols>
    <col min="1" max="1" width="9.9140625" customWidth="1"/>
    <col min="2" max="2" width="9.4140625" customWidth="1"/>
    <col min="3" max="3" width="10.9140625" customWidth="1"/>
    <col min="4" max="4" width="9.58203125" customWidth="1"/>
    <col min="5" max="5" width="10.6640625" customWidth="1"/>
    <col min="6" max="6" width="15.4140625" customWidth="1"/>
    <col min="7" max="7" width="10.4140625" customWidth="1"/>
    <col min="8" max="8" width="10.25" customWidth="1"/>
    <col min="9" max="10" width="10" customWidth="1"/>
    <col min="11" max="11" width="42.9140625" customWidth="1"/>
    <col min="12" max="12" width="14.5" customWidth="1"/>
    <col min="13" max="13" width="10.6640625" bestFit="1" customWidth="1"/>
    <col min="14" max="14" width="13.58203125" bestFit="1" customWidth="1"/>
  </cols>
  <sheetData>
    <row r="1" spans="1:11" x14ac:dyDescent="0.35">
      <c r="A1" s="27" t="s">
        <v>1</v>
      </c>
      <c r="B1" s="27" t="s">
        <v>2</v>
      </c>
      <c r="C1" s="28" t="s">
        <v>3</v>
      </c>
      <c r="D1" s="28" t="s">
        <v>4</v>
      </c>
      <c r="E1" s="28" t="s">
        <v>7</v>
      </c>
      <c r="F1" s="28" t="s">
        <v>0</v>
      </c>
    </row>
    <row r="2" spans="1:11" x14ac:dyDescent="0.35">
      <c r="A2">
        <v>1</v>
      </c>
      <c r="B2" s="18" t="s">
        <v>17</v>
      </c>
      <c r="C2" s="19" t="s">
        <v>6</v>
      </c>
      <c r="D2" s="23">
        <v>4270</v>
      </c>
      <c r="E2" s="24">
        <v>42375</v>
      </c>
      <c r="F2" s="19" t="s">
        <v>8</v>
      </c>
    </row>
    <row r="3" spans="1:11" x14ac:dyDescent="0.35">
      <c r="A3">
        <v>2</v>
      </c>
      <c r="B3" s="18" t="s">
        <v>21</v>
      </c>
      <c r="C3" s="19" t="s">
        <v>6</v>
      </c>
      <c r="D3" s="23">
        <v>8239</v>
      </c>
      <c r="E3" s="24">
        <v>42376</v>
      </c>
      <c r="F3" s="19" t="s">
        <v>9</v>
      </c>
      <c r="J3" s="22"/>
      <c r="K3" t="s">
        <v>45</v>
      </c>
    </row>
    <row r="4" spans="1:11" x14ac:dyDescent="0.35">
      <c r="A4">
        <v>3</v>
      </c>
      <c r="B4" s="18" t="s">
        <v>13</v>
      </c>
      <c r="C4" s="19" t="s">
        <v>5</v>
      </c>
      <c r="D4" s="23">
        <v>617</v>
      </c>
      <c r="E4" s="24">
        <v>42377</v>
      </c>
      <c r="F4" s="19" t="s">
        <v>8</v>
      </c>
      <c r="J4" s="29"/>
      <c r="K4" t="s">
        <v>46</v>
      </c>
    </row>
    <row r="5" spans="1:11" x14ac:dyDescent="0.35">
      <c r="A5">
        <v>5</v>
      </c>
      <c r="B5" s="18" t="s">
        <v>18</v>
      </c>
      <c r="C5" s="19" t="s">
        <v>6</v>
      </c>
      <c r="D5" s="23">
        <v>2626</v>
      </c>
      <c r="E5" s="24">
        <v>42379</v>
      </c>
      <c r="F5" s="19" t="s">
        <v>12</v>
      </c>
    </row>
    <row r="6" spans="1:11" x14ac:dyDescent="0.35">
      <c r="A6">
        <v>4</v>
      </c>
      <c r="B6" s="18" t="s">
        <v>13</v>
      </c>
      <c r="C6" s="19" t="s">
        <v>5</v>
      </c>
      <c r="D6" s="23">
        <v>8384</v>
      </c>
      <c r="E6" s="24">
        <v>42379</v>
      </c>
      <c r="F6" s="19" t="s">
        <v>10</v>
      </c>
    </row>
    <row r="7" spans="1:11" x14ac:dyDescent="0.35">
      <c r="A7">
        <v>6</v>
      </c>
      <c r="B7" s="18" t="s">
        <v>15</v>
      </c>
      <c r="C7" s="19" t="s">
        <v>5</v>
      </c>
      <c r="D7" s="23">
        <v>3610</v>
      </c>
      <c r="E7" s="24">
        <v>42380</v>
      </c>
      <c r="F7" s="19" t="s">
        <v>8</v>
      </c>
      <c r="J7" s="33" t="s">
        <v>47</v>
      </c>
      <c r="K7" s="38" t="s">
        <v>50</v>
      </c>
    </row>
    <row r="8" spans="1:11" x14ac:dyDescent="0.35">
      <c r="A8">
        <v>7</v>
      </c>
      <c r="B8" s="18" t="s">
        <v>21</v>
      </c>
      <c r="C8" s="19" t="s">
        <v>6</v>
      </c>
      <c r="D8" s="23">
        <v>9062</v>
      </c>
      <c r="E8" s="24">
        <v>42380</v>
      </c>
      <c r="F8" s="19" t="s">
        <v>11</v>
      </c>
      <c r="H8" s="4"/>
      <c r="I8" s="4"/>
      <c r="J8" s="31" t="s">
        <v>48</v>
      </c>
      <c r="K8" s="38"/>
    </row>
    <row r="9" spans="1:11" x14ac:dyDescent="0.35">
      <c r="A9">
        <v>9</v>
      </c>
      <c r="B9" s="18" t="s">
        <v>14</v>
      </c>
      <c r="C9" s="19" t="s">
        <v>5</v>
      </c>
      <c r="D9" s="23">
        <v>2417</v>
      </c>
      <c r="E9" s="24">
        <v>42385</v>
      </c>
      <c r="F9" s="19" t="s">
        <v>19</v>
      </c>
      <c r="J9" s="32" t="s">
        <v>49</v>
      </c>
      <c r="K9" s="38"/>
    </row>
    <row r="10" spans="1:11" x14ac:dyDescent="0.35">
      <c r="A10">
        <v>8</v>
      </c>
      <c r="B10" s="18" t="s">
        <v>13</v>
      </c>
      <c r="C10" s="19" t="s">
        <v>5</v>
      </c>
      <c r="D10" s="23">
        <v>6906</v>
      </c>
      <c r="E10" s="24">
        <v>42385</v>
      </c>
      <c r="F10" s="19" t="s">
        <v>20</v>
      </c>
    </row>
    <row r="11" spans="1:11" x14ac:dyDescent="0.35">
      <c r="A11">
        <v>10</v>
      </c>
      <c r="B11" s="18" t="s">
        <v>14</v>
      </c>
      <c r="C11" s="19" t="s">
        <v>5</v>
      </c>
      <c r="D11" s="23">
        <v>7431</v>
      </c>
      <c r="E11" s="24">
        <v>42385</v>
      </c>
      <c r="F11" s="19" t="s">
        <v>10</v>
      </c>
    </row>
    <row r="12" spans="1:11" x14ac:dyDescent="0.35">
      <c r="A12">
        <v>11</v>
      </c>
      <c r="B12" s="18" t="s">
        <v>13</v>
      </c>
      <c r="C12" s="19" t="s">
        <v>5</v>
      </c>
      <c r="D12" s="23">
        <v>8250</v>
      </c>
      <c r="E12" s="24">
        <v>42385</v>
      </c>
      <c r="F12" s="19" t="s">
        <v>12</v>
      </c>
    </row>
    <row r="13" spans="1:11" x14ac:dyDescent="0.35">
      <c r="A13">
        <v>12</v>
      </c>
      <c r="B13" s="18" t="s">
        <v>21</v>
      </c>
      <c r="C13" s="19" t="s">
        <v>6</v>
      </c>
      <c r="D13" s="23">
        <v>7012</v>
      </c>
      <c r="E13" s="24">
        <v>42387</v>
      </c>
      <c r="F13" s="19" t="s">
        <v>8</v>
      </c>
    </row>
    <row r="14" spans="1:11" x14ac:dyDescent="0.35">
      <c r="A14">
        <v>13</v>
      </c>
      <c r="B14" s="18" t="s">
        <v>17</v>
      </c>
      <c r="C14" s="19" t="s">
        <v>6</v>
      </c>
      <c r="D14" s="23">
        <v>1903</v>
      </c>
      <c r="E14" s="24">
        <v>42389</v>
      </c>
      <c r="F14" s="19" t="s">
        <v>12</v>
      </c>
    </row>
    <row r="15" spans="1:11" x14ac:dyDescent="0.35">
      <c r="A15">
        <v>14</v>
      </c>
      <c r="B15" s="18" t="s">
        <v>21</v>
      </c>
      <c r="C15" s="19" t="s">
        <v>6</v>
      </c>
      <c r="D15" s="23">
        <v>2824</v>
      </c>
      <c r="E15" s="24">
        <v>42391</v>
      </c>
      <c r="F15" s="19" t="s">
        <v>10</v>
      </c>
    </row>
    <row r="16" spans="1:11" x14ac:dyDescent="0.35">
      <c r="A16">
        <v>15</v>
      </c>
      <c r="B16" s="18" t="s">
        <v>14</v>
      </c>
      <c r="C16" s="19" t="s">
        <v>5</v>
      </c>
      <c r="D16" s="23">
        <v>6946</v>
      </c>
      <c r="E16" s="24">
        <v>42393</v>
      </c>
      <c r="F16" s="19" t="s">
        <v>19</v>
      </c>
    </row>
    <row r="17" spans="1:6" x14ac:dyDescent="0.35">
      <c r="A17">
        <v>16</v>
      </c>
      <c r="B17" s="18" t="s">
        <v>13</v>
      </c>
      <c r="C17" s="19" t="s">
        <v>5</v>
      </c>
      <c r="D17" s="23">
        <v>2320</v>
      </c>
      <c r="E17" s="24">
        <v>42396</v>
      </c>
      <c r="F17" s="19" t="s">
        <v>9</v>
      </c>
    </row>
    <row r="18" spans="1:6" x14ac:dyDescent="0.35">
      <c r="A18">
        <v>17</v>
      </c>
      <c r="B18" s="18" t="s">
        <v>13</v>
      </c>
      <c r="C18" s="19" t="s">
        <v>5</v>
      </c>
      <c r="D18" s="23">
        <v>2116</v>
      </c>
      <c r="E18" s="24">
        <v>42397</v>
      </c>
      <c r="F18" s="19" t="s">
        <v>8</v>
      </c>
    </row>
    <row r="19" spans="1:6" x14ac:dyDescent="0.35">
      <c r="A19">
        <v>18</v>
      </c>
      <c r="B19" s="18" t="s">
        <v>13</v>
      </c>
      <c r="C19" s="19" t="s">
        <v>5</v>
      </c>
      <c r="D19" s="23">
        <v>1135</v>
      </c>
      <c r="E19" s="24">
        <v>42399</v>
      </c>
      <c r="F19" s="19" t="s">
        <v>9</v>
      </c>
    </row>
    <row r="20" spans="1:6" x14ac:dyDescent="0.35">
      <c r="A20">
        <v>19</v>
      </c>
      <c r="B20" s="18" t="s">
        <v>21</v>
      </c>
      <c r="C20" s="19" t="s">
        <v>6</v>
      </c>
      <c r="D20" s="23">
        <v>3595</v>
      </c>
      <c r="E20" s="24">
        <v>42399</v>
      </c>
      <c r="F20" s="19" t="s">
        <v>9</v>
      </c>
    </row>
    <row r="21" spans="1:6" x14ac:dyDescent="0.35">
      <c r="A21">
        <v>20</v>
      </c>
      <c r="B21" s="18" t="s">
        <v>14</v>
      </c>
      <c r="C21" s="19" t="s">
        <v>5</v>
      </c>
      <c r="D21" s="23">
        <v>1161</v>
      </c>
      <c r="E21" s="24">
        <v>42402</v>
      </c>
      <c r="F21" s="19" t="s">
        <v>8</v>
      </c>
    </row>
    <row r="22" spans="1:6" x14ac:dyDescent="0.35">
      <c r="A22">
        <v>21</v>
      </c>
      <c r="B22" s="18" t="s">
        <v>15</v>
      </c>
      <c r="C22" s="19" t="s">
        <v>5</v>
      </c>
      <c r="D22" s="23">
        <v>2256</v>
      </c>
      <c r="E22" s="24">
        <v>42404</v>
      </c>
      <c r="F22" s="19" t="s">
        <v>19</v>
      </c>
    </row>
    <row r="23" spans="1:6" x14ac:dyDescent="0.35">
      <c r="A23">
        <v>22</v>
      </c>
      <c r="B23" s="18" t="s">
        <v>13</v>
      </c>
      <c r="C23" s="19" t="s">
        <v>5</v>
      </c>
      <c r="D23" s="23">
        <v>1004</v>
      </c>
      <c r="E23" s="24">
        <v>42411</v>
      </c>
      <c r="F23" s="19" t="s">
        <v>20</v>
      </c>
    </row>
    <row r="24" spans="1:6" x14ac:dyDescent="0.35">
      <c r="A24">
        <v>23</v>
      </c>
      <c r="B24" s="18" t="s">
        <v>13</v>
      </c>
      <c r="C24" s="19" t="s">
        <v>5</v>
      </c>
      <c r="D24" s="23">
        <v>3642</v>
      </c>
      <c r="E24" s="24">
        <v>42414</v>
      </c>
      <c r="F24" s="19" t="s">
        <v>10</v>
      </c>
    </row>
    <row r="25" spans="1:6" x14ac:dyDescent="0.35">
      <c r="A25">
        <v>25</v>
      </c>
      <c r="B25" s="18" t="s">
        <v>18</v>
      </c>
      <c r="C25" s="19" t="s">
        <v>6</v>
      </c>
      <c r="D25" s="23">
        <v>3559</v>
      </c>
      <c r="E25" s="24">
        <v>42417</v>
      </c>
      <c r="F25" s="19" t="s">
        <v>9</v>
      </c>
    </row>
    <row r="26" spans="1:6" x14ac:dyDescent="0.35">
      <c r="A26">
        <v>24</v>
      </c>
      <c r="B26" s="18" t="s">
        <v>13</v>
      </c>
      <c r="C26" s="19" t="s">
        <v>5</v>
      </c>
      <c r="D26" s="23">
        <v>4582</v>
      </c>
      <c r="E26" s="24">
        <v>42417</v>
      </c>
      <c r="F26" s="19" t="s">
        <v>8</v>
      </c>
    </row>
    <row r="27" spans="1:6" x14ac:dyDescent="0.35">
      <c r="A27">
        <v>26</v>
      </c>
      <c r="B27" s="18" t="s">
        <v>17</v>
      </c>
      <c r="C27" s="19" t="s">
        <v>6</v>
      </c>
      <c r="D27" s="23">
        <v>5154</v>
      </c>
      <c r="E27" s="24">
        <v>42417</v>
      </c>
      <c r="F27" s="19" t="s">
        <v>11</v>
      </c>
    </row>
    <row r="28" spans="1:6" x14ac:dyDescent="0.35">
      <c r="A28">
        <v>28</v>
      </c>
      <c r="B28" s="18" t="s">
        <v>18</v>
      </c>
      <c r="C28" s="19" t="s">
        <v>6</v>
      </c>
      <c r="D28" s="23">
        <v>7163</v>
      </c>
      <c r="E28" s="24">
        <v>42418</v>
      </c>
      <c r="F28" s="19" t="s">
        <v>8</v>
      </c>
    </row>
    <row r="29" spans="1:6" x14ac:dyDescent="0.35">
      <c r="A29">
        <v>27</v>
      </c>
      <c r="B29" s="18" t="s">
        <v>16</v>
      </c>
      <c r="C29" s="19" t="s">
        <v>5</v>
      </c>
      <c r="D29" s="23">
        <v>7388</v>
      </c>
      <c r="E29" s="24">
        <v>42418</v>
      </c>
      <c r="F29" s="19" t="s">
        <v>19</v>
      </c>
    </row>
    <row r="30" spans="1:6" x14ac:dyDescent="0.35">
      <c r="A30">
        <v>29</v>
      </c>
      <c r="B30" s="18" t="s">
        <v>18</v>
      </c>
      <c r="C30" s="19" t="s">
        <v>6</v>
      </c>
      <c r="D30" s="23">
        <v>5101</v>
      </c>
      <c r="E30" s="24">
        <v>42420</v>
      </c>
      <c r="F30" s="19" t="s">
        <v>12</v>
      </c>
    </row>
    <row r="31" spans="1:6" x14ac:dyDescent="0.35">
      <c r="A31">
        <v>30</v>
      </c>
      <c r="B31" s="18" t="s">
        <v>14</v>
      </c>
      <c r="C31" s="19" t="s">
        <v>5</v>
      </c>
      <c r="D31" s="23">
        <v>7602</v>
      </c>
      <c r="E31" s="24">
        <v>42421</v>
      </c>
      <c r="F31" s="19" t="s">
        <v>19</v>
      </c>
    </row>
    <row r="32" spans="1:6" x14ac:dyDescent="0.35">
      <c r="A32">
        <v>31</v>
      </c>
      <c r="B32" s="18" t="s">
        <v>16</v>
      </c>
      <c r="C32" s="19" t="s">
        <v>5</v>
      </c>
      <c r="D32" s="23">
        <v>1641</v>
      </c>
      <c r="E32" s="24">
        <v>42422</v>
      </c>
      <c r="F32" s="19" t="s">
        <v>8</v>
      </c>
    </row>
    <row r="33" spans="1:6" x14ac:dyDescent="0.35">
      <c r="A33">
        <v>32</v>
      </c>
      <c r="B33" s="18" t="s">
        <v>14</v>
      </c>
      <c r="C33" s="19" t="s">
        <v>5</v>
      </c>
      <c r="D33" s="23">
        <v>8892</v>
      </c>
      <c r="E33" s="24">
        <v>42423</v>
      </c>
      <c r="F33" s="19" t="s">
        <v>11</v>
      </c>
    </row>
    <row r="34" spans="1:6" x14ac:dyDescent="0.35">
      <c r="A34">
        <v>34</v>
      </c>
      <c r="B34" s="18" t="s">
        <v>21</v>
      </c>
      <c r="C34" s="19" t="s">
        <v>6</v>
      </c>
      <c r="D34" s="23">
        <v>1557</v>
      </c>
      <c r="E34" s="24">
        <v>42429</v>
      </c>
      <c r="F34" s="19" t="s">
        <v>12</v>
      </c>
    </row>
    <row r="35" spans="1:6" x14ac:dyDescent="0.35">
      <c r="A35">
        <v>33</v>
      </c>
      <c r="B35" s="18" t="s">
        <v>14</v>
      </c>
      <c r="C35" s="19" t="s">
        <v>5</v>
      </c>
      <c r="D35" s="23">
        <v>2060</v>
      </c>
      <c r="E35" s="24">
        <v>42429</v>
      </c>
      <c r="F35" s="19" t="s">
        <v>19</v>
      </c>
    </row>
    <row r="36" spans="1:6" x14ac:dyDescent="0.35">
      <c r="A36">
        <v>35</v>
      </c>
      <c r="B36" s="18" t="s">
        <v>14</v>
      </c>
      <c r="C36" s="19" t="s">
        <v>5</v>
      </c>
      <c r="D36" s="23">
        <v>6509</v>
      </c>
      <c r="E36" s="24">
        <v>42430</v>
      </c>
      <c r="F36" s="19" t="s">
        <v>19</v>
      </c>
    </row>
    <row r="37" spans="1:6" x14ac:dyDescent="0.35">
      <c r="A37">
        <v>36</v>
      </c>
      <c r="B37" s="18" t="s">
        <v>14</v>
      </c>
      <c r="C37" s="19" t="s">
        <v>5</v>
      </c>
      <c r="D37" s="23">
        <v>5718</v>
      </c>
      <c r="E37" s="24">
        <v>42433</v>
      </c>
      <c r="F37" s="19" t="s">
        <v>11</v>
      </c>
    </row>
    <row r="38" spans="1:6" x14ac:dyDescent="0.35">
      <c r="A38">
        <v>37</v>
      </c>
      <c r="B38" s="18" t="s">
        <v>14</v>
      </c>
      <c r="C38" s="19" t="s">
        <v>5</v>
      </c>
      <c r="D38" s="23">
        <v>7655</v>
      </c>
      <c r="E38" s="24">
        <v>42434</v>
      </c>
      <c r="F38" s="19" t="s">
        <v>8</v>
      </c>
    </row>
    <row r="39" spans="1:6" x14ac:dyDescent="0.35">
      <c r="A39">
        <v>38</v>
      </c>
      <c r="B39" s="18" t="s">
        <v>17</v>
      </c>
      <c r="C39" s="19" t="s">
        <v>6</v>
      </c>
      <c r="D39" s="23">
        <v>9116</v>
      </c>
      <c r="E39" s="24">
        <v>42434</v>
      </c>
      <c r="F39" s="19" t="s">
        <v>9</v>
      </c>
    </row>
    <row r="40" spans="1:6" x14ac:dyDescent="0.35">
      <c r="A40">
        <v>39</v>
      </c>
      <c r="B40" s="18" t="s">
        <v>13</v>
      </c>
      <c r="C40" s="19" t="s">
        <v>5</v>
      </c>
      <c r="D40" s="23">
        <v>2795</v>
      </c>
      <c r="E40" s="24">
        <v>42444</v>
      </c>
      <c r="F40" s="19" t="s">
        <v>8</v>
      </c>
    </row>
    <row r="41" spans="1:6" x14ac:dyDescent="0.35">
      <c r="A41">
        <v>40</v>
      </c>
      <c r="B41" s="18" t="s">
        <v>13</v>
      </c>
      <c r="C41" s="19" t="s">
        <v>5</v>
      </c>
      <c r="D41" s="23">
        <v>5084</v>
      </c>
      <c r="E41" s="24">
        <v>42444</v>
      </c>
      <c r="F41" s="19" t="s">
        <v>8</v>
      </c>
    </row>
    <row r="42" spans="1:6" x14ac:dyDescent="0.35">
      <c r="A42">
        <v>41</v>
      </c>
      <c r="B42" s="18" t="s">
        <v>17</v>
      </c>
      <c r="C42" s="19" t="s">
        <v>6</v>
      </c>
      <c r="D42" s="23">
        <v>8941</v>
      </c>
      <c r="E42" s="24">
        <v>42444</v>
      </c>
      <c r="F42" s="19" t="s">
        <v>9</v>
      </c>
    </row>
    <row r="43" spans="1:6" x14ac:dyDescent="0.35">
      <c r="A43">
        <v>42</v>
      </c>
      <c r="B43" s="18" t="s">
        <v>21</v>
      </c>
      <c r="C43" s="19" t="s">
        <v>6</v>
      </c>
      <c r="D43" s="23">
        <v>5341</v>
      </c>
      <c r="E43" s="24">
        <v>42445</v>
      </c>
      <c r="F43" s="19" t="s">
        <v>19</v>
      </c>
    </row>
    <row r="44" spans="1:6" x14ac:dyDescent="0.35">
      <c r="A44" s="29">
        <v>43</v>
      </c>
      <c r="B44" s="18" t="s">
        <v>13</v>
      </c>
      <c r="C44" s="19" t="s">
        <v>5</v>
      </c>
      <c r="D44" s="23">
        <v>135</v>
      </c>
      <c r="E44" s="24">
        <v>42448</v>
      </c>
      <c r="F44" s="19" t="s">
        <v>10</v>
      </c>
    </row>
    <row r="45" spans="1:6" x14ac:dyDescent="0.35">
      <c r="A45" s="22">
        <v>44</v>
      </c>
      <c r="B45" s="18" t="s">
        <v>13</v>
      </c>
      <c r="C45" s="19" t="s">
        <v>5</v>
      </c>
      <c r="D45" s="23">
        <v>9400</v>
      </c>
      <c r="E45" s="24">
        <v>42448</v>
      </c>
      <c r="F45" s="19" t="s">
        <v>11</v>
      </c>
    </row>
    <row r="46" spans="1:6" x14ac:dyDescent="0.35">
      <c r="A46">
        <v>45</v>
      </c>
      <c r="B46" s="18" t="s">
        <v>18</v>
      </c>
      <c r="C46" s="19" t="s">
        <v>6</v>
      </c>
      <c r="D46" s="23">
        <v>6045</v>
      </c>
      <c r="E46" s="24">
        <v>42450</v>
      </c>
      <c r="F46" s="19" t="s">
        <v>12</v>
      </c>
    </row>
    <row r="47" spans="1:6" x14ac:dyDescent="0.35">
      <c r="A47">
        <v>46</v>
      </c>
      <c r="B47" s="18" t="s">
        <v>14</v>
      </c>
      <c r="C47" s="19" t="s">
        <v>5</v>
      </c>
      <c r="D47" s="23">
        <v>5820</v>
      </c>
      <c r="E47" s="24">
        <v>42451</v>
      </c>
      <c r="F47" s="19" t="s">
        <v>20</v>
      </c>
    </row>
    <row r="48" spans="1:6" x14ac:dyDescent="0.35">
      <c r="A48">
        <v>47</v>
      </c>
      <c r="B48" s="18" t="s">
        <v>15</v>
      </c>
      <c r="C48" s="19" t="s">
        <v>5</v>
      </c>
      <c r="D48" s="23">
        <v>8887</v>
      </c>
      <c r="E48" s="24">
        <v>42452</v>
      </c>
      <c r="F48" s="19" t="s">
        <v>12</v>
      </c>
    </row>
    <row r="49" spans="1:6" x14ac:dyDescent="0.35">
      <c r="A49">
        <v>48</v>
      </c>
      <c r="B49" s="18" t="s">
        <v>15</v>
      </c>
      <c r="C49" s="19" t="s">
        <v>5</v>
      </c>
      <c r="D49" s="23">
        <v>6982</v>
      </c>
      <c r="E49" s="24">
        <v>42453</v>
      </c>
      <c r="F49" s="19" t="s">
        <v>8</v>
      </c>
    </row>
    <row r="50" spans="1:6" x14ac:dyDescent="0.35">
      <c r="A50">
        <v>50</v>
      </c>
      <c r="B50" s="18" t="s">
        <v>17</v>
      </c>
      <c r="C50" s="19" t="s">
        <v>6</v>
      </c>
      <c r="D50" s="23">
        <v>3665</v>
      </c>
      <c r="E50" s="24">
        <v>42455</v>
      </c>
      <c r="F50" s="19" t="s">
        <v>12</v>
      </c>
    </row>
    <row r="51" spans="1:6" x14ac:dyDescent="0.35">
      <c r="A51">
        <v>49</v>
      </c>
      <c r="B51" s="18" t="s">
        <v>13</v>
      </c>
      <c r="C51" s="19" t="s">
        <v>5</v>
      </c>
      <c r="D51" s="23">
        <v>4029</v>
      </c>
      <c r="E51" s="24">
        <v>42455</v>
      </c>
      <c r="F51" s="19" t="s">
        <v>11</v>
      </c>
    </row>
    <row r="52" spans="1:6" x14ac:dyDescent="0.35">
      <c r="A52">
        <v>51</v>
      </c>
      <c r="B52" s="18" t="s">
        <v>13</v>
      </c>
      <c r="C52" s="19" t="s">
        <v>5</v>
      </c>
      <c r="D52" s="23">
        <v>4781</v>
      </c>
      <c r="E52" s="24">
        <v>42458</v>
      </c>
      <c r="F52" s="19" t="s">
        <v>19</v>
      </c>
    </row>
    <row r="53" spans="1:6" x14ac:dyDescent="0.35">
      <c r="A53">
        <v>52</v>
      </c>
      <c r="B53" s="18" t="s">
        <v>16</v>
      </c>
      <c r="C53" s="19" t="s">
        <v>5</v>
      </c>
      <c r="D53" s="23">
        <v>3663</v>
      </c>
      <c r="E53" s="24">
        <v>42459</v>
      </c>
      <c r="F53" s="19" t="s">
        <v>11</v>
      </c>
    </row>
    <row r="54" spans="1:6" x14ac:dyDescent="0.35">
      <c r="A54">
        <v>54</v>
      </c>
      <c r="B54" s="18" t="s">
        <v>14</v>
      </c>
      <c r="C54" s="19" t="s">
        <v>5</v>
      </c>
      <c r="D54" s="23">
        <v>4364</v>
      </c>
      <c r="E54" s="24">
        <v>42461</v>
      </c>
      <c r="F54" s="19" t="s">
        <v>10</v>
      </c>
    </row>
    <row r="55" spans="1:6" x14ac:dyDescent="0.35">
      <c r="A55">
        <v>53</v>
      </c>
      <c r="B55" s="18" t="s">
        <v>14</v>
      </c>
      <c r="C55" s="19" t="s">
        <v>5</v>
      </c>
      <c r="D55" s="23">
        <v>6331</v>
      </c>
      <c r="E55" s="24">
        <v>42461</v>
      </c>
      <c r="F55" s="19" t="s">
        <v>19</v>
      </c>
    </row>
    <row r="56" spans="1:6" x14ac:dyDescent="0.35">
      <c r="A56">
        <v>55</v>
      </c>
      <c r="B56" s="18" t="s">
        <v>17</v>
      </c>
      <c r="C56" s="19" t="s">
        <v>6</v>
      </c>
      <c r="D56" s="23">
        <v>607</v>
      </c>
      <c r="E56" s="24">
        <v>42463</v>
      </c>
      <c r="F56" s="19" t="s">
        <v>9</v>
      </c>
    </row>
    <row r="57" spans="1:6" x14ac:dyDescent="0.35">
      <c r="A57">
        <v>56</v>
      </c>
      <c r="B57" s="18" t="s">
        <v>13</v>
      </c>
      <c r="C57" s="19" t="s">
        <v>5</v>
      </c>
      <c r="D57" s="23">
        <v>1054</v>
      </c>
      <c r="E57" s="24">
        <v>42466</v>
      </c>
      <c r="F57" s="19" t="s">
        <v>20</v>
      </c>
    </row>
    <row r="58" spans="1:6" x14ac:dyDescent="0.35">
      <c r="A58">
        <v>57</v>
      </c>
      <c r="B58" s="18" t="s">
        <v>17</v>
      </c>
      <c r="C58" s="19" t="s">
        <v>6</v>
      </c>
      <c r="D58" s="23">
        <v>7659</v>
      </c>
      <c r="E58" s="24">
        <v>42466</v>
      </c>
      <c r="F58" s="19" t="s">
        <v>8</v>
      </c>
    </row>
    <row r="59" spans="1:6" x14ac:dyDescent="0.35">
      <c r="A59">
        <v>58</v>
      </c>
      <c r="B59" s="18" t="s">
        <v>21</v>
      </c>
      <c r="C59" s="19" t="s">
        <v>6</v>
      </c>
      <c r="D59" s="23">
        <v>277</v>
      </c>
      <c r="E59" s="24">
        <v>42472</v>
      </c>
      <c r="F59" s="19" t="s">
        <v>12</v>
      </c>
    </row>
    <row r="60" spans="1:6" x14ac:dyDescent="0.35">
      <c r="A60" s="29">
        <v>59</v>
      </c>
      <c r="B60" s="18" t="s">
        <v>13</v>
      </c>
      <c r="C60" s="19" t="s">
        <v>5</v>
      </c>
      <c r="D60" s="23">
        <v>235</v>
      </c>
      <c r="E60" s="24">
        <v>42477</v>
      </c>
      <c r="F60" s="19" t="s">
        <v>8</v>
      </c>
    </row>
    <row r="61" spans="1:6" x14ac:dyDescent="0.35">
      <c r="A61">
        <v>60</v>
      </c>
      <c r="B61" s="18" t="s">
        <v>15</v>
      </c>
      <c r="C61" s="19" t="s">
        <v>5</v>
      </c>
      <c r="D61" s="23">
        <v>1113</v>
      </c>
      <c r="E61" s="24">
        <v>42478</v>
      </c>
      <c r="F61" s="19" t="s">
        <v>11</v>
      </c>
    </row>
    <row r="62" spans="1:6" x14ac:dyDescent="0.35">
      <c r="A62">
        <v>61</v>
      </c>
      <c r="B62" s="18" t="s">
        <v>14</v>
      </c>
      <c r="C62" s="19" t="s">
        <v>5</v>
      </c>
      <c r="D62" s="23">
        <v>1128</v>
      </c>
      <c r="E62" s="24">
        <v>42481</v>
      </c>
      <c r="F62" s="19" t="s">
        <v>8</v>
      </c>
    </row>
    <row r="63" spans="1:6" x14ac:dyDescent="0.35">
      <c r="A63">
        <v>62</v>
      </c>
      <c r="B63" s="18" t="s">
        <v>21</v>
      </c>
      <c r="C63" s="19" t="s">
        <v>6</v>
      </c>
      <c r="D63" s="23">
        <v>9231</v>
      </c>
      <c r="E63" s="24">
        <v>42482</v>
      </c>
      <c r="F63" s="19" t="s">
        <v>10</v>
      </c>
    </row>
    <row r="64" spans="1:6" x14ac:dyDescent="0.35">
      <c r="A64">
        <v>63</v>
      </c>
      <c r="B64" s="18" t="s">
        <v>13</v>
      </c>
      <c r="C64" s="19" t="s">
        <v>5</v>
      </c>
      <c r="D64" s="23">
        <v>4387</v>
      </c>
      <c r="E64" s="24">
        <v>42483</v>
      </c>
      <c r="F64" s="19" t="s">
        <v>8</v>
      </c>
    </row>
    <row r="65" spans="1:6" x14ac:dyDescent="0.35">
      <c r="A65">
        <v>64</v>
      </c>
      <c r="B65" s="18" t="s">
        <v>14</v>
      </c>
      <c r="C65" s="19" t="s">
        <v>5</v>
      </c>
      <c r="D65" s="23">
        <v>2763</v>
      </c>
      <c r="E65" s="24">
        <v>42485</v>
      </c>
      <c r="F65" s="19" t="s">
        <v>10</v>
      </c>
    </row>
    <row r="66" spans="1:6" x14ac:dyDescent="0.35">
      <c r="A66">
        <v>65</v>
      </c>
      <c r="B66" s="18" t="s">
        <v>13</v>
      </c>
      <c r="C66" s="19" t="s">
        <v>5</v>
      </c>
      <c r="D66" s="23">
        <v>7898</v>
      </c>
      <c r="E66" s="24">
        <v>42487</v>
      </c>
      <c r="F66" s="19" t="s">
        <v>9</v>
      </c>
    </row>
    <row r="67" spans="1:6" x14ac:dyDescent="0.35">
      <c r="A67">
        <v>66</v>
      </c>
      <c r="B67" s="18" t="s">
        <v>13</v>
      </c>
      <c r="C67" s="19" t="s">
        <v>5</v>
      </c>
      <c r="D67" s="23">
        <v>2427</v>
      </c>
      <c r="E67" s="24">
        <v>42490</v>
      </c>
      <c r="F67" s="19" t="s">
        <v>19</v>
      </c>
    </row>
    <row r="68" spans="1:6" x14ac:dyDescent="0.35">
      <c r="A68">
        <v>68</v>
      </c>
      <c r="B68" s="18" t="s">
        <v>17</v>
      </c>
      <c r="C68" s="19" t="s">
        <v>6</v>
      </c>
      <c r="D68" s="23">
        <v>2789</v>
      </c>
      <c r="E68" s="24">
        <v>42491</v>
      </c>
      <c r="F68" s="19" t="s">
        <v>12</v>
      </c>
    </row>
    <row r="69" spans="1:6" x14ac:dyDescent="0.35">
      <c r="A69">
        <v>67</v>
      </c>
      <c r="B69" s="18" t="s">
        <v>13</v>
      </c>
      <c r="C69" s="19" t="s">
        <v>5</v>
      </c>
      <c r="D69" s="23">
        <v>8663</v>
      </c>
      <c r="E69" s="24">
        <v>42491</v>
      </c>
      <c r="F69" s="19" t="s">
        <v>20</v>
      </c>
    </row>
    <row r="70" spans="1:6" x14ac:dyDescent="0.35">
      <c r="A70">
        <v>70</v>
      </c>
      <c r="B70" s="18" t="s">
        <v>16</v>
      </c>
      <c r="C70" s="19" t="s">
        <v>5</v>
      </c>
      <c r="D70" s="23">
        <v>2262</v>
      </c>
      <c r="E70" s="24">
        <v>42492</v>
      </c>
      <c r="F70" s="19" t="s">
        <v>8</v>
      </c>
    </row>
    <row r="71" spans="1:6" x14ac:dyDescent="0.35">
      <c r="A71">
        <v>69</v>
      </c>
      <c r="B71" s="18" t="s">
        <v>13</v>
      </c>
      <c r="C71" s="19" t="s">
        <v>5</v>
      </c>
      <c r="D71" s="23">
        <v>4054</v>
      </c>
      <c r="E71" s="24">
        <v>42492</v>
      </c>
      <c r="F71" s="19" t="s">
        <v>8</v>
      </c>
    </row>
    <row r="72" spans="1:6" x14ac:dyDescent="0.35">
      <c r="A72">
        <v>71</v>
      </c>
      <c r="B72" s="18" t="s">
        <v>16</v>
      </c>
      <c r="C72" s="19" t="s">
        <v>5</v>
      </c>
      <c r="D72" s="23">
        <v>5600</v>
      </c>
      <c r="E72" s="24">
        <v>42492</v>
      </c>
      <c r="F72" s="19" t="s">
        <v>9</v>
      </c>
    </row>
    <row r="73" spans="1:6" x14ac:dyDescent="0.35">
      <c r="A73">
        <v>72</v>
      </c>
      <c r="B73" s="18" t="s">
        <v>13</v>
      </c>
      <c r="C73" s="19" t="s">
        <v>5</v>
      </c>
      <c r="D73" s="23">
        <v>5787</v>
      </c>
      <c r="E73" s="24">
        <v>42493</v>
      </c>
      <c r="F73" s="19" t="s">
        <v>8</v>
      </c>
    </row>
    <row r="74" spans="1:6" x14ac:dyDescent="0.35">
      <c r="A74">
        <v>73</v>
      </c>
      <c r="B74" s="18" t="s">
        <v>15</v>
      </c>
      <c r="C74" s="19" t="s">
        <v>5</v>
      </c>
      <c r="D74" s="23">
        <v>6295</v>
      </c>
      <c r="E74" s="24">
        <v>42493</v>
      </c>
      <c r="F74" s="19" t="s">
        <v>10</v>
      </c>
    </row>
    <row r="75" spans="1:6" x14ac:dyDescent="0.35">
      <c r="A75">
        <v>74</v>
      </c>
      <c r="B75" s="18" t="s">
        <v>13</v>
      </c>
      <c r="C75" s="19" t="s">
        <v>5</v>
      </c>
      <c r="D75" s="23">
        <v>474</v>
      </c>
      <c r="E75" s="24">
        <v>42495</v>
      </c>
      <c r="F75" s="19" t="s">
        <v>12</v>
      </c>
    </row>
    <row r="76" spans="1:6" x14ac:dyDescent="0.35">
      <c r="A76">
        <v>75</v>
      </c>
      <c r="B76" s="18" t="s">
        <v>14</v>
      </c>
      <c r="C76" s="19" t="s">
        <v>5</v>
      </c>
      <c r="D76" s="23">
        <v>4325</v>
      </c>
      <c r="E76" s="24">
        <v>42495</v>
      </c>
      <c r="F76" s="19" t="s">
        <v>19</v>
      </c>
    </row>
    <row r="77" spans="1:6" x14ac:dyDescent="0.35">
      <c r="A77">
        <v>76</v>
      </c>
      <c r="B77" s="18" t="s">
        <v>13</v>
      </c>
      <c r="C77" s="19" t="s">
        <v>5</v>
      </c>
      <c r="D77" s="23">
        <v>592</v>
      </c>
      <c r="E77" s="24">
        <v>42496</v>
      </c>
      <c r="F77" s="19" t="s">
        <v>8</v>
      </c>
    </row>
    <row r="78" spans="1:6" x14ac:dyDescent="0.35">
      <c r="A78">
        <v>77</v>
      </c>
      <c r="B78" s="18" t="s">
        <v>15</v>
      </c>
      <c r="C78" s="19" t="s">
        <v>5</v>
      </c>
      <c r="D78" s="23">
        <v>4330</v>
      </c>
      <c r="E78" s="24">
        <v>42498</v>
      </c>
      <c r="F78" s="19" t="s">
        <v>8</v>
      </c>
    </row>
    <row r="79" spans="1:6" x14ac:dyDescent="0.35">
      <c r="A79">
        <v>80</v>
      </c>
      <c r="B79" s="18" t="s">
        <v>17</v>
      </c>
      <c r="C79" s="19" t="s">
        <v>6</v>
      </c>
      <c r="D79" s="23">
        <v>5791</v>
      </c>
      <c r="E79" s="24">
        <v>42498</v>
      </c>
      <c r="F79" s="19" t="s">
        <v>9</v>
      </c>
    </row>
    <row r="80" spans="1:6" x14ac:dyDescent="0.35">
      <c r="A80">
        <v>79</v>
      </c>
      <c r="B80" s="18" t="s">
        <v>14</v>
      </c>
      <c r="C80" s="19" t="s">
        <v>5</v>
      </c>
      <c r="D80" s="23">
        <v>7671</v>
      </c>
      <c r="E80" s="24">
        <v>42498</v>
      </c>
      <c r="F80" s="19" t="s">
        <v>19</v>
      </c>
    </row>
    <row r="81" spans="1:6" x14ac:dyDescent="0.35">
      <c r="A81" s="22">
        <v>78</v>
      </c>
      <c r="B81" s="18" t="s">
        <v>13</v>
      </c>
      <c r="C81" s="19" t="s">
        <v>5</v>
      </c>
      <c r="D81" s="23">
        <v>9405</v>
      </c>
      <c r="E81" s="24">
        <v>42498</v>
      </c>
      <c r="F81" s="19" t="s">
        <v>9</v>
      </c>
    </row>
    <row r="82" spans="1:6" x14ac:dyDescent="0.35">
      <c r="A82">
        <v>81</v>
      </c>
      <c r="B82" s="18" t="s">
        <v>13</v>
      </c>
      <c r="C82" s="19" t="s">
        <v>5</v>
      </c>
      <c r="D82" s="23">
        <v>6007</v>
      </c>
      <c r="E82" s="24">
        <v>42502</v>
      </c>
      <c r="F82" s="19" t="s">
        <v>10</v>
      </c>
    </row>
    <row r="83" spans="1:6" x14ac:dyDescent="0.35">
      <c r="A83">
        <v>82</v>
      </c>
      <c r="B83" s="18" t="s">
        <v>13</v>
      </c>
      <c r="C83" s="19" t="s">
        <v>5</v>
      </c>
      <c r="D83" s="23">
        <v>5030</v>
      </c>
      <c r="E83" s="24">
        <v>42504</v>
      </c>
      <c r="F83" s="19" t="s">
        <v>12</v>
      </c>
    </row>
    <row r="84" spans="1:6" x14ac:dyDescent="0.35">
      <c r="A84">
        <v>83</v>
      </c>
      <c r="B84" s="18" t="s">
        <v>17</v>
      </c>
      <c r="C84" s="19" t="s">
        <v>6</v>
      </c>
      <c r="D84" s="23">
        <v>6763</v>
      </c>
      <c r="E84" s="24">
        <v>42504</v>
      </c>
      <c r="F84" s="19" t="s">
        <v>9</v>
      </c>
    </row>
    <row r="85" spans="1:6" x14ac:dyDescent="0.35">
      <c r="A85">
        <v>84</v>
      </c>
      <c r="B85" s="18" t="s">
        <v>13</v>
      </c>
      <c r="C85" s="19" t="s">
        <v>5</v>
      </c>
      <c r="D85" s="23">
        <v>4248</v>
      </c>
      <c r="E85" s="24">
        <v>42505</v>
      </c>
      <c r="F85" s="19" t="s">
        <v>11</v>
      </c>
    </row>
    <row r="86" spans="1:6" x14ac:dyDescent="0.35">
      <c r="A86">
        <v>86</v>
      </c>
      <c r="B86" s="18" t="s">
        <v>21</v>
      </c>
      <c r="C86" s="19" t="s">
        <v>6</v>
      </c>
      <c r="D86" s="23">
        <v>2054</v>
      </c>
      <c r="E86" s="24">
        <v>42506</v>
      </c>
      <c r="F86" s="19" t="s">
        <v>9</v>
      </c>
    </row>
    <row r="87" spans="1:6" x14ac:dyDescent="0.35">
      <c r="A87">
        <v>87</v>
      </c>
      <c r="B87" s="18" t="s">
        <v>18</v>
      </c>
      <c r="C87" s="19" t="s">
        <v>6</v>
      </c>
      <c r="D87" s="23">
        <v>7094</v>
      </c>
      <c r="E87" s="24">
        <v>42506</v>
      </c>
      <c r="F87" s="19" t="s">
        <v>12</v>
      </c>
    </row>
    <row r="88" spans="1:6" x14ac:dyDescent="0.35">
      <c r="A88" s="22">
        <v>85</v>
      </c>
      <c r="B88" s="18" t="s">
        <v>13</v>
      </c>
      <c r="C88" s="19" t="s">
        <v>5</v>
      </c>
      <c r="D88" s="23">
        <v>9543</v>
      </c>
      <c r="E88" s="24">
        <v>42506</v>
      </c>
      <c r="F88" s="19" t="s">
        <v>19</v>
      </c>
    </row>
    <row r="89" spans="1:6" x14ac:dyDescent="0.35">
      <c r="A89">
        <v>88</v>
      </c>
      <c r="B89" s="18" t="s">
        <v>17</v>
      </c>
      <c r="C89" s="19" t="s">
        <v>6</v>
      </c>
      <c r="D89" s="23">
        <v>6087</v>
      </c>
      <c r="E89" s="24">
        <v>42508</v>
      </c>
      <c r="F89" s="19" t="s">
        <v>8</v>
      </c>
    </row>
    <row r="90" spans="1:6" x14ac:dyDescent="0.35">
      <c r="A90">
        <v>89</v>
      </c>
      <c r="B90" s="18" t="s">
        <v>14</v>
      </c>
      <c r="C90" s="19" t="s">
        <v>5</v>
      </c>
      <c r="D90" s="23">
        <v>4264</v>
      </c>
      <c r="E90" s="24">
        <v>42509</v>
      </c>
      <c r="F90" s="19" t="s">
        <v>11</v>
      </c>
    </row>
    <row r="91" spans="1:6" x14ac:dyDescent="0.35">
      <c r="A91">
        <v>90</v>
      </c>
      <c r="B91" s="18" t="s">
        <v>16</v>
      </c>
      <c r="C91" s="19" t="s">
        <v>5</v>
      </c>
      <c r="D91" s="23">
        <v>9333</v>
      </c>
      <c r="E91" s="24">
        <v>42510</v>
      </c>
      <c r="F91" s="19" t="s">
        <v>8</v>
      </c>
    </row>
    <row r="92" spans="1:6" x14ac:dyDescent="0.35">
      <c r="A92">
        <v>91</v>
      </c>
      <c r="B92" s="18" t="s">
        <v>16</v>
      </c>
      <c r="C92" s="19" t="s">
        <v>5</v>
      </c>
      <c r="D92" s="23">
        <v>8775</v>
      </c>
      <c r="E92" s="24">
        <v>42512</v>
      </c>
      <c r="F92" s="19" t="s">
        <v>12</v>
      </c>
    </row>
    <row r="93" spans="1:6" x14ac:dyDescent="0.35">
      <c r="A93">
        <v>92</v>
      </c>
      <c r="B93" s="18" t="s">
        <v>21</v>
      </c>
      <c r="C93" s="19" t="s">
        <v>6</v>
      </c>
      <c r="D93" s="23">
        <v>2011</v>
      </c>
      <c r="E93" s="24">
        <v>42513</v>
      </c>
      <c r="F93" s="19" t="s">
        <v>9</v>
      </c>
    </row>
    <row r="94" spans="1:6" x14ac:dyDescent="0.35">
      <c r="A94">
        <v>95</v>
      </c>
      <c r="B94" s="18" t="s">
        <v>18</v>
      </c>
      <c r="C94" s="19" t="s">
        <v>6</v>
      </c>
      <c r="D94" s="23">
        <v>1002</v>
      </c>
      <c r="E94" s="24">
        <v>42515</v>
      </c>
      <c r="F94" s="19" t="s">
        <v>11</v>
      </c>
    </row>
    <row r="95" spans="1:6" x14ac:dyDescent="0.35">
      <c r="A95">
        <v>94</v>
      </c>
      <c r="B95" s="18" t="s">
        <v>13</v>
      </c>
      <c r="C95" s="19" t="s">
        <v>5</v>
      </c>
      <c r="D95" s="23">
        <v>4904</v>
      </c>
      <c r="E95" s="24">
        <v>42515</v>
      </c>
      <c r="F95" s="19" t="s">
        <v>20</v>
      </c>
    </row>
    <row r="96" spans="1:6" x14ac:dyDescent="0.35">
      <c r="A96">
        <v>93</v>
      </c>
      <c r="B96" s="18" t="s">
        <v>13</v>
      </c>
      <c r="C96" s="19" t="s">
        <v>5</v>
      </c>
      <c r="D96" s="23">
        <v>5632</v>
      </c>
      <c r="E96" s="24">
        <v>42515</v>
      </c>
      <c r="F96" s="19" t="s">
        <v>8</v>
      </c>
    </row>
    <row r="97" spans="1:6" x14ac:dyDescent="0.35">
      <c r="A97">
        <v>98</v>
      </c>
      <c r="B97" s="18" t="s">
        <v>15</v>
      </c>
      <c r="C97" s="19" t="s">
        <v>5</v>
      </c>
      <c r="D97" s="23">
        <v>1380</v>
      </c>
      <c r="E97" s="24">
        <v>42516</v>
      </c>
      <c r="F97" s="19" t="s">
        <v>11</v>
      </c>
    </row>
    <row r="98" spans="1:6" x14ac:dyDescent="0.35">
      <c r="A98">
        <v>97</v>
      </c>
      <c r="B98" s="18" t="s">
        <v>15</v>
      </c>
      <c r="C98" s="19" t="s">
        <v>5</v>
      </c>
      <c r="D98" s="23">
        <v>3644</v>
      </c>
      <c r="E98" s="24">
        <v>42516</v>
      </c>
      <c r="F98" s="19" t="s">
        <v>10</v>
      </c>
    </row>
    <row r="99" spans="1:6" x14ac:dyDescent="0.35">
      <c r="A99">
        <v>96</v>
      </c>
      <c r="B99" s="18" t="s">
        <v>15</v>
      </c>
      <c r="C99" s="19" t="s">
        <v>5</v>
      </c>
      <c r="D99" s="23">
        <v>8141</v>
      </c>
      <c r="E99" s="24">
        <v>42516</v>
      </c>
      <c r="F99" s="19" t="s">
        <v>9</v>
      </c>
    </row>
    <row r="100" spans="1:6" x14ac:dyDescent="0.35">
      <c r="A100">
        <v>99</v>
      </c>
      <c r="B100" s="18" t="s">
        <v>21</v>
      </c>
      <c r="C100" s="19" t="s">
        <v>6</v>
      </c>
      <c r="D100" s="23">
        <v>8354</v>
      </c>
      <c r="E100" s="24">
        <v>42516</v>
      </c>
      <c r="F100" s="19" t="s">
        <v>12</v>
      </c>
    </row>
    <row r="101" spans="1:6" x14ac:dyDescent="0.35">
      <c r="A101">
        <v>101</v>
      </c>
      <c r="B101" s="18" t="s">
        <v>14</v>
      </c>
      <c r="C101" s="19" t="s">
        <v>5</v>
      </c>
      <c r="D101" s="23">
        <v>2193</v>
      </c>
      <c r="E101" s="24">
        <v>42517</v>
      </c>
      <c r="F101" s="19" t="s">
        <v>19</v>
      </c>
    </row>
    <row r="102" spans="1:6" x14ac:dyDescent="0.35">
      <c r="A102">
        <v>100</v>
      </c>
      <c r="B102" s="18" t="s">
        <v>13</v>
      </c>
      <c r="C102" s="19" t="s">
        <v>5</v>
      </c>
      <c r="D102" s="23">
        <v>5182</v>
      </c>
      <c r="E102" s="24">
        <v>42517</v>
      </c>
      <c r="F102" s="19" t="s">
        <v>8</v>
      </c>
    </row>
    <row r="103" spans="1:6" x14ac:dyDescent="0.35">
      <c r="A103">
        <v>102</v>
      </c>
      <c r="B103" s="18" t="s">
        <v>16</v>
      </c>
      <c r="C103" s="19" t="s">
        <v>5</v>
      </c>
      <c r="D103" s="23">
        <v>3647</v>
      </c>
      <c r="E103" s="24">
        <v>42518</v>
      </c>
      <c r="F103" s="19" t="s">
        <v>8</v>
      </c>
    </row>
    <row r="104" spans="1:6" x14ac:dyDescent="0.35">
      <c r="A104">
        <v>103</v>
      </c>
      <c r="B104" s="18" t="s">
        <v>14</v>
      </c>
      <c r="C104" s="19" t="s">
        <v>5</v>
      </c>
      <c r="D104" s="23">
        <v>4104</v>
      </c>
      <c r="E104" s="24">
        <v>42518</v>
      </c>
      <c r="F104" s="19" t="s">
        <v>8</v>
      </c>
    </row>
    <row r="105" spans="1:6" x14ac:dyDescent="0.35">
      <c r="A105">
        <v>104</v>
      </c>
      <c r="B105" s="18" t="s">
        <v>17</v>
      </c>
      <c r="C105" s="19" t="s">
        <v>6</v>
      </c>
      <c r="D105" s="23">
        <v>7457</v>
      </c>
      <c r="E105" s="24">
        <v>42518</v>
      </c>
      <c r="F105" s="19" t="s">
        <v>8</v>
      </c>
    </row>
    <row r="106" spans="1:6" x14ac:dyDescent="0.35">
      <c r="A106">
        <v>105</v>
      </c>
      <c r="B106" s="18" t="s">
        <v>16</v>
      </c>
      <c r="C106" s="19" t="s">
        <v>5</v>
      </c>
      <c r="D106" s="23">
        <v>3767</v>
      </c>
      <c r="E106" s="24">
        <v>42519</v>
      </c>
      <c r="F106" s="19" t="s">
        <v>10</v>
      </c>
    </row>
    <row r="107" spans="1:6" x14ac:dyDescent="0.35">
      <c r="A107">
        <v>106</v>
      </c>
      <c r="B107" s="18" t="s">
        <v>21</v>
      </c>
      <c r="C107" s="19" t="s">
        <v>6</v>
      </c>
      <c r="D107" s="23">
        <v>4685</v>
      </c>
      <c r="E107" s="24">
        <v>42520</v>
      </c>
      <c r="F107" s="19" t="s">
        <v>12</v>
      </c>
    </row>
    <row r="108" spans="1:6" x14ac:dyDescent="0.35">
      <c r="A108">
        <v>108</v>
      </c>
      <c r="B108" s="18" t="s">
        <v>14</v>
      </c>
      <c r="C108" s="19" t="s">
        <v>5</v>
      </c>
      <c r="D108" s="23">
        <v>521</v>
      </c>
      <c r="E108" s="24">
        <v>42525</v>
      </c>
      <c r="F108" s="19" t="s">
        <v>10</v>
      </c>
    </row>
    <row r="109" spans="1:6" x14ac:dyDescent="0.35">
      <c r="A109">
        <v>107</v>
      </c>
      <c r="B109" s="18" t="s">
        <v>13</v>
      </c>
      <c r="C109" s="19" t="s">
        <v>5</v>
      </c>
      <c r="D109" s="23">
        <v>3917</v>
      </c>
      <c r="E109" s="24">
        <v>42525</v>
      </c>
      <c r="F109" s="19" t="s">
        <v>8</v>
      </c>
    </row>
    <row r="110" spans="1:6" x14ac:dyDescent="0.35">
      <c r="A110">
        <v>109</v>
      </c>
      <c r="B110" s="18" t="s">
        <v>14</v>
      </c>
      <c r="C110" s="19" t="s">
        <v>5</v>
      </c>
      <c r="D110" s="23">
        <v>5605</v>
      </c>
      <c r="E110" s="24">
        <v>42531</v>
      </c>
      <c r="F110" s="19" t="s">
        <v>19</v>
      </c>
    </row>
    <row r="111" spans="1:6" x14ac:dyDescent="0.35">
      <c r="A111" s="22">
        <v>110</v>
      </c>
      <c r="B111" s="18" t="s">
        <v>21</v>
      </c>
      <c r="C111" s="19" t="s">
        <v>6</v>
      </c>
      <c r="D111" s="23">
        <v>9630</v>
      </c>
      <c r="E111" s="24">
        <v>42532</v>
      </c>
      <c r="F111" s="19" t="s">
        <v>12</v>
      </c>
    </row>
    <row r="112" spans="1:6" x14ac:dyDescent="0.35">
      <c r="A112">
        <v>111</v>
      </c>
      <c r="B112" s="18" t="s">
        <v>13</v>
      </c>
      <c r="C112" s="19" t="s">
        <v>5</v>
      </c>
      <c r="D112" s="23">
        <v>6941</v>
      </c>
      <c r="E112" s="24">
        <v>42541</v>
      </c>
      <c r="F112" s="19" t="s">
        <v>10</v>
      </c>
    </row>
    <row r="113" spans="1:6" x14ac:dyDescent="0.35">
      <c r="A113">
        <v>112</v>
      </c>
      <c r="B113" s="18" t="s">
        <v>21</v>
      </c>
      <c r="C113" s="19" t="s">
        <v>6</v>
      </c>
      <c r="D113" s="23">
        <v>7231</v>
      </c>
      <c r="E113" s="24">
        <v>42541</v>
      </c>
      <c r="F113" s="19" t="s">
        <v>9</v>
      </c>
    </row>
    <row r="114" spans="1:6" x14ac:dyDescent="0.35">
      <c r="A114">
        <v>113</v>
      </c>
      <c r="B114" s="18" t="s">
        <v>21</v>
      </c>
      <c r="C114" s="19" t="s">
        <v>6</v>
      </c>
      <c r="D114" s="23">
        <v>8891</v>
      </c>
      <c r="E114" s="24">
        <v>42544</v>
      </c>
      <c r="F114" s="19" t="s">
        <v>11</v>
      </c>
    </row>
    <row r="115" spans="1:6" x14ac:dyDescent="0.35">
      <c r="A115" s="29">
        <v>114</v>
      </c>
      <c r="B115" s="18" t="s">
        <v>13</v>
      </c>
      <c r="C115" s="19" t="s">
        <v>5</v>
      </c>
      <c r="D115" s="23">
        <v>107</v>
      </c>
      <c r="E115" s="24">
        <v>42546</v>
      </c>
      <c r="F115" s="19" t="s">
        <v>19</v>
      </c>
    </row>
    <row r="116" spans="1:6" x14ac:dyDescent="0.35">
      <c r="A116">
        <v>115</v>
      </c>
      <c r="B116" s="18" t="s">
        <v>13</v>
      </c>
      <c r="C116" s="19" t="s">
        <v>5</v>
      </c>
      <c r="D116" s="23">
        <v>4243</v>
      </c>
      <c r="E116" s="24">
        <v>42547</v>
      </c>
      <c r="F116" s="19" t="s">
        <v>8</v>
      </c>
    </row>
    <row r="117" spans="1:6" x14ac:dyDescent="0.35">
      <c r="A117">
        <v>116</v>
      </c>
      <c r="B117" s="18" t="s">
        <v>15</v>
      </c>
      <c r="C117" s="19" t="s">
        <v>5</v>
      </c>
      <c r="D117" s="23">
        <v>4514</v>
      </c>
      <c r="E117" s="24">
        <v>42548</v>
      </c>
      <c r="F117" s="19" t="s">
        <v>8</v>
      </c>
    </row>
    <row r="118" spans="1:6" x14ac:dyDescent="0.35">
      <c r="A118">
        <v>118</v>
      </c>
      <c r="B118" s="18" t="s">
        <v>13</v>
      </c>
      <c r="C118" s="19" t="s">
        <v>5</v>
      </c>
      <c r="D118" s="23">
        <v>5002</v>
      </c>
      <c r="E118" s="24">
        <v>42553</v>
      </c>
      <c r="F118" s="19" t="s">
        <v>19</v>
      </c>
    </row>
    <row r="119" spans="1:6" x14ac:dyDescent="0.35">
      <c r="A119">
        <v>117</v>
      </c>
      <c r="B119" s="18" t="s">
        <v>16</v>
      </c>
      <c r="C119" s="19" t="s">
        <v>5</v>
      </c>
      <c r="D119" s="23">
        <v>5480</v>
      </c>
      <c r="E119" s="24">
        <v>42553</v>
      </c>
      <c r="F119" s="19" t="s">
        <v>8</v>
      </c>
    </row>
    <row r="120" spans="1:6" x14ac:dyDescent="0.35">
      <c r="A120">
        <v>119</v>
      </c>
      <c r="B120" s="18" t="s">
        <v>13</v>
      </c>
      <c r="C120" s="19" t="s">
        <v>5</v>
      </c>
      <c r="D120" s="23">
        <v>8530</v>
      </c>
      <c r="E120" s="24">
        <v>42556</v>
      </c>
      <c r="F120" s="19" t="s">
        <v>10</v>
      </c>
    </row>
    <row r="121" spans="1:6" x14ac:dyDescent="0.35">
      <c r="A121">
        <v>120</v>
      </c>
      <c r="B121" s="18" t="s">
        <v>15</v>
      </c>
      <c r="C121" s="19" t="s">
        <v>5</v>
      </c>
      <c r="D121" s="23">
        <v>4819</v>
      </c>
      <c r="E121" s="24">
        <v>42558</v>
      </c>
      <c r="F121" s="19" t="s">
        <v>20</v>
      </c>
    </row>
    <row r="122" spans="1:6" x14ac:dyDescent="0.35">
      <c r="A122">
        <v>121</v>
      </c>
      <c r="B122" s="18" t="s">
        <v>21</v>
      </c>
      <c r="C122" s="19" t="s">
        <v>6</v>
      </c>
      <c r="D122" s="23">
        <v>6343</v>
      </c>
      <c r="E122" s="24">
        <v>42562</v>
      </c>
      <c r="F122" s="19" t="s">
        <v>9</v>
      </c>
    </row>
    <row r="123" spans="1:6" x14ac:dyDescent="0.35">
      <c r="A123">
        <v>122</v>
      </c>
      <c r="B123" s="18" t="s">
        <v>15</v>
      </c>
      <c r="C123" s="19" t="s">
        <v>5</v>
      </c>
      <c r="D123" s="23">
        <v>2318</v>
      </c>
      <c r="E123" s="24">
        <v>42564</v>
      </c>
      <c r="F123" s="19" t="s">
        <v>9</v>
      </c>
    </row>
    <row r="124" spans="1:6" x14ac:dyDescent="0.35">
      <c r="A124" s="29">
        <v>123</v>
      </c>
      <c r="B124" s="18" t="s">
        <v>15</v>
      </c>
      <c r="C124" s="19" t="s">
        <v>5</v>
      </c>
      <c r="D124" s="23">
        <v>220</v>
      </c>
      <c r="E124" s="24">
        <v>42571</v>
      </c>
      <c r="F124" s="19" t="s">
        <v>9</v>
      </c>
    </row>
    <row r="125" spans="1:6" x14ac:dyDescent="0.35">
      <c r="A125">
        <v>125</v>
      </c>
      <c r="B125" s="18" t="s">
        <v>14</v>
      </c>
      <c r="C125" s="19" t="s">
        <v>5</v>
      </c>
      <c r="D125" s="23">
        <v>330</v>
      </c>
      <c r="E125" s="24">
        <v>42571</v>
      </c>
      <c r="F125" s="19" t="s">
        <v>12</v>
      </c>
    </row>
    <row r="126" spans="1:6" x14ac:dyDescent="0.35">
      <c r="A126">
        <v>126</v>
      </c>
      <c r="B126" s="18" t="s">
        <v>21</v>
      </c>
      <c r="C126" s="19" t="s">
        <v>6</v>
      </c>
      <c r="D126" s="23">
        <v>3027</v>
      </c>
      <c r="E126" s="24">
        <v>42571</v>
      </c>
      <c r="F126" s="19" t="s">
        <v>9</v>
      </c>
    </row>
    <row r="127" spans="1:6" x14ac:dyDescent="0.35">
      <c r="A127">
        <v>124</v>
      </c>
      <c r="B127" s="18" t="s">
        <v>15</v>
      </c>
      <c r="C127" s="19" t="s">
        <v>5</v>
      </c>
      <c r="D127" s="23">
        <v>6341</v>
      </c>
      <c r="E127" s="24">
        <v>42571</v>
      </c>
      <c r="F127" s="19" t="s">
        <v>20</v>
      </c>
    </row>
    <row r="128" spans="1:6" x14ac:dyDescent="0.35">
      <c r="A128">
        <v>127</v>
      </c>
      <c r="B128" s="18" t="s">
        <v>15</v>
      </c>
      <c r="C128" s="19" t="s">
        <v>5</v>
      </c>
      <c r="D128" s="23">
        <v>850</v>
      </c>
      <c r="E128" s="24">
        <v>42573</v>
      </c>
      <c r="F128" s="19" t="s">
        <v>20</v>
      </c>
    </row>
    <row r="129" spans="1:6" x14ac:dyDescent="0.35">
      <c r="A129">
        <v>128</v>
      </c>
      <c r="B129" s="18" t="s">
        <v>13</v>
      </c>
      <c r="C129" s="19" t="s">
        <v>5</v>
      </c>
      <c r="D129" s="23">
        <v>8986</v>
      </c>
      <c r="E129" s="24">
        <v>42574</v>
      </c>
      <c r="F129" s="19" t="s">
        <v>9</v>
      </c>
    </row>
    <row r="130" spans="1:6" x14ac:dyDescent="0.35">
      <c r="A130">
        <v>129</v>
      </c>
      <c r="B130" s="18" t="s">
        <v>21</v>
      </c>
      <c r="C130" s="19" t="s">
        <v>6</v>
      </c>
      <c r="D130" s="23">
        <v>3800</v>
      </c>
      <c r="E130" s="24">
        <v>42576</v>
      </c>
      <c r="F130" s="19" t="s">
        <v>8</v>
      </c>
    </row>
    <row r="131" spans="1:6" x14ac:dyDescent="0.35">
      <c r="A131">
        <v>130</v>
      </c>
      <c r="B131" s="18" t="s">
        <v>17</v>
      </c>
      <c r="C131" s="19" t="s">
        <v>6</v>
      </c>
      <c r="D131" s="23">
        <v>5751</v>
      </c>
      <c r="E131" s="24">
        <v>42579</v>
      </c>
      <c r="F131" s="19" t="s">
        <v>9</v>
      </c>
    </row>
    <row r="132" spans="1:6" x14ac:dyDescent="0.35">
      <c r="A132">
        <v>131</v>
      </c>
      <c r="B132" s="18" t="s">
        <v>14</v>
      </c>
      <c r="C132" s="19" t="s">
        <v>5</v>
      </c>
      <c r="D132" s="23">
        <v>1704</v>
      </c>
      <c r="E132" s="24">
        <v>42580</v>
      </c>
      <c r="F132" s="19" t="s">
        <v>9</v>
      </c>
    </row>
    <row r="133" spans="1:6" x14ac:dyDescent="0.35">
      <c r="A133">
        <v>132</v>
      </c>
      <c r="B133" s="18" t="s">
        <v>13</v>
      </c>
      <c r="C133" s="19" t="s">
        <v>5</v>
      </c>
      <c r="D133" s="23">
        <v>7966</v>
      </c>
      <c r="E133" s="24">
        <v>42581</v>
      </c>
      <c r="F133" s="19" t="s">
        <v>11</v>
      </c>
    </row>
    <row r="134" spans="1:6" x14ac:dyDescent="0.35">
      <c r="A134">
        <v>133</v>
      </c>
      <c r="B134" s="18" t="s">
        <v>13</v>
      </c>
      <c r="C134" s="19" t="s">
        <v>5</v>
      </c>
      <c r="D134" s="23">
        <v>852</v>
      </c>
      <c r="E134" s="24">
        <v>42582</v>
      </c>
      <c r="F134" s="19" t="s">
        <v>8</v>
      </c>
    </row>
    <row r="135" spans="1:6" x14ac:dyDescent="0.35">
      <c r="A135">
        <v>134</v>
      </c>
      <c r="B135" s="18" t="s">
        <v>18</v>
      </c>
      <c r="C135" s="19" t="s">
        <v>6</v>
      </c>
      <c r="D135" s="23">
        <v>8416</v>
      </c>
      <c r="E135" s="24">
        <v>42582</v>
      </c>
      <c r="F135" s="19" t="s">
        <v>11</v>
      </c>
    </row>
    <row r="136" spans="1:6" x14ac:dyDescent="0.35">
      <c r="A136">
        <v>135</v>
      </c>
      <c r="B136" s="18" t="s">
        <v>13</v>
      </c>
      <c r="C136" s="19" t="s">
        <v>5</v>
      </c>
      <c r="D136" s="23">
        <v>7144</v>
      </c>
      <c r="E136" s="24">
        <v>42583</v>
      </c>
      <c r="F136" s="19" t="s">
        <v>19</v>
      </c>
    </row>
    <row r="137" spans="1:6" x14ac:dyDescent="0.35">
      <c r="A137">
        <v>136</v>
      </c>
      <c r="B137" s="18" t="s">
        <v>21</v>
      </c>
      <c r="C137" s="19" t="s">
        <v>6</v>
      </c>
      <c r="D137" s="23">
        <v>7854</v>
      </c>
      <c r="E137" s="24">
        <v>42583</v>
      </c>
      <c r="F137" s="19" t="s">
        <v>8</v>
      </c>
    </row>
    <row r="138" spans="1:6" x14ac:dyDescent="0.35">
      <c r="A138">
        <v>137</v>
      </c>
      <c r="B138" s="18" t="s">
        <v>15</v>
      </c>
      <c r="C138" s="19" t="s">
        <v>5</v>
      </c>
      <c r="D138" s="23">
        <v>859</v>
      </c>
      <c r="E138" s="24">
        <v>42585</v>
      </c>
      <c r="F138" s="19" t="s">
        <v>8</v>
      </c>
    </row>
    <row r="139" spans="1:6" x14ac:dyDescent="0.35">
      <c r="A139">
        <v>138</v>
      </c>
      <c r="B139" s="18" t="s">
        <v>21</v>
      </c>
      <c r="C139" s="19" t="s">
        <v>6</v>
      </c>
      <c r="D139" s="23">
        <v>8049</v>
      </c>
      <c r="E139" s="24">
        <v>42594</v>
      </c>
      <c r="F139" s="19" t="s">
        <v>8</v>
      </c>
    </row>
    <row r="140" spans="1:6" x14ac:dyDescent="0.35">
      <c r="A140">
        <v>139</v>
      </c>
      <c r="B140" s="18" t="s">
        <v>13</v>
      </c>
      <c r="C140" s="19" t="s">
        <v>5</v>
      </c>
      <c r="D140" s="23">
        <v>2836</v>
      </c>
      <c r="E140" s="24">
        <v>42595</v>
      </c>
      <c r="F140" s="19" t="s">
        <v>12</v>
      </c>
    </row>
    <row r="141" spans="1:6" x14ac:dyDescent="0.35">
      <c r="A141">
        <v>140</v>
      </c>
      <c r="B141" s="18" t="s">
        <v>17</v>
      </c>
      <c r="C141" s="19" t="s">
        <v>6</v>
      </c>
      <c r="D141" s="23">
        <v>1743</v>
      </c>
      <c r="E141" s="24">
        <v>42601</v>
      </c>
      <c r="F141" s="19" t="s">
        <v>8</v>
      </c>
    </row>
    <row r="142" spans="1:6" x14ac:dyDescent="0.35">
      <c r="A142">
        <v>141</v>
      </c>
      <c r="B142" s="18" t="s">
        <v>14</v>
      </c>
      <c r="C142" s="19" t="s">
        <v>5</v>
      </c>
      <c r="D142" s="23">
        <v>3844</v>
      </c>
      <c r="E142" s="24">
        <v>42605</v>
      </c>
      <c r="F142" s="19" t="s">
        <v>19</v>
      </c>
    </row>
    <row r="143" spans="1:6" x14ac:dyDescent="0.35">
      <c r="A143">
        <v>142</v>
      </c>
      <c r="B143" s="18" t="s">
        <v>14</v>
      </c>
      <c r="C143" s="19" t="s">
        <v>5</v>
      </c>
      <c r="D143" s="23">
        <v>7490</v>
      </c>
      <c r="E143" s="24">
        <v>42606</v>
      </c>
      <c r="F143" s="19" t="s">
        <v>19</v>
      </c>
    </row>
    <row r="144" spans="1:6" x14ac:dyDescent="0.35">
      <c r="A144">
        <v>143</v>
      </c>
      <c r="B144" s="18" t="s">
        <v>21</v>
      </c>
      <c r="C144" s="19" t="s">
        <v>6</v>
      </c>
      <c r="D144" s="23">
        <v>4483</v>
      </c>
      <c r="E144" s="24">
        <v>42607</v>
      </c>
      <c r="F144" s="19" t="s">
        <v>12</v>
      </c>
    </row>
    <row r="145" spans="1:6" x14ac:dyDescent="0.35">
      <c r="A145">
        <v>144</v>
      </c>
      <c r="B145" s="18" t="s">
        <v>14</v>
      </c>
      <c r="C145" s="19" t="s">
        <v>5</v>
      </c>
      <c r="D145" s="23">
        <v>7333</v>
      </c>
      <c r="E145" s="24">
        <v>42609</v>
      </c>
      <c r="F145" s="19" t="s">
        <v>10</v>
      </c>
    </row>
    <row r="146" spans="1:6" x14ac:dyDescent="0.35">
      <c r="A146">
        <v>145</v>
      </c>
      <c r="B146" s="18" t="s">
        <v>17</v>
      </c>
      <c r="C146" s="19" t="s">
        <v>6</v>
      </c>
      <c r="D146" s="23">
        <v>7654</v>
      </c>
      <c r="E146" s="24">
        <v>42610</v>
      </c>
      <c r="F146" s="19" t="s">
        <v>8</v>
      </c>
    </row>
    <row r="147" spans="1:6" x14ac:dyDescent="0.35">
      <c r="A147">
        <v>146</v>
      </c>
      <c r="B147" s="18" t="s">
        <v>14</v>
      </c>
      <c r="C147" s="19" t="s">
        <v>5</v>
      </c>
      <c r="D147" s="23">
        <v>3944</v>
      </c>
      <c r="E147" s="24">
        <v>42611</v>
      </c>
      <c r="F147" s="19" t="s">
        <v>9</v>
      </c>
    </row>
    <row r="148" spans="1:6" x14ac:dyDescent="0.35">
      <c r="A148">
        <v>147</v>
      </c>
      <c r="B148" s="18" t="s">
        <v>18</v>
      </c>
      <c r="C148" s="19" t="s">
        <v>6</v>
      </c>
      <c r="D148" s="23">
        <v>5761</v>
      </c>
      <c r="E148" s="24">
        <v>42611</v>
      </c>
      <c r="F148" s="19" t="s">
        <v>12</v>
      </c>
    </row>
    <row r="149" spans="1:6" x14ac:dyDescent="0.35">
      <c r="A149">
        <v>149</v>
      </c>
      <c r="B149" s="18" t="s">
        <v>13</v>
      </c>
      <c r="C149" s="19" t="s">
        <v>5</v>
      </c>
      <c r="D149" s="23">
        <v>4016</v>
      </c>
      <c r="E149" s="24">
        <v>42614</v>
      </c>
      <c r="F149" s="19" t="s">
        <v>12</v>
      </c>
    </row>
    <row r="150" spans="1:6" x14ac:dyDescent="0.35">
      <c r="A150">
        <v>148</v>
      </c>
      <c r="B150" s="18" t="s">
        <v>13</v>
      </c>
      <c r="C150" s="19" t="s">
        <v>5</v>
      </c>
      <c r="D150" s="23">
        <v>6864</v>
      </c>
      <c r="E150" s="24">
        <v>42614</v>
      </c>
      <c r="F150" s="19" t="s">
        <v>20</v>
      </c>
    </row>
    <row r="151" spans="1:6" x14ac:dyDescent="0.35">
      <c r="A151">
        <v>150</v>
      </c>
      <c r="B151" s="18" t="s">
        <v>13</v>
      </c>
      <c r="C151" s="19" t="s">
        <v>5</v>
      </c>
      <c r="D151" s="23">
        <v>1841</v>
      </c>
      <c r="E151" s="24">
        <v>42615</v>
      </c>
      <c r="F151" s="19" t="s">
        <v>8</v>
      </c>
    </row>
    <row r="152" spans="1:6" x14ac:dyDescent="0.35">
      <c r="A152">
        <v>151</v>
      </c>
      <c r="B152" s="18" t="s">
        <v>13</v>
      </c>
      <c r="C152" s="19" t="s">
        <v>5</v>
      </c>
      <c r="D152" s="23">
        <v>424</v>
      </c>
      <c r="E152" s="24">
        <v>42618</v>
      </c>
      <c r="F152" s="19" t="s">
        <v>11</v>
      </c>
    </row>
    <row r="153" spans="1:6" x14ac:dyDescent="0.35">
      <c r="A153">
        <v>152</v>
      </c>
      <c r="B153" s="18" t="s">
        <v>13</v>
      </c>
      <c r="C153" s="19" t="s">
        <v>5</v>
      </c>
      <c r="D153" s="23">
        <v>8765</v>
      </c>
      <c r="E153" s="24">
        <v>42620</v>
      </c>
      <c r="F153" s="19" t="s">
        <v>9</v>
      </c>
    </row>
    <row r="154" spans="1:6" x14ac:dyDescent="0.35">
      <c r="A154">
        <v>153</v>
      </c>
      <c r="B154" s="18" t="s">
        <v>13</v>
      </c>
      <c r="C154" s="19" t="s">
        <v>5</v>
      </c>
      <c r="D154" s="23">
        <v>5583</v>
      </c>
      <c r="E154" s="24">
        <v>42621</v>
      </c>
      <c r="F154" s="19" t="s">
        <v>8</v>
      </c>
    </row>
    <row r="155" spans="1:6" x14ac:dyDescent="0.35">
      <c r="A155">
        <v>155</v>
      </c>
      <c r="B155" s="18" t="s">
        <v>21</v>
      </c>
      <c r="C155" s="19" t="s">
        <v>6</v>
      </c>
      <c r="D155" s="23">
        <v>352</v>
      </c>
      <c r="E155" s="24">
        <v>42622</v>
      </c>
      <c r="F155" s="19" t="s">
        <v>10</v>
      </c>
    </row>
    <row r="156" spans="1:6" x14ac:dyDescent="0.35">
      <c r="A156">
        <v>154</v>
      </c>
      <c r="B156" s="18" t="s">
        <v>21</v>
      </c>
      <c r="C156" s="19" t="s">
        <v>6</v>
      </c>
      <c r="D156" s="23">
        <v>4390</v>
      </c>
      <c r="E156" s="24">
        <v>42622</v>
      </c>
      <c r="F156" s="19" t="s">
        <v>20</v>
      </c>
    </row>
    <row r="157" spans="1:6" x14ac:dyDescent="0.35">
      <c r="A157">
        <v>157</v>
      </c>
      <c r="B157" s="18" t="s">
        <v>13</v>
      </c>
      <c r="C157" s="19" t="s">
        <v>5</v>
      </c>
      <c r="D157" s="23">
        <v>7090</v>
      </c>
      <c r="E157" s="24">
        <v>42624</v>
      </c>
      <c r="F157" s="19" t="s">
        <v>19</v>
      </c>
    </row>
    <row r="158" spans="1:6" x14ac:dyDescent="0.35">
      <c r="A158">
        <v>156</v>
      </c>
      <c r="B158" s="18" t="s">
        <v>14</v>
      </c>
      <c r="C158" s="19" t="s">
        <v>5</v>
      </c>
      <c r="D158" s="23">
        <v>8489</v>
      </c>
      <c r="E158" s="24">
        <v>42624</v>
      </c>
      <c r="F158" s="19" t="s">
        <v>8</v>
      </c>
    </row>
    <row r="159" spans="1:6" x14ac:dyDescent="0.35">
      <c r="A159">
        <v>158</v>
      </c>
      <c r="B159" s="18" t="s">
        <v>13</v>
      </c>
      <c r="C159" s="19" t="s">
        <v>5</v>
      </c>
      <c r="D159" s="23">
        <v>7880</v>
      </c>
      <c r="E159" s="24">
        <v>42628</v>
      </c>
      <c r="F159" s="19" t="s">
        <v>8</v>
      </c>
    </row>
    <row r="160" spans="1:6" x14ac:dyDescent="0.35">
      <c r="A160">
        <v>159</v>
      </c>
      <c r="B160" s="18" t="s">
        <v>15</v>
      </c>
      <c r="C160" s="19" t="s">
        <v>5</v>
      </c>
      <c r="D160" s="23">
        <v>3861</v>
      </c>
      <c r="E160" s="24">
        <v>42631</v>
      </c>
      <c r="F160" s="19" t="s">
        <v>8</v>
      </c>
    </row>
    <row r="161" spans="1:6" x14ac:dyDescent="0.35">
      <c r="A161">
        <v>160</v>
      </c>
      <c r="B161" s="18" t="s">
        <v>21</v>
      </c>
      <c r="C161" s="19" t="s">
        <v>6</v>
      </c>
      <c r="D161" s="23">
        <v>7927</v>
      </c>
      <c r="E161" s="24">
        <v>42632</v>
      </c>
      <c r="F161" s="19" t="s">
        <v>12</v>
      </c>
    </row>
    <row r="162" spans="1:6" x14ac:dyDescent="0.35">
      <c r="A162">
        <v>161</v>
      </c>
      <c r="B162" s="18" t="s">
        <v>13</v>
      </c>
      <c r="C162" s="19" t="s">
        <v>5</v>
      </c>
      <c r="D162" s="23">
        <v>6162</v>
      </c>
      <c r="E162" s="24">
        <v>42633</v>
      </c>
      <c r="F162" s="19" t="s">
        <v>8</v>
      </c>
    </row>
    <row r="163" spans="1:6" x14ac:dyDescent="0.35">
      <c r="A163">
        <v>162</v>
      </c>
      <c r="B163" s="18" t="s">
        <v>16</v>
      </c>
      <c r="C163" s="19" t="s">
        <v>5</v>
      </c>
      <c r="D163" s="23">
        <v>5523</v>
      </c>
      <c r="E163" s="24">
        <v>42638</v>
      </c>
      <c r="F163" s="19" t="s">
        <v>11</v>
      </c>
    </row>
    <row r="164" spans="1:6" x14ac:dyDescent="0.35">
      <c r="A164">
        <v>163</v>
      </c>
      <c r="B164" s="18" t="s">
        <v>21</v>
      </c>
      <c r="C164" s="19" t="s">
        <v>6</v>
      </c>
      <c r="D164" s="23">
        <v>5936</v>
      </c>
      <c r="E164" s="24">
        <v>42638</v>
      </c>
      <c r="F164" s="19" t="s">
        <v>9</v>
      </c>
    </row>
    <row r="165" spans="1:6" x14ac:dyDescent="0.35">
      <c r="A165">
        <v>164</v>
      </c>
      <c r="B165" s="18" t="s">
        <v>17</v>
      </c>
      <c r="C165" s="19" t="s">
        <v>6</v>
      </c>
      <c r="D165" s="23">
        <v>7251</v>
      </c>
      <c r="E165" s="24">
        <v>42639</v>
      </c>
      <c r="F165" s="19" t="s">
        <v>12</v>
      </c>
    </row>
    <row r="166" spans="1:6" x14ac:dyDescent="0.35">
      <c r="A166">
        <v>165</v>
      </c>
      <c r="B166" s="18" t="s">
        <v>15</v>
      </c>
      <c r="C166" s="19" t="s">
        <v>5</v>
      </c>
      <c r="D166" s="23">
        <v>6187</v>
      </c>
      <c r="E166" s="24">
        <v>42640</v>
      </c>
      <c r="F166" s="19" t="s">
        <v>11</v>
      </c>
    </row>
    <row r="167" spans="1:6" x14ac:dyDescent="0.35">
      <c r="A167">
        <v>167</v>
      </c>
      <c r="B167" s="18" t="s">
        <v>17</v>
      </c>
      <c r="C167" s="19" t="s">
        <v>6</v>
      </c>
      <c r="D167" s="23">
        <v>682</v>
      </c>
      <c r="E167" s="24">
        <v>42642</v>
      </c>
      <c r="F167" s="19" t="s">
        <v>12</v>
      </c>
    </row>
    <row r="168" spans="1:6" x14ac:dyDescent="0.35">
      <c r="A168">
        <v>166</v>
      </c>
      <c r="B168" s="18" t="s">
        <v>13</v>
      </c>
      <c r="C168" s="19" t="s">
        <v>5</v>
      </c>
      <c r="D168" s="23">
        <v>3210</v>
      </c>
      <c r="E168" s="24">
        <v>42642</v>
      </c>
      <c r="F168" s="19" t="s">
        <v>12</v>
      </c>
    </row>
    <row r="169" spans="1:6" x14ac:dyDescent="0.35">
      <c r="A169">
        <v>168</v>
      </c>
      <c r="B169" s="18" t="s">
        <v>13</v>
      </c>
      <c r="C169" s="19" t="s">
        <v>5</v>
      </c>
      <c r="D169" s="23">
        <v>793</v>
      </c>
      <c r="E169" s="24">
        <v>42646</v>
      </c>
      <c r="F169" s="19" t="s">
        <v>11</v>
      </c>
    </row>
    <row r="170" spans="1:6" x14ac:dyDescent="0.35">
      <c r="A170">
        <v>169</v>
      </c>
      <c r="B170" s="18" t="s">
        <v>17</v>
      </c>
      <c r="C170" s="19" t="s">
        <v>6</v>
      </c>
      <c r="D170" s="23">
        <v>5346</v>
      </c>
      <c r="E170" s="24">
        <v>42647</v>
      </c>
      <c r="F170" s="19" t="s">
        <v>12</v>
      </c>
    </row>
    <row r="171" spans="1:6" x14ac:dyDescent="0.35">
      <c r="A171">
        <v>170</v>
      </c>
      <c r="B171" s="18" t="s">
        <v>13</v>
      </c>
      <c r="C171" s="19" t="s">
        <v>5</v>
      </c>
      <c r="D171" s="23">
        <v>7103</v>
      </c>
      <c r="E171" s="24">
        <v>42650</v>
      </c>
      <c r="F171" s="19" t="s">
        <v>20</v>
      </c>
    </row>
    <row r="172" spans="1:6" x14ac:dyDescent="0.35">
      <c r="A172">
        <v>171</v>
      </c>
      <c r="B172" s="18" t="s">
        <v>17</v>
      </c>
      <c r="C172" s="19" t="s">
        <v>6</v>
      </c>
      <c r="D172" s="23">
        <v>4603</v>
      </c>
      <c r="E172" s="24">
        <v>42653</v>
      </c>
      <c r="F172" s="19" t="s">
        <v>8</v>
      </c>
    </row>
    <row r="173" spans="1:6" x14ac:dyDescent="0.35">
      <c r="A173">
        <v>172</v>
      </c>
      <c r="B173" s="18" t="s">
        <v>14</v>
      </c>
      <c r="C173" s="19" t="s">
        <v>5</v>
      </c>
      <c r="D173" s="23">
        <v>8160</v>
      </c>
      <c r="E173" s="24">
        <v>42659</v>
      </c>
      <c r="F173" s="19" t="s">
        <v>19</v>
      </c>
    </row>
    <row r="174" spans="1:6" x14ac:dyDescent="0.35">
      <c r="A174">
        <v>174</v>
      </c>
      <c r="B174" s="18" t="s">
        <v>13</v>
      </c>
      <c r="C174" s="19" t="s">
        <v>5</v>
      </c>
      <c r="D174" s="23">
        <v>3552</v>
      </c>
      <c r="E174" s="24">
        <v>42666</v>
      </c>
      <c r="F174" s="19" t="s">
        <v>20</v>
      </c>
    </row>
    <row r="175" spans="1:6" x14ac:dyDescent="0.35">
      <c r="A175">
        <v>173</v>
      </c>
      <c r="B175" s="18" t="s">
        <v>14</v>
      </c>
      <c r="C175" s="19" t="s">
        <v>5</v>
      </c>
      <c r="D175" s="23">
        <v>7171</v>
      </c>
      <c r="E175" s="24">
        <v>42666</v>
      </c>
      <c r="F175" s="19" t="s">
        <v>9</v>
      </c>
    </row>
    <row r="176" spans="1:6" x14ac:dyDescent="0.35">
      <c r="A176">
        <v>175</v>
      </c>
      <c r="B176" s="18" t="s">
        <v>13</v>
      </c>
      <c r="C176" s="19" t="s">
        <v>5</v>
      </c>
      <c r="D176" s="23">
        <v>7273</v>
      </c>
      <c r="E176" s="24">
        <v>42668</v>
      </c>
      <c r="F176" s="19" t="s">
        <v>11</v>
      </c>
    </row>
    <row r="177" spans="1:6" x14ac:dyDescent="0.35">
      <c r="A177">
        <v>177</v>
      </c>
      <c r="B177" s="18" t="s">
        <v>13</v>
      </c>
      <c r="C177" s="19" t="s">
        <v>5</v>
      </c>
      <c r="D177" s="23">
        <v>1197</v>
      </c>
      <c r="E177" s="24">
        <v>42669</v>
      </c>
      <c r="F177" s="19" t="s">
        <v>11</v>
      </c>
    </row>
    <row r="178" spans="1:6" x14ac:dyDescent="0.35">
      <c r="A178">
        <v>176</v>
      </c>
      <c r="B178" s="18" t="s">
        <v>13</v>
      </c>
      <c r="C178" s="19" t="s">
        <v>5</v>
      </c>
      <c r="D178" s="23">
        <v>2402</v>
      </c>
      <c r="E178" s="24">
        <v>42669</v>
      </c>
      <c r="F178" s="19" t="s">
        <v>12</v>
      </c>
    </row>
    <row r="179" spans="1:6" x14ac:dyDescent="0.35">
      <c r="A179">
        <v>178</v>
      </c>
      <c r="B179" s="18" t="s">
        <v>18</v>
      </c>
      <c r="C179" s="19" t="s">
        <v>6</v>
      </c>
      <c r="D179" s="23">
        <v>5015</v>
      </c>
      <c r="E179" s="24">
        <v>42669</v>
      </c>
      <c r="F179" s="19" t="s">
        <v>11</v>
      </c>
    </row>
    <row r="180" spans="1:6" x14ac:dyDescent="0.35">
      <c r="A180">
        <v>179</v>
      </c>
      <c r="B180" s="18" t="s">
        <v>15</v>
      </c>
      <c r="C180" s="19" t="s">
        <v>5</v>
      </c>
      <c r="D180" s="23">
        <v>5818</v>
      </c>
      <c r="E180" s="24">
        <v>42676</v>
      </c>
      <c r="F180" s="19" t="s">
        <v>8</v>
      </c>
    </row>
    <row r="181" spans="1:6" x14ac:dyDescent="0.35">
      <c r="A181">
        <v>181</v>
      </c>
      <c r="B181" s="18" t="s">
        <v>17</v>
      </c>
      <c r="C181" s="19" t="s">
        <v>6</v>
      </c>
      <c r="D181" s="23">
        <v>3011</v>
      </c>
      <c r="E181" s="24">
        <v>42677</v>
      </c>
      <c r="F181" s="19" t="s">
        <v>8</v>
      </c>
    </row>
    <row r="182" spans="1:6" x14ac:dyDescent="0.35">
      <c r="A182">
        <v>180</v>
      </c>
      <c r="B182" s="18" t="s">
        <v>13</v>
      </c>
      <c r="C182" s="19" t="s">
        <v>5</v>
      </c>
      <c r="D182" s="23">
        <v>4399</v>
      </c>
      <c r="E182" s="24">
        <v>42677</v>
      </c>
      <c r="F182" s="19" t="s">
        <v>9</v>
      </c>
    </row>
    <row r="183" spans="1:6" x14ac:dyDescent="0.35">
      <c r="A183">
        <v>182</v>
      </c>
      <c r="B183" s="18" t="s">
        <v>14</v>
      </c>
      <c r="C183" s="19" t="s">
        <v>5</v>
      </c>
      <c r="D183" s="23">
        <v>4715</v>
      </c>
      <c r="E183" s="24">
        <v>42683</v>
      </c>
      <c r="F183" s="19" t="s">
        <v>9</v>
      </c>
    </row>
    <row r="184" spans="1:6" x14ac:dyDescent="0.35">
      <c r="A184">
        <v>183</v>
      </c>
      <c r="B184" s="18" t="s">
        <v>14</v>
      </c>
      <c r="C184" s="19" t="s">
        <v>5</v>
      </c>
      <c r="D184" s="23">
        <v>5321</v>
      </c>
      <c r="E184" s="24">
        <v>42686</v>
      </c>
      <c r="F184" s="19" t="s">
        <v>19</v>
      </c>
    </row>
    <row r="185" spans="1:6" x14ac:dyDescent="0.35">
      <c r="A185">
        <v>184</v>
      </c>
      <c r="B185" s="18" t="s">
        <v>13</v>
      </c>
      <c r="C185" s="19" t="s">
        <v>5</v>
      </c>
      <c r="D185" s="23">
        <v>8894</v>
      </c>
      <c r="E185" s="24">
        <v>42689</v>
      </c>
      <c r="F185" s="19" t="s">
        <v>8</v>
      </c>
    </row>
    <row r="186" spans="1:6" x14ac:dyDescent="0.35">
      <c r="A186">
        <v>186</v>
      </c>
      <c r="B186" s="18" t="s">
        <v>21</v>
      </c>
      <c r="C186" s="19" t="s">
        <v>6</v>
      </c>
      <c r="D186" s="23">
        <v>284</v>
      </c>
      <c r="E186" s="24">
        <v>42699</v>
      </c>
      <c r="F186" s="19" t="s">
        <v>12</v>
      </c>
    </row>
    <row r="187" spans="1:6" x14ac:dyDescent="0.35">
      <c r="A187">
        <v>185</v>
      </c>
      <c r="B187" s="18" t="s">
        <v>17</v>
      </c>
      <c r="C187" s="19" t="s">
        <v>6</v>
      </c>
      <c r="D187" s="23">
        <v>4846</v>
      </c>
      <c r="E187" s="24">
        <v>42699</v>
      </c>
      <c r="F187" s="19" t="s">
        <v>9</v>
      </c>
    </row>
    <row r="188" spans="1:6" x14ac:dyDescent="0.35">
      <c r="A188">
        <v>187</v>
      </c>
      <c r="B188" s="18" t="s">
        <v>15</v>
      </c>
      <c r="C188" s="19" t="s">
        <v>5</v>
      </c>
      <c r="D188" s="23">
        <v>8283</v>
      </c>
      <c r="E188" s="24">
        <v>42700</v>
      </c>
      <c r="F188" s="19" t="s">
        <v>9</v>
      </c>
    </row>
    <row r="189" spans="1:6" x14ac:dyDescent="0.35">
      <c r="A189">
        <v>189</v>
      </c>
      <c r="B189" s="18" t="s">
        <v>13</v>
      </c>
      <c r="C189" s="19" t="s">
        <v>5</v>
      </c>
      <c r="D189" s="23">
        <v>9014</v>
      </c>
      <c r="E189" s="24">
        <v>42702</v>
      </c>
      <c r="F189" s="19" t="s">
        <v>11</v>
      </c>
    </row>
    <row r="190" spans="1:6" x14ac:dyDescent="0.35">
      <c r="A190" s="22">
        <v>188</v>
      </c>
      <c r="B190" s="18" t="s">
        <v>15</v>
      </c>
      <c r="C190" s="19" t="s">
        <v>5</v>
      </c>
      <c r="D190" s="23">
        <v>9990</v>
      </c>
      <c r="E190" s="24">
        <v>42702</v>
      </c>
      <c r="F190" s="19" t="s">
        <v>10</v>
      </c>
    </row>
    <row r="191" spans="1:6" x14ac:dyDescent="0.35">
      <c r="A191">
        <v>190</v>
      </c>
      <c r="B191" s="18" t="s">
        <v>14</v>
      </c>
      <c r="C191" s="19" t="s">
        <v>5</v>
      </c>
      <c r="D191" s="23">
        <v>1942</v>
      </c>
      <c r="E191" s="24">
        <v>42703</v>
      </c>
      <c r="F191" s="19" t="s">
        <v>19</v>
      </c>
    </row>
    <row r="192" spans="1:6" x14ac:dyDescent="0.35">
      <c r="A192">
        <v>191</v>
      </c>
      <c r="B192" s="18" t="s">
        <v>13</v>
      </c>
      <c r="C192" s="19" t="s">
        <v>5</v>
      </c>
      <c r="D192" s="23">
        <v>7223</v>
      </c>
      <c r="E192" s="24">
        <v>42704</v>
      </c>
      <c r="F192" s="19" t="s">
        <v>8</v>
      </c>
    </row>
    <row r="193" spans="1:6" x14ac:dyDescent="0.35">
      <c r="A193">
        <v>192</v>
      </c>
      <c r="B193" s="18" t="s">
        <v>17</v>
      </c>
      <c r="C193" s="19" t="s">
        <v>6</v>
      </c>
      <c r="D193" s="23">
        <v>4673</v>
      </c>
      <c r="E193" s="24">
        <v>42706</v>
      </c>
      <c r="F193" s="19" t="s">
        <v>8</v>
      </c>
    </row>
    <row r="194" spans="1:6" x14ac:dyDescent="0.35">
      <c r="A194">
        <v>193</v>
      </c>
      <c r="B194" s="18" t="s">
        <v>17</v>
      </c>
      <c r="C194" s="19" t="s">
        <v>6</v>
      </c>
      <c r="D194" s="23">
        <v>9104</v>
      </c>
      <c r="E194" s="24">
        <v>42708</v>
      </c>
      <c r="F194" s="19" t="s">
        <v>19</v>
      </c>
    </row>
    <row r="195" spans="1:6" x14ac:dyDescent="0.35">
      <c r="A195">
        <v>194</v>
      </c>
      <c r="B195" s="18" t="s">
        <v>14</v>
      </c>
      <c r="C195" s="19" t="s">
        <v>5</v>
      </c>
      <c r="D195" s="23">
        <v>6078</v>
      </c>
      <c r="E195" s="24">
        <v>42709</v>
      </c>
      <c r="F195" s="19" t="s">
        <v>8</v>
      </c>
    </row>
    <row r="196" spans="1:6" x14ac:dyDescent="0.35">
      <c r="A196">
        <v>195</v>
      </c>
      <c r="B196" s="18" t="s">
        <v>18</v>
      </c>
      <c r="C196" s="19" t="s">
        <v>6</v>
      </c>
      <c r="D196" s="23">
        <v>3278</v>
      </c>
      <c r="E196" s="24">
        <v>42710</v>
      </c>
      <c r="F196" s="19" t="s">
        <v>12</v>
      </c>
    </row>
    <row r="197" spans="1:6" x14ac:dyDescent="0.35">
      <c r="A197" s="29">
        <v>196</v>
      </c>
      <c r="B197" s="18" t="s">
        <v>13</v>
      </c>
      <c r="C197" s="19" t="s">
        <v>5</v>
      </c>
      <c r="D197" s="23">
        <v>136</v>
      </c>
      <c r="E197" s="24">
        <v>42716</v>
      </c>
      <c r="F197" s="19" t="s">
        <v>10</v>
      </c>
    </row>
    <row r="198" spans="1:6" x14ac:dyDescent="0.35">
      <c r="A198">
        <v>198</v>
      </c>
      <c r="B198" s="18" t="s">
        <v>13</v>
      </c>
      <c r="C198" s="19" t="s">
        <v>5</v>
      </c>
      <c r="D198" s="23">
        <v>2382</v>
      </c>
      <c r="E198" s="24">
        <v>42716</v>
      </c>
      <c r="F198" s="19" t="s">
        <v>8</v>
      </c>
    </row>
    <row r="199" spans="1:6" x14ac:dyDescent="0.35">
      <c r="A199">
        <v>197</v>
      </c>
      <c r="B199" s="18" t="s">
        <v>13</v>
      </c>
      <c r="C199" s="19" t="s">
        <v>5</v>
      </c>
      <c r="D199" s="23">
        <v>8377</v>
      </c>
      <c r="E199" s="24">
        <v>42716</v>
      </c>
      <c r="F199" s="19" t="s">
        <v>11</v>
      </c>
    </row>
    <row r="200" spans="1:6" x14ac:dyDescent="0.35">
      <c r="A200">
        <v>199</v>
      </c>
      <c r="B200" s="18" t="s">
        <v>13</v>
      </c>
      <c r="C200" s="19" t="s">
        <v>5</v>
      </c>
      <c r="D200" s="23">
        <v>8702</v>
      </c>
      <c r="E200" s="24">
        <v>42719</v>
      </c>
      <c r="F200" s="19" t="s">
        <v>12</v>
      </c>
    </row>
    <row r="201" spans="1:6" x14ac:dyDescent="0.35">
      <c r="A201">
        <v>201</v>
      </c>
      <c r="B201" s="18" t="s">
        <v>14</v>
      </c>
      <c r="C201" s="19" t="s">
        <v>5</v>
      </c>
      <c r="D201" s="23">
        <v>1760</v>
      </c>
      <c r="E201" s="24">
        <v>42720</v>
      </c>
      <c r="F201" s="19" t="s">
        <v>11</v>
      </c>
    </row>
    <row r="202" spans="1:6" x14ac:dyDescent="0.35">
      <c r="A202">
        <v>200</v>
      </c>
      <c r="B202" s="18" t="s">
        <v>13</v>
      </c>
      <c r="C202" s="19" t="s">
        <v>5</v>
      </c>
      <c r="D202" s="23">
        <v>5021</v>
      </c>
      <c r="E202" s="24">
        <v>42720</v>
      </c>
      <c r="F202" s="19" t="s">
        <v>8</v>
      </c>
    </row>
    <row r="203" spans="1:6" x14ac:dyDescent="0.35">
      <c r="A203">
        <v>202</v>
      </c>
      <c r="B203" s="18" t="s">
        <v>13</v>
      </c>
      <c r="C203" s="19" t="s">
        <v>5</v>
      </c>
      <c r="D203" s="23">
        <v>4766</v>
      </c>
      <c r="E203" s="24">
        <v>42722</v>
      </c>
      <c r="F203" s="19" t="s">
        <v>12</v>
      </c>
    </row>
    <row r="204" spans="1:6" x14ac:dyDescent="0.35">
      <c r="A204">
        <v>203</v>
      </c>
      <c r="B204" s="18" t="s">
        <v>18</v>
      </c>
      <c r="C204" s="19" t="s">
        <v>6</v>
      </c>
      <c r="D204" s="23">
        <v>1541</v>
      </c>
      <c r="E204" s="24">
        <v>42723</v>
      </c>
      <c r="F204" s="19" t="s">
        <v>9</v>
      </c>
    </row>
    <row r="205" spans="1:6" x14ac:dyDescent="0.35">
      <c r="A205">
        <v>205</v>
      </c>
      <c r="B205" s="18" t="s">
        <v>14</v>
      </c>
      <c r="C205" s="19" t="s">
        <v>5</v>
      </c>
      <c r="D205" s="23">
        <v>2455</v>
      </c>
      <c r="E205" s="24">
        <v>42724</v>
      </c>
      <c r="F205" s="19" t="s">
        <v>10</v>
      </c>
    </row>
    <row r="206" spans="1:6" x14ac:dyDescent="0.35">
      <c r="A206">
        <v>204</v>
      </c>
      <c r="B206" s="18" t="s">
        <v>15</v>
      </c>
      <c r="C206" s="19" t="s">
        <v>5</v>
      </c>
      <c r="D206" s="23">
        <v>2782</v>
      </c>
      <c r="E206" s="24">
        <v>42724</v>
      </c>
      <c r="F206" s="19" t="s">
        <v>9</v>
      </c>
    </row>
    <row r="207" spans="1:6" x14ac:dyDescent="0.35">
      <c r="A207">
        <v>206</v>
      </c>
      <c r="B207" s="18" t="s">
        <v>14</v>
      </c>
      <c r="C207" s="19" t="s">
        <v>5</v>
      </c>
      <c r="D207" s="23">
        <v>4512</v>
      </c>
      <c r="E207" s="24">
        <v>42726</v>
      </c>
      <c r="F207" s="19" t="s">
        <v>20</v>
      </c>
    </row>
    <row r="208" spans="1:6" x14ac:dyDescent="0.35">
      <c r="A208">
        <v>207</v>
      </c>
      <c r="B208" s="18" t="s">
        <v>14</v>
      </c>
      <c r="C208" s="19" t="s">
        <v>5</v>
      </c>
      <c r="D208" s="23">
        <v>8752</v>
      </c>
      <c r="E208" s="24">
        <v>42726</v>
      </c>
      <c r="F208" s="19" t="s">
        <v>12</v>
      </c>
    </row>
    <row r="209" spans="1:6" x14ac:dyDescent="0.35">
      <c r="A209">
        <v>208</v>
      </c>
      <c r="B209" s="18" t="s">
        <v>17</v>
      </c>
      <c r="C209" s="19" t="s">
        <v>6</v>
      </c>
      <c r="D209" s="23">
        <v>9127</v>
      </c>
      <c r="E209" s="24">
        <v>42729</v>
      </c>
      <c r="F209" s="19" t="s">
        <v>8</v>
      </c>
    </row>
    <row r="210" spans="1:6" x14ac:dyDescent="0.35">
      <c r="A210">
        <v>210</v>
      </c>
      <c r="B210" s="18" t="s">
        <v>18</v>
      </c>
      <c r="C210" s="19" t="s">
        <v>6</v>
      </c>
      <c r="D210" s="23">
        <v>680</v>
      </c>
      <c r="E210" s="24">
        <v>42732</v>
      </c>
      <c r="F210" s="19" t="s">
        <v>19</v>
      </c>
    </row>
    <row r="211" spans="1:6" x14ac:dyDescent="0.35">
      <c r="A211">
        <v>209</v>
      </c>
      <c r="B211" s="18" t="s">
        <v>14</v>
      </c>
      <c r="C211" s="19" t="s">
        <v>5</v>
      </c>
      <c r="D211" s="23">
        <v>1777</v>
      </c>
      <c r="E211" s="24">
        <v>42732</v>
      </c>
      <c r="F211" s="19" t="s">
        <v>19</v>
      </c>
    </row>
    <row r="212" spans="1:6" x14ac:dyDescent="0.35">
      <c r="A212">
        <v>211</v>
      </c>
      <c r="B212" s="18" t="s">
        <v>15</v>
      </c>
      <c r="C212" s="19" t="s">
        <v>5</v>
      </c>
      <c r="D212" s="23">
        <v>958</v>
      </c>
      <c r="E212" s="24">
        <v>42733</v>
      </c>
      <c r="F212" s="19" t="s">
        <v>8</v>
      </c>
    </row>
    <row r="213" spans="1:6" x14ac:dyDescent="0.35">
      <c r="A213">
        <v>212</v>
      </c>
      <c r="B213" s="18" t="s">
        <v>17</v>
      </c>
      <c r="C213" s="19" t="s">
        <v>6</v>
      </c>
      <c r="D213" s="23">
        <v>2613</v>
      </c>
      <c r="E213" s="24">
        <v>42733</v>
      </c>
      <c r="F213" s="19" t="s">
        <v>11</v>
      </c>
    </row>
    <row r="214" spans="1:6" x14ac:dyDescent="0.35">
      <c r="A214">
        <v>213</v>
      </c>
      <c r="B214" s="20" t="s">
        <v>17</v>
      </c>
      <c r="C214" s="21" t="s">
        <v>6</v>
      </c>
      <c r="D214" s="25">
        <v>339</v>
      </c>
      <c r="E214" s="26">
        <v>42734</v>
      </c>
      <c r="F214" s="21" t="s">
        <v>11</v>
      </c>
    </row>
  </sheetData>
  <mergeCells count="1">
    <mergeCell ref="K7:K9"/>
  </mergeCells>
  <conditionalFormatting sqref="B2:B214">
    <cfRule type="uniqueValues" dxfId="8" priority="14"/>
  </conditionalFormatting>
  <conditionalFormatting sqref="D2:D214">
    <cfRule type="colorScale" priority="13">
      <colorScale>
        <cfvo type="min"/>
        <cfvo type="percentile" val="50"/>
        <cfvo type="max"/>
        <color rgb="FFF8696B"/>
        <color rgb="FFFFEB84"/>
        <color rgb="FF63BE7B"/>
      </colorScale>
    </cfRule>
    <cfRule type="top10" dxfId="7" priority="15" bottom="1" rank="5"/>
    <cfRule type="top10" dxfId="6" priority="16" rank="5"/>
    <cfRule type="top10" dxfId="5" priority="17" rank="5"/>
  </conditionalFormatting>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AF214"/>
  <sheetViews>
    <sheetView workbookViewId="0">
      <selection activeCell="G13" sqref="G13"/>
    </sheetView>
  </sheetViews>
  <sheetFormatPr defaultRowHeight="14.5" x14ac:dyDescent="0.35"/>
  <cols>
    <col min="1" max="1" width="10.5" customWidth="1"/>
    <col min="2" max="2" width="9.9140625" customWidth="1"/>
    <col min="3" max="3" width="10.9140625" customWidth="1"/>
    <col min="4" max="4" width="10.25" customWidth="1"/>
    <col min="5" max="5" width="10.6640625" customWidth="1"/>
    <col min="6" max="6" width="15.4140625" customWidth="1"/>
    <col min="9" max="9" width="14.1640625" customWidth="1"/>
    <col min="10" max="10" width="14.5" customWidth="1"/>
    <col min="11" max="11" width="12" customWidth="1"/>
    <col min="12" max="12" width="14.75" customWidth="1"/>
    <col min="13" max="13" width="12.4140625" customWidth="1"/>
  </cols>
  <sheetData>
    <row r="1" spans="1:32" x14ac:dyDescent="0.35">
      <c r="A1" s="1" t="s">
        <v>1</v>
      </c>
      <c r="B1" s="1" t="s">
        <v>2</v>
      </c>
      <c r="C1" s="1" t="s">
        <v>3</v>
      </c>
      <c r="D1" s="1" t="s">
        <v>4</v>
      </c>
      <c r="E1" s="1" t="s">
        <v>7</v>
      </c>
      <c r="F1" s="1" t="s">
        <v>0</v>
      </c>
      <c r="G1" s="1" t="s">
        <v>59</v>
      </c>
    </row>
    <row r="2" spans="1:32" x14ac:dyDescent="0.35">
      <c r="A2">
        <v>1</v>
      </c>
      <c r="B2" t="s">
        <v>17</v>
      </c>
      <c r="C2" t="s">
        <v>6</v>
      </c>
      <c r="D2" s="2">
        <v>4270</v>
      </c>
      <c r="E2" s="3">
        <v>42375</v>
      </c>
      <c r="F2" t="s">
        <v>8</v>
      </c>
      <c r="I2" s="39" t="s">
        <v>25</v>
      </c>
      <c r="J2" s="39"/>
      <c r="K2" s="39"/>
      <c r="L2" s="39"/>
    </row>
    <row r="3" spans="1:32" x14ac:dyDescent="0.35">
      <c r="A3">
        <v>2</v>
      </c>
      <c r="B3" t="s">
        <v>21</v>
      </c>
      <c r="C3" t="s">
        <v>6</v>
      </c>
      <c r="D3" s="2">
        <v>8239</v>
      </c>
      <c r="E3" s="3">
        <v>42376</v>
      </c>
      <c r="F3" t="s">
        <v>9</v>
      </c>
      <c r="AF3" t="e" cm="1">
        <f t="array" aca="1" ref="AF3:AF4" ca="1">_xlfn.UNIQUE(Category)</f>
        <v>#NAME?</v>
      </c>
    </row>
    <row r="4" spans="1:32" x14ac:dyDescent="0.35">
      <c r="A4">
        <v>3</v>
      </c>
      <c r="B4" t="s">
        <v>13</v>
      </c>
      <c r="C4" t="s">
        <v>5</v>
      </c>
      <c r="D4" s="2">
        <v>617</v>
      </c>
      <c r="E4" s="3">
        <v>42377</v>
      </c>
      <c r="F4" t="s">
        <v>8</v>
      </c>
      <c r="I4" s="9" t="s">
        <v>3</v>
      </c>
      <c r="J4" s="9" t="s">
        <v>22</v>
      </c>
      <c r="K4" s="9" t="s">
        <v>23</v>
      </c>
      <c r="L4" s="9" t="s">
        <v>24</v>
      </c>
      <c r="AF4" t="e">
        <f ca="1"/>
        <v>#NAME?</v>
      </c>
    </row>
    <row r="5" spans="1:32" x14ac:dyDescent="0.35">
      <c r="A5">
        <v>4</v>
      </c>
      <c r="B5" t="s">
        <v>13</v>
      </c>
      <c r="C5" t="s">
        <v>5</v>
      </c>
      <c r="D5" s="2">
        <v>8384</v>
      </c>
      <c r="E5" s="3">
        <v>42379</v>
      </c>
      <c r="F5" t="s">
        <v>10</v>
      </c>
      <c r="I5" s="6" t="e" cm="1">
        <f t="array" aca="1" ref="I5:I6" ca="1">_xlfn.UNIQUE(Food_Bank_[Category])</f>
        <v>#NAME?</v>
      </c>
      <c r="J5" s="6">
        <f ca="1">COUNTIF(Food_Bank_[Category],I5)</f>
        <v>0</v>
      </c>
      <c r="K5" s="7">
        <f ca="1">+SUMIF(Food_Bank_[Category],I5,Food_Bank_[Amount])</f>
        <v>0</v>
      </c>
      <c r="L5" s="8" t="e">
        <f ca="1">AVERAGEIF(Food_Bank_[Category],I5,Food_Bank_[Amount])</f>
        <v>#DIV/0!</v>
      </c>
    </row>
    <row r="6" spans="1:32" x14ac:dyDescent="0.35">
      <c r="A6">
        <v>5</v>
      </c>
      <c r="B6" t="s">
        <v>18</v>
      </c>
      <c r="C6" t="s">
        <v>6</v>
      </c>
      <c r="D6" s="2">
        <v>2626</v>
      </c>
      <c r="E6" s="3">
        <v>42379</v>
      </c>
      <c r="F6" t="s">
        <v>12</v>
      </c>
      <c r="I6" s="6" t="e">
        <f ca="1"/>
        <v>#NAME?</v>
      </c>
      <c r="J6" s="6">
        <f ca="1">COUNTIF(Food_Bank_[Category],I6)</f>
        <v>0</v>
      </c>
      <c r="K6" s="7">
        <f ca="1">+SUMIF(Food_Bank_[Category],I6,Food_Bank_[Amount])</f>
        <v>0</v>
      </c>
      <c r="L6" s="8" t="e">
        <f ca="1">AVERAGEIF(Food_Bank_[Category],I6,Food_Bank_[Amount])</f>
        <v>#DIV/0!</v>
      </c>
    </row>
    <row r="7" spans="1:32" x14ac:dyDescent="0.35">
      <c r="A7">
        <v>6</v>
      </c>
      <c r="B7" t="s">
        <v>15</v>
      </c>
      <c r="C7" t="s">
        <v>5</v>
      </c>
      <c r="D7" s="2">
        <v>3610</v>
      </c>
      <c r="E7" s="3">
        <v>42380</v>
      </c>
      <c r="F7" t="s">
        <v>8</v>
      </c>
      <c r="K7" s="5"/>
      <c r="AF7">
        <f ca="1">COUNTA(_xlfn.UNIQUE(Food_Bank_[Product]))</f>
        <v>1</v>
      </c>
    </row>
    <row r="8" spans="1:32" x14ac:dyDescent="0.35">
      <c r="A8">
        <v>7</v>
      </c>
      <c r="B8" t="s">
        <v>21</v>
      </c>
      <c r="C8" t="s">
        <v>6</v>
      </c>
      <c r="D8" s="2">
        <v>9062</v>
      </c>
      <c r="E8" s="3">
        <v>42380</v>
      </c>
      <c r="F8" t="s">
        <v>11</v>
      </c>
    </row>
    <row r="9" spans="1:32" x14ac:dyDescent="0.35">
      <c r="A9">
        <v>8</v>
      </c>
      <c r="B9" t="s">
        <v>13</v>
      </c>
      <c r="C9" t="s">
        <v>5</v>
      </c>
      <c r="D9" s="2">
        <v>6906</v>
      </c>
      <c r="E9" s="3">
        <v>42385</v>
      </c>
      <c r="F9" t="s">
        <v>20</v>
      </c>
      <c r="I9" s="13" t="s">
        <v>2</v>
      </c>
      <c r="J9" s="13" t="s">
        <v>22</v>
      </c>
      <c r="K9" s="13" t="s">
        <v>23</v>
      </c>
      <c r="L9" s="13" t="s">
        <v>24</v>
      </c>
    </row>
    <row r="10" spans="1:32" x14ac:dyDescent="0.35">
      <c r="A10">
        <v>9</v>
      </c>
      <c r="B10" t="s">
        <v>14</v>
      </c>
      <c r="C10" t="s">
        <v>5</v>
      </c>
      <c r="D10" s="2">
        <v>2417</v>
      </c>
      <c r="E10" s="3">
        <v>42385</v>
      </c>
      <c r="F10" t="s">
        <v>19</v>
      </c>
      <c r="I10" s="10" t="e" cm="1">
        <f t="array" aca="1" ref="I10:I16" ca="1">_xlfn.UNIQUE(Food_Bank_[Product])</f>
        <v>#NAME?</v>
      </c>
      <c r="J10" s="10">
        <f ca="1">COUNTIF(Food_Bank_[Product],I10)</f>
        <v>0</v>
      </c>
      <c r="K10" s="11">
        <f ca="1">SUMIF(Food_Bank_[Product],I10,Food_Bank_[Amount])</f>
        <v>0</v>
      </c>
      <c r="L10" s="12" t="e">
        <f ca="1">AVERAGEIF(Food_Bank_[Product],I10,Food_Bank_[Amount])</f>
        <v>#DIV/0!</v>
      </c>
    </row>
    <row r="11" spans="1:32" x14ac:dyDescent="0.35">
      <c r="A11">
        <v>10</v>
      </c>
      <c r="B11" t="s">
        <v>14</v>
      </c>
      <c r="C11" t="s">
        <v>5</v>
      </c>
      <c r="D11" s="2">
        <v>7431</v>
      </c>
      <c r="E11" s="3">
        <v>42385</v>
      </c>
      <c r="F11" t="s">
        <v>10</v>
      </c>
      <c r="I11" s="10" t="e">
        <f ca="1"/>
        <v>#NAME?</v>
      </c>
      <c r="J11" s="10">
        <f ca="1">COUNTIF(Food_Bank_[Product],I11)</f>
        <v>0</v>
      </c>
      <c r="K11" s="11">
        <f ca="1">SUMIF(Food_Bank_[Product],I11,Food_Bank_[Amount])</f>
        <v>0</v>
      </c>
      <c r="L11" s="12" t="e">
        <f ca="1">AVERAGEIF(Food_Bank_[Product],I11,Food_Bank_[Amount])</f>
        <v>#DIV/0!</v>
      </c>
    </row>
    <row r="12" spans="1:32" x14ac:dyDescent="0.35">
      <c r="A12">
        <v>11</v>
      </c>
      <c r="B12" t="s">
        <v>13</v>
      </c>
      <c r="C12" t="s">
        <v>5</v>
      </c>
      <c r="D12" s="2">
        <v>8250</v>
      </c>
      <c r="E12" s="3">
        <v>42385</v>
      </c>
      <c r="F12" t="s">
        <v>12</v>
      </c>
      <c r="I12" s="10" t="e">
        <f ca="1"/>
        <v>#NAME?</v>
      </c>
      <c r="J12" s="10">
        <f ca="1">COUNTIF(Food_Bank_[Product],I12)</f>
        <v>0</v>
      </c>
      <c r="K12" s="11">
        <f ca="1">SUMIF(Food_Bank_[Product],I12,Food_Bank_[Amount])</f>
        <v>0</v>
      </c>
      <c r="L12" s="12" t="e">
        <f ca="1">AVERAGEIF(Food_Bank_[Product],I12,Food_Bank_[Amount])</f>
        <v>#DIV/0!</v>
      </c>
    </row>
    <row r="13" spans="1:32" x14ac:dyDescent="0.35">
      <c r="A13">
        <v>12</v>
      </c>
      <c r="B13" t="s">
        <v>21</v>
      </c>
      <c r="C13" t="s">
        <v>6</v>
      </c>
      <c r="D13" s="2">
        <v>7012</v>
      </c>
      <c r="E13" s="3">
        <v>42387</v>
      </c>
      <c r="F13" t="s">
        <v>8</v>
      </c>
      <c r="G13" t="s">
        <v>58</v>
      </c>
      <c r="I13" s="10" t="e">
        <f ca="1"/>
        <v>#NAME?</v>
      </c>
      <c r="J13" s="10">
        <f ca="1">COUNTIF(Food_Bank_[Product],I13)</f>
        <v>0</v>
      </c>
      <c r="K13" s="11">
        <f ca="1">SUMIF(Food_Bank_[Product],I13,Food_Bank_[Amount])</f>
        <v>0</v>
      </c>
      <c r="L13" s="12" t="e">
        <f ca="1">AVERAGEIF(Food_Bank_[Product],I13,Food_Bank_[Amount])</f>
        <v>#DIV/0!</v>
      </c>
    </row>
    <row r="14" spans="1:32" x14ac:dyDescent="0.35">
      <c r="A14">
        <v>13</v>
      </c>
      <c r="B14" t="s">
        <v>17</v>
      </c>
      <c r="C14" t="s">
        <v>6</v>
      </c>
      <c r="D14" s="2">
        <v>1903</v>
      </c>
      <c r="E14" s="3">
        <v>42389</v>
      </c>
      <c r="F14" t="s">
        <v>12</v>
      </c>
      <c r="I14" s="10" t="e">
        <f ca="1"/>
        <v>#NAME?</v>
      </c>
      <c r="J14" s="10">
        <f ca="1">COUNTIF(Food_Bank_[Product],I14)</f>
        <v>0</v>
      </c>
      <c r="K14" s="11">
        <f ca="1">SUMIF(Food_Bank_[Product],I14,Food_Bank_[Amount])</f>
        <v>0</v>
      </c>
      <c r="L14" s="12" t="e">
        <f ca="1">AVERAGEIF(Food_Bank_[Product],I14,Food_Bank_[Amount])</f>
        <v>#DIV/0!</v>
      </c>
    </row>
    <row r="15" spans="1:32" x14ac:dyDescent="0.35">
      <c r="A15">
        <v>14</v>
      </c>
      <c r="B15" t="s">
        <v>21</v>
      </c>
      <c r="C15" t="s">
        <v>6</v>
      </c>
      <c r="D15" s="2">
        <v>2824</v>
      </c>
      <c r="E15" s="3">
        <v>42391</v>
      </c>
      <c r="F15" t="s">
        <v>10</v>
      </c>
      <c r="I15" s="10" t="e">
        <f ca="1"/>
        <v>#NAME?</v>
      </c>
      <c r="J15" s="10">
        <f ca="1">COUNTIF(Food_Bank_[Product],I15)</f>
        <v>0</v>
      </c>
      <c r="K15" s="11">
        <f ca="1">SUMIF(Food_Bank_[Product],I15,Food_Bank_[Amount])</f>
        <v>0</v>
      </c>
      <c r="L15" s="12" t="e">
        <f ca="1">AVERAGEIF(Food_Bank_[Product],I15,Food_Bank_[Amount])</f>
        <v>#DIV/0!</v>
      </c>
    </row>
    <row r="16" spans="1:32" x14ac:dyDescent="0.35">
      <c r="A16">
        <v>15</v>
      </c>
      <c r="B16" t="s">
        <v>14</v>
      </c>
      <c r="C16" t="s">
        <v>5</v>
      </c>
      <c r="D16" s="2">
        <v>6946</v>
      </c>
      <c r="E16" s="3">
        <v>42393</v>
      </c>
      <c r="F16" t="s">
        <v>19</v>
      </c>
      <c r="I16" s="10" t="e">
        <f ca="1"/>
        <v>#NAME?</v>
      </c>
      <c r="J16" s="10">
        <f ca="1">COUNTIF(Food_Bank_[Product],I16)</f>
        <v>0</v>
      </c>
      <c r="K16" s="11">
        <f ca="1">SUMIF(Food_Bank_[Product],I16,Food_Bank_[Amount])</f>
        <v>0</v>
      </c>
      <c r="L16" s="12" t="e">
        <f ca="1">AVERAGEIF(Food_Bank_[Product],I16,Food_Bank_[Amount])</f>
        <v>#DIV/0!</v>
      </c>
    </row>
    <row r="17" spans="1:12" x14ac:dyDescent="0.35">
      <c r="A17">
        <v>16</v>
      </c>
      <c r="B17" t="s">
        <v>13</v>
      </c>
      <c r="C17" t="s">
        <v>5</v>
      </c>
      <c r="D17" s="2">
        <v>2320</v>
      </c>
      <c r="E17" s="3">
        <v>42396</v>
      </c>
      <c r="F17" t="s">
        <v>9</v>
      </c>
      <c r="K17" s="5"/>
    </row>
    <row r="18" spans="1:12" x14ac:dyDescent="0.35">
      <c r="A18">
        <v>17</v>
      </c>
      <c r="B18" t="s">
        <v>13</v>
      </c>
      <c r="C18" t="s">
        <v>5</v>
      </c>
      <c r="D18" s="2">
        <v>2116</v>
      </c>
      <c r="E18" s="3">
        <v>42397</v>
      </c>
      <c r="F18" t="s">
        <v>8</v>
      </c>
    </row>
    <row r="19" spans="1:12" x14ac:dyDescent="0.35">
      <c r="A19">
        <v>18</v>
      </c>
      <c r="B19" t="s">
        <v>13</v>
      </c>
      <c r="C19" t="s">
        <v>5</v>
      </c>
      <c r="D19" s="2">
        <v>1135</v>
      </c>
      <c r="E19" s="3">
        <v>42399</v>
      </c>
      <c r="F19" t="s">
        <v>9</v>
      </c>
      <c r="I19" s="14" t="s">
        <v>0</v>
      </c>
      <c r="J19" s="14" t="s">
        <v>22</v>
      </c>
      <c r="K19" s="14" t="s">
        <v>23</v>
      </c>
      <c r="L19" s="14" t="s">
        <v>24</v>
      </c>
    </row>
    <row r="20" spans="1:12" x14ac:dyDescent="0.35">
      <c r="A20">
        <v>19</v>
      </c>
      <c r="B20" t="s">
        <v>21</v>
      </c>
      <c r="C20" t="s">
        <v>6</v>
      </c>
      <c r="D20" s="2">
        <v>3595</v>
      </c>
      <c r="E20" s="3">
        <v>42399</v>
      </c>
      <c r="F20" t="s">
        <v>9</v>
      </c>
      <c r="I20" s="15" t="s">
        <v>11</v>
      </c>
      <c r="J20" s="15">
        <f>COUNTIF(Food_Bank_[Country],I20)</f>
        <v>27</v>
      </c>
      <c r="K20" s="16">
        <f>SUMIF(Food_Bank_[Country],I20,Food_Bank_[Amount])</f>
        <v>131713</v>
      </c>
      <c r="L20" s="17">
        <f>AVERAGEIF(Food_Bank_[Country],I20,Food_Bank_[Amount])</f>
        <v>4878.2592592592591</v>
      </c>
    </row>
    <row r="21" spans="1:12" x14ac:dyDescent="0.35">
      <c r="A21">
        <v>20</v>
      </c>
      <c r="B21" t="s">
        <v>14</v>
      </c>
      <c r="C21" t="s">
        <v>5</v>
      </c>
      <c r="D21" s="2">
        <v>1161</v>
      </c>
      <c r="E21" s="3">
        <v>42402</v>
      </c>
      <c r="F21" t="s">
        <v>8</v>
      </c>
      <c r="I21" s="15" t="s">
        <v>10</v>
      </c>
      <c r="J21" s="15">
        <f>COUNTIF(Food_Bank_[Country],I21)</f>
        <v>20</v>
      </c>
      <c r="K21" s="16">
        <f>SUMIF(Food_Bank_[Country],I21,Food_Bank_[Amount])</f>
        <v>94745</v>
      </c>
      <c r="L21" s="17">
        <f>AVERAGEIF(Food_Bank_[Country],I21,Food_Bank_[Amount])</f>
        <v>4737.25</v>
      </c>
    </row>
    <row r="22" spans="1:12" x14ac:dyDescent="0.35">
      <c r="A22">
        <v>21</v>
      </c>
      <c r="B22" t="s">
        <v>15</v>
      </c>
      <c r="C22" t="s">
        <v>5</v>
      </c>
      <c r="D22" s="2">
        <v>2256</v>
      </c>
      <c r="E22" s="3">
        <v>42404</v>
      </c>
      <c r="F22" t="s">
        <v>19</v>
      </c>
      <c r="I22" s="15" t="s">
        <v>19</v>
      </c>
      <c r="J22" s="15">
        <f>COUNTIF(Food_Bank_[Country],I22)</f>
        <v>28</v>
      </c>
      <c r="K22" s="16">
        <f>SUMIF(Food_Bank_[Country],I22,Food_Bank_[Amount])</f>
        <v>141056</v>
      </c>
      <c r="L22" s="17">
        <f>AVERAGEIF(Food_Bank_[Country],I22,Food_Bank_[Amount])</f>
        <v>5037.7142857142853</v>
      </c>
    </row>
    <row r="23" spans="1:12" x14ac:dyDescent="0.35">
      <c r="A23">
        <v>22</v>
      </c>
      <c r="B23" t="s">
        <v>13</v>
      </c>
      <c r="C23" t="s">
        <v>5</v>
      </c>
      <c r="D23" s="2">
        <v>1004</v>
      </c>
      <c r="E23" s="3">
        <v>42411</v>
      </c>
      <c r="F23" t="s">
        <v>20</v>
      </c>
      <c r="I23" s="15" t="s">
        <v>12</v>
      </c>
      <c r="J23" s="15">
        <f>COUNTIF(Food_Bank_[Country],I23)</f>
        <v>33</v>
      </c>
      <c r="K23" s="16">
        <f>SUMIF(Food_Bank_[Country],I23,Food_Bank_[Amount])</f>
        <v>155168</v>
      </c>
      <c r="L23" s="17">
        <f>AVERAGEIF(Food_Bank_[Country],I23,Food_Bank_[Amount])</f>
        <v>4702.060606060606</v>
      </c>
    </row>
    <row r="24" spans="1:12" x14ac:dyDescent="0.35">
      <c r="A24">
        <v>23</v>
      </c>
      <c r="B24" t="s">
        <v>13</v>
      </c>
      <c r="C24" t="s">
        <v>5</v>
      </c>
      <c r="D24" s="2">
        <v>3642</v>
      </c>
      <c r="E24" s="3">
        <v>42414</v>
      </c>
      <c r="F24" t="s">
        <v>10</v>
      </c>
      <c r="I24" s="15" t="s">
        <v>20</v>
      </c>
      <c r="J24" s="15">
        <f>COUNTIF(Food_Bank_[Country],I24)</f>
        <v>14</v>
      </c>
      <c r="K24" s="16">
        <f>SUMIF(Food_Bank_[Country],I24,Food_Bank_[Amount])</f>
        <v>66782</v>
      </c>
      <c r="L24" s="17">
        <f>AVERAGEIF(Food_Bank_[Country],I24,Food_Bank_[Amount])</f>
        <v>4770.1428571428569</v>
      </c>
    </row>
    <row r="25" spans="1:12" x14ac:dyDescent="0.35">
      <c r="A25">
        <v>24</v>
      </c>
      <c r="B25" t="s">
        <v>13</v>
      </c>
      <c r="C25" t="s">
        <v>5</v>
      </c>
      <c r="D25" s="2">
        <v>4582</v>
      </c>
      <c r="E25" s="3">
        <v>42417</v>
      </c>
      <c r="F25" t="s">
        <v>8</v>
      </c>
      <c r="I25" s="15" t="s">
        <v>9</v>
      </c>
      <c r="J25" s="15">
        <f>COUNTIF(Food_Bank_[Country],I25)</f>
        <v>34</v>
      </c>
      <c r="K25" s="16">
        <f>SUMIF(Food_Bank_[Country],I25,Food_Bank_[Amount])</f>
        <v>173137</v>
      </c>
      <c r="L25" s="17">
        <f>AVERAGEIF(Food_Bank_[Country],I25,Food_Bank_[Amount])</f>
        <v>5092.2647058823532</v>
      </c>
    </row>
    <row r="26" spans="1:12" x14ac:dyDescent="0.35">
      <c r="A26">
        <v>25</v>
      </c>
      <c r="B26" t="s">
        <v>18</v>
      </c>
      <c r="C26" t="s">
        <v>6</v>
      </c>
      <c r="D26" s="2">
        <v>3559</v>
      </c>
      <c r="E26" s="3">
        <v>42417</v>
      </c>
      <c r="F26" t="s">
        <v>9</v>
      </c>
      <c r="I26" s="15" t="s">
        <v>8</v>
      </c>
      <c r="J26" s="15">
        <f>COUNTIF(Food_Bank_[Country],I26)</f>
        <v>57</v>
      </c>
      <c r="K26" s="16">
        <f>SUMIF(Food_Bank_[Country],I26,Food_Bank_[Amount])</f>
        <v>267133</v>
      </c>
      <c r="L26" s="17">
        <f>AVERAGEIF(Food_Bank_[Country],I26,Food_Bank_[Amount])</f>
        <v>4686.5438596491231</v>
      </c>
    </row>
    <row r="27" spans="1:12" x14ac:dyDescent="0.35">
      <c r="A27">
        <v>26</v>
      </c>
      <c r="B27" t="s">
        <v>17</v>
      </c>
      <c r="C27" t="s">
        <v>6</v>
      </c>
      <c r="D27" s="2">
        <v>5154</v>
      </c>
      <c r="E27" s="3">
        <v>42417</v>
      </c>
      <c r="F27" t="s">
        <v>11</v>
      </c>
      <c r="K27" s="5"/>
    </row>
    <row r="28" spans="1:12" x14ac:dyDescent="0.35">
      <c r="A28">
        <v>27</v>
      </c>
      <c r="B28" t="s">
        <v>16</v>
      </c>
      <c r="C28" t="s">
        <v>5</v>
      </c>
      <c r="D28" s="2">
        <v>7388</v>
      </c>
      <c r="E28" s="3">
        <v>42418</v>
      </c>
      <c r="F28" t="s">
        <v>19</v>
      </c>
    </row>
    <row r="29" spans="1:12" x14ac:dyDescent="0.35">
      <c r="A29">
        <v>28</v>
      </c>
      <c r="B29" t="s">
        <v>18</v>
      </c>
      <c r="C29" t="s">
        <v>6</v>
      </c>
      <c r="D29" s="2">
        <v>7163</v>
      </c>
      <c r="E29" s="3">
        <v>42418</v>
      </c>
      <c r="F29" t="s">
        <v>8</v>
      </c>
    </row>
    <row r="30" spans="1:12" x14ac:dyDescent="0.35">
      <c r="A30">
        <v>29</v>
      </c>
      <c r="B30" t="s">
        <v>18</v>
      </c>
      <c r="C30" t="s">
        <v>6</v>
      </c>
      <c r="D30" s="2">
        <v>5101</v>
      </c>
      <c r="E30" s="3">
        <v>42420</v>
      </c>
      <c r="F30" t="s">
        <v>12</v>
      </c>
    </row>
    <row r="31" spans="1:12" x14ac:dyDescent="0.35">
      <c r="A31">
        <v>30</v>
      </c>
      <c r="B31" t="s">
        <v>14</v>
      </c>
      <c r="C31" t="s">
        <v>5</v>
      </c>
      <c r="D31" s="2">
        <v>7602</v>
      </c>
      <c r="E31" s="3">
        <v>42421</v>
      </c>
      <c r="F31" t="s">
        <v>19</v>
      </c>
    </row>
    <row r="32" spans="1:12" x14ac:dyDescent="0.35">
      <c r="A32">
        <v>31</v>
      </c>
      <c r="B32" t="s">
        <v>16</v>
      </c>
      <c r="C32" t="s">
        <v>5</v>
      </c>
      <c r="D32" s="2">
        <v>1641</v>
      </c>
      <c r="E32" s="3">
        <v>42422</v>
      </c>
      <c r="F32" t="s">
        <v>8</v>
      </c>
    </row>
    <row r="33" spans="1:6" x14ac:dyDescent="0.35">
      <c r="A33">
        <v>32</v>
      </c>
      <c r="B33" t="s">
        <v>14</v>
      </c>
      <c r="C33" t="s">
        <v>5</v>
      </c>
      <c r="D33" s="2">
        <v>8892</v>
      </c>
      <c r="E33" s="3">
        <v>42423</v>
      </c>
      <c r="F33" t="s">
        <v>11</v>
      </c>
    </row>
    <row r="34" spans="1:6" x14ac:dyDescent="0.35">
      <c r="A34">
        <v>33</v>
      </c>
      <c r="B34" t="s">
        <v>14</v>
      </c>
      <c r="C34" t="s">
        <v>5</v>
      </c>
      <c r="D34" s="2">
        <v>2060</v>
      </c>
      <c r="E34" s="3">
        <v>42429</v>
      </c>
      <c r="F34" t="s">
        <v>19</v>
      </c>
    </row>
    <row r="35" spans="1:6" x14ac:dyDescent="0.35">
      <c r="A35">
        <v>34</v>
      </c>
      <c r="B35" t="s">
        <v>21</v>
      </c>
      <c r="C35" t="s">
        <v>6</v>
      </c>
      <c r="D35" s="2">
        <v>1557</v>
      </c>
      <c r="E35" s="3">
        <v>42429</v>
      </c>
      <c r="F35" t="s">
        <v>12</v>
      </c>
    </row>
    <row r="36" spans="1:6" x14ac:dyDescent="0.35">
      <c r="A36">
        <v>35</v>
      </c>
      <c r="B36" t="s">
        <v>14</v>
      </c>
      <c r="C36" t="s">
        <v>5</v>
      </c>
      <c r="D36" s="2">
        <v>6509</v>
      </c>
      <c r="E36" s="3">
        <v>42430</v>
      </c>
      <c r="F36" t="s">
        <v>19</v>
      </c>
    </row>
    <row r="37" spans="1:6" x14ac:dyDescent="0.35">
      <c r="A37">
        <v>36</v>
      </c>
      <c r="B37" t="s">
        <v>14</v>
      </c>
      <c r="C37" t="s">
        <v>5</v>
      </c>
      <c r="D37" s="2">
        <v>5718</v>
      </c>
      <c r="E37" s="3">
        <v>42433</v>
      </c>
      <c r="F37" t="s">
        <v>11</v>
      </c>
    </row>
    <row r="38" spans="1:6" x14ac:dyDescent="0.35">
      <c r="A38">
        <v>37</v>
      </c>
      <c r="B38" t="s">
        <v>14</v>
      </c>
      <c r="C38" t="s">
        <v>5</v>
      </c>
      <c r="D38" s="2">
        <v>7655</v>
      </c>
      <c r="E38" s="3">
        <v>42434</v>
      </c>
      <c r="F38" t="s">
        <v>8</v>
      </c>
    </row>
    <row r="39" spans="1:6" x14ac:dyDescent="0.35">
      <c r="A39">
        <v>38</v>
      </c>
      <c r="B39" t="s">
        <v>17</v>
      </c>
      <c r="C39" t="s">
        <v>6</v>
      </c>
      <c r="D39" s="2">
        <v>9116</v>
      </c>
      <c r="E39" s="3">
        <v>42434</v>
      </c>
      <c r="F39" t="s">
        <v>9</v>
      </c>
    </row>
    <row r="40" spans="1:6" x14ac:dyDescent="0.35">
      <c r="A40">
        <v>39</v>
      </c>
      <c r="B40" t="s">
        <v>13</v>
      </c>
      <c r="C40" t="s">
        <v>5</v>
      </c>
      <c r="D40" s="2">
        <v>2795</v>
      </c>
      <c r="E40" s="3">
        <v>42444</v>
      </c>
      <c r="F40" t="s">
        <v>8</v>
      </c>
    </row>
    <row r="41" spans="1:6" x14ac:dyDescent="0.35">
      <c r="A41">
        <v>40</v>
      </c>
      <c r="B41" t="s">
        <v>13</v>
      </c>
      <c r="C41" t="s">
        <v>5</v>
      </c>
      <c r="D41" s="2">
        <v>5084</v>
      </c>
      <c r="E41" s="3">
        <v>42444</v>
      </c>
      <c r="F41" t="s">
        <v>8</v>
      </c>
    </row>
    <row r="42" spans="1:6" x14ac:dyDescent="0.35">
      <c r="A42">
        <v>41</v>
      </c>
      <c r="B42" t="s">
        <v>17</v>
      </c>
      <c r="C42" t="s">
        <v>6</v>
      </c>
      <c r="D42" s="2">
        <v>8941</v>
      </c>
      <c r="E42" s="3">
        <v>42444</v>
      </c>
      <c r="F42" t="s">
        <v>9</v>
      </c>
    </row>
    <row r="43" spans="1:6" x14ac:dyDescent="0.35">
      <c r="A43">
        <v>42</v>
      </c>
      <c r="B43" t="s">
        <v>21</v>
      </c>
      <c r="C43" t="s">
        <v>6</v>
      </c>
      <c r="D43" s="2">
        <v>5341</v>
      </c>
      <c r="E43" s="3">
        <v>42445</v>
      </c>
      <c r="F43" t="s">
        <v>19</v>
      </c>
    </row>
    <row r="44" spans="1:6" x14ac:dyDescent="0.35">
      <c r="A44">
        <v>43</v>
      </c>
      <c r="B44" t="s">
        <v>13</v>
      </c>
      <c r="C44" t="s">
        <v>5</v>
      </c>
      <c r="D44" s="2">
        <v>135</v>
      </c>
      <c r="E44" s="3">
        <v>42448</v>
      </c>
      <c r="F44" t="s">
        <v>10</v>
      </c>
    </row>
    <row r="45" spans="1:6" x14ac:dyDescent="0.35">
      <c r="A45">
        <v>44</v>
      </c>
      <c r="B45" t="s">
        <v>13</v>
      </c>
      <c r="C45" t="s">
        <v>5</v>
      </c>
      <c r="D45" s="2">
        <v>9400</v>
      </c>
      <c r="E45" s="3">
        <v>42448</v>
      </c>
      <c r="F45" t="s">
        <v>11</v>
      </c>
    </row>
    <row r="46" spans="1:6" x14ac:dyDescent="0.35">
      <c r="A46">
        <v>45</v>
      </c>
      <c r="B46" t="s">
        <v>18</v>
      </c>
      <c r="C46" t="s">
        <v>6</v>
      </c>
      <c r="D46" s="2">
        <v>6045</v>
      </c>
      <c r="E46" s="3">
        <v>42450</v>
      </c>
      <c r="F46" t="s">
        <v>12</v>
      </c>
    </row>
    <row r="47" spans="1:6" x14ac:dyDescent="0.35">
      <c r="A47">
        <v>46</v>
      </c>
      <c r="B47" t="s">
        <v>14</v>
      </c>
      <c r="C47" t="s">
        <v>5</v>
      </c>
      <c r="D47" s="2">
        <v>5820</v>
      </c>
      <c r="E47" s="3">
        <v>42451</v>
      </c>
      <c r="F47" t="s">
        <v>20</v>
      </c>
    </row>
    <row r="48" spans="1:6" x14ac:dyDescent="0.35">
      <c r="A48">
        <v>47</v>
      </c>
      <c r="B48" t="s">
        <v>15</v>
      </c>
      <c r="C48" t="s">
        <v>5</v>
      </c>
      <c r="D48" s="2">
        <v>8887</v>
      </c>
      <c r="E48" s="3">
        <v>42452</v>
      </c>
      <c r="F48" t="s">
        <v>12</v>
      </c>
    </row>
    <row r="49" spans="1:6" x14ac:dyDescent="0.35">
      <c r="A49">
        <v>48</v>
      </c>
      <c r="B49" t="s">
        <v>15</v>
      </c>
      <c r="C49" t="s">
        <v>5</v>
      </c>
      <c r="D49" s="2">
        <v>6982</v>
      </c>
      <c r="E49" s="3">
        <v>42453</v>
      </c>
      <c r="F49" t="s">
        <v>8</v>
      </c>
    </row>
    <row r="50" spans="1:6" x14ac:dyDescent="0.35">
      <c r="A50">
        <v>49</v>
      </c>
      <c r="B50" t="s">
        <v>13</v>
      </c>
      <c r="C50" t="s">
        <v>5</v>
      </c>
      <c r="D50" s="2">
        <v>4029</v>
      </c>
      <c r="E50" s="3">
        <v>42455</v>
      </c>
      <c r="F50" t="s">
        <v>11</v>
      </c>
    </row>
    <row r="51" spans="1:6" x14ac:dyDescent="0.35">
      <c r="A51">
        <v>50</v>
      </c>
      <c r="B51" t="s">
        <v>17</v>
      </c>
      <c r="C51" t="s">
        <v>6</v>
      </c>
      <c r="D51" s="2">
        <v>3665</v>
      </c>
      <c r="E51" s="3">
        <v>42455</v>
      </c>
      <c r="F51" t="s">
        <v>12</v>
      </c>
    </row>
    <row r="52" spans="1:6" x14ac:dyDescent="0.35">
      <c r="A52">
        <v>51</v>
      </c>
      <c r="B52" t="s">
        <v>13</v>
      </c>
      <c r="C52" t="s">
        <v>5</v>
      </c>
      <c r="D52" s="2">
        <v>4781</v>
      </c>
      <c r="E52" s="3">
        <v>42458</v>
      </c>
      <c r="F52" t="s">
        <v>19</v>
      </c>
    </row>
    <row r="53" spans="1:6" x14ac:dyDescent="0.35">
      <c r="A53">
        <v>52</v>
      </c>
      <c r="B53" t="s">
        <v>16</v>
      </c>
      <c r="C53" t="s">
        <v>5</v>
      </c>
      <c r="D53" s="2">
        <v>3663</v>
      </c>
      <c r="E53" s="3">
        <v>42459</v>
      </c>
      <c r="F53" t="s">
        <v>11</v>
      </c>
    </row>
    <row r="54" spans="1:6" x14ac:dyDescent="0.35">
      <c r="A54">
        <v>53</v>
      </c>
      <c r="B54" t="s">
        <v>14</v>
      </c>
      <c r="C54" t="s">
        <v>5</v>
      </c>
      <c r="D54" s="2">
        <v>6331</v>
      </c>
      <c r="E54" s="3">
        <v>42461</v>
      </c>
      <c r="F54" t="s">
        <v>19</v>
      </c>
    </row>
    <row r="55" spans="1:6" x14ac:dyDescent="0.35">
      <c r="A55">
        <v>54</v>
      </c>
      <c r="B55" t="s">
        <v>14</v>
      </c>
      <c r="C55" t="s">
        <v>5</v>
      </c>
      <c r="D55" s="2">
        <v>4364</v>
      </c>
      <c r="E55" s="3">
        <v>42461</v>
      </c>
      <c r="F55" t="s">
        <v>10</v>
      </c>
    </row>
    <row r="56" spans="1:6" x14ac:dyDescent="0.35">
      <c r="A56">
        <v>55</v>
      </c>
      <c r="B56" t="s">
        <v>17</v>
      </c>
      <c r="C56" t="s">
        <v>6</v>
      </c>
      <c r="D56" s="2">
        <v>607</v>
      </c>
      <c r="E56" s="3">
        <v>42463</v>
      </c>
      <c r="F56" t="s">
        <v>9</v>
      </c>
    </row>
    <row r="57" spans="1:6" x14ac:dyDescent="0.35">
      <c r="A57">
        <v>56</v>
      </c>
      <c r="B57" t="s">
        <v>13</v>
      </c>
      <c r="C57" t="s">
        <v>5</v>
      </c>
      <c r="D57" s="2">
        <v>1054</v>
      </c>
      <c r="E57" s="3">
        <v>42466</v>
      </c>
      <c r="F57" t="s">
        <v>20</v>
      </c>
    </row>
    <row r="58" spans="1:6" x14ac:dyDescent="0.35">
      <c r="A58">
        <v>57</v>
      </c>
      <c r="B58" t="s">
        <v>17</v>
      </c>
      <c r="C58" t="s">
        <v>6</v>
      </c>
      <c r="D58" s="2">
        <v>7659</v>
      </c>
      <c r="E58" s="3">
        <v>42466</v>
      </c>
      <c r="F58" t="s">
        <v>8</v>
      </c>
    </row>
    <row r="59" spans="1:6" x14ac:dyDescent="0.35">
      <c r="A59">
        <v>58</v>
      </c>
      <c r="B59" t="s">
        <v>21</v>
      </c>
      <c r="C59" t="s">
        <v>6</v>
      </c>
      <c r="D59" s="2">
        <v>277</v>
      </c>
      <c r="E59" s="3">
        <v>42472</v>
      </c>
      <c r="F59" t="s">
        <v>12</v>
      </c>
    </row>
    <row r="60" spans="1:6" x14ac:dyDescent="0.35">
      <c r="A60">
        <v>59</v>
      </c>
      <c r="B60" t="s">
        <v>13</v>
      </c>
      <c r="C60" t="s">
        <v>5</v>
      </c>
      <c r="D60" s="2">
        <v>235</v>
      </c>
      <c r="E60" s="3">
        <v>42477</v>
      </c>
      <c r="F60" t="s">
        <v>8</v>
      </c>
    </row>
    <row r="61" spans="1:6" x14ac:dyDescent="0.35">
      <c r="A61">
        <v>60</v>
      </c>
      <c r="B61" t="s">
        <v>15</v>
      </c>
      <c r="C61" t="s">
        <v>5</v>
      </c>
      <c r="D61" s="2">
        <v>1113</v>
      </c>
      <c r="E61" s="3">
        <v>42478</v>
      </c>
      <c r="F61" t="s">
        <v>11</v>
      </c>
    </row>
    <row r="62" spans="1:6" x14ac:dyDescent="0.35">
      <c r="A62">
        <v>61</v>
      </c>
      <c r="B62" t="s">
        <v>14</v>
      </c>
      <c r="C62" t="s">
        <v>5</v>
      </c>
      <c r="D62" s="2">
        <v>1128</v>
      </c>
      <c r="E62" s="3">
        <v>42481</v>
      </c>
      <c r="F62" t="s">
        <v>8</v>
      </c>
    </row>
    <row r="63" spans="1:6" x14ac:dyDescent="0.35">
      <c r="A63">
        <v>62</v>
      </c>
      <c r="B63" t="s">
        <v>21</v>
      </c>
      <c r="C63" t="s">
        <v>6</v>
      </c>
      <c r="D63" s="2">
        <v>9231</v>
      </c>
      <c r="E63" s="3">
        <v>42482</v>
      </c>
      <c r="F63" t="s">
        <v>10</v>
      </c>
    </row>
    <row r="64" spans="1:6" x14ac:dyDescent="0.35">
      <c r="A64">
        <v>63</v>
      </c>
      <c r="B64" t="s">
        <v>13</v>
      </c>
      <c r="C64" t="s">
        <v>5</v>
      </c>
      <c r="D64" s="2">
        <v>4387</v>
      </c>
      <c r="E64" s="3">
        <v>42483</v>
      </c>
      <c r="F64" t="s">
        <v>8</v>
      </c>
    </row>
    <row r="65" spans="1:6" x14ac:dyDescent="0.35">
      <c r="A65">
        <v>64</v>
      </c>
      <c r="B65" t="s">
        <v>14</v>
      </c>
      <c r="C65" t="s">
        <v>5</v>
      </c>
      <c r="D65" s="2">
        <v>2763</v>
      </c>
      <c r="E65" s="3">
        <v>42485</v>
      </c>
      <c r="F65" t="s">
        <v>10</v>
      </c>
    </row>
    <row r="66" spans="1:6" x14ac:dyDescent="0.35">
      <c r="A66">
        <v>65</v>
      </c>
      <c r="B66" t="s">
        <v>13</v>
      </c>
      <c r="C66" t="s">
        <v>5</v>
      </c>
      <c r="D66" s="2">
        <v>7898</v>
      </c>
      <c r="E66" s="3">
        <v>42487</v>
      </c>
      <c r="F66" t="s">
        <v>9</v>
      </c>
    </row>
    <row r="67" spans="1:6" x14ac:dyDescent="0.35">
      <c r="A67">
        <v>66</v>
      </c>
      <c r="B67" t="s">
        <v>13</v>
      </c>
      <c r="C67" t="s">
        <v>5</v>
      </c>
      <c r="D67" s="2">
        <v>2427</v>
      </c>
      <c r="E67" s="3">
        <v>42490</v>
      </c>
      <c r="F67" t="s">
        <v>19</v>
      </c>
    </row>
    <row r="68" spans="1:6" x14ac:dyDescent="0.35">
      <c r="A68">
        <v>67</v>
      </c>
      <c r="B68" t="s">
        <v>13</v>
      </c>
      <c r="C68" t="s">
        <v>5</v>
      </c>
      <c r="D68" s="2">
        <v>8663</v>
      </c>
      <c r="E68" s="3">
        <v>42491</v>
      </c>
      <c r="F68" t="s">
        <v>20</v>
      </c>
    </row>
    <row r="69" spans="1:6" x14ac:dyDescent="0.35">
      <c r="A69">
        <v>68</v>
      </c>
      <c r="B69" t="s">
        <v>17</v>
      </c>
      <c r="C69" t="s">
        <v>6</v>
      </c>
      <c r="D69" s="2">
        <v>2789</v>
      </c>
      <c r="E69" s="3">
        <v>42491</v>
      </c>
      <c r="F69" t="s">
        <v>12</v>
      </c>
    </row>
    <row r="70" spans="1:6" x14ac:dyDescent="0.35">
      <c r="A70">
        <v>69</v>
      </c>
      <c r="B70" t="s">
        <v>13</v>
      </c>
      <c r="C70" t="s">
        <v>5</v>
      </c>
      <c r="D70" s="2">
        <v>4054</v>
      </c>
      <c r="E70" s="3">
        <v>42492</v>
      </c>
      <c r="F70" t="s">
        <v>8</v>
      </c>
    </row>
    <row r="71" spans="1:6" x14ac:dyDescent="0.35">
      <c r="A71">
        <v>70</v>
      </c>
      <c r="B71" t="s">
        <v>16</v>
      </c>
      <c r="C71" t="s">
        <v>5</v>
      </c>
      <c r="D71" s="2">
        <v>2262</v>
      </c>
      <c r="E71" s="3">
        <v>42492</v>
      </c>
      <c r="F71" t="s">
        <v>8</v>
      </c>
    </row>
    <row r="72" spans="1:6" x14ac:dyDescent="0.35">
      <c r="A72">
        <v>71</v>
      </c>
      <c r="B72" t="s">
        <v>16</v>
      </c>
      <c r="C72" t="s">
        <v>5</v>
      </c>
      <c r="D72" s="2">
        <v>5600</v>
      </c>
      <c r="E72" s="3">
        <v>42492</v>
      </c>
      <c r="F72" t="s">
        <v>9</v>
      </c>
    </row>
    <row r="73" spans="1:6" x14ac:dyDescent="0.35">
      <c r="A73">
        <v>72</v>
      </c>
      <c r="B73" t="s">
        <v>13</v>
      </c>
      <c r="C73" t="s">
        <v>5</v>
      </c>
      <c r="D73" s="2">
        <v>5787</v>
      </c>
      <c r="E73" s="3">
        <v>42493</v>
      </c>
      <c r="F73" t="s">
        <v>8</v>
      </c>
    </row>
    <row r="74" spans="1:6" x14ac:dyDescent="0.35">
      <c r="A74">
        <v>73</v>
      </c>
      <c r="B74" t="s">
        <v>15</v>
      </c>
      <c r="C74" t="s">
        <v>5</v>
      </c>
      <c r="D74" s="2">
        <v>6295</v>
      </c>
      <c r="E74" s="3">
        <v>42493</v>
      </c>
      <c r="F74" t="s">
        <v>10</v>
      </c>
    </row>
    <row r="75" spans="1:6" x14ac:dyDescent="0.35">
      <c r="A75">
        <v>74</v>
      </c>
      <c r="B75" t="s">
        <v>13</v>
      </c>
      <c r="C75" t="s">
        <v>5</v>
      </c>
      <c r="D75" s="2">
        <v>474</v>
      </c>
      <c r="E75" s="3">
        <v>42495</v>
      </c>
      <c r="F75" t="s">
        <v>12</v>
      </c>
    </row>
    <row r="76" spans="1:6" x14ac:dyDescent="0.35">
      <c r="A76">
        <v>75</v>
      </c>
      <c r="B76" t="s">
        <v>14</v>
      </c>
      <c r="C76" t="s">
        <v>5</v>
      </c>
      <c r="D76" s="2">
        <v>4325</v>
      </c>
      <c r="E76" s="3">
        <v>42495</v>
      </c>
      <c r="F76" t="s">
        <v>19</v>
      </c>
    </row>
    <row r="77" spans="1:6" x14ac:dyDescent="0.35">
      <c r="A77">
        <v>76</v>
      </c>
      <c r="B77" t="s">
        <v>13</v>
      </c>
      <c r="C77" t="s">
        <v>5</v>
      </c>
      <c r="D77" s="2">
        <v>592</v>
      </c>
      <c r="E77" s="3">
        <v>42496</v>
      </c>
      <c r="F77" t="s">
        <v>8</v>
      </c>
    </row>
    <row r="78" spans="1:6" x14ac:dyDescent="0.35">
      <c r="A78">
        <v>77</v>
      </c>
      <c r="B78" t="s">
        <v>15</v>
      </c>
      <c r="C78" t="s">
        <v>5</v>
      </c>
      <c r="D78" s="2">
        <v>4330</v>
      </c>
      <c r="E78" s="3">
        <v>42498</v>
      </c>
      <c r="F78" t="s">
        <v>8</v>
      </c>
    </row>
    <row r="79" spans="1:6" x14ac:dyDescent="0.35">
      <c r="A79">
        <v>78</v>
      </c>
      <c r="B79" t="s">
        <v>13</v>
      </c>
      <c r="C79" t="s">
        <v>5</v>
      </c>
      <c r="D79" s="2">
        <v>9405</v>
      </c>
      <c r="E79" s="3">
        <v>42498</v>
      </c>
      <c r="F79" t="s">
        <v>9</v>
      </c>
    </row>
    <row r="80" spans="1:6" x14ac:dyDescent="0.35">
      <c r="A80">
        <v>79</v>
      </c>
      <c r="B80" t="s">
        <v>14</v>
      </c>
      <c r="C80" t="s">
        <v>5</v>
      </c>
      <c r="D80" s="2">
        <v>7671</v>
      </c>
      <c r="E80" s="3">
        <v>42498</v>
      </c>
      <c r="F80" t="s">
        <v>19</v>
      </c>
    </row>
    <row r="81" spans="1:6" x14ac:dyDescent="0.35">
      <c r="A81">
        <v>80</v>
      </c>
      <c r="B81" t="s">
        <v>17</v>
      </c>
      <c r="C81" t="s">
        <v>6</v>
      </c>
      <c r="D81" s="2">
        <v>5791</v>
      </c>
      <c r="E81" s="3">
        <v>42498</v>
      </c>
      <c r="F81" t="s">
        <v>9</v>
      </c>
    </row>
    <row r="82" spans="1:6" x14ac:dyDescent="0.35">
      <c r="A82">
        <v>81</v>
      </c>
      <c r="B82" t="s">
        <v>13</v>
      </c>
      <c r="C82" t="s">
        <v>5</v>
      </c>
      <c r="D82" s="2">
        <v>6007</v>
      </c>
      <c r="E82" s="3">
        <v>42502</v>
      </c>
      <c r="F82" t="s">
        <v>10</v>
      </c>
    </row>
    <row r="83" spans="1:6" x14ac:dyDescent="0.35">
      <c r="A83">
        <v>82</v>
      </c>
      <c r="B83" t="s">
        <v>13</v>
      </c>
      <c r="C83" t="s">
        <v>5</v>
      </c>
      <c r="D83" s="2">
        <v>5030</v>
      </c>
      <c r="E83" s="3">
        <v>42504</v>
      </c>
      <c r="F83" t="s">
        <v>12</v>
      </c>
    </row>
    <row r="84" spans="1:6" x14ac:dyDescent="0.35">
      <c r="A84">
        <v>83</v>
      </c>
      <c r="B84" t="s">
        <v>17</v>
      </c>
      <c r="C84" t="s">
        <v>6</v>
      </c>
      <c r="D84" s="2">
        <v>6763</v>
      </c>
      <c r="E84" s="3">
        <v>42504</v>
      </c>
      <c r="F84" t="s">
        <v>9</v>
      </c>
    </row>
    <row r="85" spans="1:6" x14ac:dyDescent="0.35">
      <c r="A85">
        <v>84</v>
      </c>
      <c r="B85" t="s">
        <v>13</v>
      </c>
      <c r="C85" t="s">
        <v>5</v>
      </c>
      <c r="D85" s="2">
        <v>4248</v>
      </c>
      <c r="E85" s="3">
        <v>42505</v>
      </c>
      <c r="F85" t="s">
        <v>11</v>
      </c>
    </row>
    <row r="86" spans="1:6" x14ac:dyDescent="0.35">
      <c r="A86">
        <v>85</v>
      </c>
      <c r="B86" t="s">
        <v>13</v>
      </c>
      <c r="C86" t="s">
        <v>5</v>
      </c>
      <c r="D86" s="2">
        <v>9543</v>
      </c>
      <c r="E86" s="3">
        <v>42506</v>
      </c>
      <c r="F86" t="s">
        <v>19</v>
      </c>
    </row>
    <row r="87" spans="1:6" x14ac:dyDescent="0.35">
      <c r="A87">
        <v>86</v>
      </c>
      <c r="B87" t="s">
        <v>21</v>
      </c>
      <c r="C87" t="s">
        <v>6</v>
      </c>
      <c r="D87" s="2">
        <v>2054</v>
      </c>
      <c r="E87" s="3">
        <v>42506</v>
      </c>
      <c r="F87" t="s">
        <v>9</v>
      </c>
    </row>
    <row r="88" spans="1:6" x14ac:dyDescent="0.35">
      <c r="A88">
        <v>87</v>
      </c>
      <c r="B88" t="s">
        <v>18</v>
      </c>
      <c r="C88" t="s">
        <v>6</v>
      </c>
      <c r="D88" s="2">
        <v>7094</v>
      </c>
      <c r="E88" s="3">
        <v>42506</v>
      </c>
      <c r="F88" t="s">
        <v>12</v>
      </c>
    </row>
    <row r="89" spans="1:6" x14ac:dyDescent="0.35">
      <c r="A89">
        <v>88</v>
      </c>
      <c r="B89" t="s">
        <v>17</v>
      </c>
      <c r="C89" t="s">
        <v>6</v>
      </c>
      <c r="D89" s="2">
        <v>6087</v>
      </c>
      <c r="E89" s="3">
        <v>42508</v>
      </c>
      <c r="F89" t="s">
        <v>8</v>
      </c>
    </row>
    <row r="90" spans="1:6" x14ac:dyDescent="0.35">
      <c r="A90">
        <v>89</v>
      </c>
      <c r="B90" t="s">
        <v>14</v>
      </c>
      <c r="C90" t="s">
        <v>5</v>
      </c>
      <c r="D90" s="2">
        <v>4264</v>
      </c>
      <c r="E90" s="3">
        <v>42509</v>
      </c>
      <c r="F90" t="s">
        <v>11</v>
      </c>
    </row>
    <row r="91" spans="1:6" x14ac:dyDescent="0.35">
      <c r="A91">
        <v>90</v>
      </c>
      <c r="B91" t="s">
        <v>16</v>
      </c>
      <c r="C91" t="s">
        <v>5</v>
      </c>
      <c r="D91" s="2">
        <v>9333</v>
      </c>
      <c r="E91" s="3">
        <v>42510</v>
      </c>
      <c r="F91" t="s">
        <v>8</v>
      </c>
    </row>
    <row r="92" spans="1:6" x14ac:dyDescent="0.35">
      <c r="A92">
        <v>91</v>
      </c>
      <c r="B92" t="s">
        <v>16</v>
      </c>
      <c r="C92" t="s">
        <v>5</v>
      </c>
      <c r="D92" s="2">
        <v>8775</v>
      </c>
      <c r="E92" s="3">
        <v>42512</v>
      </c>
      <c r="F92" t="s">
        <v>12</v>
      </c>
    </row>
    <row r="93" spans="1:6" x14ac:dyDescent="0.35">
      <c r="A93">
        <v>92</v>
      </c>
      <c r="B93" t="s">
        <v>21</v>
      </c>
      <c r="C93" t="s">
        <v>6</v>
      </c>
      <c r="D93" s="2">
        <v>2011</v>
      </c>
      <c r="E93" s="3">
        <v>42513</v>
      </c>
      <c r="F93" t="s">
        <v>9</v>
      </c>
    </row>
    <row r="94" spans="1:6" x14ac:dyDescent="0.35">
      <c r="A94">
        <v>93</v>
      </c>
      <c r="B94" t="s">
        <v>13</v>
      </c>
      <c r="C94" t="s">
        <v>5</v>
      </c>
      <c r="D94" s="2">
        <v>5632</v>
      </c>
      <c r="E94" s="3">
        <v>42515</v>
      </c>
      <c r="F94" t="s">
        <v>8</v>
      </c>
    </row>
    <row r="95" spans="1:6" x14ac:dyDescent="0.35">
      <c r="A95">
        <v>94</v>
      </c>
      <c r="B95" t="s">
        <v>13</v>
      </c>
      <c r="C95" t="s">
        <v>5</v>
      </c>
      <c r="D95" s="2">
        <v>4904</v>
      </c>
      <c r="E95" s="3">
        <v>42515</v>
      </c>
      <c r="F95" t="s">
        <v>20</v>
      </c>
    </row>
    <row r="96" spans="1:6" x14ac:dyDescent="0.35">
      <c r="A96">
        <v>95</v>
      </c>
      <c r="B96" t="s">
        <v>18</v>
      </c>
      <c r="C96" t="s">
        <v>6</v>
      </c>
      <c r="D96" s="2">
        <v>1002</v>
      </c>
      <c r="E96" s="3">
        <v>42515</v>
      </c>
      <c r="F96" t="s">
        <v>11</v>
      </c>
    </row>
    <row r="97" spans="1:6" x14ac:dyDescent="0.35">
      <c r="A97">
        <v>96</v>
      </c>
      <c r="B97" t="s">
        <v>15</v>
      </c>
      <c r="C97" t="s">
        <v>5</v>
      </c>
      <c r="D97" s="2">
        <v>8141</v>
      </c>
      <c r="E97" s="3">
        <v>42516</v>
      </c>
      <c r="F97" t="s">
        <v>9</v>
      </c>
    </row>
    <row r="98" spans="1:6" x14ac:dyDescent="0.35">
      <c r="A98">
        <v>97</v>
      </c>
      <c r="B98" t="s">
        <v>15</v>
      </c>
      <c r="C98" t="s">
        <v>5</v>
      </c>
      <c r="D98" s="2">
        <v>3644</v>
      </c>
      <c r="E98" s="3">
        <v>42516</v>
      </c>
      <c r="F98" t="s">
        <v>10</v>
      </c>
    </row>
    <row r="99" spans="1:6" x14ac:dyDescent="0.35">
      <c r="A99">
        <v>98</v>
      </c>
      <c r="B99" t="s">
        <v>15</v>
      </c>
      <c r="C99" t="s">
        <v>5</v>
      </c>
      <c r="D99" s="2">
        <v>1380</v>
      </c>
      <c r="E99" s="3">
        <v>42516</v>
      </c>
      <c r="F99" t="s">
        <v>11</v>
      </c>
    </row>
    <row r="100" spans="1:6" x14ac:dyDescent="0.35">
      <c r="A100">
        <v>99</v>
      </c>
      <c r="B100" t="s">
        <v>21</v>
      </c>
      <c r="C100" t="s">
        <v>6</v>
      </c>
      <c r="D100" s="2">
        <v>8354</v>
      </c>
      <c r="E100" s="3">
        <v>42516</v>
      </c>
      <c r="F100" t="s">
        <v>12</v>
      </c>
    </row>
    <row r="101" spans="1:6" x14ac:dyDescent="0.35">
      <c r="A101">
        <v>100</v>
      </c>
      <c r="B101" t="s">
        <v>13</v>
      </c>
      <c r="C101" t="s">
        <v>5</v>
      </c>
      <c r="D101" s="2">
        <v>5182</v>
      </c>
      <c r="E101" s="3">
        <v>42517</v>
      </c>
      <c r="F101" t="s">
        <v>8</v>
      </c>
    </row>
    <row r="102" spans="1:6" x14ac:dyDescent="0.35">
      <c r="A102">
        <v>101</v>
      </c>
      <c r="B102" t="s">
        <v>14</v>
      </c>
      <c r="C102" t="s">
        <v>5</v>
      </c>
      <c r="D102" s="2">
        <v>2193</v>
      </c>
      <c r="E102" s="3">
        <v>42517</v>
      </c>
      <c r="F102" t="s">
        <v>19</v>
      </c>
    </row>
    <row r="103" spans="1:6" x14ac:dyDescent="0.35">
      <c r="A103">
        <v>102</v>
      </c>
      <c r="B103" t="s">
        <v>16</v>
      </c>
      <c r="C103" t="s">
        <v>5</v>
      </c>
      <c r="D103" s="2">
        <v>3647</v>
      </c>
      <c r="E103" s="3">
        <v>42518</v>
      </c>
      <c r="F103" t="s">
        <v>8</v>
      </c>
    </row>
    <row r="104" spans="1:6" x14ac:dyDescent="0.35">
      <c r="A104">
        <v>103</v>
      </c>
      <c r="B104" t="s">
        <v>14</v>
      </c>
      <c r="C104" t="s">
        <v>5</v>
      </c>
      <c r="D104" s="2">
        <v>4104</v>
      </c>
      <c r="E104" s="3">
        <v>42518</v>
      </c>
      <c r="F104" t="s">
        <v>8</v>
      </c>
    </row>
    <row r="105" spans="1:6" x14ac:dyDescent="0.35">
      <c r="A105">
        <v>104</v>
      </c>
      <c r="B105" t="s">
        <v>17</v>
      </c>
      <c r="C105" t="s">
        <v>6</v>
      </c>
      <c r="D105" s="2">
        <v>7457</v>
      </c>
      <c r="E105" s="3">
        <v>42518</v>
      </c>
      <c r="F105" t="s">
        <v>8</v>
      </c>
    </row>
    <row r="106" spans="1:6" x14ac:dyDescent="0.35">
      <c r="A106">
        <v>105</v>
      </c>
      <c r="B106" t="s">
        <v>16</v>
      </c>
      <c r="C106" t="s">
        <v>5</v>
      </c>
      <c r="D106" s="2">
        <v>3767</v>
      </c>
      <c r="E106" s="3">
        <v>42519</v>
      </c>
      <c r="F106" t="s">
        <v>10</v>
      </c>
    </row>
    <row r="107" spans="1:6" x14ac:dyDescent="0.35">
      <c r="A107">
        <v>106</v>
      </c>
      <c r="B107" t="s">
        <v>21</v>
      </c>
      <c r="C107" t="s">
        <v>6</v>
      </c>
      <c r="D107" s="2">
        <v>4685</v>
      </c>
      <c r="E107" s="3">
        <v>42520</v>
      </c>
      <c r="F107" t="s">
        <v>12</v>
      </c>
    </row>
    <row r="108" spans="1:6" x14ac:dyDescent="0.35">
      <c r="A108">
        <v>107</v>
      </c>
      <c r="B108" t="s">
        <v>13</v>
      </c>
      <c r="C108" t="s">
        <v>5</v>
      </c>
      <c r="D108" s="2">
        <v>3917</v>
      </c>
      <c r="E108" s="3">
        <v>42525</v>
      </c>
      <c r="F108" t="s">
        <v>8</v>
      </c>
    </row>
    <row r="109" spans="1:6" x14ac:dyDescent="0.35">
      <c r="A109">
        <v>108</v>
      </c>
      <c r="B109" t="s">
        <v>14</v>
      </c>
      <c r="C109" t="s">
        <v>5</v>
      </c>
      <c r="D109" s="2">
        <v>521</v>
      </c>
      <c r="E109" s="3">
        <v>42525</v>
      </c>
      <c r="F109" t="s">
        <v>10</v>
      </c>
    </row>
    <row r="110" spans="1:6" x14ac:dyDescent="0.35">
      <c r="A110">
        <v>109</v>
      </c>
      <c r="B110" t="s">
        <v>14</v>
      </c>
      <c r="C110" t="s">
        <v>5</v>
      </c>
      <c r="D110" s="2">
        <v>5605</v>
      </c>
      <c r="E110" s="3">
        <v>42531</v>
      </c>
      <c r="F110" t="s">
        <v>19</v>
      </c>
    </row>
    <row r="111" spans="1:6" x14ac:dyDescent="0.35">
      <c r="A111">
        <v>110</v>
      </c>
      <c r="B111" t="s">
        <v>21</v>
      </c>
      <c r="C111" t="s">
        <v>6</v>
      </c>
      <c r="D111" s="2">
        <v>9630</v>
      </c>
      <c r="E111" s="3">
        <v>42532</v>
      </c>
      <c r="F111" t="s">
        <v>12</v>
      </c>
    </row>
    <row r="112" spans="1:6" x14ac:dyDescent="0.35">
      <c r="A112">
        <v>111</v>
      </c>
      <c r="B112" t="s">
        <v>13</v>
      </c>
      <c r="C112" t="s">
        <v>5</v>
      </c>
      <c r="D112" s="2">
        <v>6941</v>
      </c>
      <c r="E112" s="3">
        <v>42541</v>
      </c>
      <c r="F112" t="s">
        <v>10</v>
      </c>
    </row>
    <row r="113" spans="1:6" x14ac:dyDescent="0.35">
      <c r="A113">
        <v>112</v>
      </c>
      <c r="B113" t="s">
        <v>21</v>
      </c>
      <c r="C113" t="s">
        <v>6</v>
      </c>
      <c r="D113" s="2">
        <v>7231</v>
      </c>
      <c r="E113" s="3">
        <v>42541</v>
      </c>
      <c r="F113" t="s">
        <v>9</v>
      </c>
    </row>
    <row r="114" spans="1:6" x14ac:dyDescent="0.35">
      <c r="A114">
        <v>113</v>
      </c>
      <c r="B114" t="s">
        <v>21</v>
      </c>
      <c r="C114" t="s">
        <v>6</v>
      </c>
      <c r="D114" s="2">
        <v>8891</v>
      </c>
      <c r="E114" s="3">
        <v>42544</v>
      </c>
      <c r="F114" t="s">
        <v>11</v>
      </c>
    </row>
    <row r="115" spans="1:6" x14ac:dyDescent="0.35">
      <c r="A115">
        <v>114</v>
      </c>
      <c r="B115" t="s">
        <v>13</v>
      </c>
      <c r="C115" t="s">
        <v>5</v>
      </c>
      <c r="D115" s="2">
        <v>107</v>
      </c>
      <c r="E115" s="3">
        <v>42546</v>
      </c>
      <c r="F115" t="s">
        <v>19</v>
      </c>
    </row>
    <row r="116" spans="1:6" x14ac:dyDescent="0.35">
      <c r="A116">
        <v>115</v>
      </c>
      <c r="B116" t="s">
        <v>13</v>
      </c>
      <c r="C116" t="s">
        <v>5</v>
      </c>
      <c r="D116" s="2">
        <v>4243</v>
      </c>
      <c r="E116" s="3">
        <v>42547</v>
      </c>
      <c r="F116" t="s">
        <v>8</v>
      </c>
    </row>
    <row r="117" spans="1:6" x14ac:dyDescent="0.35">
      <c r="A117">
        <v>116</v>
      </c>
      <c r="B117" t="s">
        <v>15</v>
      </c>
      <c r="C117" t="s">
        <v>5</v>
      </c>
      <c r="D117" s="2">
        <v>4514</v>
      </c>
      <c r="E117" s="3">
        <v>42548</v>
      </c>
      <c r="F117" t="s">
        <v>8</v>
      </c>
    </row>
    <row r="118" spans="1:6" x14ac:dyDescent="0.35">
      <c r="A118">
        <v>117</v>
      </c>
      <c r="B118" t="s">
        <v>16</v>
      </c>
      <c r="C118" t="s">
        <v>5</v>
      </c>
      <c r="D118" s="2">
        <v>5480</v>
      </c>
      <c r="E118" s="3">
        <v>42553</v>
      </c>
      <c r="F118" t="s">
        <v>8</v>
      </c>
    </row>
    <row r="119" spans="1:6" x14ac:dyDescent="0.35">
      <c r="A119">
        <v>118</v>
      </c>
      <c r="B119" t="s">
        <v>13</v>
      </c>
      <c r="C119" t="s">
        <v>5</v>
      </c>
      <c r="D119" s="2">
        <v>5002</v>
      </c>
      <c r="E119" s="3">
        <v>42553</v>
      </c>
      <c r="F119" t="s">
        <v>19</v>
      </c>
    </row>
    <row r="120" spans="1:6" x14ac:dyDescent="0.35">
      <c r="A120">
        <v>119</v>
      </c>
      <c r="B120" t="s">
        <v>13</v>
      </c>
      <c r="C120" t="s">
        <v>5</v>
      </c>
      <c r="D120" s="2">
        <v>8530</v>
      </c>
      <c r="E120" s="3">
        <v>42556</v>
      </c>
      <c r="F120" t="s">
        <v>10</v>
      </c>
    </row>
    <row r="121" spans="1:6" x14ac:dyDescent="0.35">
      <c r="A121">
        <v>120</v>
      </c>
      <c r="B121" t="s">
        <v>15</v>
      </c>
      <c r="C121" t="s">
        <v>5</v>
      </c>
      <c r="D121" s="2">
        <v>4819</v>
      </c>
      <c r="E121" s="3">
        <v>42558</v>
      </c>
      <c r="F121" t="s">
        <v>20</v>
      </c>
    </row>
    <row r="122" spans="1:6" x14ac:dyDescent="0.35">
      <c r="A122">
        <v>121</v>
      </c>
      <c r="B122" t="s">
        <v>21</v>
      </c>
      <c r="C122" t="s">
        <v>6</v>
      </c>
      <c r="D122" s="2">
        <v>6343</v>
      </c>
      <c r="E122" s="3">
        <v>42562</v>
      </c>
      <c r="F122" t="s">
        <v>9</v>
      </c>
    </row>
    <row r="123" spans="1:6" x14ac:dyDescent="0.35">
      <c r="A123">
        <v>122</v>
      </c>
      <c r="B123" t="s">
        <v>15</v>
      </c>
      <c r="C123" t="s">
        <v>5</v>
      </c>
      <c r="D123" s="2">
        <v>2318</v>
      </c>
      <c r="E123" s="3">
        <v>42564</v>
      </c>
      <c r="F123" t="s">
        <v>9</v>
      </c>
    </row>
    <row r="124" spans="1:6" x14ac:dyDescent="0.35">
      <c r="A124">
        <v>123</v>
      </c>
      <c r="B124" t="s">
        <v>15</v>
      </c>
      <c r="C124" t="s">
        <v>5</v>
      </c>
      <c r="D124" s="2">
        <v>220</v>
      </c>
      <c r="E124" s="3">
        <v>42571</v>
      </c>
      <c r="F124" t="s">
        <v>9</v>
      </c>
    </row>
    <row r="125" spans="1:6" x14ac:dyDescent="0.35">
      <c r="A125">
        <v>124</v>
      </c>
      <c r="B125" t="s">
        <v>15</v>
      </c>
      <c r="C125" t="s">
        <v>5</v>
      </c>
      <c r="D125" s="2">
        <v>6341</v>
      </c>
      <c r="E125" s="3">
        <v>42571</v>
      </c>
      <c r="F125" t="s">
        <v>20</v>
      </c>
    </row>
    <row r="126" spans="1:6" x14ac:dyDescent="0.35">
      <c r="A126">
        <v>125</v>
      </c>
      <c r="B126" t="s">
        <v>14</v>
      </c>
      <c r="C126" t="s">
        <v>5</v>
      </c>
      <c r="D126" s="2">
        <v>330</v>
      </c>
      <c r="E126" s="3">
        <v>42571</v>
      </c>
      <c r="F126" t="s">
        <v>12</v>
      </c>
    </row>
    <row r="127" spans="1:6" x14ac:dyDescent="0.35">
      <c r="A127">
        <v>126</v>
      </c>
      <c r="B127" t="s">
        <v>21</v>
      </c>
      <c r="C127" t="s">
        <v>6</v>
      </c>
      <c r="D127" s="2">
        <v>3027</v>
      </c>
      <c r="E127" s="3">
        <v>42571</v>
      </c>
      <c r="F127" t="s">
        <v>9</v>
      </c>
    </row>
    <row r="128" spans="1:6" x14ac:dyDescent="0.35">
      <c r="A128">
        <v>127</v>
      </c>
      <c r="B128" t="s">
        <v>15</v>
      </c>
      <c r="C128" t="s">
        <v>5</v>
      </c>
      <c r="D128" s="2">
        <v>850</v>
      </c>
      <c r="E128" s="3">
        <v>42573</v>
      </c>
      <c r="F128" t="s">
        <v>20</v>
      </c>
    </row>
    <row r="129" spans="1:6" x14ac:dyDescent="0.35">
      <c r="A129">
        <v>128</v>
      </c>
      <c r="B129" t="s">
        <v>13</v>
      </c>
      <c r="C129" t="s">
        <v>5</v>
      </c>
      <c r="D129" s="2">
        <v>8986</v>
      </c>
      <c r="E129" s="3">
        <v>42574</v>
      </c>
      <c r="F129" t="s">
        <v>9</v>
      </c>
    </row>
    <row r="130" spans="1:6" x14ac:dyDescent="0.35">
      <c r="A130">
        <v>129</v>
      </c>
      <c r="B130" t="s">
        <v>21</v>
      </c>
      <c r="C130" t="s">
        <v>6</v>
      </c>
      <c r="D130" s="2">
        <v>3800</v>
      </c>
      <c r="E130" s="3">
        <v>42576</v>
      </c>
      <c r="F130" t="s">
        <v>8</v>
      </c>
    </row>
    <row r="131" spans="1:6" x14ac:dyDescent="0.35">
      <c r="A131">
        <v>130</v>
      </c>
      <c r="B131" t="s">
        <v>17</v>
      </c>
      <c r="C131" t="s">
        <v>6</v>
      </c>
      <c r="D131" s="2">
        <v>5751</v>
      </c>
      <c r="E131" s="3">
        <v>42579</v>
      </c>
      <c r="F131" t="s">
        <v>9</v>
      </c>
    </row>
    <row r="132" spans="1:6" x14ac:dyDescent="0.35">
      <c r="A132">
        <v>131</v>
      </c>
      <c r="B132" t="s">
        <v>14</v>
      </c>
      <c r="C132" t="s">
        <v>5</v>
      </c>
      <c r="D132" s="2">
        <v>1704</v>
      </c>
      <c r="E132" s="3">
        <v>42580</v>
      </c>
      <c r="F132" t="s">
        <v>9</v>
      </c>
    </row>
    <row r="133" spans="1:6" x14ac:dyDescent="0.35">
      <c r="A133">
        <v>132</v>
      </c>
      <c r="B133" t="s">
        <v>13</v>
      </c>
      <c r="C133" t="s">
        <v>5</v>
      </c>
      <c r="D133" s="2">
        <v>7966</v>
      </c>
      <c r="E133" s="3">
        <v>42581</v>
      </c>
      <c r="F133" t="s">
        <v>11</v>
      </c>
    </row>
    <row r="134" spans="1:6" x14ac:dyDescent="0.35">
      <c r="A134">
        <v>133</v>
      </c>
      <c r="B134" t="s">
        <v>13</v>
      </c>
      <c r="C134" t="s">
        <v>5</v>
      </c>
      <c r="D134" s="2">
        <v>852</v>
      </c>
      <c r="E134" s="3">
        <v>42582</v>
      </c>
      <c r="F134" t="s">
        <v>8</v>
      </c>
    </row>
    <row r="135" spans="1:6" x14ac:dyDescent="0.35">
      <c r="A135">
        <v>134</v>
      </c>
      <c r="B135" t="s">
        <v>18</v>
      </c>
      <c r="C135" t="s">
        <v>6</v>
      </c>
      <c r="D135" s="2">
        <v>8416</v>
      </c>
      <c r="E135" s="3">
        <v>42582</v>
      </c>
      <c r="F135" t="s">
        <v>11</v>
      </c>
    </row>
    <row r="136" spans="1:6" x14ac:dyDescent="0.35">
      <c r="A136">
        <v>135</v>
      </c>
      <c r="B136" t="s">
        <v>13</v>
      </c>
      <c r="C136" t="s">
        <v>5</v>
      </c>
      <c r="D136" s="2">
        <v>7144</v>
      </c>
      <c r="E136" s="3">
        <v>42583</v>
      </c>
      <c r="F136" t="s">
        <v>19</v>
      </c>
    </row>
    <row r="137" spans="1:6" x14ac:dyDescent="0.35">
      <c r="A137">
        <v>136</v>
      </c>
      <c r="B137" t="s">
        <v>21</v>
      </c>
      <c r="C137" t="s">
        <v>6</v>
      </c>
      <c r="D137" s="2">
        <v>7854</v>
      </c>
      <c r="E137" s="3">
        <v>42583</v>
      </c>
      <c r="F137" t="s">
        <v>8</v>
      </c>
    </row>
    <row r="138" spans="1:6" x14ac:dyDescent="0.35">
      <c r="A138">
        <v>137</v>
      </c>
      <c r="B138" t="s">
        <v>15</v>
      </c>
      <c r="C138" t="s">
        <v>5</v>
      </c>
      <c r="D138" s="2">
        <v>859</v>
      </c>
      <c r="E138" s="3">
        <v>42585</v>
      </c>
      <c r="F138" t="s">
        <v>8</v>
      </c>
    </row>
    <row r="139" spans="1:6" x14ac:dyDescent="0.35">
      <c r="A139">
        <v>138</v>
      </c>
      <c r="B139" t="s">
        <v>21</v>
      </c>
      <c r="C139" t="s">
        <v>6</v>
      </c>
      <c r="D139" s="2">
        <v>8049</v>
      </c>
      <c r="E139" s="3">
        <v>42594</v>
      </c>
      <c r="F139" t="s">
        <v>8</v>
      </c>
    </row>
    <row r="140" spans="1:6" x14ac:dyDescent="0.35">
      <c r="A140">
        <v>139</v>
      </c>
      <c r="B140" t="s">
        <v>13</v>
      </c>
      <c r="C140" t="s">
        <v>5</v>
      </c>
      <c r="D140" s="2">
        <v>2836</v>
      </c>
      <c r="E140" s="3">
        <v>42595</v>
      </c>
      <c r="F140" t="s">
        <v>12</v>
      </c>
    </row>
    <row r="141" spans="1:6" x14ac:dyDescent="0.35">
      <c r="A141">
        <v>140</v>
      </c>
      <c r="B141" t="s">
        <v>17</v>
      </c>
      <c r="C141" t="s">
        <v>6</v>
      </c>
      <c r="D141" s="2">
        <v>1743</v>
      </c>
      <c r="E141" s="3">
        <v>42601</v>
      </c>
      <c r="F141" t="s">
        <v>8</v>
      </c>
    </row>
    <row r="142" spans="1:6" x14ac:dyDescent="0.35">
      <c r="A142">
        <v>141</v>
      </c>
      <c r="B142" t="s">
        <v>14</v>
      </c>
      <c r="C142" t="s">
        <v>5</v>
      </c>
      <c r="D142" s="2">
        <v>3844</v>
      </c>
      <c r="E142" s="3">
        <v>42605</v>
      </c>
      <c r="F142" t="s">
        <v>19</v>
      </c>
    </row>
    <row r="143" spans="1:6" x14ac:dyDescent="0.35">
      <c r="A143">
        <v>142</v>
      </c>
      <c r="B143" t="s">
        <v>14</v>
      </c>
      <c r="C143" t="s">
        <v>5</v>
      </c>
      <c r="D143" s="2">
        <v>7490</v>
      </c>
      <c r="E143" s="3">
        <v>42606</v>
      </c>
      <c r="F143" t="s">
        <v>19</v>
      </c>
    </row>
    <row r="144" spans="1:6" x14ac:dyDescent="0.35">
      <c r="A144">
        <v>143</v>
      </c>
      <c r="B144" t="s">
        <v>21</v>
      </c>
      <c r="C144" t="s">
        <v>6</v>
      </c>
      <c r="D144" s="2">
        <v>4483</v>
      </c>
      <c r="E144" s="3">
        <v>42607</v>
      </c>
      <c r="F144" t="s">
        <v>12</v>
      </c>
    </row>
    <row r="145" spans="1:6" x14ac:dyDescent="0.35">
      <c r="A145">
        <v>144</v>
      </c>
      <c r="B145" t="s">
        <v>14</v>
      </c>
      <c r="C145" t="s">
        <v>5</v>
      </c>
      <c r="D145" s="2">
        <v>7333</v>
      </c>
      <c r="E145" s="3">
        <v>42609</v>
      </c>
      <c r="F145" t="s">
        <v>10</v>
      </c>
    </row>
    <row r="146" spans="1:6" x14ac:dyDescent="0.35">
      <c r="A146">
        <v>145</v>
      </c>
      <c r="B146" t="s">
        <v>17</v>
      </c>
      <c r="C146" t="s">
        <v>6</v>
      </c>
      <c r="D146" s="2">
        <v>7654</v>
      </c>
      <c r="E146" s="3">
        <v>42610</v>
      </c>
      <c r="F146" t="s">
        <v>8</v>
      </c>
    </row>
    <row r="147" spans="1:6" x14ac:dyDescent="0.35">
      <c r="A147">
        <v>146</v>
      </c>
      <c r="B147" t="s">
        <v>14</v>
      </c>
      <c r="C147" t="s">
        <v>5</v>
      </c>
      <c r="D147" s="2">
        <v>3944</v>
      </c>
      <c r="E147" s="3">
        <v>42611</v>
      </c>
      <c r="F147" t="s">
        <v>9</v>
      </c>
    </row>
    <row r="148" spans="1:6" x14ac:dyDescent="0.35">
      <c r="A148">
        <v>147</v>
      </c>
      <c r="B148" t="s">
        <v>18</v>
      </c>
      <c r="C148" t="s">
        <v>6</v>
      </c>
      <c r="D148" s="2">
        <v>5761</v>
      </c>
      <c r="E148" s="3">
        <v>42611</v>
      </c>
      <c r="F148" t="s">
        <v>12</v>
      </c>
    </row>
    <row r="149" spans="1:6" x14ac:dyDescent="0.35">
      <c r="A149">
        <v>148</v>
      </c>
      <c r="B149" t="s">
        <v>13</v>
      </c>
      <c r="C149" t="s">
        <v>5</v>
      </c>
      <c r="D149" s="2">
        <v>6864</v>
      </c>
      <c r="E149" s="3">
        <v>42614</v>
      </c>
      <c r="F149" t="s">
        <v>20</v>
      </c>
    </row>
    <row r="150" spans="1:6" x14ac:dyDescent="0.35">
      <c r="A150">
        <v>149</v>
      </c>
      <c r="B150" t="s">
        <v>13</v>
      </c>
      <c r="C150" t="s">
        <v>5</v>
      </c>
      <c r="D150" s="2">
        <v>4016</v>
      </c>
      <c r="E150" s="3">
        <v>42614</v>
      </c>
      <c r="F150" t="s">
        <v>12</v>
      </c>
    </row>
    <row r="151" spans="1:6" x14ac:dyDescent="0.35">
      <c r="A151">
        <v>150</v>
      </c>
      <c r="B151" t="s">
        <v>13</v>
      </c>
      <c r="C151" t="s">
        <v>5</v>
      </c>
      <c r="D151" s="2">
        <v>1841</v>
      </c>
      <c r="E151" s="3">
        <v>42615</v>
      </c>
      <c r="F151" t="s">
        <v>8</v>
      </c>
    </row>
    <row r="152" spans="1:6" x14ac:dyDescent="0.35">
      <c r="A152">
        <v>151</v>
      </c>
      <c r="B152" t="s">
        <v>13</v>
      </c>
      <c r="C152" t="s">
        <v>5</v>
      </c>
      <c r="D152" s="2">
        <v>424</v>
      </c>
      <c r="E152" s="3">
        <v>42618</v>
      </c>
      <c r="F152" t="s">
        <v>11</v>
      </c>
    </row>
    <row r="153" spans="1:6" x14ac:dyDescent="0.35">
      <c r="A153">
        <v>152</v>
      </c>
      <c r="B153" t="s">
        <v>13</v>
      </c>
      <c r="C153" t="s">
        <v>5</v>
      </c>
      <c r="D153" s="2">
        <v>8765</v>
      </c>
      <c r="E153" s="3">
        <v>42620</v>
      </c>
      <c r="F153" t="s">
        <v>9</v>
      </c>
    </row>
    <row r="154" spans="1:6" x14ac:dyDescent="0.35">
      <c r="A154">
        <v>153</v>
      </c>
      <c r="B154" t="s">
        <v>13</v>
      </c>
      <c r="C154" t="s">
        <v>5</v>
      </c>
      <c r="D154" s="2">
        <v>5583</v>
      </c>
      <c r="E154" s="3">
        <v>42621</v>
      </c>
      <c r="F154" t="s">
        <v>8</v>
      </c>
    </row>
    <row r="155" spans="1:6" x14ac:dyDescent="0.35">
      <c r="A155">
        <v>154</v>
      </c>
      <c r="B155" t="s">
        <v>21</v>
      </c>
      <c r="C155" t="s">
        <v>6</v>
      </c>
      <c r="D155" s="2">
        <v>4390</v>
      </c>
      <c r="E155" s="3">
        <v>42622</v>
      </c>
      <c r="F155" t="s">
        <v>20</v>
      </c>
    </row>
    <row r="156" spans="1:6" x14ac:dyDescent="0.35">
      <c r="A156">
        <v>155</v>
      </c>
      <c r="B156" t="s">
        <v>21</v>
      </c>
      <c r="C156" t="s">
        <v>6</v>
      </c>
      <c r="D156" s="2">
        <v>352</v>
      </c>
      <c r="E156" s="3">
        <v>42622</v>
      </c>
      <c r="F156" t="s">
        <v>10</v>
      </c>
    </row>
    <row r="157" spans="1:6" x14ac:dyDescent="0.35">
      <c r="A157">
        <v>156</v>
      </c>
      <c r="B157" t="s">
        <v>14</v>
      </c>
      <c r="C157" t="s">
        <v>5</v>
      </c>
      <c r="D157" s="2">
        <v>8489</v>
      </c>
      <c r="E157" s="3">
        <v>42624</v>
      </c>
      <c r="F157" t="s">
        <v>8</v>
      </c>
    </row>
    <row r="158" spans="1:6" x14ac:dyDescent="0.35">
      <c r="A158">
        <v>157</v>
      </c>
      <c r="B158" t="s">
        <v>13</v>
      </c>
      <c r="C158" t="s">
        <v>5</v>
      </c>
      <c r="D158" s="2">
        <v>7090</v>
      </c>
      <c r="E158" s="3">
        <v>42624</v>
      </c>
      <c r="F158" t="s">
        <v>19</v>
      </c>
    </row>
    <row r="159" spans="1:6" x14ac:dyDescent="0.35">
      <c r="A159">
        <v>158</v>
      </c>
      <c r="B159" t="s">
        <v>13</v>
      </c>
      <c r="C159" t="s">
        <v>5</v>
      </c>
      <c r="D159" s="2">
        <v>7880</v>
      </c>
      <c r="E159" s="3">
        <v>42628</v>
      </c>
      <c r="F159" t="s">
        <v>8</v>
      </c>
    </row>
    <row r="160" spans="1:6" x14ac:dyDescent="0.35">
      <c r="A160">
        <v>159</v>
      </c>
      <c r="B160" t="s">
        <v>15</v>
      </c>
      <c r="C160" t="s">
        <v>5</v>
      </c>
      <c r="D160" s="2">
        <v>3861</v>
      </c>
      <c r="E160" s="3">
        <v>42631</v>
      </c>
      <c r="F160" t="s">
        <v>8</v>
      </c>
    </row>
    <row r="161" spans="1:6" x14ac:dyDescent="0.35">
      <c r="A161">
        <v>160</v>
      </c>
      <c r="B161" t="s">
        <v>21</v>
      </c>
      <c r="C161" t="s">
        <v>6</v>
      </c>
      <c r="D161" s="2">
        <v>7927</v>
      </c>
      <c r="E161" s="3">
        <v>42632</v>
      </c>
      <c r="F161" t="s">
        <v>12</v>
      </c>
    </row>
    <row r="162" spans="1:6" x14ac:dyDescent="0.35">
      <c r="A162">
        <v>161</v>
      </c>
      <c r="B162" t="s">
        <v>13</v>
      </c>
      <c r="C162" t="s">
        <v>5</v>
      </c>
      <c r="D162" s="2">
        <v>6162</v>
      </c>
      <c r="E162" s="3">
        <v>42633</v>
      </c>
      <c r="F162" t="s">
        <v>8</v>
      </c>
    </row>
    <row r="163" spans="1:6" x14ac:dyDescent="0.35">
      <c r="A163">
        <v>162</v>
      </c>
      <c r="B163" t="s">
        <v>16</v>
      </c>
      <c r="C163" t="s">
        <v>5</v>
      </c>
      <c r="D163" s="2">
        <v>5523</v>
      </c>
      <c r="E163" s="3">
        <v>42638</v>
      </c>
      <c r="F163" t="s">
        <v>11</v>
      </c>
    </row>
    <row r="164" spans="1:6" x14ac:dyDescent="0.35">
      <c r="A164">
        <v>163</v>
      </c>
      <c r="B164" t="s">
        <v>21</v>
      </c>
      <c r="C164" t="s">
        <v>6</v>
      </c>
      <c r="D164" s="2">
        <v>5936</v>
      </c>
      <c r="E164" s="3">
        <v>42638</v>
      </c>
      <c r="F164" t="s">
        <v>9</v>
      </c>
    </row>
    <row r="165" spans="1:6" x14ac:dyDescent="0.35">
      <c r="A165">
        <v>164</v>
      </c>
      <c r="B165" t="s">
        <v>17</v>
      </c>
      <c r="C165" t="s">
        <v>6</v>
      </c>
      <c r="D165" s="2">
        <v>7251</v>
      </c>
      <c r="E165" s="3">
        <v>42639</v>
      </c>
      <c r="F165" t="s">
        <v>12</v>
      </c>
    </row>
    <row r="166" spans="1:6" x14ac:dyDescent="0.35">
      <c r="A166">
        <v>165</v>
      </c>
      <c r="B166" t="s">
        <v>15</v>
      </c>
      <c r="C166" t="s">
        <v>5</v>
      </c>
      <c r="D166" s="2">
        <v>6187</v>
      </c>
      <c r="E166" s="3">
        <v>42640</v>
      </c>
      <c r="F166" t="s">
        <v>11</v>
      </c>
    </row>
    <row r="167" spans="1:6" x14ac:dyDescent="0.35">
      <c r="A167">
        <v>166</v>
      </c>
      <c r="B167" t="s">
        <v>13</v>
      </c>
      <c r="C167" t="s">
        <v>5</v>
      </c>
      <c r="D167" s="2">
        <v>3210</v>
      </c>
      <c r="E167" s="3">
        <v>42642</v>
      </c>
      <c r="F167" t="s">
        <v>12</v>
      </c>
    </row>
    <row r="168" spans="1:6" x14ac:dyDescent="0.35">
      <c r="A168">
        <v>167</v>
      </c>
      <c r="B168" t="s">
        <v>17</v>
      </c>
      <c r="C168" t="s">
        <v>6</v>
      </c>
      <c r="D168" s="2">
        <v>682</v>
      </c>
      <c r="E168" s="3">
        <v>42642</v>
      </c>
      <c r="F168" t="s">
        <v>12</v>
      </c>
    </row>
    <row r="169" spans="1:6" x14ac:dyDescent="0.35">
      <c r="A169">
        <v>168</v>
      </c>
      <c r="B169" t="s">
        <v>13</v>
      </c>
      <c r="C169" t="s">
        <v>5</v>
      </c>
      <c r="D169" s="2">
        <v>793</v>
      </c>
      <c r="E169" s="3">
        <v>42646</v>
      </c>
      <c r="F169" t="s">
        <v>11</v>
      </c>
    </row>
    <row r="170" spans="1:6" x14ac:dyDescent="0.35">
      <c r="A170">
        <v>169</v>
      </c>
      <c r="B170" t="s">
        <v>17</v>
      </c>
      <c r="C170" t="s">
        <v>6</v>
      </c>
      <c r="D170" s="2">
        <v>5346</v>
      </c>
      <c r="E170" s="3">
        <v>42647</v>
      </c>
      <c r="F170" t="s">
        <v>12</v>
      </c>
    </row>
    <row r="171" spans="1:6" x14ac:dyDescent="0.35">
      <c r="A171">
        <v>170</v>
      </c>
      <c r="B171" t="s">
        <v>13</v>
      </c>
      <c r="C171" t="s">
        <v>5</v>
      </c>
      <c r="D171" s="2">
        <v>7103</v>
      </c>
      <c r="E171" s="3">
        <v>42650</v>
      </c>
      <c r="F171" t="s">
        <v>20</v>
      </c>
    </row>
    <row r="172" spans="1:6" x14ac:dyDescent="0.35">
      <c r="A172">
        <v>171</v>
      </c>
      <c r="B172" t="s">
        <v>17</v>
      </c>
      <c r="C172" t="s">
        <v>6</v>
      </c>
      <c r="D172" s="2">
        <v>4603</v>
      </c>
      <c r="E172" s="3">
        <v>42653</v>
      </c>
      <c r="F172" t="s">
        <v>8</v>
      </c>
    </row>
    <row r="173" spans="1:6" x14ac:dyDescent="0.35">
      <c r="A173">
        <v>172</v>
      </c>
      <c r="B173" t="s">
        <v>14</v>
      </c>
      <c r="C173" t="s">
        <v>5</v>
      </c>
      <c r="D173" s="2">
        <v>8160</v>
      </c>
      <c r="E173" s="3">
        <v>42659</v>
      </c>
      <c r="F173" t="s">
        <v>19</v>
      </c>
    </row>
    <row r="174" spans="1:6" x14ac:dyDescent="0.35">
      <c r="A174">
        <v>173</v>
      </c>
      <c r="B174" t="s">
        <v>14</v>
      </c>
      <c r="C174" t="s">
        <v>5</v>
      </c>
      <c r="D174" s="2">
        <v>7171</v>
      </c>
      <c r="E174" s="3">
        <v>42666</v>
      </c>
      <c r="F174" t="s">
        <v>9</v>
      </c>
    </row>
    <row r="175" spans="1:6" x14ac:dyDescent="0.35">
      <c r="A175">
        <v>174</v>
      </c>
      <c r="B175" t="s">
        <v>13</v>
      </c>
      <c r="C175" t="s">
        <v>5</v>
      </c>
      <c r="D175" s="2">
        <v>3552</v>
      </c>
      <c r="E175" s="3">
        <v>42666</v>
      </c>
      <c r="F175" t="s">
        <v>20</v>
      </c>
    </row>
    <row r="176" spans="1:6" x14ac:dyDescent="0.35">
      <c r="A176">
        <v>175</v>
      </c>
      <c r="B176" t="s">
        <v>13</v>
      </c>
      <c r="C176" t="s">
        <v>5</v>
      </c>
      <c r="D176" s="2">
        <v>7273</v>
      </c>
      <c r="E176" s="3">
        <v>42668</v>
      </c>
      <c r="F176" t="s">
        <v>11</v>
      </c>
    </row>
    <row r="177" spans="1:6" x14ac:dyDescent="0.35">
      <c r="A177">
        <v>176</v>
      </c>
      <c r="B177" t="s">
        <v>13</v>
      </c>
      <c r="C177" t="s">
        <v>5</v>
      </c>
      <c r="D177" s="2">
        <v>2402</v>
      </c>
      <c r="E177" s="3">
        <v>42669</v>
      </c>
      <c r="F177" t="s">
        <v>12</v>
      </c>
    </row>
    <row r="178" spans="1:6" x14ac:dyDescent="0.35">
      <c r="A178">
        <v>177</v>
      </c>
      <c r="B178" t="s">
        <v>13</v>
      </c>
      <c r="C178" t="s">
        <v>5</v>
      </c>
      <c r="D178" s="2">
        <v>1197</v>
      </c>
      <c r="E178" s="3">
        <v>42669</v>
      </c>
      <c r="F178" t="s">
        <v>11</v>
      </c>
    </row>
    <row r="179" spans="1:6" x14ac:dyDescent="0.35">
      <c r="A179">
        <v>178</v>
      </c>
      <c r="B179" t="s">
        <v>18</v>
      </c>
      <c r="C179" t="s">
        <v>6</v>
      </c>
      <c r="D179" s="2">
        <v>5015</v>
      </c>
      <c r="E179" s="3">
        <v>42669</v>
      </c>
      <c r="F179" t="s">
        <v>11</v>
      </c>
    </row>
    <row r="180" spans="1:6" x14ac:dyDescent="0.35">
      <c r="A180">
        <v>179</v>
      </c>
      <c r="B180" t="s">
        <v>15</v>
      </c>
      <c r="C180" t="s">
        <v>5</v>
      </c>
      <c r="D180" s="2">
        <v>5818</v>
      </c>
      <c r="E180" s="3">
        <v>42676</v>
      </c>
      <c r="F180" t="s">
        <v>8</v>
      </c>
    </row>
    <row r="181" spans="1:6" x14ac:dyDescent="0.35">
      <c r="A181">
        <v>180</v>
      </c>
      <c r="B181" t="s">
        <v>13</v>
      </c>
      <c r="C181" t="s">
        <v>5</v>
      </c>
      <c r="D181" s="2">
        <v>4399</v>
      </c>
      <c r="E181" s="3">
        <v>42677</v>
      </c>
      <c r="F181" t="s">
        <v>9</v>
      </c>
    </row>
    <row r="182" spans="1:6" x14ac:dyDescent="0.35">
      <c r="A182">
        <v>181</v>
      </c>
      <c r="B182" t="s">
        <v>17</v>
      </c>
      <c r="C182" t="s">
        <v>6</v>
      </c>
      <c r="D182" s="2">
        <v>3011</v>
      </c>
      <c r="E182" s="3">
        <v>42677</v>
      </c>
      <c r="F182" t="s">
        <v>8</v>
      </c>
    </row>
    <row r="183" spans="1:6" x14ac:dyDescent="0.35">
      <c r="A183">
        <v>182</v>
      </c>
      <c r="B183" t="s">
        <v>14</v>
      </c>
      <c r="C183" t="s">
        <v>5</v>
      </c>
      <c r="D183" s="2">
        <v>4715</v>
      </c>
      <c r="E183" s="3">
        <v>42683</v>
      </c>
      <c r="F183" t="s">
        <v>9</v>
      </c>
    </row>
    <row r="184" spans="1:6" x14ac:dyDescent="0.35">
      <c r="A184">
        <v>183</v>
      </c>
      <c r="B184" t="s">
        <v>14</v>
      </c>
      <c r="C184" t="s">
        <v>5</v>
      </c>
      <c r="D184" s="2">
        <v>5321</v>
      </c>
      <c r="E184" s="3">
        <v>42686</v>
      </c>
      <c r="F184" t="s">
        <v>19</v>
      </c>
    </row>
    <row r="185" spans="1:6" x14ac:dyDescent="0.35">
      <c r="A185">
        <v>184</v>
      </c>
      <c r="B185" t="s">
        <v>13</v>
      </c>
      <c r="C185" t="s">
        <v>5</v>
      </c>
      <c r="D185" s="2">
        <v>8894</v>
      </c>
      <c r="E185" s="3">
        <v>42689</v>
      </c>
      <c r="F185" t="s">
        <v>8</v>
      </c>
    </row>
    <row r="186" spans="1:6" x14ac:dyDescent="0.35">
      <c r="A186">
        <v>185</v>
      </c>
      <c r="B186" t="s">
        <v>17</v>
      </c>
      <c r="C186" t="s">
        <v>6</v>
      </c>
      <c r="D186" s="2">
        <v>4846</v>
      </c>
      <c r="E186" s="3">
        <v>42699</v>
      </c>
      <c r="F186" t="s">
        <v>9</v>
      </c>
    </row>
    <row r="187" spans="1:6" x14ac:dyDescent="0.35">
      <c r="A187">
        <v>186</v>
      </c>
      <c r="B187" t="s">
        <v>21</v>
      </c>
      <c r="C187" t="s">
        <v>6</v>
      </c>
      <c r="D187" s="2">
        <v>284</v>
      </c>
      <c r="E187" s="3">
        <v>42699</v>
      </c>
      <c r="F187" t="s">
        <v>12</v>
      </c>
    </row>
    <row r="188" spans="1:6" x14ac:dyDescent="0.35">
      <c r="A188">
        <v>187</v>
      </c>
      <c r="B188" t="s">
        <v>15</v>
      </c>
      <c r="C188" t="s">
        <v>5</v>
      </c>
      <c r="D188" s="2">
        <v>8283</v>
      </c>
      <c r="E188" s="3">
        <v>42700</v>
      </c>
      <c r="F188" t="s">
        <v>9</v>
      </c>
    </row>
    <row r="189" spans="1:6" x14ac:dyDescent="0.35">
      <c r="A189">
        <v>188</v>
      </c>
      <c r="B189" t="s">
        <v>15</v>
      </c>
      <c r="C189" t="s">
        <v>5</v>
      </c>
      <c r="D189" s="2">
        <v>9990</v>
      </c>
      <c r="E189" s="3">
        <v>42702</v>
      </c>
      <c r="F189" t="s">
        <v>10</v>
      </c>
    </row>
    <row r="190" spans="1:6" x14ac:dyDescent="0.35">
      <c r="A190">
        <v>189</v>
      </c>
      <c r="B190" t="s">
        <v>13</v>
      </c>
      <c r="C190" t="s">
        <v>5</v>
      </c>
      <c r="D190" s="2">
        <v>9014</v>
      </c>
      <c r="E190" s="3">
        <v>42702</v>
      </c>
      <c r="F190" t="s">
        <v>11</v>
      </c>
    </row>
    <row r="191" spans="1:6" x14ac:dyDescent="0.35">
      <c r="A191">
        <v>190</v>
      </c>
      <c r="B191" t="s">
        <v>14</v>
      </c>
      <c r="C191" t="s">
        <v>5</v>
      </c>
      <c r="D191" s="2">
        <v>1942</v>
      </c>
      <c r="E191" s="3">
        <v>42703</v>
      </c>
      <c r="F191" t="s">
        <v>19</v>
      </c>
    </row>
    <row r="192" spans="1:6" x14ac:dyDescent="0.35">
      <c r="A192">
        <v>191</v>
      </c>
      <c r="B192" t="s">
        <v>13</v>
      </c>
      <c r="C192" t="s">
        <v>5</v>
      </c>
      <c r="D192" s="2">
        <v>7223</v>
      </c>
      <c r="E192" s="3">
        <v>42704</v>
      </c>
      <c r="F192" t="s">
        <v>8</v>
      </c>
    </row>
    <row r="193" spans="1:6" x14ac:dyDescent="0.35">
      <c r="A193">
        <v>192</v>
      </c>
      <c r="B193" t="s">
        <v>17</v>
      </c>
      <c r="C193" t="s">
        <v>6</v>
      </c>
      <c r="D193" s="2">
        <v>4673</v>
      </c>
      <c r="E193" s="3">
        <v>42706</v>
      </c>
      <c r="F193" t="s">
        <v>8</v>
      </c>
    </row>
    <row r="194" spans="1:6" x14ac:dyDescent="0.35">
      <c r="A194">
        <v>193</v>
      </c>
      <c r="B194" t="s">
        <v>17</v>
      </c>
      <c r="C194" t="s">
        <v>6</v>
      </c>
      <c r="D194" s="2">
        <v>9104</v>
      </c>
      <c r="E194" s="3">
        <v>42708</v>
      </c>
      <c r="F194" t="s">
        <v>19</v>
      </c>
    </row>
    <row r="195" spans="1:6" x14ac:dyDescent="0.35">
      <c r="A195">
        <v>194</v>
      </c>
      <c r="B195" t="s">
        <v>14</v>
      </c>
      <c r="C195" t="s">
        <v>5</v>
      </c>
      <c r="D195" s="2">
        <v>6078</v>
      </c>
      <c r="E195" s="3">
        <v>42709</v>
      </c>
      <c r="F195" t="s">
        <v>8</v>
      </c>
    </row>
    <row r="196" spans="1:6" x14ac:dyDescent="0.35">
      <c r="A196">
        <v>195</v>
      </c>
      <c r="B196" t="s">
        <v>18</v>
      </c>
      <c r="C196" t="s">
        <v>6</v>
      </c>
      <c r="D196" s="2">
        <v>3278</v>
      </c>
      <c r="E196" s="3">
        <v>42710</v>
      </c>
      <c r="F196" t="s">
        <v>12</v>
      </c>
    </row>
    <row r="197" spans="1:6" x14ac:dyDescent="0.35">
      <c r="A197">
        <v>196</v>
      </c>
      <c r="B197" t="s">
        <v>13</v>
      </c>
      <c r="C197" t="s">
        <v>5</v>
      </c>
      <c r="D197" s="2">
        <v>136</v>
      </c>
      <c r="E197" s="3">
        <v>42716</v>
      </c>
      <c r="F197" t="s">
        <v>10</v>
      </c>
    </row>
    <row r="198" spans="1:6" x14ac:dyDescent="0.35">
      <c r="A198">
        <v>197</v>
      </c>
      <c r="B198" t="s">
        <v>13</v>
      </c>
      <c r="C198" t="s">
        <v>5</v>
      </c>
      <c r="D198" s="2">
        <v>8377</v>
      </c>
      <c r="E198" s="3">
        <v>42716</v>
      </c>
      <c r="F198" t="s">
        <v>11</v>
      </c>
    </row>
    <row r="199" spans="1:6" x14ac:dyDescent="0.35">
      <c r="A199">
        <v>198</v>
      </c>
      <c r="B199" t="s">
        <v>13</v>
      </c>
      <c r="C199" t="s">
        <v>5</v>
      </c>
      <c r="D199" s="2">
        <v>2382</v>
      </c>
      <c r="E199" s="3">
        <v>42716</v>
      </c>
      <c r="F199" t="s">
        <v>8</v>
      </c>
    </row>
    <row r="200" spans="1:6" x14ac:dyDescent="0.35">
      <c r="A200">
        <v>199</v>
      </c>
      <c r="B200" t="s">
        <v>13</v>
      </c>
      <c r="C200" t="s">
        <v>5</v>
      </c>
      <c r="D200" s="2">
        <v>8702</v>
      </c>
      <c r="E200" s="3">
        <v>42719</v>
      </c>
      <c r="F200" t="s">
        <v>12</v>
      </c>
    </row>
    <row r="201" spans="1:6" x14ac:dyDescent="0.35">
      <c r="A201">
        <v>200</v>
      </c>
      <c r="B201" t="s">
        <v>13</v>
      </c>
      <c r="C201" t="s">
        <v>5</v>
      </c>
      <c r="D201" s="2">
        <v>5021</v>
      </c>
      <c r="E201" s="3">
        <v>42720</v>
      </c>
      <c r="F201" t="s">
        <v>8</v>
      </c>
    </row>
    <row r="202" spans="1:6" x14ac:dyDescent="0.35">
      <c r="A202">
        <v>201</v>
      </c>
      <c r="B202" t="s">
        <v>14</v>
      </c>
      <c r="C202" t="s">
        <v>5</v>
      </c>
      <c r="D202" s="2">
        <v>1760</v>
      </c>
      <c r="E202" s="3">
        <v>42720</v>
      </c>
      <c r="F202" t="s">
        <v>11</v>
      </c>
    </row>
    <row r="203" spans="1:6" x14ac:dyDescent="0.35">
      <c r="A203">
        <v>202</v>
      </c>
      <c r="B203" t="s">
        <v>13</v>
      </c>
      <c r="C203" t="s">
        <v>5</v>
      </c>
      <c r="D203" s="2">
        <v>4766</v>
      </c>
      <c r="E203" s="3">
        <v>42722</v>
      </c>
      <c r="F203" t="s">
        <v>12</v>
      </c>
    </row>
    <row r="204" spans="1:6" x14ac:dyDescent="0.35">
      <c r="A204">
        <v>203</v>
      </c>
      <c r="B204" t="s">
        <v>18</v>
      </c>
      <c r="C204" t="s">
        <v>6</v>
      </c>
      <c r="D204" s="2">
        <v>1541</v>
      </c>
      <c r="E204" s="3">
        <v>42723</v>
      </c>
      <c r="F204" t="s">
        <v>9</v>
      </c>
    </row>
    <row r="205" spans="1:6" x14ac:dyDescent="0.35">
      <c r="A205">
        <v>204</v>
      </c>
      <c r="B205" t="s">
        <v>15</v>
      </c>
      <c r="C205" t="s">
        <v>5</v>
      </c>
      <c r="D205" s="2">
        <v>2782</v>
      </c>
      <c r="E205" s="3">
        <v>42724</v>
      </c>
      <c r="F205" t="s">
        <v>9</v>
      </c>
    </row>
    <row r="206" spans="1:6" x14ac:dyDescent="0.35">
      <c r="A206">
        <v>205</v>
      </c>
      <c r="B206" t="s">
        <v>14</v>
      </c>
      <c r="C206" t="s">
        <v>5</v>
      </c>
      <c r="D206" s="2">
        <v>2455</v>
      </c>
      <c r="E206" s="3">
        <v>42724</v>
      </c>
      <c r="F206" t="s">
        <v>10</v>
      </c>
    </row>
    <row r="207" spans="1:6" x14ac:dyDescent="0.35">
      <c r="A207">
        <v>206</v>
      </c>
      <c r="B207" t="s">
        <v>14</v>
      </c>
      <c r="C207" t="s">
        <v>5</v>
      </c>
      <c r="D207" s="2">
        <v>4512</v>
      </c>
      <c r="E207" s="3">
        <v>42726</v>
      </c>
      <c r="F207" t="s">
        <v>20</v>
      </c>
    </row>
    <row r="208" spans="1:6" x14ac:dyDescent="0.35">
      <c r="A208">
        <v>207</v>
      </c>
      <c r="B208" t="s">
        <v>14</v>
      </c>
      <c r="C208" t="s">
        <v>5</v>
      </c>
      <c r="D208" s="2">
        <v>8752</v>
      </c>
      <c r="E208" s="3">
        <v>42726</v>
      </c>
      <c r="F208" t="s">
        <v>12</v>
      </c>
    </row>
    <row r="209" spans="1:6" x14ac:dyDescent="0.35">
      <c r="A209">
        <v>208</v>
      </c>
      <c r="B209" t="s">
        <v>17</v>
      </c>
      <c r="C209" t="s">
        <v>6</v>
      </c>
      <c r="D209" s="2">
        <v>9127</v>
      </c>
      <c r="E209" s="3">
        <v>42729</v>
      </c>
      <c r="F209" t="s">
        <v>8</v>
      </c>
    </row>
    <row r="210" spans="1:6" x14ac:dyDescent="0.35">
      <c r="A210">
        <v>209</v>
      </c>
      <c r="B210" t="s">
        <v>14</v>
      </c>
      <c r="C210" t="s">
        <v>5</v>
      </c>
      <c r="D210" s="2">
        <v>1777</v>
      </c>
      <c r="E210" s="3">
        <v>42732</v>
      </c>
      <c r="F210" t="s">
        <v>19</v>
      </c>
    </row>
    <row r="211" spans="1:6" x14ac:dyDescent="0.35">
      <c r="A211">
        <v>210</v>
      </c>
      <c r="B211" t="s">
        <v>18</v>
      </c>
      <c r="C211" t="s">
        <v>6</v>
      </c>
      <c r="D211" s="2">
        <v>680</v>
      </c>
      <c r="E211" s="3">
        <v>42732</v>
      </c>
      <c r="F211" t="s">
        <v>19</v>
      </c>
    </row>
    <row r="212" spans="1:6" x14ac:dyDescent="0.35">
      <c r="A212">
        <v>211</v>
      </c>
      <c r="B212" t="s">
        <v>15</v>
      </c>
      <c r="C212" t="s">
        <v>5</v>
      </c>
      <c r="D212" s="2">
        <v>958</v>
      </c>
      <c r="E212" s="3">
        <v>42733</v>
      </c>
      <c r="F212" t="s">
        <v>8</v>
      </c>
    </row>
    <row r="213" spans="1:6" x14ac:dyDescent="0.35">
      <c r="A213">
        <v>212</v>
      </c>
      <c r="B213" t="s">
        <v>17</v>
      </c>
      <c r="C213" t="s">
        <v>6</v>
      </c>
      <c r="D213" s="2">
        <v>2613</v>
      </c>
      <c r="E213" s="3">
        <v>42733</v>
      </c>
      <c r="F213" t="s">
        <v>11</v>
      </c>
    </row>
    <row r="214" spans="1:6" x14ac:dyDescent="0.35">
      <c r="A214">
        <v>213</v>
      </c>
      <c r="B214" t="s">
        <v>17</v>
      </c>
      <c r="C214" t="s">
        <v>6</v>
      </c>
      <c r="D214" s="2">
        <v>339</v>
      </c>
      <c r="E214" s="3">
        <v>42734</v>
      </c>
      <c r="F214" t="s">
        <v>11</v>
      </c>
    </row>
  </sheetData>
  <mergeCells count="1">
    <mergeCell ref="I2:L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0"/>
  <sheetViews>
    <sheetView topLeftCell="A46" workbookViewId="0">
      <selection activeCell="B15" sqref="B15"/>
    </sheetView>
  </sheetViews>
  <sheetFormatPr defaultRowHeight="14.5" x14ac:dyDescent="0.35"/>
  <cols>
    <col min="1" max="1" width="14.08203125" bestFit="1" customWidth="1"/>
    <col min="2" max="2" width="16.1640625" bestFit="1" customWidth="1"/>
    <col min="3" max="3" width="13.33203125" bestFit="1" customWidth="1"/>
    <col min="5" max="5" width="8"/>
    <col min="6" max="6" width="9.83203125" bestFit="1" customWidth="1"/>
    <col min="7" max="7" width="14.5" bestFit="1" customWidth="1"/>
  </cols>
  <sheetData>
    <row r="1" spans="1:3" x14ac:dyDescent="0.35">
      <c r="A1" s="30" t="s">
        <v>3</v>
      </c>
      <c r="B1" s="30" t="s">
        <v>2</v>
      </c>
      <c r="C1" t="s">
        <v>27</v>
      </c>
    </row>
    <row r="2" spans="1:3" x14ac:dyDescent="0.35">
      <c r="A2" t="s">
        <v>5</v>
      </c>
      <c r="B2" t="s">
        <v>14</v>
      </c>
      <c r="C2" s="5">
        <v>191257</v>
      </c>
    </row>
    <row r="3" spans="1:3" x14ac:dyDescent="0.35">
      <c r="B3" t="s">
        <v>13</v>
      </c>
      <c r="C3" s="5">
        <v>340295</v>
      </c>
    </row>
    <row r="4" spans="1:3" x14ac:dyDescent="0.35">
      <c r="B4" t="s">
        <v>16</v>
      </c>
      <c r="C4" s="5">
        <v>57079</v>
      </c>
    </row>
    <row r="5" spans="1:3" x14ac:dyDescent="0.35">
      <c r="B5" t="s">
        <v>15</v>
      </c>
      <c r="C5" s="5">
        <v>104438</v>
      </c>
    </row>
    <row r="6" spans="1:3" x14ac:dyDescent="0.35">
      <c r="A6" t="s">
        <v>29</v>
      </c>
      <c r="C6" s="5">
        <v>693069</v>
      </c>
    </row>
    <row r="7" spans="1:3" x14ac:dyDescent="0.35">
      <c r="A7" t="s">
        <v>6</v>
      </c>
      <c r="B7" t="s">
        <v>18</v>
      </c>
      <c r="C7" s="5">
        <v>57281</v>
      </c>
    </row>
    <row r="8" spans="1:3" x14ac:dyDescent="0.35">
      <c r="B8" t="s">
        <v>21</v>
      </c>
      <c r="C8" s="5">
        <v>142439</v>
      </c>
    </row>
    <row r="9" spans="1:3" x14ac:dyDescent="0.35">
      <c r="B9" t="s">
        <v>17</v>
      </c>
      <c r="C9" s="5">
        <v>136945</v>
      </c>
    </row>
    <row r="10" spans="1:3" x14ac:dyDescent="0.35">
      <c r="A10" t="s">
        <v>30</v>
      </c>
      <c r="C10" s="5">
        <v>336665</v>
      </c>
    </row>
    <row r="11" spans="1:3" x14ac:dyDescent="0.35">
      <c r="A11" t="s">
        <v>26</v>
      </c>
      <c r="C11" s="5">
        <v>1029734</v>
      </c>
    </row>
    <row r="15" spans="1:3" x14ac:dyDescent="0.35">
      <c r="A15" s="30" t="s">
        <v>3</v>
      </c>
      <c r="B15" t="s">
        <v>28</v>
      </c>
    </row>
    <row r="16" spans="1:3" x14ac:dyDescent="0.35">
      <c r="A16" t="s">
        <v>5</v>
      </c>
      <c r="B16" s="40">
        <v>146</v>
      </c>
    </row>
    <row r="17" spans="1:2" x14ac:dyDescent="0.35">
      <c r="A17" t="s">
        <v>6</v>
      </c>
      <c r="B17" s="40">
        <v>67</v>
      </c>
    </row>
    <row r="18" spans="1:2" x14ac:dyDescent="0.35">
      <c r="A18" t="s">
        <v>26</v>
      </c>
      <c r="B18" s="40">
        <v>213</v>
      </c>
    </row>
    <row r="22" spans="1:2" x14ac:dyDescent="0.35">
      <c r="A22" s="30" t="s">
        <v>31</v>
      </c>
      <c r="B22" t="s">
        <v>27</v>
      </c>
    </row>
    <row r="23" spans="1:2" x14ac:dyDescent="0.35">
      <c r="A23" t="s">
        <v>32</v>
      </c>
      <c r="B23" s="5">
        <v>89663</v>
      </c>
    </row>
    <row r="24" spans="1:2" x14ac:dyDescent="0.35">
      <c r="A24" t="s">
        <v>33</v>
      </c>
      <c r="B24" s="5">
        <v>62762</v>
      </c>
    </row>
    <row r="25" spans="1:2" x14ac:dyDescent="0.35">
      <c r="A25" t="s">
        <v>34</v>
      </c>
      <c r="B25" s="5">
        <v>104566</v>
      </c>
    </row>
    <row r="26" spans="1:2" x14ac:dyDescent="0.35">
      <c r="A26" t="s">
        <v>35</v>
      </c>
      <c r="B26" s="5">
        <v>49474</v>
      </c>
    </row>
    <row r="27" spans="1:2" x14ac:dyDescent="0.35">
      <c r="A27" t="s">
        <v>36</v>
      </c>
      <c r="B27" s="5">
        <v>203339</v>
      </c>
    </row>
    <row r="28" spans="1:2" x14ac:dyDescent="0.35">
      <c r="A28" t="s">
        <v>37</v>
      </c>
      <c r="B28" s="5">
        <v>51600</v>
      </c>
    </row>
    <row r="29" spans="1:2" x14ac:dyDescent="0.35">
      <c r="A29" t="s">
        <v>38</v>
      </c>
      <c r="B29" s="5">
        <v>80735</v>
      </c>
    </row>
    <row r="30" spans="1:2" x14ac:dyDescent="0.35">
      <c r="A30" t="s">
        <v>39</v>
      </c>
      <c r="B30" s="5">
        <v>68994</v>
      </c>
    </row>
    <row r="31" spans="1:2" x14ac:dyDescent="0.35">
      <c r="A31" t="s">
        <v>40</v>
      </c>
      <c r="B31" s="5">
        <v>102433</v>
      </c>
    </row>
    <row r="32" spans="1:2" x14ac:dyDescent="0.35">
      <c r="A32" t="s">
        <v>41</v>
      </c>
      <c r="B32" s="5">
        <v>52615</v>
      </c>
    </row>
    <row r="33" spans="1:2" x14ac:dyDescent="0.35">
      <c r="A33" t="s">
        <v>42</v>
      </c>
      <c r="B33" s="5">
        <v>73740</v>
      </c>
    </row>
    <row r="34" spans="1:2" x14ac:dyDescent="0.35">
      <c r="A34" t="s">
        <v>43</v>
      </c>
      <c r="B34" s="5">
        <v>89813</v>
      </c>
    </row>
    <row r="35" spans="1:2" x14ac:dyDescent="0.35">
      <c r="A35" t="s">
        <v>26</v>
      </c>
      <c r="B35" s="5">
        <v>1029734</v>
      </c>
    </row>
    <row r="39" spans="1:2" x14ac:dyDescent="0.35">
      <c r="A39" s="30" t="s">
        <v>31</v>
      </c>
      <c r="B39" t="s">
        <v>27</v>
      </c>
    </row>
    <row r="40" spans="1:2" x14ac:dyDescent="0.35">
      <c r="A40" t="s">
        <v>32</v>
      </c>
      <c r="B40" s="5">
        <v>89663</v>
      </c>
    </row>
    <row r="41" spans="1:2" x14ac:dyDescent="0.35">
      <c r="A41" t="s">
        <v>33</v>
      </c>
      <c r="B41" s="5">
        <v>62762</v>
      </c>
    </row>
    <row r="42" spans="1:2" x14ac:dyDescent="0.35">
      <c r="A42" t="s">
        <v>34</v>
      </c>
      <c r="B42" s="5">
        <v>104566</v>
      </c>
    </row>
    <row r="43" spans="1:2" x14ac:dyDescent="0.35">
      <c r="A43" t="s">
        <v>35</v>
      </c>
      <c r="B43" s="5">
        <v>49474</v>
      </c>
    </row>
    <row r="44" spans="1:2" x14ac:dyDescent="0.35">
      <c r="A44" t="s">
        <v>36</v>
      </c>
      <c r="B44" s="5">
        <v>203339</v>
      </c>
    </row>
    <row r="45" spans="1:2" x14ac:dyDescent="0.35">
      <c r="A45" t="s">
        <v>37</v>
      </c>
      <c r="B45" s="5">
        <v>51600</v>
      </c>
    </row>
    <row r="46" spans="1:2" x14ac:dyDescent="0.35">
      <c r="A46" t="s">
        <v>38</v>
      </c>
      <c r="B46" s="5">
        <v>80735</v>
      </c>
    </row>
    <row r="47" spans="1:2" x14ac:dyDescent="0.35">
      <c r="A47" t="s">
        <v>39</v>
      </c>
      <c r="B47" s="5">
        <v>68994</v>
      </c>
    </row>
    <row r="48" spans="1:2" x14ac:dyDescent="0.35">
      <c r="A48" t="s">
        <v>40</v>
      </c>
      <c r="B48" s="5">
        <v>102433</v>
      </c>
    </row>
    <row r="49" spans="1:2" x14ac:dyDescent="0.35">
      <c r="A49" t="s">
        <v>41</v>
      </c>
      <c r="B49" s="5">
        <v>52615</v>
      </c>
    </row>
    <row r="50" spans="1:2" x14ac:dyDescent="0.35">
      <c r="A50" t="s">
        <v>42</v>
      </c>
      <c r="B50" s="5">
        <v>73740</v>
      </c>
    </row>
    <row r="51" spans="1:2" x14ac:dyDescent="0.35">
      <c r="A51" t="s">
        <v>43</v>
      </c>
      <c r="B51" s="5">
        <v>89813</v>
      </c>
    </row>
    <row r="52" spans="1:2" x14ac:dyDescent="0.35">
      <c r="A52" t="s">
        <v>26</v>
      </c>
      <c r="B52" s="5">
        <v>1029734</v>
      </c>
    </row>
    <row r="57" spans="1:2" x14ac:dyDescent="0.35">
      <c r="A57" s="30" t="s">
        <v>31</v>
      </c>
      <c r="B57" t="s">
        <v>44</v>
      </c>
    </row>
    <row r="58" spans="1:2" x14ac:dyDescent="0.35">
      <c r="A58" t="s">
        <v>32</v>
      </c>
      <c r="B58" s="5">
        <v>4719.105263157895</v>
      </c>
    </row>
    <row r="59" spans="1:2" x14ac:dyDescent="0.35">
      <c r="A59" t="s">
        <v>33</v>
      </c>
      <c r="B59" s="5">
        <v>4184.1333333333332</v>
      </c>
    </row>
    <row r="60" spans="1:2" x14ac:dyDescent="0.35">
      <c r="A60" t="s">
        <v>34</v>
      </c>
      <c r="B60" s="5">
        <v>5809.2222222222226</v>
      </c>
    </row>
    <row r="61" spans="1:2" x14ac:dyDescent="0.35">
      <c r="A61" t="s">
        <v>35</v>
      </c>
      <c r="B61" s="5">
        <v>3533.8571428571427</v>
      </c>
    </row>
    <row r="62" spans="1:2" x14ac:dyDescent="0.35">
      <c r="A62" t="s">
        <v>36</v>
      </c>
      <c r="B62" s="5">
        <v>5083.4750000000004</v>
      </c>
    </row>
    <row r="63" spans="1:2" x14ac:dyDescent="0.35">
      <c r="A63" t="s">
        <v>37</v>
      </c>
      <c r="B63" s="5">
        <v>5160</v>
      </c>
    </row>
    <row r="64" spans="1:2" x14ac:dyDescent="0.35">
      <c r="A64" t="s">
        <v>38</v>
      </c>
      <c r="B64" s="5">
        <v>4485.2777777777774</v>
      </c>
    </row>
    <row r="65" spans="1:2" x14ac:dyDescent="0.35">
      <c r="A65" t="s">
        <v>39</v>
      </c>
      <c r="B65" s="5">
        <v>5307.2307692307695</v>
      </c>
    </row>
    <row r="66" spans="1:2" x14ac:dyDescent="0.35">
      <c r="A66" t="s">
        <v>40</v>
      </c>
      <c r="B66" s="5">
        <v>5121.6499999999996</v>
      </c>
    </row>
    <row r="67" spans="1:2" x14ac:dyDescent="0.35">
      <c r="A67" t="s">
        <v>41</v>
      </c>
      <c r="B67" s="5">
        <v>4783.181818181818</v>
      </c>
    </row>
    <row r="68" spans="1:2" x14ac:dyDescent="0.35">
      <c r="A68" t="s">
        <v>42</v>
      </c>
      <c r="B68" s="5">
        <v>5672.3076923076924</v>
      </c>
    </row>
    <row r="69" spans="1:2" x14ac:dyDescent="0.35">
      <c r="A69" t="s">
        <v>43</v>
      </c>
      <c r="B69" s="5">
        <v>4082.409090909091</v>
      </c>
    </row>
    <row r="70" spans="1:2" x14ac:dyDescent="0.35">
      <c r="A70" t="s">
        <v>26</v>
      </c>
      <c r="B70" s="5">
        <v>4834.4319248826287</v>
      </c>
    </row>
  </sheetData>
  <pageMargins left="0.7" right="0.7" top="0.75" bottom="0.75" header="0.3" footer="0.3"/>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zoomScale="55" zoomScaleNormal="55" workbookViewId="0">
      <selection activeCell="L29" sqref="L29"/>
    </sheetView>
  </sheetViews>
  <sheetFormatPr defaultRowHeight="14.5" x14ac:dyDescent="0.35"/>
  <cols>
    <col min="1" max="1" width="13.75" bestFit="1" customWidth="1"/>
    <col min="2" max="3" width="12.08203125" bestFit="1" customWidth="1"/>
    <col min="4" max="4" width="10.4140625" bestFit="1" customWidth="1"/>
    <col min="5" max="8" width="14.33203125" bestFit="1" customWidth="1"/>
    <col min="9" max="10" width="10.4140625" bestFit="1" customWidth="1"/>
  </cols>
  <sheetData>
    <row r="1" spans="1:9" x14ac:dyDescent="0.35">
      <c r="A1" s="30" t="s">
        <v>27</v>
      </c>
      <c r="B1" s="30" t="s">
        <v>0</v>
      </c>
    </row>
    <row r="2" spans="1:9" x14ac:dyDescent="0.35">
      <c r="A2" s="30" t="s">
        <v>2</v>
      </c>
      <c r="B2" t="s">
        <v>11</v>
      </c>
      <c r="C2" t="s">
        <v>10</v>
      </c>
      <c r="D2" t="s">
        <v>19</v>
      </c>
      <c r="E2" t="s">
        <v>12</v>
      </c>
      <c r="F2" t="s">
        <v>20</v>
      </c>
      <c r="G2" t="s">
        <v>9</v>
      </c>
      <c r="H2" t="s">
        <v>8</v>
      </c>
      <c r="I2" t="s">
        <v>26</v>
      </c>
    </row>
    <row r="3" spans="1:9" x14ac:dyDescent="0.35">
      <c r="A3" t="s">
        <v>14</v>
      </c>
      <c r="B3" s="40">
        <v>20634</v>
      </c>
      <c r="C3" s="40">
        <v>24867</v>
      </c>
      <c r="D3" s="40">
        <v>80193</v>
      </c>
      <c r="E3" s="40">
        <v>9082</v>
      </c>
      <c r="F3" s="40">
        <v>10332</v>
      </c>
      <c r="G3" s="40">
        <v>17534</v>
      </c>
      <c r="H3" s="40">
        <v>28615</v>
      </c>
      <c r="I3" s="40">
        <v>191257</v>
      </c>
    </row>
    <row r="4" spans="1:9" x14ac:dyDescent="0.35">
      <c r="A4" t="s">
        <v>13</v>
      </c>
      <c r="B4" s="40">
        <v>52721</v>
      </c>
      <c r="C4" s="40">
        <v>33775</v>
      </c>
      <c r="D4" s="40">
        <v>36094</v>
      </c>
      <c r="E4" s="40">
        <v>39686</v>
      </c>
      <c r="F4" s="40">
        <v>40050</v>
      </c>
      <c r="G4" s="40">
        <v>42908</v>
      </c>
      <c r="H4" s="40">
        <v>95061</v>
      </c>
      <c r="I4" s="40">
        <v>340295</v>
      </c>
    </row>
    <row r="5" spans="1:9" x14ac:dyDescent="0.35">
      <c r="A5" t="s">
        <v>18</v>
      </c>
      <c r="B5" s="40">
        <v>14433</v>
      </c>
      <c r="C5" s="40"/>
      <c r="D5" s="40">
        <v>680</v>
      </c>
      <c r="E5" s="40">
        <v>29905</v>
      </c>
      <c r="F5" s="40"/>
      <c r="G5" s="40">
        <v>5100</v>
      </c>
      <c r="H5" s="40">
        <v>7163</v>
      </c>
      <c r="I5" s="40">
        <v>57281</v>
      </c>
    </row>
    <row r="6" spans="1:9" x14ac:dyDescent="0.35">
      <c r="A6" t="s">
        <v>21</v>
      </c>
      <c r="B6" s="40">
        <v>17953</v>
      </c>
      <c r="C6" s="40">
        <v>12407</v>
      </c>
      <c r="D6" s="40">
        <v>5341</v>
      </c>
      <c r="E6" s="40">
        <v>37197</v>
      </c>
      <c r="F6" s="40">
        <v>4390</v>
      </c>
      <c r="G6" s="40">
        <v>38436</v>
      </c>
      <c r="H6" s="40">
        <v>26715</v>
      </c>
      <c r="I6" s="40">
        <v>142439</v>
      </c>
    </row>
    <row r="7" spans="1:9" x14ac:dyDescent="0.35">
      <c r="A7" t="s">
        <v>17</v>
      </c>
      <c r="B7" s="40">
        <v>8106</v>
      </c>
      <c r="C7" s="40"/>
      <c r="D7" s="40">
        <v>9104</v>
      </c>
      <c r="E7" s="40">
        <v>21636</v>
      </c>
      <c r="F7" s="40"/>
      <c r="G7" s="40">
        <v>41815</v>
      </c>
      <c r="H7" s="40">
        <v>56284</v>
      </c>
      <c r="I7" s="40">
        <v>136945</v>
      </c>
    </row>
    <row r="8" spans="1:9" x14ac:dyDescent="0.35">
      <c r="A8" t="s">
        <v>16</v>
      </c>
      <c r="B8" s="40">
        <v>9186</v>
      </c>
      <c r="C8" s="40">
        <v>3767</v>
      </c>
      <c r="D8" s="40">
        <v>7388</v>
      </c>
      <c r="E8" s="40">
        <v>8775</v>
      </c>
      <c r="F8" s="40"/>
      <c r="G8" s="40">
        <v>5600</v>
      </c>
      <c r="H8" s="40">
        <v>22363</v>
      </c>
      <c r="I8" s="40">
        <v>57079</v>
      </c>
    </row>
    <row r="9" spans="1:9" x14ac:dyDescent="0.35">
      <c r="A9" t="s">
        <v>15</v>
      </c>
      <c r="B9" s="40">
        <v>8680</v>
      </c>
      <c r="C9" s="40">
        <v>19929</v>
      </c>
      <c r="D9" s="40">
        <v>2256</v>
      </c>
      <c r="E9" s="40">
        <v>8887</v>
      </c>
      <c r="F9" s="40">
        <v>12010</v>
      </c>
      <c r="G9" s="40">
        <v>21744</v>
      </c>
      <c r="H9" s="40">
        <v>30932</v>
      </c>
      <c r="I9" s="40">
        <v>104438</v>
      </c>
    </row>
    <row r="10" spans="1:9" x14ac:dyDescent="0.35">
      <c r="A10" t="s">
        <v>26</v>
      </c>
      <c r="B10" s="40">
        <v>131713</v>
      </c>
      <c r="C10" s="40">
        <v>94745</v>
      </c>
      <c r="D10" s="40">
        <v>141056</v>
      </c>
      <c r="E10" s="40">
        <v>155168</v>
      </c>
      <c r="F10" s="40">
        <v>66782</v>
      </c>
      <c r="G10" s="40">
        <v>173137</v>
      </c>
      <c r="H10" s="40">
        <v>267133</v>
      </c>
      <c r="I10" s="40">
        <v>1029734</v>
      </c>
    </row>
    <row r="15" spans="1:9" x14ac:dyDescent="0.35">
      <c r="A15" s="30" t="s">
        <v>27</v>
      </c>
      <c r="B15" s="30" t="s">
        <v>0</v>
      </c>
    </row>
    <row r="16" spans="1:9" x14ac:dyDescent="0.35">
      <c r="A16" s="30" t="s">
        <v>2</v>
      </c>
      <c r="B16" t="s">
        <v>11</v>
      </c>
      <c r="C16" t="s">
        <v>10</v>
      </c>
      <c r="D16" t="s">
        <v>19</v>
      </c>
      <c r="E16" t="s">
        <v>12</v>
      </c>
      <c r="F16" t="s">
        <v>20</v>
      </c>
      <c r="G16" t="s">
        <v>9</v>
      </c>
      <c r="H16" t="s">
        <v>8</v>
      </c>
      <c r="I16" t="s">
        <v>26</v>
      </c>
    </row>
    <row r="17" spans="1:9" x14ac:dyDescent="0.35">
      <c r="A17" t="s">
        <v>14</v>
      </c>
      <c r="B17" s="2">
        <v>20634</v>
      </c>
      <c r="C17" s="2">
        <v>24867</v>
      </c>
      <c r="D17" s="2">
        <v>80193</v>
      </c>
      <c r="E17" s="2">
        <v>9082</v>
      </c>
      <c r="F17" s="2">
        <v>10332</v>
      </c>
      <c r="G17" s="2">
        <v>17534</v>
      </c>
      <c r="H17" s="2">
        <v>28615</v>
      </c>
      <c r="I17" s="2">
        <v>191257</v>
      </c>
    </row>
    <row r="18" spans="1:9" x14ac:dyDescent="0.35">
      <c r="A18" t="s">
        <v>13</v>
      </c>
      <c r="B18" s="2">
        <v>52721</v>
      </c>
      <c r="C18" s="2">
        <v>33775</v>
      </c>
      <c r="D18" s="2">
        <v>36094</v>
      </c>
      <c r="E18" s="2">
        <v>39686</v>
      </c>
      <c r="F18" s="2">
        <v>40050</v>
      </c>
      <c r="G18" s="2">
        <v>42908</v>
      </c>
      <c r="H18" s="2">
        <v>95061</v>
      </c>
      <c r="I18" s="2">
        <v>340295</v>
      </c>
    </row>
    <row r="19" spans="1:9" x14ac:dyDescent="0.35">
      <c r="A19" t="s">
        <v>18</v>
      </c>
      <c r="B19" s="2">
        <v>14433</v>
      </c>
      <c r="C19" s="2"/>
      <c r="D19" s="2">
        <v>680</v>
      </c>
      <c r="E19" s="2">
        <v>29905</v>
      </c>
      <c r="F19" s="2"/>
      <c r="G19" s="2">
        <v>5100</v>
      </c>
      <c r="H19" s="2">
        <v>7163</v>
      </c>
      <c r="I19" s="2">
        <v>57281</v>
      </c>
    </row>
    <row r="20" spans="1:9" x14ac:dyDescent="0.35">
      <c r="A20" t="s">
        <v>21</v>
      </c>
      <c r="B20" s="2">
        <v>17953</v>
      </c>
      <c r="C20" s="2">
        <v>12407</v>
      </c>
      <c r="D20" s="2">
        <v>5341</v>
      </c>
      <c r="E20" s="2">
        <v>37197</v>
      </c>
      <c r="F20" s="2">
        <v>4390</v>
      </c>
      <c r="G20" s="2">
        <v>38436</v>
      </c>
      <c r="H20" s="2">
        <v>26715</v>
      </c>
      <c r="I20" s="2">
        <v>142439</v>
      </c>
    </row>
    <row r="21" spans="1:9" x14ac:dyDescent="0.35">
      <c r="A21" t="s">
        <v>17</v>
      </c>
      <c r="B21" s="2">
        <v>8106</v>
      </c>
      <c r="C21" s="2"/>
      <c r="D21" s="2">
        <v>9104</v>
      </c>
      <c r="E21" s="2">
        <v>21636</v>
      </c>
      <c r="F21" s="2"/>
      <c r="G21" s="2">
        <v>41815</v>
      </c>
      <c r="H21" s="2">
        <v>56284</v>
      </c>
      <c r="I21" s="2">
        <v>136945</v>
      </c>
    </row>
    <row r="22" spans="1:9" x14ac:dyDescent="0.35">
      <c r="A22" t="s">
        <v>16</v>
      </c>
      <c r="B22" s="2">
        <v>9186</v>
      </c>
      <c r="C22" s="2">
        <v>3767</v>
      </c>
      <c r="D22" s="2">
        <v>7388</v>
      </c>
      <c r="E22" s="2">
        <v>8775</v>
      </c>
      <c r="F22" s="2"/>
      <c r="G22" s="2">
        <v>5600</v>
      </c>
      <c r="H22" s="2">
        <v>22363</v>
      </c>
      <c r="I22" s="2">
        <v>57079</v>
      </c>
    </row>
    <row r="23" spans="1:9" x14ac:dyDescent="0.35">
      <c r="A23" t="s">
        <v>15</v>
      </c>
      <c r="B23" s="2">
        <v>8680</v>
      </c>
      <c r="C23" s="2">
        <v>19929</v>
      </c>
      <c r="D23" s="2">
        <v>2256</v>
      </c>
      <c r="E23" s="2">
        <v>8887</v>
      </c>
      <c r="F23" s="2">
        <v>12010</v>
      </c>
      <c r="G23" s="2">
        <v>21744</v>
      </c>
      <c r="H23" s="2">
        <v>30932</v>
      </c>
      <c r="I23" s="2">
        <v>104438</v>
      </c>
    </row>
    <row r="24" spans="1:9" x14ac:dyDescent="0.35">
      <c r="A24" t="s">
        <v>26</v>
      </c>
      <c r="B24" s="2">
        <v>131713</v>
      </c>
      <c r="C24" s="2">
        <v>94745</v>
      </c>
      <c r="D24" s="2">
        <v>141056</v>
      </c>
      <c r="E24" s="2">
        <v>155168</v>
      </c>
      <c r="F24" s="2">
        <v>66782</v>
      </c>
      <c r="G24" s="2">
        <v>173137</v>
      </c>
      <c r="H24" s="2">
        <v>267133</v>
      </c>
      <c r="I24" s="2">
        <v>1029734</v>
      </c>
    </row>
    <row r="30" spans="1:9" x14ac:dyDescent="0.35">
      <c r="A30" s="30" t="s">
        <v>27</v>
      </c>
      <c r="B30" s="30" t="s">
        <v>3</v>
      </c>
    </row>
    <row r="31" spans="1:9" x14ac:dyDescent="0.35">
      <c r="A31" s="30" t="s">
        <v>0</v>
      </c>
      <c r="B31" t="s">
        <v>5</v>
      </c>
      <c r="C31" t="s">
        <v>6</v>
      </c>
      <c r="D31" t="s">
        <v>26</v>
      </c>
    </row>
    <row r="32" spans="1:9" x14ac:dyDescent="0.35">
      <c r="A32" t="s">
        <v>11</v>
      </c>
      <c r="B32" s="2">
        <v>91221</v>
      </c>
      <c r="C32" s="2">
        <v>40492</v>
      </c>
      <c r="D32" s="2">
        <v>131713</v>
      </c>
    </row>
    <row r="33" spans="1:4" x14ac:dyDescent="0.35">
      <c r="A33" t="s">
        <v>10</v>
      </c>
      <c r="B33" s="2">
        <v>82338</v>
      </c>
      <c r="C33" s="2">
        <v>12407</v>
      </c>
      <c r="D33" s="2">
        <v>94745</v>
      </c>
    </row>
    <row r="34" spans="1:4" x14ac:dyDescent="0.35">
      <c r="A34" t="s">
        <v>19</v>
      </c>
      <c r="B34" s="2">
        <v>125931</v>
      </c>
      <c r="C34" s="2">
        <v>15125</v>
      </c>
      <c r="D34" s="2">
        <v>141056</v>
      </c>
    </row>
    <row r="35" spans="1:4" x14ac:dyDescent="0.35">
      <c r="A35" t="s">
        <v>12</v>
      </c>
      <c r="B35" s="2">
        <v>66430</v>
      </c>
      <c r="C35" s="2">
        <v>88738</v>
      </c>
      <c r="D35" s="2">
        <v>155168</v>
      </c>
    </row>
    <row r="36" spans="1:4" x14ac:dyDescent="0.35">
      <c r="A36" t="s">
        <v>20</v>
      </c>
      <c r="B36" s="2">
        <v>62392</v>
      </c>
      <c r="C36" s="2">
        <v>4390</v>
      </c>
      <c r="D36" s="2">
        <v>66782</v>
      </c>
    </row>
    <row r="37" spans="1:4" x14ac:dyDescent="0.35">
      <c r="A37" t="s">
        <v>9</v>
      </c>
      <c r="B37" s="2">
        <v>87786</v>
      </c>
      <c r="C37" s="2">
        <v>85351</v>
      </c>
      <c r="D37" s="2">
        <v>173137</v>
      </c>
    </row>
    <row r="38" spans="1:4" x14ac:dyDescent="0.35">
      <c r="A38" t="s">
        <v>8</v>
      </c>
      <c r="B38" s="2">
        <v>176971</v>
      </c>
      <c r="C38" s="2">
        <v>90162</v>
      </c>
      <c r="D38" s="2">
        <v>267133</v>
      </c>
    </row>
    <row r="39" spans="1:4" x14ac:dyDescent="0.35">
      <c r="A39" t="s">
        <v>26</v>
      </c>
      <c r="B39" s="2">
        <v>693069</v>
      </c>
      <c r="C39" s="2">
        <v>336665</v>
      </c>
      <c r="D39" s="2">
        <v>1029734</v>
      </c>
    </row>
  </sheetData>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C4F68-4650-45ED-B6C5-12D5DCDBBF22}">
  <dimension ref="A1:H26"/>
  <sheetViews>
    <sheetView workbookViewId="0">
      <selection activeCell="B25" sqref="B25"/>
    </sheetView>
  </sheetViews>
  <sheetFormatPr defaultRowHeight="14.5" x14ac:dyDescent="0.35"/>
  <cols>
    <col min="1" max="1" width="10.1640625" bestFit="1" customWidth="1"/>
    <col min="2" max="3" width="13.33203125" bestFit="1" customWidth="1"/>
    <col min="4" max="4" width="13.33203125" customWidth="1"/>
    <col min="5" max="5" width="13.9140625" customWidth="1"/>
    <col min="8" max="8" width="13.9140625" customWidth="1"/>
  </cols>
  <sheetData>
    <row r="1" spans="1:8" x14ac:dyDescent="0.35">
      <c r="A1" s="30" t="s">
        <v>0</v>
      </c>
      <c r="B1" s="30" t="s">
        <v>3</v>
      </c>
      <c r="C1" t="s">
        <v>27</v>
      </c>
      <c r="F1" s="34" t="s">
        <v>0</v>
      </c>
      <c r="G1" s="34" t="s">
        <v>3</v>
      </c>
      <c r="H1" s="34" t="s">
        <v>27</v>
      </c>
    </row>
    <row r="2" spans="1:8" x14ac:dyDescent="0.35">
      <c r="A2" t="s">
        <v>11</v>
      </c>
      <c r="B2" t="s">
        <v>5</v>
      </c>
      <c r="C2" s="40">
        <v>91221</v>
      </c>
      <c r="F2" s="1" t="s">
        <v>11</v>
      </c>
      <c r="G2" t="s">
        <v>5</v>
      </c>
      <c r="H2">
        <v>91221</v>
      </c>
    </row>
    <row r="3" spans="1:8" x14ac:dyDescent="0.35">
      <c r="B3" t="s">
        <v>6</v>
      </c>
      <c r="C3" s="40">
        <v>40492</v>
      </c>
      <c r="F3" s="35"/>
      <c r="G3" t="s">
        <v>6</v>
      </c>
      <c r="H3">
        <v>40492</v>
      </c>
    </row>
    <row r="4" spans="1:8" x14ac:dyDescent="0.35">
      <c r="A4" t="s">
        <v>10</v>
      </c>
      <c r="B4" t="s">
        <v>5</v>
      </c>
      <c r="C4" s="40">
        <v>82338</v>
      </c>
      <c r="F4" s="36" t="s">
        <v>51</v>
      </c>
      <c r="G4" s="36"/>
      <c r="H4" s="36">
        <v>131713</v>
      </c>
    </row>
    <row r="5" spans="1:8" x14ac:dyDescent="0.35">
      <c r="B5" t="s">
        <v>6</v>
      </c>
      <c r="C5" s="40">
        <v>12407</v>
      </c>
      <c r="F5" s="1" t="s">
        <v>10</v>
      </c>
      <c r="G5" t="s">
        <v>5</v>
      </c>
      <c r="H5">
        <v>82338</v>
      </c>
    </row>
    <row r="6" spans="1:8" x14ac:dyDescent="0.35">
      <c r="A6" t="s">
        <v>19</v>
      </c>
      <c r="B6" t="s">
        <v>5</v>
      </c>
      <c r="C6" s="40">
        <v>125931</v>
      </c>
      <c r="F6" s="35"/>
      <c r="G6" t="s">
        <v>6</v>
      </c>
      <c r="H6">
        <v>12407</v>
      </c>
    </row>
    <row r="7" spans="1:8" x14ac:dyDescent="0.35">
      <c r="B7" t="s">
        <v>6</v>
      </c>
      <c r="C7" s="40">
        <v>15125</v>
      </c>
      <c r="F7" s="36" t="s">
        <v>52</v>
      </c>
      <c r="G7" s="36"/>
      <c r="H7" s="36">
        <v>94745</v>
      </c>
    </row>
    <row r="8" spans="1:8" x14ac:dyDescent="0.35">
      <c r="A8" t="s">
        <v>12</v>
      </c>
      <c r="B8" t="s">
        <v>5</v>
      </c>
      <c r="C8" s="40">
        <v>66430</v>
      </c>
      <c r="F8" s="1" t="s">
        <v>19</v>
      </c>
      <c r="G8" t="s">
        <v>5</v>
      </c>
      <c r="H8">
        <v>125931</v>
      </c>
    </row>
    <row r="9" spans="1:8" x14ac:dyDescent="0.35">
      <c r="B9" t="s">
        <v>6</v>
      </c>
      <c r="C9" s="40">
        <v>88738</v>
      </c>
      <c r="F9" s="35"/>
      <c r="G9" t="s">
        <v>6</v>
      </c>
      <c r="H9">
        <v>15125</v>
      </c>
    </row>
    <row r="10" spans="1:8" x14ac:dyDescent="0.35">
      <c r="A10" t="s">
        <v>20</v>
      </c>
      <c r="B10" t="s">
        <v>5</v>
      </c>
      <c r="C10" s="40">
        <v>62392</v>
      </c>
      <c r="F10" s="36" t="s">
        <v>53</v>
      </c>
      <c r="G10" s="36"/>
      <c r="H10" s="36">
        <v>141056</v>
      </c>
    </row>
    <row r="11" spans="1:8" x14ac:dyDescent="0.35">
      <c r="B11" t="s">
        <v>6</v>
      </c>
      <c r="C11" s="40">
        <v>4390</v>
      </c>
      <c r="F11" s="1" t="s">
        <v>12</v>
      </c>
      <c r="G11" t="s">
        <v>5</v>
      </c>
      <c r="H11">
        <v>66430</v>
      </c>
    </row>
    <row r="12" spans="1:8" x14ac:dyDescent="0.35">
      <c r="A12" t="s">
        <v>9</v>
      </c>
      <c r="B12" t="s">
        <v>5</v>
      </c>
      <c r="C12" s="40">
        <v>87786</v>
      </c>
      <c r="F12" s="35"/>
      <c r="G12" t="s">
        <v>6</v>
      </c>
      <c r="H12">
        <v>88738</v>
      </c>
    </row>
    <row r="13" spans="1:8" x14ac:dyDescent="0.35">
      <c r="B13" t="s">
        <v>6</v>
      </c>
      <c r="C13" s="40">
        <v>85351</v>
      </c>
      <c r="F13" s="36" t="s">
        <v>54</v>
      </c>
      <c r="G13" s="36"/>
      <c r="H13" s="36">
        <v>155168</v>
      </c>
    </row>
    <row r="14" spans="1:8" x14ac:dyDescent="0.35">
      <c r="A14" t="s">
        <v>8</v>
      </c>
      <c r="B14" t="s">
        <v>5</v>
      </c>
      <c r="C14" s="40">
        <v>176971</v>
      </c>
      <c r="F14" s="1" t="s">
        <v>20</v>
      </c>
      <c r="G14" t="s">
        <v>5</v>
      </c>
      <c r="H14">
        <v>62392</v>
      </c>
    </row>
    <row r="15" spans="1:8" x14ac:dyDescent="0.35">
      <c r="B15" t="s">
        <v>6</v>
      </c>
      <c r="C15" s="40">
        <v>90162</v>
      </c>
      <c r="F15" s="35"/>
      <c r="G15" t="s">
        <v>6</v>
      </c>
      <c r="H15">
        <v>4390</v>
      </c>
    </row>
    <row r="16" spans="1:8" x14ac:dyDescent="0.35">
      <c r="A16" t="s">
        <v>26</v>
      </c>
      <c r="C16" s="40">
        <v>1029734</v>
      </c>
      <c r="F16" s="36" t="s">
        <v>55</v>
      </c>
      <c r="G16" s="36"/>
      <c r="H16" s="36">
        <v>66782</v>
      </c>
    </row>
    <row r="17" spans="1:8" x14ac:dyDescent="0.35">
      <c r="F17" s="1" t="s">
        <v>9</v>
      </c>
      <c r="G17" t="s">
        <v>5</v>
      </c>
      <c r="H17">
        <v>87786</v>
      </c>
    </row>
    <row r="18" spans="1:8" x14ac:dyDescent="0.35">
      <c r="F18" s="35"/>
      <c r="G18" t="s">
        <v>6</v>
      </c>
      <c r="H18">
        <v>85351</v>
      </c>
    </row>
    <row r="19" spans="1:8" x14ac:dyDescent="0.35">
      <c r="F19" s="36" t="s">
        <v>56</v>
      </c>
      <c r="G19" s="36"/>
      <c r="H19" s="36">
        <v>173137</v>
      </c>
    </row>
    <row r="20" spans="1:8" x14ac:dyDescent="0.35">
      <c r="F20" s="1" t="s">
        <v>8</v>
      </c>
      <c r="G20" t="s">
        <v>5</v>
      </c>
      <c r="H20">
        <v>176971</v>
      </c>
    </row>
    <row r="21" spans="1:8" x14ac:dyDescent="0.35">
      <c r="F21" s="35"/>
      <c r="G21" t="s">
        <v>6</v>
      </c>
      <c r="H21">
        <v>90162</v>
      </c>
    </row>
    <row r="22" spans="1:8" x14ac:dyDescent="0.35">
      <c r="F22" s="36" t="s">
        <v>57</v>
      </c>
      <c r="G22" s="36"/>
      <c r="H22" s="36">
        <v>267133</v>
      </c>
    </row>
    <row r="23" spans="1:8" x14ac:dyDescent="0.35">
      <c r="A23" s="30" t="s">
        <v>3</v>
      </c>
      <c r="B23" t="s">
        <v>27</v>
      </c>
    </row>
    <row r="24" spans="1:8" x14ac:dyDescent="0.35">
      <c r="A24" t="s">
        <v>5</v>
      </c>
      <c r="B24" s="5">
        <v>693069</v>
      </c>
    </row>
    <row r="25" spans="1:8" x14ac:dyDescent="0.35">
      <c r="A25" t="s">
        <v>6</v>
      </c>
      <c r="B25" s="5">
        <v>336665</v>
      </c>
    </row>
    <row r="26" spans="1:8" x14ac:dyDescent="0.35">
      <c r="A26" t="s">
        <v>26</v>
      </c>
      <c r="B26" s="5">
        <v>1029734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AD280-E7F7-4123-9CD4-7DF79F3DB8B8}">
  <dimension ref="A1"/>
  <sheetViews>
    <sheetView showGridLines="0" tabSelected="1" zoomScale="50" zoomScaleNormal="50" workbookViewId="0">
      <selection activeCell="S50" sqref="S50"/>
    </sheetView>
  </sheetViews>
  <sheetFormatPr defaultRowHeight="14.5" x14ac:dyDescent="0.35"/>
  <cols>
    <col min="1" max="16384" width="8.6640625" style="3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BLOSSOM ACADEMY</vt:lpstr>
      <vt:lpstr>Data</vt:lpstr>
      <vt:lpstr>Table</vt:lpstr>
      <vt:lpstr>One-dimensional Pivot Table</vt:lpstr>
      <vt:lpstr>Two-dimensional Pivot Table</vt:lpstr>
      <vt:lpstr>Sheet1</vt:lpstr>
      <vt:lpstr>DashBoard</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Peniel T</cp:lastModifiedBy>
  <dcterms:created xsi:type="dcterms:W3CDTF">2012-06-12T18:34:12Z</dcterms:created>
  <dcterms:modified xsi:type="dcterms:W3CDTF">2024-09-18T15:20:48Z</dcterms:modified>
</cp:coreProperties>
</file>