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urs_USMF\"/>
    </mc:Choice>
  </mc:AlternateContent>
  <xr:revisionPtr revIDLastSave="0" documentId="8_{0AA7218C-CD27-41D3-803C-49331EC415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ructura_populatiei" sheetId="1" r:id="rId1"/>
    <sheet name="Standard" sheetId="2" r:id="rId2"/>
    <sheet name="Standardizarea directa" sheetId="3" r:id="rId3"/>
    <sheet name="Standardizarea indirec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4" l="1"/>
  <c r="J22" i="4"/>
  <c r="P20" i="4"/>
  <c r="L3" i="4"/>
  <c r="L4" i="4"/>
  <c r="L5" i="4"/>
  <c r="L6" i="4"/>
  <c r="L7" i="4"/>
  <c r="P7" i="4" s="1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" i="4"/>
  <c r="K3" i="4"/>
  <c r="K4" i="4"/>
  <c r="K5" i="4"/>
  <c r="K6" i="4"/>
  <c r="O6" i="4" s="1"/>
  <c r="K7" i="4"/>
  <c r="K8" i="4"/>
  <c r="K9" i="4"/>
  <c r="O9" i="4" s="1"/>
  <c r="K10" i="4"/>
  <c r="K11" i="4"/>
  <c r="O11" i="4" s="1"/>
  <c r="K12" i="4"/>
  <c r="K13" i="4"/>
  <c r="K14" i="4"/>
  <c r="K15" i="4"/>
  <c r="K16" i="4"/>
  <c r="K17" i="4"/>
  <c r="K18" i="4"/>
  <c r="K19" i="4"/>
  <c r="O19" i="4" s="1"/>
  <c r="K20" i="4"/>
  <c r="K2" i="4"/>
  <c r="J3" i="4"/>
  <c r="P3" i="4" s="1"/>
  <c r="J4" i="4"/>
  <c r="P4" i="4" s="1"/>
  <c r="J5" i="4"/>
  <c r="J6" i="4"/>
  <c r="J7" i="4"/>
  <c r="J8" i="4"/>
  <c r="P8" i="4" s="1"/>
  <c r="J9" i="4"/>
  <c r="P9" i="4" s="1"/>
  <c r="J10" i="4"/>
  <c r="P10" i="4" s="1"/>
  <c r="J11" i="4"/>
  <c r="P11" i="4" s="1"/>
  <c r="J12" i="4"/>
  <c r="P12" i="4" s="1"/>
  <c r="J13" i="4"/>
  <c r="P13" i="4" s="1"/>
  <c r="J14" i="4"/>
  <c r="P14" i="4" s="1"/>
  <c r="J15" i="4"/>
  <c r="O15" i="4" s="1"/>
  <c r="J16" i="4"/>
  <c r="P16" i="4" s="1"/>
  <c r="J17" i="4"/>
  <c r="O17" i="4" s="1"/>
  <c r="J18" i="4"/>
  <c r="J19" i="4"/>
  <c r="J20" i="4"/>
  <c r="J2" i="4"/>
  <c r="P2" i="4" s="1"/>
  <c r="O23" i="4"/>
  <c r="P23" i="4"/>
  <c r="O4" i="3"/>
  <c r="Q4" i="3" s="1"/>
  <c r="N4" i="3"/>
  <c r="I4" i="3"/>
  <c r="I17" i="3"/>
  <c r="I20" i="3"/>
  <c r="I28" i="3"/>
  <c r="I33" i="3"/>
  <c r="I36" i="3"/>
  <c r="G3" i="3"/>
  <c r="I3" i="3" s="1"/>
  <c r="G4" i="3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N8" i="3" s="1"/>
  <c r="G16" i="3"/>
  <c r="I16" i="3" s="1"/>
  <c r="G17" i="3"/>
  <c r="G18" i="3"/>
  <c r="I18" i="3" s="1"/>
  <c r="G19" i="3"/>
  <c r="I19" i="3" s="1"/>
  <c r="G20" i="3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G29" i="3"/>
  <c r="I29" i="3" s="1"/>
  <c r="G30" i="3"/>
  <c r="I30" i="3" s="1"/>
  <c r="G31" i="3"/>
  <c r="I31" i="3" s="1"/>
  <c r="G32" i="3"/>
  <c r="I32" i="3" s="1"/>
  <c r="G33" i="3"/>
  <c r="G34" i="3"/>
  <c r="I34" i="3" s="1"/>
  <c r="G35" i="3"/>
  <c r="I35" i="3" s="1"/>
  <c r="G36" i="3"/>
  <c r="G37" i="3"/>
  <c r="I37" i="3" s="1"/>
  <c r="G38" i="3"/>
  <c r="I38" i="3" s="1"/>
  <c r="O8" i="3" s="1"/>
  <c r="G39" i="3"/>
  <c r="I39" i="3" s="1"/>
  <c r="G2" i="3"/>
  <c r="I2" i="3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  <c r="B22" i="2"/>
  <c r="P15" i="4" l="1"/>
  <c r="O3" i="4"/>
  <c r="P19" i="4"/>
  <c r="P5" i="4"/>
  <c r="O14" i="4"/>
  <c r="N2" i="3"/>
  <c r="P18" i="4"/>
  <c r="P6" i="4"/>
  <c r="P21" i="4"/>
  <c r="O13" i="4"/>
  <c r="O20" i="4"/>
  <c r="O12" i="4"/>
  <c r="O4" i="4"/>
  <c r="P17" i="4"/>
  <c r="O5" i="4"/>
  <c r="O8" i="4"/>
  <c r="O7" i="4"/>
  <c r="O16" i="4"/>
  <c r="O18" i="4"/>
  <c r="O10" i="4"/>
  <c r="O2" i="3"/>
  <c r="Q2" i="3" s="1"/>
  <c r="C22" i="2"/>
  <c r="P25" i="4" l="1"/>
  <c r="P27" i="4" s="1"/>
  <c r="O21" i="4"/>
  <c r="O25" i="4" s="1"/>
  <c r="O27" i="4" s="1"/>
</calcChain>
</file>

<file path=xl/sharedStrings.xml><?xml version="1.0" encoding="utf-8"?>
<sst xmlns="http://schemas.openxmlformats.org/spreadsheetml/2006/main" count="214" uniqueCount="55">
  <si>
    <t>Year</t>
  </si>
  <si>
    <t>Male_2014</t>
  </si>
  <si>
    <t>Female_2014</t>
  </si>
  <si>
    <t>Male_2023</t>
  </si>
  <si>
    <t>Female_2023</t>
  </si>
  <si>
    <t>Structura populației pe vârste este diferită în funcție de sex pentru bărbați și femei într-un an.
Structura populației pe vârste și sexe s-a schimbat între 2014 și 2023.
Diferențele în structura populației au o influență puternică asupra ratelor brute (nestandardizate) ale mortalității. Pentru a elimina efectul diferenței structurii pe vârste asupra mortalității, trebuie să standardizăm ratele de deces pe vârste folosind o populație standard.</t>
  </si>
  <si>
    <t>a0</t>
  </si>
  <si>
    <t>a1</t>
  </si>
  <si>
    <t>a5</t>
  </si>
  <si>
    <t>a10</t>
  </si>
  <si>
    <t>a15</t>
  </si>
  <si>
    <t>a20</t>
  </si>
  <si>
    <t>a25</t>
  </si>
  <si>
    <t>a30</t>
  </si>
  <si>
    <t>a35</t>
  </si>
  <si>
    <t>a40</t>
  </si>
  <si>
    <t>a45</t>
  </si>
  <si>
    <t>a50</t>
  </si>
  <si>
    <t>a55</t>
  </si>
  <si>
    <t>a60</t>
  </si>
  <si>
    <t>a65</t>
  </si>
  <si>
    <t>a70</t>
  </si>
  <si>
    <t>a75</t>
  </si>
  <si>
    <t>a80</t>
  </si>
  <si>
    <t>a85</t>
  </si>
  <si>
    <t>Total</t>
  </si>
  <si>
    <t>Standard</t>
  </si>
  <si>
    <t>Atunci când standardizăm ratele de mortalitate în funcție de vârstă, presupunem că structura populației din RM este similară cu cea a populației standard (European Standard Population, 2013) atât pentru bărbați, cât și pentru femei și nu se schimbă pe parcursul perioadei analizate.</t>
  </si>
  <si>
    <t>Female</t>
  </si>
  <si>
    <t>Male</t>
  </si>
  <si>
    <t>Sex</t>
  </si>
  <si>
    <t>Population</t>
  </si>
  <si>
    <t>TOT</t>
  </si>
  <si>
    <t>Area</t>
  </si>
  <si>
    <t>Age</t>
  </si>
  <si>
    <t>Deaths</t>
  </si>
  <si>
    <t>Rata standardizata</t>
  </si>
  <si>
    <t>Rata cruda</t>
  </si>
  <si>
    <t>Supramortalitatea masculina</t>
  </si>
  <si>
    <t>Rata standardizata la 60+</t>
  </si>
  <si>
    <t>Expected deaths</t>
  </si>
  <si>
    <t>mx – rata de mortalitate specifica varstei la varsta x</t>
  </si>
  <si>
    <t>wx – ponderea pentru vârsta x din populația standard europeană</t>
  </si>
  <si>
    <t>mx</t>
  </si>
  <si>
    <t>Wx</t>
  </si>
  <si>
    <t>Expected d. Male</t>
  </si>
  <si>
    <t>Expected d. Female</t>
  </si>
  <si>
    <t>Total expected deaths</t>
  </si>
  <si>
    <t>Total observed deaths</t>
  </si>
  <si>
    <t>Standardised mortality ratio</t>
  </si>
  <si>
    <t>Population Male</t>
  </si>
  <si>
    <t>Population Female</t>
  </si>
  <si>
    <t>mx standard</t>
  </si>
  <si>
    <t>Standardised mortality rate</t>
  </si>
  <si>
    <t>Crude 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</si>
</sst>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"/>
    <numFmt numFmtId="167" formatCode="#,##0.0000"/>
    <numFmt numFmtId="168" formatCode="#,##0.00000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quotePrefix="1" applyNumberFormat="1"/>
    <xf numFmtId="165" fontId="0" fillId="0" borderId="0" xfId="0" applyNumberFormat="1"/>
    <xf numFmtId="166" fontId="0" fillId="0" borderId="0" xfId="0" applyNumberFormat="1"/>
    <xf numFmtId="0" fontId="3" fillId="0" borderId="0" xfId="0" applyFont="1"/>
    <xf numFmtId="167" fontId="0" fillId="0" borderId="0" xfId="0" applyNumberFormat="1"/>
    <xf numFmtId="168" fontId="0" fillId="0" borderId="0" xfId="0" applyNumberFormat="1"/>
    <xf numFmtId="3" fontId="3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Structura populatiei pe sexe si varste in RM in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Structura_populatiei!$C$1</c:f>
              <c:strCache>
                <c:ptCount val="1"/>
                <c:pt idx="0">
                  <c:v>Male_2014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Structura_populatiei!$A$2:$A$87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Structura_populatiei!$C$2:$C$87</c:f>
              <c:numCache>
                <c:formatCode>#,##0</c:formatCode>
                <c:ptCount val="86"/>
                <c:pt idx="0">
                  <c:v>-19484</c:v>
                </c:pt>
                <c:pt idx="1">
                  <c:v>-19349</c:v>
                </c:pt>
                <c:pt idx="2">
                  <c:v>-18597</c:v>
                </c:pt>
                <c:pt idx="3">
                  <c:v>-19348</c:v>
                </c:pt>
                <c:pt idx="4">
                  <c:v>-19590</c:v>
                </c:pt>
                <c:pt idx="5">
                  <c:v>-18262</c:v>
                </c:pt>
                <c:pt idx="6">
                  <c:v>-18149</c:v>
                </c:pt>
                <c:pt idx="7">
                  <c:v>-17203</c:v>
                </c:pt>
                <c:pt idx="8">
                  <c:v>-16699</c:v>
                </c:pt>
                <c:pt idx="9">
                  <c:v>-16626</c:v>
                </c:pt>
                <c:pt idx="10">
                  <c:v>-15728</c:v>
                </c:pt>
                <c:pt idx="11">
                  <c:v>-16055</c:v>
                </c:pt>
                <c:pt idx="12">
                  <c:v>-15515</c:v>
                </c:pt>
                <c:pt idx="13">
                  <c:v>-16779</c:v>
                </c:pt>
                <c:pt idx="14">
                  <c:v>-16365</c:v>
                </c:pt>
                <c:pt idx="15">
                  <c:v>-17625</c:v>
                </c:pt>
                <c:pt idx="16">
                  <c:v>-18536</c:v>
                </c:pt>
                <c:pt idx="17">
                  <c:v>-19968</c:v>
                </c:pt>
                <c:pt idx="18">
                  <c:v>-20877</c:v>
                </c:pt>
                <c:pt idx="19">
                  <c:v>-22279</c:v>
                </c:pt>
                <c:pt idx="20">
                  <c:v>-22298</c:v>
                </c:pt>
                <c:pt idx="21">
                  <c:v>-23209</c:v>
                </c:pt>
                <c:pt idx="22">
                  <c:v>-22884</c:v>
                </c:pt>
                <c:pt idx="23">
                  <c:v>-24171</c:v>
                </c:pt>
                <c:pt idx="24">
                  <c:v>-25050</c:v>
                </c:pt>
                <c:pt idx="25">
                  <c:v>-25415</c:v>
                </c:pt>
                <c:pt idx="26">
                  <c:v>-25709</c:v>
                </c:pt>
                <c:pt idx="27">
                  <c:v>-26089</c:v>
                </c:pt>
                <c:pt idx="28">
                  <c:v>-24648</c:v>
                </c:pt>
                <c:pt idx="29">
                  <c:v>-23844</c:v>
                </c:pt>
                <c:pt idx="30">
                  <c:v>-23623</c:v>
                </c:pt>
                <c:pt idx="31">
                  <c:v>-21437</c:v>
                </c:pt>
                <c:pt idx="32">
                  <c:v>-20702</c:v>
                </c:pt>
                <c:pt idx="33">
                  <c:v>-20406</c:v>
                </c:pt>
                <c:pt idx="34">
                  <c:v>-19885</c:v>
                </c:pt>
                <c:pt idx="35">
                  <c:v>-19094</c:v>
                </c:pt>
                <c:pt idx="36">
                  <c:v>-18246</c:v>
                </c:pt>
                <c:pt idx="37">
                  <c:v>-19044</c:v>
                </c:pt>
                <c:pt idx="38">
                  <c:v>-18836</c:v>
                </c:pt>
                <c:pt idx="39">
                  <c:v>-18436</c:v>
                </c:pt>
                <c:pt idx="40">
                  <c:v>-17904</c:v>
                </c:pt>
                <c:pt idx="41">
                  <c:v>-18383</c:v>
                </c:pt>
                <c:pt idx="42">
                  <c:v>-17420</c:v>
                </c:pt>
                <c:pt idx="43">
                  <c:v>-17163</c:v>
                </c:pt>
                <c:pt idx="44">
                  <c:v>-16463</c:v>
                </c:pt>
                <c:pt idx="45">
                  <c:v>-17032</c:v>
                </c:pt>
                <c:pt idx="46">
                  <c:v>-17080</c:v>
                </c:pt>
                <c:pt idx="47">
                  <c:v>-16969</c:v>
                </c:pt>
                <c:pt idx="48">
                  <c:v>-16673</c:v>
                </c:pt>
                <c:pt idx="49">
                  <c:v>-18089</c:v>
                </c:pt>
                <c:pt idx="50">
                  <c:v>-18867</c:v>
                </c:pt>
                <c:pt idx="51">
                  <c:v>-19324</c:v>
                </c:pt>
                <c:pt idx="52">
                  <c:v>-20608</c:v>
                </c:pt>
                <c:pt idx="53">
                  <c:v>-21453</c:v>
                </c:pt>
                <c:pt idx="54">
                  <c:v>-21270</c:v>
                </c:pt>
                <c:pt idx="55">
                  <c:v>-20757</c:v>
                </c:pt>
                <c:pt idx="56">
                  <c:v>-19847</c:v>
                </c:pt>
                <c:pt idx="57">
                  <c:v>-18662</c:v>
                </c:pt>
                <c:pt idx="58">
                  <c:v>-17880</c:v>
                </c:pt>
                <c:pt idx="59">
                  <c:v>-18063</c:v>
                </c:pt>
                <c:pt idx="60">
                  <c:v>-16340</c:v>
                </c:pt>
                <c:pt idx="61">
                  <c:v>-16448</c:v>
                </c:pt>
                <c:pt idx="62">
                  <c:v>-17308</c:v>
                </c:pt>
                <c:pt idx="63">
                  <c:v>-16710</c:v>
                </c:pt>
                <c:pt idx="64">
                  <c:v>-16810</c:v>
                </c:pt>
                <c:pt idx="65">
                  <c:v>-12600</c:v>
                </c:pt>
                <c:pt idx="66">
                  <c:v>-8001</c:v>
                </c:pt>
                <c:pt idx="67">
                  <c:v>-7015</c:v>
                </c:pt>
                <c:pt idx="68">
                  <c:v>-4613</c:v>
                </c:pt>
                <c:pt idx="69">
                  <c:v>-5946</c:v>
                </c:pt>
                <c:pt idx="70">
                  <c:v>-6671</c:v>
                </c:pt>
                <c:pt idx="71">
                  <c:v>-7575</c:v>
                </c:pt>
                <c:pt idx="72">
                  <c:v>-8592</c:v>
                </c:pt>
                <c:pt idx="73">
                  <c:v>-6058</c:v>
                </c:pt>
                <c:pt idx="74">
                  <c:v>-5684</c:v>
                </c:pt>
                <c:pt idx="75">
                  <c:v>-5598</c:v>
                </c:pt>
                <c:pt idx="76">
                  <c:v>-5380</c:v>
                </c:pt>
                <c:pt idx="77">
                  <c:v>-4843</c:v>
                </c:pt>
                <c:pt idx="78">
                  <c:v>-4422</c:v>
                </c:pt>
                <c:pt idx="79">
                  <c:v>-3881</c:v>
                </c:pt>
                <c:pt idx="80">
                  <c:v>-3002</c:v>
                </c:pt>
                <c:pt idx="81">
                  <c:v>-3162</c:v>
                </c:pt>
                <c:pt idx="82">
                  <c:v>-2472</c:v>
                </c:pt>
                <c:pt idx="83">
                  <c:v>-2496</c:v>
                </c:pt>
                <c:pt idx="84">
                  <c:v>-1818</c:v>
                </c:pt>
                <c:pt idx="85">
                  <c:v>-6374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7-4B0C-AD98-7078FE31A45D}"/>
            </c:ext>
          </c:extLst>
        </c:ser>
        <c:ser>
          <c:idx val="1"/>
          <c:order val="1"/>
          <c:tx>
            <c:strRef>
              <c:f>Structura_populatiei!$D$1</c:f>
              <c:strCache>
                <c:ptCount val="1"/>
                <c:pt idx="0">
                  <c:v>Female_2014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Structura_populatiei!$A$2:$A$87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Structura_populatiei!$D$2:$D$87</c:f>
              <c:numCache>
                <c:formatCode>#,##0</c:formatCode>
                <c:ptCount val="86"/>
                <c:pt idx="0">
                  <c:v>18494</c:v>
                </c:pt>
                <c:pt idx="1">
                  <c:v>18304</c:v>
                </c:pt>
                <c:pt idx="2">
                  <c:v>17713</c:v>
                </c:pt>
                <c:pt idx="3">
                  <c:v>18396</c:v>
                </c:pt>
                <c:pt idx="4">
                  <c:v>18272</c:v>
                </c:pt>
                <c:pt idx="5">
                  <c:v>17592</c:v>
                </c:pt>
                <c:pt idx="6">
                  <c:v>17034</c:v>
                </c:pt>
                <c:pt idx="7">
                  <c:v>16060</c:v>
                </c:pt>
                <c:pt idx="8">
                  <c:v>15968</c:v>
                </c:pt>
                <c:pt idx="9">
                  <c:v>15784</c:v>
                </c:pt>
                <c:pt idx="10">
                  <c:v>14780</c:v>
                </c:pt>
                <c:pt idx="11">
                  <c:v>14906</c:v>
                </c:pt>
                <c:pt idx="12">
                  <c:v>14579</c:v>
                </c:pt>
                <c:pt idx="13">
                  <c:v>15718</c:v>
                </c:pt>
                <c:pt idx="14">
                  <c:v>15702</c:v>
                </c:pt>
                <c:pt idx="15">
                  <c:v>16520</c:v>
                </c:pt>
                <c:pt idx="16">
                  <c:v>17652</c:v>
                </c:pt>
                <c:pt idx="17">
                  <c:v>19532</c:v>
                </c:pt>
                <c:pt idx="18">
                  <c:v>20264</c:v>
                </c:pt>
                <c:pt idx="19">
                  <c:v>22060</c:v>
                </c:pt>
                <c:pt idx="20">
                  <c:v>22575</c:v>
                </c:pt>
                <c:pt idx="21">
                  <c:v>23648</c:v>
                </c:pt>
                <c:pt idx="22">
                  <c:v>22963</c:v>
                </c:pt>
                <c:pt idx="23">
                  <c:v>23966</c:v>
                </c:pt>
                <c:pt idx="24">
                  <c:v>24518</c:v>
                </c:pt>
                <c:pt idx="25">
                  <c:v>25366</c:v>
                </c:pt>
                <c:pt idx="26">
                  <c:v>25155</c:v>
                </c:pt>
                <c:pt idx="27">
                  <c:v>25686</c:v>
                </c:pt>
                <c:pt idx="28">
                  <c:v>24324</c:v>
                </c:pt>
                <c:pt idx="29">
                  <c:v>23211</c:v>
                </c:pt>
                <c:pt idx="30">
                  <c:v>23458</c:v>
                </c:pt>
                <c:pt idx="31">
                  <c:v>21488</c:v>
                </c:pt>
                <c:pt idx="32">
                  <c:v>20810</c:v>
                </c:pt>
                <c:pt idx="33">
                  <c:v>20885</c:v>
                </c:pt>
                <c:pt idx="34">
                  <c:v>19910</c:v>
                </c:pt>
                <c:pt idx="35">
                  <c:v>19691</c:v>
                </c:pt>
                <c:pt idx="36">
                  <c:v>18340</c:v>
                </c:pt>
                <c:pt idx="37">
                  <c:v>18976</c:v>
                </c:pt>
                <c:pt idx="38">
                  <c:v>19034</c:v>
                </c:pt>
                <c:pt idx="39">
                  <c:v>18687</c:v>
                </c:pt>
                <c:pt idx="40">
                  <c:v>18519</c:v>
                </c:pt>
                <c:pt idx="41">
                  <c:v>18712</c:v>
                </c:pt>
                <c:pt idx="42">
                  <c:v>17631</c:v>
                </c:pt>
                <c:pt idx="43">
                  <c:v>17247</c:v>
                </c:pt>
                <c:pt idx="44">
                  <c:v>16677</c:v>
                </c:pt>
                <c:pt idx="45">
                  <c:v>17773</c:v>
                </c:pt>
                <c:pt idx="46">
                  <c:v>17775</c:v>
                </c:pt>
                <c:pt idx="47">
                  <c:v>17703</c:v>
                </c:pt>
                <c:pt idx="48">
                  <c:v>17639</c:v>
                </c:pt>
                <c:pt idx="49">
                  <c:v>19019</c:v>
                </c:pt>
                <c:pt idx="50">
                  <c:v>20516</c:v>
                </c:pt>
                <c:pt idx="51">
                  <c:v>21055</c:v>
                </c:pt>
                <c:pt idx="52">
                  <c:v>22309</c:v>
                </c:pt>
                <c:pt idx="53">
                  <c:v>23713</c:v>
                </c:pt>
                <c:pt idx="54">
                  <c:v>24293</c:v>
                </c:pt>
                <c:pt idx="55">
                  <c:v>23322</c:v>
                </c:pt>
                <c:pt idx="56">
                  <c:v>22756</c:v>
                </c:pt>
                <c:pt idx="57">
                  <c:v>22249</c:v>
                </c:pt>
                <c:pt idx="58">
                  <c:v>21269</c:v>
                </c:pt>
                <c:pt idx="59">
                  <c:v>22031</c:v>
                </c:pt>
                <c:pt idx="60">
                  <c:v>20339</c:v>
                </c:pt>
                <c:pt idx="61">
                  <c:v>20611</c:v>
                </c:pt>
                <c:pt idx="62">
                  <c:v>21617</c:v>
                </c:pt>
                <c:pt idx="63">
                  <c:v>21756</c:v>
                </c:pt>
                <c:pt idx="64">
                  <c:v>22192</c:v>
                </c:pt>
                <c:pt idx="65">
                  <c:v>17043</c:v>
                </c:pt>
                <c:pt idx="66">
                  <c:v>11168</c:v>
                </c:pt>
                <c:pt idx="67">
                  <c:v>10297</c:v>
                </c:pt>
                <c:pt idx="68">
                  <c:v>6893</c:v>
                </c:pt>
                <c:pt idx="69">
                  <c:v>9019</c:v>
                </c:pt>
                <c:pt idx="70">
                  <c:v>10160</c:v>
                </c:pt>
                <c:pt idx="71">
                  <c:v>11957</c:v>
                </c:pt>
                <c:pt idx="72">
                  <c:v>13377</c:v>
                </c:pt>
                <c:pt idx="73">
                  <c:v>10103</c:v>
                </c:pt>
                <c:pt idx="74">
                  <c:v>9933</c:v>
                </c:pt>
                <c:pt idx="75">
                  <c:v>10215</c:v>
                </c:pt>
                <c:pt idx="76">
                  <c:v>9712</c:v>
                </c:pt>
                <c:pt idx="77">
                  <c:v>9206</c:v>
                </c:pt>
                <c:pt idx="78">
                  <c:v>8141</c:v>
                </c:pt>
                <c:pt idx="79">
                  <c:v>7325</c:v>
                </c:pt>
                <c:pt idx="80">
                  <c:v>5769</c:v>
                </c:pt>
                <c:pt idx="81">
                  <c:v>6542</c:v>
                </c:pt>
                <c:pt idx="82">
                  <c:v>4713</c:v>
                </c:pt>
                <c:pt idx="83">
                  <c:v>5310</c:v>
                </c:pt>
                <c:pt idx="84">
                  <c:v>3823</c:v>
                </c:pt>
                <c:pt idx="85">
                  <c:v>16066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7-4B0C-AD98-7078FE31A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77914336"/>
        <c:axId val="1077913088"/>
      </c:barChart>
      <c:catAx>
        <c:axId val="107791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13088"/>
        <c:crosses val="autoZero"/>
        <c:auto val="1"/>
        <c:lblAlgn val="ctr"/>
        <c:lblOffset val="100"/>
        <c:noMultiLvlLbl val="0"/>
      </c:catAx>
      <c:valAx>
        <c:axId val="10779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1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Structura populatiei pe sexe si varste in RM in 2014 si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Structura_populatiei!$C$1</c:f>
              <c:strCache>
                <c:ptCount val="1"/>
                <c:pt idx="0">
                  <c:v>Male_2014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Structura_populatiei!$A$2:$A$87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Structura_populatiei!$C$2:$C$87</c:f>
              <c:numCache>
                <c:formatCode>#,##0</c:formatCode>
                <c:ptCount val="86"/>
                <c:pt idx="0">
                  <c:v>-19484</c:v>
                </c:pt>
                <c:pt idx="1">
                  <c:v>-19349</c:v>
                </c:pt>
                <c:pt idx="2">
                  <c:v>-18597</c:v>
                </c:pt>
                <c:pt idx="3">
                  <c:v>-19348</c:v>
                </c:pt>
                <c:pt idx="4">
                  <c:v>-19590</c:v>
                </c:pt>
                <c:pt idx="5">
                  <c:v>-18262</c:v>
                </c:pt>
                <c:pt idx="6">
                  <c:v>-18149</c:v>
                </c:pt>
                <c:pt idx="7">
                  <c:v>-17203</c:v>
                </c:pt>
                <c:pt idx="8">
                  <c:v>-16699</c:v>
                </c:pt>
                <c:pt idx="9">
                  <c:v>-16626</c:v>
                </c:pt>
                <c:pt idx="10">
                  <c:v>-15728</c:v>
                </c:pt>
                <c:pt idx="11">
                  <c:v>-16055</c:v>
                </c:pt>
                <c:pt idx="12">
                  <c:v>-15515</c:v>
                </c:pt>
                <c:pt idx="13">
                  <c:v>-16779</c:v>
                </c:pt>
                <c:pt idx="14">
                  <c:v>-16365</c:v>
                </c:pt>
                <c:pt idx="15">
                  <c:v>-17625</c:v>
                </c:pt>
                <c:pt idx="16">
                  <c:v>-18536</c:v>
                </c:pt>
                <c:pt idx="17">
                  <c:v>-19968</c:v>
                </c:pt>
                <c:pt idx="18">
                  <c:v>-20877</c:v>
                </c:pt>
                <c:pt idx="19">
                  <c:v>-22279</c:v>
                </c:pt>
                <c:pt idx="20">
                  <c:v>-22298</c:v>
                </c:pt>
                <c:pt idx="21">
                  <c:v>-23209</c:v>
                </c:pt>
                <c:pt idx="22">
                  <c:v>-22884</c:v>
                </c:pt>
                <c:pt idx="23">
                  <c:v>-24171</c:v>
                </c:pt>
                <c:pt idx="24">
                  <c:v>-25050</c:v>
                </c:pt>
                <c:pt idx="25">
                  <c:v>-25415</c:v>
                </c:pt>
                <c:pt idx="26">
                  <c:v>-25709</c:v>
                </c:pt>
                <c:pt idx="27">
                  <c:v>-26089</c:v>
                </c:pt>
                <c:pt idx="28">
                  <c:v>-24648</c:v>
                </c:pt>
                <c:pt idx="29">
                  <c:v>-23844</c:v>
                </c:pt>
                <c:pt idx="30">
                  <c:v>-23623</c:v>
                </c:pt>
                <c:pt idx="31">
                  <c:v>-21437</c:v>
                </c:pt>
                <c:pt idx="32">
                  <c:v>-20702</c:v>
                </c:pt>
                <c:pt idx="33">
                  <c:v>-20406</c:v>
                </c:pt>
                <c:pt idx="34">
                  <c:v>-19885</c:v>
                </c:pt>
                <c:pt idx="35">
                  <c:v>-19094</c:v>
                </c:pt>
                <c:pt idx="36">
                  <c:v>-18246</c:v>
                </c:pt>
                <c:pt idx="37">
                  <c:v>-19044</c:v>
                </c:pt>
                <c:pt idx="38">
                  <c:v>-18836</c:v>
                </c:pt>
                <c:pt idx="39">
                  <c:v>-18436</c:v>
                </c:pt>
                <c:pt idx="40">
                  <c:v>-17904</c:v>
                </c:pt>
                <c:pt idx="41">
                  <c:v>-18383</c:v>
                </c:pt>
                <c:pt idx="42">
                  <c:v>-17420</c:v>
                </c:pt>
                <c:pt idx="43">
                  <c:v>-17163</c:v>
                </c:pt>
                <c:pt idx="44">
                  <c:v>-16463</c:v>
                </c:pt>
                <c:pt idx="45">
                  <c:v>-17032</c:v>
                </c:pt>
                <c:pt idx="46">
                  <c:v>-17080</c:v>
                </c:pt>
                <c:pt idx="47">
                  <c:v>-16969</c:v>
                </c:pt>
                <c:pt idx="48">
                  <c:v>-16673</c:v>
                </c:pt>
                <c:pt idx="49">
                  <c:v>-18089</c:v>
                </c:pt>
                <c:pt idx="50">
                  <c:v>-18867</c:v>
                </c:pt>
                <c:pt idx="51">
                  <c:v>-19324</c:v>
                </c:pt>
                <c:pt idx="52">
                  <c:v>-20608</c:v>
                </c:pt>
                <c:pt idx="53">
                  <c:v>-21453</c:v>
                </c:pt>
                <c:pt idx="54">
                  <c:v>-21270</c:v>
                </c:pt>
                <c:pt idx="55">
                  <c:v>-20757</c:v>
                </c:pt>
                <c:pt idx="56">
                  <c:v>-19847</c:v>
                </c:pt>
                <c:pt idx="57">
                  <c:v>-18662</c:v>
                </c:pt>
                <c:pt idx="58">
                  <c:v>-17880</c:v>
                </c:pt>
                <c:pt idx="59">
                  <c:v>-18063</c:v>
                </c:pt>
                <c:pt idx="60">
                  <c:v>-16340</c:v>
                </c:pt>
                <c:pt idx="61">
                  <c:v>-16448</c:v>
                </c:pt>
                <c:pt idx="62">
                  <c:v>-17308</c:v>
                </c:pt>
                <c:pt idx="63">
                  <c:v>-16710</c:v>
                </c:pt>
                <c:pt idx="64">
                  <c:v>-16810</c:v>
                </c:pt>
                <c:pt idx="65">
                  <c:v>-12600</c:v>
                </c:pt>
                <c:pt idx="66">
                  <c:v>-8001</c:v>
                </c:pt>
                <c:pt idx="67">
                  <c:v>-7015</c:v>
                </c:pt>
                <c:pt idx="68">
                  <c:v>-4613</c:v>
                </c:pt>
                <c:pt idx="69">
                  <c:v>-5946</c:v>
                </c:pt>
                <c:pt idx="70">
                  <c:v>-6671</c:v>
                </c:pt>
                <c:pt idx="71">
                  <c:v>-7575</c:v>
                </c:pt>
                <c:pt idx="72">
                  <c:v>-8592</c:v>
                </c:pt>
                <c:pt idx="73">
                  <c:v>-6058</c:v>
                </c:pt>
                <c:pt idx="74">
                  <c:v>-5684</c:v>
                </c:pt>
                <c:pt idx="75">
                  <c:v>-5598</c:v>
                </c:pt>
                <c:pt idx="76">
                  <c:v>-5380</c:v>
                </c:pt>
                <c:pt idx="77">
                  <c:v>-4843</c:v>
                </c:pt>
                <c:pt idx="78">
                  <c:v>-4422</c:v>
                </c:pt>
                <c:pt idx="79">
                  <c:v>-3881</c:v>
                </c:pt>
                <c:pt idx="80">
                  <c:v>-3002</c:v>
                </c:pt>
                <c:pt idx="81">
                  <c:v>-3162</c:v>
                </c:pt>
                <c:pt idx="82">
                  <c:v>-2472</c:v>
                </c:pt>
                <c:pt idx="83">
                  <c:v>-2496</c:v>
                </c:pt>
                <c:pt idx="84">
                  <c:v>-1818</c:v>
                </c:pt>
                <c:pt idx="85">
                  <c:v>-6374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9-4570-8B2E-499FDB956D6A}"/>
            </c:ext>
          </c:extLst>
        </c:ser>
        <c:ser>
          <c:idx val="1"/>
          <c:order val="1"/>
          <c:tx>
            <c:strRef>
              <c:f>Structura_populatiei!$D$1</c:f>
              <c:strCache>
                <c:ptCount val="1"/>
                <c:pt idx="0">
                  <c:v>Female_2014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Structura_populatiei!$A$2:$A$87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Structura_populatiei!$D$2:$D$87</c:f>
              <c:numCache>
                <c:formatCode>#,##0</c:formatCode>
                <c:ptCount val="86"/>
                <c:pt idx="0">
                  <c:v>18494</c:v>
                </c:pt>
                <c:pt idx="1">
                  <c:v>18304</c:v>
                </c:pt>
                <c:pt idx="2">
                  <c:v>17713</c:v>
                </c:pt>
                <c:pt idx="3">
                  <c:v>18396</c:v>
                </c:pt>
                <c:pt idx="4">
                  <c:v>18272</c:v>
                </c:pt>
                <c:pt idx="5">
                  <c:v>17592</c:v>
                </c:pt>
                <c:pt idx="6">
                  <c:v>17034</c:v>
                </c:pt>
                <c:pt idx="7">
                  <c:v>16060</c:v>
                </c:pt>
                <c:pt idx="8">
                  <c:v>15968</c:v>
                </c:pt>
                <c:pt idx="9">
                  <c:v>15784</c:v>
                </c:pt>
                <c:pt idx="10">
                  <c:v>14780</c:v>
                </c:pt>
                <c:pt idx="11">
                  <c:v>14906</c:v>
                </c:pt>
                <c:pt idx="12">
                  <c:v>14579</c:v>
                </c:pt>
                <c:pt idx="13">
                  <c:v>15718</c:v>
                </c:pt>
                <c:pt idx="14">
                  <c:v>15702</c:v>
                </c:pt>
                <c:pt idx="15">
                  <c:v>16520</c:v>
                </c:pt>
                <c:pt idx="16">
                  <c:v>17652</c:v>
                </c:pt>
                <c:pt idx="17">
                  <c:v>19532</c:v>
                </c:pt>
                <c:pt idx="18">
                  <c:v>20264</c:v>
                </c:pt>
                <c:pt idx="19">
                  <c:v>22060</c:v>
                </c:pt>
                <c:pt idx="20">
                  <c:v>22575</c:v>
                </c:pt>
                <c:pt idx="21">
                  <c:v>23648</c:v>
                </c:pt>
                <c:pt idx="22">
                  <c:v>22963</c:v>
                </c:pt>
                <c:pt idx="23">
                  <c:v>23966</c:v>
                </c:pt>
                <c:pt idx="24">
                  <c:v>24518</c:v>
                </c:pt>
                <c:pt idx="25">
                  <c:v>25366</c:v>
                </c:pt>
                <c:pt idx="26">
                  <c:v>25155</c:v>
                </c:pt>
                <c:pt idx="27">
                  <c:v>25686</c:v>
                </c:pt>
                <c:pt idx="28">
                  <c:v>24324</c:v>
                </c:pt>
                <c:pt idx="29">
                  <c:v>23211</c:v>
                </c:pt>
                <c:pt idx="30">
                  <c:v>23458</c:v>
                </c:pt>
                <c:pt idx="31">
                  <c:v>21488</c:v>
                </c:pt>
                <c:pt idx="32">
                  <c:v>20810</c:v>
                </c:pt>
                <c:pt idx="33">
                  <c:v>20885</c:v>
                </c:pt>
                <c:pt idx="34">
                  <c:v>19910</c:v>
                </c:pt>
                <c:pt idx="35">
                  <c:v>19691</c:v>
                </c:pt>
                <c:pt idx="36">
                  <c:v>18340</c:v>
                </c:pt>
                <c:pt idx="37">
                  <c:v>18976</c:v>
                </c:pt>
                <c:pt idx="38">
                  <c:v>19034</c:v>
                </c:pt>
                <c:pt idx="39">
                  <c:v>18687</c:v>
                </c:pt>
                <c:pt idx="40">
                  <c:v>18519</c:v>
                </c:pt>
                <c:pt idx="41">
                  <c:v>18712</c:v>
                </c:pt>
                <c:pt idx="42">
                  <c:v>17631</c:v>
                </c:pt>
                <c:pt idx="43">
                  <c:v>17247</c:v>
                </c:pt>
                <c:pt idx="44">
                  <c:v>16677</c:v>
                </c:pt>
                <c:pt idx="45">
                  <c:v>17773</c:v>
                </c:pt>
                <c:pt idx="46">
                  <c:v>17775</c:v>
                </c:pt>
                <c:pt idx="47">
                  <c:v>17703</c:v>
                </c:pt>
                <c:pt idx="48">
                  <c:v>17639</c:v>
                </c:pt>
                <c:pt idx="49">
                  <c:v>19019</c:v>
                </c:pt>
                <c:pt idx="50">
                  <c:v>20516</c:v>
                </c:pt>
                <c:pt idx="51">
                  <c:v>21055</c:v>
                </c:pt>
                <c:pt idx="52">
                  <c:v>22309</c:v>
                </c:pt>
                <c:pt idx="53">
                  <c:v>23713</c:v>
                </c:pt>
                <c:pt idx="54">
                  <c:v>24293</c:v>
                </c:pt>
                <c:pt idx="55">
                  <c:v>23322</c:v>
                </c:pt>
                <c:pt idx="56">
                  <c:v>22756</c:v>
                </c:pt>
                <c:pt idx="57">
                  <c:v>22249</c:v>
                </c:pt>
                <c:pt idx="58">
                  <c:v>21269</c:v>
                </c:pt>
                <c:pt idx="59">
                  <c:v>22031</c:v>
                </c:pt>
                <c:pt idx="60">
                  <c:v>20339</c:v>
                </c:pt>
                <c:pt idx="61">
                  <c:v>20611</c:v>
                </c:pt>
                <c:pt idx="62">
                  <c:v>21617</c:v>
                </c:pt>
                <c:pt idx="63">
                  <c:v>21756</c:v>
                </c:pt>
                <c:pt idx="64">
                  <c:v>22192</c:v>
                </c:pt>
                <c:pt idx="65">
                  <c:v>17043</c:v>
                </c:pt>
                <c:pt idx="66">
                  <c:v>11168</c:v>
                </c:pt>
                <c:pt idx="67">
                  <c:v>10297</c:v>
                </c:pt>
                <c:pt idx="68">
                  <c:v>6893</c:v>
                </c:pt>
                <c:pt idx="69">
                  <c:v>9019</c:v>
                </c:pt>
                <c:pt idx="70">
                  <c:v>10160</c:v>
                </c:pt>
                <c:pt idx="71">
                  <c:v>11957</c:v>
                </c:pt>
                <c:pt idx="72">
                  <c:v>13377</c:v>
                </c:pt>
                <c:pt idx="73">
                  <c:v>10103</c:v>
                </c:pt>
                <c:pt idx="74">
                  <c:v>9933</c:v>
                </c:pt>
                <c:pt idx="75">
                  <c:v>10215</c:v>
                </c:pt>
                <c:pt idx="76">
                  <c:v>9712</c:v>
                </c:pt>
                <c:pt idx="77">
                  <c:v>9206</c:v>
                </c:pt>
                <c:pt idx="78">
                  <c:v>8141</c:v>
                </c:pt>
                <c:pt idx="79">
                  <c:v>7325</c:v>
                </c:pt>
                <c:pt idx="80">
                  <c:v>5769</c:v>
                </c:pt>
                <c:pt idx="81">
                  <c:v>6542</c:v>
                </c:pt>
                <c:pt idx="82">
                  <c:v>4713</c:v>
                </c:pt>
                <c:pt idx="83">
                  <c:v>5310</c:v>
                </c:pt>
                <c:pt idx="84">
                  <c:v>3823</c:v>
                </c:pt>
                <c:pt idx="85">
                  <c:v>16066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9-4570-8B2E-499FDB956D6A}"/>
            </c:ext>
          </c:extLst>
        </c:ser>
        <c:ser>
          <c:idx val="2"/>
          <c:order val="2"/>
          <c:tx>
            <c:strRef>
              <c:f>Structura_populatiei!$H$1</c:f>
              <c:strCache>
                <c:ptCount val="1"/>
                <c:pt idx="0">
                  <c:v>Male_2023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Structura_populatiei!$A$2:$A$87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Structura_populatiei!$H$2:$H$87</c:f>
              <c:numCache>
                <c:formatCode>#,##0</c:formatCode>
                <c:ptCount val="86"/>
                <c:pt idx="0">
                  <c:v>-13151</c:v>
                </c:pt>
                <c:pt idx="1">
                  <c:v>-13177</c:v>
                </c:pt>
                <c:pt idx="2">
                  <c:v>-14153</c:v>
                </c:pt>
                <c:pt idx="3">
                  <c:v>-14390</c:v>
                </c:pt>
                <c:pt idx="4">
                  <c:v>-15013</c:v>
                </c:pt>
                <c:pt idx="5">
                  <c:v>-15835</c:v>
                </c:pt>
                <c:pt idx="6">
                  <c:v>-17403</c:v>
                </c:pt>
                <c:pt idx="7">
                  <c:v>-17816</c:v>
                </c:pt>
                <c:pt idx="8">
                  <c:v>-17469</c:v>
                </c:pt>
                <c:pt idx="9">
                  <c:v>-15986</c:v>
                </c:pt>
                <c:pt idx="10">
                  <c:v>-15976</c:v>
                </c:pt>
                <c:pt idx="11">
                  <c:v>-15416</c:v>
                </c:pt>
                <c:pt idx="12">
                  <c:v>-15938</c:v>
                </c:pt>
                <c:pt idx="13">
                  <c:v>-16247</c:v>
                </c:pt>
                <c:pt idx="14">
                  <c:v>-15257</c:v>
                </c:pt>
                <c:pt idx="15">
                  <c:v>-15442</c:v>
                </c:pt>
                <c:pt idx="16">
                  <c:v>-14532</c:v>
                </c:pt>
                <c:pt idx="17">
                  <c:v>-13854</c:v>
                </c:pt>
                <c:pt idx="18">
                  <c:v>-13442</c:v>
                </c:pt>
                <c:pt idx="19">
                  <c:v>-11781</c:v>
                </c:pt>
                <c:pt idx="20">
                  <c:v>-11471</c:v>
                </c:pt>
                <c:pt idx="21">
                  <c:v>-10597</c:v>
                </c:pt>
                <c:pt idx="22">
                  <c:v>-11764</c:v>
                </c:pt>
                <c:pt idx="23">
                  <c:v>-10817</c:v>
                </c:pt>
                <c:pt idx="24">
                  <c:v>-11925</c:v>
                </c:pt>
                <c:pt idx="25">
                  <c:v>-12733</c:v>
                </c:pt>
                <c:pt idx="26">
                  <c:v>-13765</c:v>
                </c:pt>
                <c:pt idx="27">
                  <c:v>-14482</c:v>
                </c:pt>
                <c:pt idx="28">
                  <c:v>-15512</c:v>
                </c:pt>
                <c:pt idx="29">
                  <c:v>-16351</c:v>
                </c:pt>
                <c:pt idx="30">
                  <c:v>-17612</c:v>
                </c:pt>
                <c:pt idx="31">
                  <c:v>-17062</c:v>
                </c:pt>
                <c:pt idx="32">
                  <c:v>-18893</c:v>
                </c:pt>
                <c:pt idx="33">
                  <c:v>-19452</c:v>
                </c:pt>
                <c:pt idx="34">
                  <c:v>-20321</c:v>
                </c:pt>
                <c:pt idx="35">
                  <c:v>-20917</c:v>
                </c:pt>
                <c:pt idx="36">
                  <c:v>-21800</c:v>
                </c:pt>
                <c:pt idx="37">
                  <c:v>-20288</c:v>
                </c:pt>
                <c:pt idx="38">
                  <c:v>-20016</c:v>
                </c:pt>
                <c:pt idx="39">
                  <c:v>-19747</c:v>
                </c:pt>
                <c:pt idx="40">
                  <c:v>-18285</c:v>
                </c:pt>
                <c:pt idx="41">
                  <c:v>-17677</c:v>
                </c:pt>
                <c:pt idx="42">
                  <c:v>-17476</c:v>
                </c:pt>
                <c:pt idx="43">
                  <c:v>-17053</c:v>
                </c:pt>
                <c:pt idx="44">
                  <c:v>-16435</c:v>
                </c:pt>
                <c:pt idx="45">
                  <c:v>-15584</c:v>
                </c:pt>
                <c:pt idx="46">
                  <c:v>-16380</c:v>
                </c:pt>
                <c:pt idx="47">
                  <c:v>-16411</c:v>
                </c:pt>
                <c:pt idx="48">
                  <c:v>-16080</c:v>
                </c:pt>
                <c:pt idx="49">
                  <c:v>-15635</c:v>
                </c:pt>
                <c:pt idx="50">
                  <c:v>-16246</c:v>
                </c:pt>
                <c:pt idx="51">
                  <c:v>-15256</c:v>
                </c:pt>
                <c:pt idx="52">
                  <c:v>-15389</c:v>
                </c:pt>
                <c:pt idx="53">
                  <c:v>-14722</c:v>
                </c:pt>
                <c:pt idx="54">
                  <c:v>-15442</c:v>
                </c:pt>
                <c:pt idx="55">
                  <c:v>-15200</c:v>
                </c:pt>
                <c:pt idx="56">
                  <c:v>-15198</c:v>
                </c:pt>
                <c:pt idx="57">
                  <c:v>-14667</c:v>
                </c:pt>
                <c:pt idx="58">
                  <c:v>-15801</c:v>
                </c:pt>
                <c:pt idx="59">
                  <c:v>-16243</c:v>
                </c:pt>
                <c:pt idx="60">
                  <c:v>-16726</c:v>
                </c:pt>
                <c:pt idx="61">
                  <c:v>-17420</c:v>
                </c:pt>
                <c:pt idx="62">
                  <c:v>-18070</c:v>
                </c:pt>
                <c:pt idx="63">
                  <c:v>-17491</c:v>
                </c:pt>
                <c:pt idx="64">
                  <c:v>-16653</c:v>
                </c:pt>
                <c:pt idx="65">
                  <c:v>-15501</c:v>
                </c:pt>
                <c:pt idx="66">
                  <c:v>-14151</c:v>
                </c:pt>
                <c:pt idx="67">
                  <c:v>-13189</c:v>
                </c:pt>
                <c:pt idx="68">
                  <c:v>-12802</c:v>
                </c:pt>
                <c:pt idx="69">
                  <c:v>-11251</c:v>
                </c:pt>
                <c:pt idx="70">
                  <c:v>-11167</c:v>
                </c:pt>
                <c:pt idx="71">
                  <c:v>-11168</c:v>
                </c:pt>
                <c:pt idx="72">
                  <c:v>-10652</c:v>
                </c:pt>
                <c:pt idx="73">
                  <c:v>-10123</c:v>
                </c:pt>
                <c:pt idx="74">
                  <c:v>-7492</c:v>
                </c:pt>
                <c:pt idx="75">
                  <c:v>-4609</c:v>
                </c:pt>
                <c:pt idx="76">
                  <c:v>-3891</c:v>
                </c:pt>
                <c:pt idx="77">
                  <c:v>-2443</c:v>
                </c:pt>
                <c:pt idx="78">
                  <c:v>-2780</c:v>
                </c:pt>
                <c:pt idx="79">
                  <c:v>-2922</c:v>
                </c:pt>
                <c:pt idx="80">
                  <c:v>-3135</c:v>
                </c:pt>
                <c:pt idx="81">
                  <c:v>-3355</c:v>
                </c:pt>
                <c:pt idx="82">
                  <c:v>-2276</c:v>
                </c:pt>
                <c:pt idx="83">
                  <c:v>-1805</c:v>
                </c:pt>
                <c:pt idx="84">
                  <c:v>-1654</c:v>
                </c:pt>
                <c:pt idx="85">
                  <c:v>-5887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29-4570-8B2E-499FDB956D6A}"/>
            </c:ext>
          </c:extLst>
        </c:ser>
        <c:ser>
          <c:idx val="3"/>
          <c:order val="3"/>
          <c:tx>
            <c:strRef>
              <c:f>Structura_populatiei!$I$1</c:f>
              <c:strCache>
                <c:ptCount val="1"/>
                <c:pt idx="0">
                  <c:v>Female_2023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Structura_populatiei!$A$2:$A$87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Structura_populatiei!$I$2:$I$87</c:f>
              <c:numCache>
                <c:formatCode>#,##0</c:formatCode>
                <c:ptCount val="86"/>
                <c:pt idx="0">
                  <c:v>12229</c:v>
                </c:pt>
                <c:pt idx="1">
                  <c:v>12338</c:v>
                </c:pt>
                <c:pt idx="2">
                  <c:v>12680</c:v>
                </c:pt>
                <c:pt idx="3">
                  <c:v>13656</c:v>
                </c:pt>
                <c:pt idx="4">
                  <c:v>14126</c:v>
                </c:pt>
                <c:pt idx="5">
                  <c:v>14931</c:v>
                </c:pt>
                <c:pt idx="6">
                  <c:v>16264</c:v>
                </c:pt>
                <c:pt idx="7">
                  <c:v>16467</c:v>
                </c:pt>
                <c:pt idx="8">
                  <c:v>16526</c:v>
                </c:pt>
                <c:pt idx="9">
                  <c:v>15384</c:v>
                </c:pt>
                <c:pt idx="10">
                  <c:v>15070</c:v>
                </c:pt>
                <c:pt idx="11">
                  <c:v>14794</c:v>
                </c:pt>
                <c:pt idx="12">
                  <c:v>15308</c:v>
                </c:pt>
                <c:pt idx="13">
                  <c:v>15333</c:v>
                </c:pt>
                <c:pt idx="14">
                  <c:v>14911</c:v>
                </c:pt>
                <c:pt idx="15">
                  <c:v>14546</c:v>
                </c:pt>
                <c:pt idx="16">
                  <c:v>13443</c:v>
                </c:pt>
                <c:pt idx="17">
                  <c:v>13451</c:v>
                </c:pt>
                <c:pt idx="18">
                  <c:v>13088</c:v>
                </c:pt>
                <c:pt idx="19">
                  <c:v>11464</c:v>
                </c:pt>
                <c:pt idx="20">
                  <c:v>11125</c:v>
                </c:pt>
                <c:pt idx="21">
                  <c:v>10788</c:v>
                </c:pt>
                <c:pt idx="22">
                  <c:v>11467</c:v>
                </c:pt>
                <c:pt idx="23">
                  <c:v>11191</c:v>
                </c:pt>
                <c:pt idx="24">
                  <c:v>11639</c:v>
                </c:pt>
                <c:pt idx="25">
                  <c:v>12507</c:v>
                </c:pt>
                <c:pt idx="26">
                  <c:v>13911</c:v>
                </c:pt>
                <c:pt idx="27">
                  <c:v>14540</c:v>
                </c:pt>
                <c:pt idx="28">
                  <c:v>16328</c:v>
                </c:pt>
                <c:pt idx="29">
                  <c:v>17280</c:v>
                </c:pt>
                <c:pt idx="30">
                  <c:v>18399</c:v>
                </c:pt>
                <c:pt idx="31">
                  <c:v>18020</c:v>
                </c:pt>
                <c:pt idx="32">
                  <c:v>19263</c:v>
                </c:pt>
                <c:pt idx="33">
                  <c:v>19918</c:v>
                </c:pt>
                <c:pt idx="34">
                  <c:v>20928</c:v>
                </c:pt>
                <c:pt idx="35">
                  <c:v>21142</c:v>
                </c:pt>
                <c:pt idx="36">
                  <c:v>21814</c:v>
                </c:pt>
                <c:pt idx="37">
                  <c:v>20855</c:v>
                </c:pt>
                <c:pt idx="38">
                  <c:v>20085</c:v>
                </c:pt>
                <c:pt idx="39">
                  <c:v>20326</c:v>
                </c:pt>
                <c:pt idx="40">
                  <c:v>18908</c:v>
                </c:pt>
                <c:pt idx="41">
                  <c:v>18167</c:v>
                </c:pt>
                <c:pt idx="42">
                  <c:v>18520</c:v>
                </c:pt>
                <c:pt idx="43">
                  <c:v>17772</c:v>
                </c:pt>
                <c:pt idx="44">
                  <c:v>17644</c:v>
                </c:pt>
                <c:pt idx="45">
                  <c:v>16310</c:v>
                </c:pt>
                <c:pt idx="46">
                  <c:v>16984</c:v>
                </c:pt>
                <c:pt idx="47">
                  <c:v>17379</c:v>
                </c:pt>
                <c:pt idx="48">
                  <c:v>17136</c:v>
                </c:pt>
                <c:pt idx="49">
                  <c:v>17061</c:v>
                </c:pt>
                <c:pt idx="50">
                  <c:v>17502</c:v>
                </c:pt>
                <c:pt idx="51">
                  <c:v>16517</c:v>
                </c:pt>
                <c:pt idx="52">
                  <c:v>16266</c:v>
                </c:pt>
                <c:pt idx="53">
                  <c:v>15759</c:v>
                </c:pt>
                <c:pt idx="54">
                  <c:v>16922</c:v>
                </c:pt>
                <c:pt idx="55">
                  <c:v>16988</c:v>
                </c:pt>
                <c:pt idx="56">
                  <c:v>16969</c:v>
                </c:pt>
                <c:pt idx="57">
                  <c:v>17027</c:v>
                </c:pt>
                <c:pt idx="58">
                  <c:v>18325</c:v>
                </c:pt>
                <c:pt idx="59">
                  <c:v>19807</c:v>
                </c:pt>
                <c:pt idx="60">
                  <c:v>20380</c:v>
                </c:pt>
                <c:pt idx="61">
                  <c:v>21323</c:v>
                </c:pt>
                <c:pt idx="62">
                  <c:v>22456</c:v>
                </c:pt>
                <c:pt idx="63">
                  <c:v>22700</c:v>
                </c:pt>
                <c:pt idx="64">
                  <c:v>21554</c:v>
                </c:pt>
                <c:pt idx="65">
                  <c:v>20793</c:v>
                </c:pt>
                <c:pt idx="66">
                  <c:v>20016</c:v>
                </c:pt>
                <c:pt idx="67">
                  <c:v>18693</c:v>
                </c:pt>
                <c:pt idx="68">
                  <c:v>19222</c:v>
                </c:pt>
                <c:pt idx="69">
                  <c:v>17265</c:v>
                </c:pt>
                <c:pt idx="70">
                  <c:v>17114</c:v>
                </c:pt>
                <c:pt idx="71">
                  <c:v>17580</c:v>
                </c:pt>
                <c:pt idx="72">
                  <c:v>17363</c:v>
                </c:pt>
                <c:pt idx="73">
                  <c:v>16989</c:v>
                </c:pt>
                <c:pt idx="74">
                  <c:v>12769</c:v>
                </c:pt>
                <c:pt idx="75">
                  <c:v>8041</c:v>
                </c:pt>
                <c:pt idx="76">
                  <c:v>7280</c:v>
                </c:pt>
                <c:pt idx="77">
                  <c:v>4628</c:v>
                </c:pt>
                <c:pt idx="78">
                  <c:v>5626</c:v>
                </c:pt>
                <c:pt idx="79">
                  <c:v>5892</c:v>
                </c:pt>
                <c:pt idx="80">
                  <c:v>6672</c:v>
                </c:pt>
                <c:pt idx="81">
                  <c:v>6962</c:v>
                </c:pt>
                <c:pt idx="82">
                  <c:v>5017</c:v>
                </c:pt>
                <c:pt idx="83">
                  <c:v>4428</c:v>
                </c:pt>
                <c:pt idx="84">
                  <c:v>4230</c:v>
                </c:pt>
                <c:pt idx="85">
                  <c:v>14671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29-4570-8B2E-499FDB956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68939392"/>
        <c:axId val="1137476768"/>
      </c:barChart>
      <c:catAx>
        <c:axId val="106893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76768"/>
        <c:crosses val="autoZero"/>
        <c:auto val="1"/>
        <c:lblAlgn val="ctr"/>
        <c:lblOffset val="100"/>
        <c:noMultiLvlLbl val="0"/>
      </c:catAx>
      <c:valAx>
        <c:axId val="113747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MD"/>
              <a:t>Populati</a:t>
            </a:r>
            <a:r>
              <a:rPr lang="en-US"/>
              <a:t>a</a:t>
            </a:r>
            <a:r>
              <a:rPr lang="ro-MD"/>
              <a:t> </a:t>
            </a:r>
            <a:r>
              <a:rPr lang="en-US"/>
              <a:t>Europeana </a:t>
            </a:r>
            <a:r>
              <a:rPr lang="ro-MD"/>
              <a:t>s</a:t>
            </a:r>
            <a:r>
              <a:rPr lang="en-US"/>
              <a:t>tandard (2013)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Standard!$B$1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Standard!$A$2:$A$20</c:f>
              <c:strCache>
                <c:ptCount val="19"/>
                <c:pt idx="0">
                  <c:v>a0</c:v>
                </c:pt>
                <c:pt idx="1">
                  <c:v>a1</c:v>
                </c:pt>
                <c:pt idx="2">
                  <c:v>a5</c:v>
                </c:pt>
                <c:pt idx="3">
                  <c:v>a10</c:v>
                </c:pt>
                <c:pt idx="4">
                  <c:v>a15</c:v>
                </c:pt>
                <c:pt idx="5">
                  <c:v>a20</c:v>
                </c:pt>
                <c:pt idx="6">
                  <c:v>a25</c:v>
                </c:pt>
                <c:pt idx="7">
                  <c:v>a30</c:v>
                </c:pt>
                <c:pt idx="8">
                  <c:v>a35</c:v>
                </c:pt>
                <c:pt idx="9">
                  <c:v>a40</c:v>
                </c:pt>
                <c:pt idx="10">
                  <c:v>a45</c:v>
                </c:pt>
                <c:pt idx="11">
                  <c:v>a50</c:v>
                </c:pt>
                <c:pt idx="12">
                  <c:v>a55</c:v>
                </c:pt>
                <c:pt idx="13">
                  <c:v>a60</c:v>
                </c:pt>
                <c:pt idx="14">
                  <c:v>a65</c:v>
                </c:pt>
                <c:pt idx="15">
                  <c:v>a70</c:v>
                </c:pt>
                <c:pt idx="16">
                  <c:v>a75</c:v>
                </c:pt>
                <c:pt idx="17">
                  <c:v>a80</c:v>
                </c:pt>
                <c:pt idx="18">
                  <c:v>a85</c:v>
                </c:pt>
              </c:strCache>
            </c:strRef>
          </c:cat>
          <c:val>
            <c:numRef>
              <c:f>Standard!$B$2:$B$20</c:f>
              <c:numCache>
                <c:formatCode>#,##0</c:formatCode>
                <c:ptCount val="19"/>
                <c:pt idx="0">
                  <c:v>1000</c:v>
                </c:pt>
                <c:pt idx="1">
                  <c:v>4000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6000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7000</c:v>
                </c:pt>
                <c:pt idx="10">
                  <c:v>7000</c:v>
                </c:pt>
                <c:pt idx="11">
                  <c:v>7000</c:v>
                </c:pt>
                <c:pt idx="12">
                  <c:v>6500</c:v>
                </c:pt>
                <c:pt idx="13">
                  <c:v>6000</c:v>
                </c:pt>
                <c:pt idx="14">
                  <c:v>5500</c:v>
                </c:pt>
                <c:pt idx="15">
                  <c:v>5000</c:v>
                </c:pt>
                <c:pt idx="16">
                  <c:v>4000</c:v>
                </c:pt>
                <c:pt idx="17">
                  <c:v>2500</c:v>
                </c:pt>
                <c:pt idx="18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8-4063-8EEF-792982CAB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165236432"/>
        <c:axId val="1165232272"/>
      </c:barChart>
      <c:catAx>
        <c:axId val="116523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32272"/>
        <c:crosses val="autoZero"/>
        <c:auto val="1"/>
        <c:lblAlgn val="ctr"/>
        <c:lblOffset val="100"/>
        <c:noMultiLvlLbl val="0"/>
      </c:catAx>
      <c:valAx>
        <c:axId val="116523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238127</xdr:colOff>
      <xdr:row>0</xdr:row>
      <xdr:rowOff>57150</xdr:rowOff>
    </xdr:from>
    <xdr:to>
      <xdr:col>18</xdr:col>
      <xdr:colOff>495301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B641E6-7611-4BC9-AC3D-1091F94BF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581025</xdr:colOff>
      <xdr:row>0</xdr:row>
      <xdr:rowOff>76201</xdr:rowOff>
    </xdr:from>
    <xdr:to>
      <xdr:col>28</xdr:col>
      <xdr:colOff>428624</xdr:colOff>
      <xdr:row>22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2B769A-3386-406B-82B5-10DC1CF9D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85725</xdr:rowOff>
    </xdr:from>
    <xdr:to>
      <xdr:col>9</xdr:col>
      <xdr:colOff>466725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AD180-36D7-4422-9CAC-2F1B33939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87229</xdr:colOff>
      <xdr:row>2</xdr:row>
      <xdr:rowOff>38100</xdr:rowOff>
    </xdr:from>
    <xdr:to>
      <xdr:col>23</xdr:col>
      <xdr:colOff>342900</xdr:colOff>
      <xdr:row>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0004F5-813F-E5EB-A114-BA57A4E6A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1304" y="419100"/>
          <a:ext cx="2084471" cy="800100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254301</xdr:colOff>
      <xdr:row>25</xdr:row>
      <xdr:rowOff>57150</xdr:rowOff>
    </xdr:from>
    <xdr:to>
      <xdr:col>11</xdr:col>
      <xdr:colOff>1123951</xdr:colOff>
      <xdr:row>28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A34D05-B771-B1D7-21CE-2A4007F6E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8226" y="4819650"/>
          <a:ext cx="4298650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7"/>
  <sheetViews>
    <sheetView tabSelected="1" workbookViewId="0">
      <selection activeCell="H23" sqref="H23"/>
    </sheetView>
  </sheetViews>
  <sheetFormatPr defaultRowHeight="15" x14ac:dyDescent="0.25"/>
  <cols>
    <col min="3" max="3" width="9.140625" style="1"/>
    <col min="4" max="4" width="12.42578125" style="1" customWidth="1"/>
    <col min="5" max="5" width="5.28515625" customWidth="1"/>
    <col min="8" max="9" width="9.140625" style="1"/>
  </cols>
  <sheetData>
    <row r="1" spans="1:9" x14ac:dyDescent="0.25">
      <c r="B1" t="s">
        <v>0</v>
      </c>
      <c r="C1" s="1" t="s">
        <v>1</v>
      </c>
      <c r="D1" s="1" t="s">
        <v>2</v>
      </c>
      <c r="G1" t="s">
        <v>0</v>
      </c>
      <c r="H1" s="1" t="s">
        <v>3</v>
      </c>
      <c r="I1" s="1" t="s">
        <v>4</v>
      </c>
    </row>
    <row r="2" spans="1:9" x14ac:dyDescent="0.25">
      <c r="A2">
        <v>0</v>
      </c>
      <c r="B2">
        <v>2014</v>
      </c>
      <c r="C2" s="1">
        <v>-19484</v>
      </c>
      <c r="D2" s="1">
        <v>18494</v>
      </c>
      <c r="F2">
        <v>0</v>
      </c>
      <c r="G2">
        <v>2023</v>
      </c>
      <c r="H2" s="1">
        <v>-13151</v>
      </c>
      <c r="I2" s="1">
        <v>12229</v>
      </c>
    </row>
    <row r="3" spans="1:9" x14ac:dyDescent="0.25">
      <c r="A3">
        <v>1</v>
      </c>
      <c r="B3">
        <v>2014</v>
      </c>
      <c r="C3" s="1">
        <v>-19349</v>
      </c>
      <c r="D3" s="1">
        <v>18304</v>
      </c>
      <c r="F3">
        <v>1</v>
      </c>
      <c r="G3">
        <v>2023</v>
      </c>
      <c r="H3" s="1">
        <v>-13177</v>
      </c>
      <c r="I3" s="1">
        <v>12338</v>
      </c>
    </row>
    <row r="4" spans="1:9" x14ac:dyDescent="0.25">
      <c r="A4">
        <v>2</v>
      </c>
      <c r="B4">
        <v>2014</v>
      </c>
      <c r="C4" s="1">
        <v>-18597</v>
      </c>
      <c r="D4" s="1">
        <v>17713</v>
      </c>
      <c r="F4">
        <v>2</v>
      </c>
      <c r="G4">
        <v>2023</v>
      </c>
      <c r="H4" s="1">
        <v>-14153</v>
      </c>
      <c r="I4" s="1">
        <v>12680</v>
      </c>
    </row>
    <row r="5" spans="1:9" x14ac:dyDescent="0.25">
      <c r="A5">
        <v>3</v>
      </c>
      <c r="B5">
        <v>2014</v>
      </c>
      <c r="C5" s="1">
        <v>-19348</v>
      </c>
      <c r="D5" s="1">
        <v>18396</v>
      </c>
      <c r="F5">
        <v>3</v>
      </c>
      <c r="G5">
        <v>2023</v>
      </c>
      <c r="H5" s="1">
        <v>-14390</v>
      </c>
      <c r="I5" s="1">
        <v>13656</v>
      </c>
    </row>
    <row r="6" spans="1:9" x14ac:dyDescent="0.25">
      <c r="A6">
        <v>4</v>
      </c>
      <c r="B6">
        <v>2014</v>
      </c>
      <c r="C6" s="1">
        <v>-19590</v>
      </c>
      <c r="D6" s="1">
        <v>18272</v>
      </c>
      <c r="F6">
        <v>4</v>
      </c>
      <c r="G6">
        <v>2023</v>
      </c>
      <c r="H6" s="1">
        <v>-15013</v>
      </c>
      <c r="I6" s="1">
        <v>14126</v>
      </c>
    </row>
    <row r="7" spans="1:9" x14ac:dyDescent="0.25">
      <c r="A7">
        <v>5</v>
      </c>
      <c r="B7">
        <v>2014</v>
      </c>
      <c r="C7" s="1">
        <v>-18262</v>
      </c>
      <c r="D7" s="1">
        <v>17592</v>
      </c>
      <c r="F7">
        <v>5</v>
      </c>
      <c r="G7">
        <v>2023</v>
      </c>
      <c r="H7" s="1">
        <v>-15835</v>
      </c>
      <c r="I7" s="1">
        <v>14931</v>
      </c>
    </row>
    <row r="8" spans="1:9" x14ac:dyDescent="0.25">
      <c r="A8">
        <v>6</v>
      </c>
      <c r="B8">
        <v>2014</v>
      </c>
      <c r="C8" s="1">
        <v>-18149</v>
      </c>
      <c r="D8" s="1">
        <v>17034</v>
      </c>
      <c r="F8">
        <v>6</v>
      </c>
      <c r="G8">
        <v>2023</v>
      </c>
      <c r="H8" s="1">
        <v>-17403</v>
      </c>
      <c r="I8" s="1">
        <v>16264</v>
      </c>
    </row>
    <row r="9" spans="1:9" x14ac:dyDescent="0.25">
      <c r="A9">
        <v>7</v>
      </c>
      <c r="B9">
        <v>2014</v>
      </c>
      <c r="C9" s="1">
        <v>-17203</v>
      </c>
      <c r="D9" s="1">
        <v>16060</v>
      </c>
      <c r="F9">
        <v>7</v>
      </c>
      <c r="G9">
        <v>2023</v>
      </c>
      <c r="H9" s="1">
        <v>-17816</v>
      </c>
      <c r="I9" s="1">
        <v>16467</v>
      </c>
    </row>
    <row r="10" spans="1:9" x14ac:dyDescent="0.25">
      <c r="A10">
        <v>8</v>
      </c>
      <c r="B10">
        <v>2014</v>
      </c>
      <c r="C10" s="1">
        <v>-16699</v>
      </c>
      <c r="D10" s="1">
        <v>15968</v>
      </c>
      <c r="F10">
        <v>8</v>
      </c>
      <c r="G10">
        <v>2023</v>
      </c>
      <c r="H10" s="1">
        <v>-17469</v>
      </c>
      <c r="I10" s="1">
        <v>16526</v>
      </c>
    </row>
    <row r="11" spans="1:9" x14ac:dyDescent="0.25">
      <c r="A11">
        <v>9</v>
      </c>
      <c r="B11">
        <v>2014</v>
      </c>
      <c r="C11" s="1">
        <v>-16626</v>
      </c>
      <c r="D11" s="1">
        <v>15784</v>
      </c>
      <c r="F11">
        <v>9</v>
      </c>
      <c r="G11">
        <v>2023</v>
      </c>
      <c r="H11" s="1">
        <v>-15986</v>
      </c>
      <c r="I11" s="1">
        <v>15384</v>
      </c>
    </row>
    <row r="12" spans="1:9" x14ac:dyDescent="0.25">
      <c r="A12">
        <v>10</v>
      </c>
      <c r="B12">
        <v>2014</v>
      </c>
      <c r="C12" s="1">
        <v>-15728</v>
      </c>
      <c r="D12" s="1">
        <v>14780</v>
      </c>
      <c r="F12">
        <v>10</v>
      </c>
      <c r="G12">
        <v>2023</v>
      </c>
      <c r="H12" s="1">
        <v>-15976</v>
      </c>
      <c r="I12" s="1">
        <v>15070</v>
      </c>
    </row>
    <row r="13" spans="1:9" x14ac:dyDescent="0.25">
      <c r="A13">
        <v>11</v>
      </c>
      <c r="B13">
        <v>2014</v>
      </c>
      <c r="C13" s="1">
        <v>-16055</v>
      </c>
      <c r="D13" s="1">
        <v>14906</v>
      </c>
      <c r="F13">
        <v>11</v>
      </c>
      <c r="G13">
        <v>2023</v>
      </c>
      <c r="H13" s="1">
        <v>-15416</v>
      </c>
      <c r="I13" s="1">
        <v>14794</v>
      </c>
    </row>
    <row r="14" spans="1:9" x14ac:dyDescent="0.25">
      <c r="A14">
        <v>12</v>
      </c>
      <c r="B14">
        <v>2014</v>
      </c>
      <c r="C14" s="1">
        <v>-15515</v>
      </c>
      <c r="D14" s="1">
        <v>14579</v>
      </c>
      <c r="F14">
        <v>12</v>
      </c>
      <c r="G14">
        <v>2023</v>
      </c>
      <c r="H14" s="1">
        <v>-15938</v>
      </c>
      <c r="I14" s="1">
        <v>15308</v>
      </c>
    </row>
    <row r="15" spans="1:9" x14ac:dyDescent="0.25">
      <c r="A15">
        <v>13</v>
      </c>
      <c r="B15">
        <v>2014</v>
      </c>
      <c r="C15" s="1">
        <v>-16779</v>
      </c>
      <c r="D15" s="1">
        <v>15718</v>
      </c>
      <c r="F15">
        <v>13</v>
      </c>
      <c r="G15">
        <v>2023</v>
      </c>
      <c r="H15" s="1">
        <v>-16247</v>
      </c>
      <c r="I15" s="1">
        <v>15333</v>
      </c>
    </row>
    <row r="16" spans="1:9" x14ac:dyDescent="0.25">
      <c r="A16">
        <v>14</v>
      </c>
      <c r="B16">
        <v>2014</v>
      </c>
      <c r="C16" s="1">
        <v>-16365</v>
      </c>
      <c r="D16" s="1">
        <v>15702</v>
      </c>
      <c r="F16">
        <v>14</v>
      </c>
      <c r="G16">
        <v>2023</v>
      </c>
      <c r="H16" s="1">
        <v>-15257</v>
      </c>
      <c r="I16" s="1">
        <v>14911</v>
      </c>
    </row>
    <row r="17" spans="1:28" x14ac:dyDescent="0.25">
      <c r="A17">
        <v>15</v>
      </c>
      <c r="B17">
        <v>2014</v>
      </c>
      <c r="C17" s="1">
        <v>-17625</v>
      </c>
      <c r="D17" s="1">
        <v>16520</v>
      </c>
      <c r="F17">
        <v>15</v>
      </c>
      <c r="G17">
        <v>2023</v>
      </c>
      <c r="H17" s="1">
        <v>-15442</v>
      </c>
      <c r="I17" s="1">
        <v>14546</v>
      </c>
    </row>
    <row r="18" spans="1:28" x14ac:dyDescent="0.25">
      <c r="A18">
        <v>16</v>
      </c>
      <c r="B18">
        <v>2014</v>
      </c>
      <c r="C18" s="1">
        <v>-18536</v>
      </c>
      <c r="D18" s="1">
        <v>17652</v>
      </c>
      <c r="F18">
        <v>16</v>
      </c>
      <c r="G18">
        <v>2023</v>
      </c>
      <c r="H18" s="1">
        <v>-14532</v>
      </c>
      <c r="I18" s="1">
        <v>13443</v>
      </c>
    </row>
    <row r="19" spans="1:28" x14ac:dyDescent="0.25">
      <c r="A19">
        <v>17</v>
      </c>
      <c r="B19">
        <v>2014</v>
      </c>
      <c r="C19" s="1">
        <v>-19968</v>
      </c>
      <c r="D19" s="1">
        <v>19532</v>
      </c>
      <c r="F19">
        <v>17</v>
      </c>
      <c r="G19">
        <v>2023</v>
      </c>
      <c r="H19" s="1">
        <v>-13854</v>
      </c>
      <c r="I19" s="1">
        <v>13451</v>
      </c>
    </row>
    <row r="20" spans="1:28" x14ac:dyDescent="0.25">
      <c r="A20">
        <v>18</v>
      </c>
      <c r="B20">
        <v>2014</v>
      </c>
      <c r="C20" s="1">
        <v>-20877</v>
      </c>
      <c r="D20" s="1">
        <v>20264</v>
      </c>
      <c r="F20">
        <v>18</v>
      </c>
      <c r="G20">
        <v>2023</v>
      </c>
      <c r="H20" s="1">
        <v>-13442</v>
      </c>
      <c r="I20" s="1">
        <v>13088</v>
      </c>
    </row>
    <row r="21" spans="1:28" x14ac:dyDescent="0.25">
      <c r="A21">
        <v>19</v>
      </c>
      <c r="B21">
        <v>2014</v>
      </c>
      <c r="C21" s="1">
        <v>-22279</v>
      </c>
      <c r="D21" s="1">
        <v>22060</v>
      </c>
      <c r="F21">
        <v>19</v>
      </c>
      <c r="G21">
        <v>2023</v>
      </c>
      <c r="H21" s="1">
        <v>-11781</v>
      </c>
      <c r="I21" s="1">
        <v>11464</v>
      </c>
    </row>
    <row r="22" spans="1:28" x14ac:dyDescent="0.25">
      <c r="A22">
        <v>20</v>
      </c>
      <c r="B22">
        <v>2014</v>
      </c>
      <c r="C22" s="1">
        <v>-22298</v>
      </c>
      <c r="D22" s="1">
        <v>22575</v>
      </c>
      <c r="F22">
        <v>20</v>
      </c>
      <c r="G22">
        <v>2023</v>
      </c>
      <c r="H22" s="1">
        <v>-11471</v>
      </c>
      <c r="I22" s="1">
        <v>11125</v>
      </c>
    </row>
    <row r="23" spans="1:28" x14ac:dyDescent="0.25">
      <c r="A23">
        <v>21</v>
      </c>
      <c r="B23">
        <v>2014</v>
      </c>
      <c r="C23" s="1">
        <v>-23209</v>
      </c>
      <c r="D23" s="1">
        <v>23648</v>
      </c>
      <c r="F23">
        <v>21</v>
      </c>
      <c r="G23">
        <v>2023</v>
      </c>
      <c r="H23" s="1">
        <v>-10597</v>
      </c>
      <c r="I23" s="1">
        <v>10788</v>
      </c>
    </row>
    <row r="24" spans="1:28" x14ac:dyDescent="0.25">
      <c r="A24">
        <v>22</v>
      </c>
      <c r="B24">
        <v>2014</v>
      </c>
      <c r="C24" s="1">
        <v>-22884</v>
      </c>
      <c r="D24" s="1">
        <v>22963</v>
      </c>
      <c r="F24">
        <v>22</v>
      </c>
      <c r="G24">
        <v>2023</v>
      </c>
      <c r="H24" s="1">
        <v>-11764</v>
      </c>
      <c r="I24" s="1">
        <v>11467</v>
      </c>
    </row>
    <row r="25" spans="1:28" ht="15" customHeight="1" x14ac:dyDescent="0.25">
      <c r="A25">
        <v>23</v>
      </c>
      <c r="B25">
        <v>2014</v>
      </c>
      <c r="C25" s="1">
        <v>-24171</v>
      </c>
      <c r="D25" s="1">
        <v>23966</v>
      </c>
      <c r="F25">
        <v>23</v>
      </c>
      <c r="G25">
        <v>2023</v>
      </c>
      <c r="H25" s="1">
        <v>-10817</v>
      </c>
      <c r="I25" s="1">
        <v>11191</v>
      </c>
      <c r="K25" s="12" t="s">
        <v>5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x14ac:dyDescent="0.25">
      <c r="A26">
        <v>24</v>
      </c>
      <c r="B26">
        <v>2014</v>
      </c>
      <c r="C26" s="1">
        <v>-25050</v>
      </c>
      <c r="D26" s="1">
        <v>24518</v>
      </c>
      <c r="F26">
        <v>24</v>
      </c>
      <c r="G26">
        <v>2023</v>
      </c>
      <c r="H26" s="1">
        <v>-11925</v>
      </c>
      <c r="I26" s="1">
        <v>11639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x14ac:dyDescent="0.25">
      <c r="A27">
        <v>25</v>
      </c>
      <c r="B27">
        <v>2014</v>
      </c>
      <c r="C27" s="1">
        <v>-25415</v>
      </c>
      <c r="D27" s="1">
        <v>25366</v>
      </c>
      <c r="F27">
        <v>25</v>
      </c>
      <c r="G27">
        <v>2023</v>
      </c>
      <c r="H27" s="1">
        <v>-12733</v>
      </c>
      <c r="I27" s="1">
        <v>12507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>
        <v>26</v>
      </c>
      <c r="B28">
        <v>2014</v>
      </c>
      <c r="C28" s="1">
        <v>-25709</v>
      </c>
      <c r="D28" s="1">
        <v>25155</v>
      </c>
      <c r="F28">
        <v>26</v>
      </c>
      <c r="G28">
        <v>2023</v>
      </c>
      <c r="H28" s="1">
        <v>-13765</v>
      </c>
      <c r="I28" s="1">
        <v>13911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x14ac:dyDescent="0.25">
      <c r="A29">
        <v>27</v>
      </c>
      <c r="B29">
        <v>2014</v>
      </c>
      <c r="C29" s="1">
        <v>-26089</v>
      </c>
      <c r="D29" s="1">
        <v>25686</v>
      </c>
      <c r="F29">
        <v>27</v>
      </c>
      <c r="G29">
        <v>2023</v>
      </c>
      <c r="H29" s="1">
        <v>-14482</v>
      </c>
      <c r="I29" s="1">
        <v>14540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>
        <v>28</v>
      </c>
      <c r="B30">
        <v>2014</v>
      </c>
      <c r="C30" s="1">
        <v>-24648</v>
      </c>
      <c r="D30" s="1">
        <v>24324</v>
      </c>
      <c r="F30">
        <v>28</v>
      </c>
      <c r="G30">
        <v>2023</v>
      </c>
      <c r="H30" s="1">
        <v>-15512</v>
      </c>
      <c r="I30" s="1">
        <v>16328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x14ac:dyDescent="0.25">
      <c r="A31">
        <v>29</v>
      </c>
      <c r="B31">
        <v>2014</v>
      </c>
      <c r="C31" s="1">
        <v>-23844</v>
      </c>
      <c r="D31" s="1">
        <v>23211</v>
      </c>
      <c r="F31">
        <v>29</v>
      </c>
      <c r="G31">
        <v>2023</v>
      </c>
      <c r="H31" s="1">
        <v>-16351</v>
      </c>
      <c r="I31" s="1">
        <v>17280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x14ac:dyDescent="0.25">
      <c r="A32">
        <v>30</v>
      </c>
      <c r="B32">
        <v>2014</v>
      </c>
      <c r="C32" s="1">
        <v>-23623</v>
      </c>
      <c r="D32" s="1">
        <v>23458</v>
      </c>
      <c r="F32">
        <v>30</v>
      </c>
      <c r="G32">
        <v>2023</v>
      </c>
      <c r="H32" s="1">
        <v>-17612</v>
      </c>
      <c r="I32" s="1">
        <v>18399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x14ac:dyDescent="0.25">
      <c r="A33">
        <v>31</v>
      </c>
      <c r="B33">
        <v>2014</v>
      </c>
      <c r="C33" s="1">
        <v>-21437</v>
      </c>
      <c r="D33" s="1">
        <v>21488</v>
      </c>
      <c r="F33">
        <v>31</v>
      </c>
      <c r="G33">
        <v>2023</v>
      </c>
      <c r="H33" s="1">
        <v>-17062</v>
      </c>
      <c r="I33" s="1">
        <v>18020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25">
      <c r="A34">
        <v>32</v>
      </c>
      <c r="B34">
        <v>2014</v>
      </c>
      <c r="C34" s="1">
        <v>-20702</v>
      </c>
      <c r="D34" s="1">
        <v>20810</v>
      </c>
      <c r="F34">
        <v>32</v>
      </c>
      <c r="G34">
        <v>2023</v>
      </c>
      <c r="H34" s="1">
        <v>-18893</v>
      </c>
      <c r="I34" s="1">
        <v>19263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25">
      <c r="A35">
        <v>33</v>
      </c>
      <c r="B35">
        <v>2014</v>
      </c>
      <c r="C35" s="1">
        <v>-20406</v>
      </c>
      <c r="D35" s="1">
        <v>20885</v>
      </c>
      <c r="F35">
        <v>33</v>
      </c>
      <c r="G35">
        <v>2023</v>
      </c>
      <c r="H35" s="1">
        <v>-19452</v>
      </c>
      <c r="I35" s="1">
        <v>19918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25">
      <c r="A36">
        <v>34</v>
      </c>
      <c r="B36">
        <v>2014</v>
      </c>
      <c r="C36" s="1">
        <v>-19885</v>
      </c>
      <c r="D36" s="1">
        <v>19910</v>
      </c>
      <c r="F36">
        <v>34</v>
      </c>
      <c r="G36">
        <v>2023</v>
      </c>
      <c r="H36" s="1">
        <v>-20321</v>
      </c>
      <c r="I36" s="1">
        <v>20928</v>
      </c>
    </row>
    <row r="37" spans="1:28" x14ac:dyDescent="0.25">
      <c r="A37">
        <v>35</v>
      </c>
      <c r="B37">
        <v>2014</v>
      </c>
      <c r="C37" s="1">
        <v>-19094</v>
      </c>
      <c r="D37" s="1">
        <v>19691</v>
      </c>
      <c r="F37">
        <v>35</v>
      </c>
      <c r="G37">
        <v>2023</v>
      </c>
      <c r="H37" s="1">
        <v>-20917</v>
      </c>
      <c r="I37" s="1">
        <v>21142</v>
      </c>
    </row>
    <row r="38" spans="1:28" x14ac:dyDescent="0.25">
      <c r="A38">
        <v>36</v>
      </c>
      <c r="B38">
        <v>2014</v>
      </c>
      <c r="C38" s="1">
        <v>-18246</v>
      </c>
      <c r="D38" s="1">
        <v>18340</v>
      </c>
      <c r="F38">
        <v>36</v>
      </c>
      <c r="G38">
        <v>2023</v>
      </c>
      <c r="H38" s="1">
        <v>-21800</v>
      </c>
      <c r="I38" s="1">
        <v>21814</v>
      </c>
    </row>
    <row r="39" spans="1:28" x14ac:dyDescent="0.25">
      <c r="A39">
        <v>37</v>
      </c>
      <c r="B39">
        <v>2014</v>
      </c>
      <c r="C39" s="1">
        <v>-19044</v>
      </c>
      <c r="D39" s="1">
        <v>18976</v>
      </c>
      <c r="F39">
        <v>37</v>
      </c>
      <c r="G39">
        <v>2023</v>
      </c>
      <c r="H39" s="1">
        <v>-20288</v>
      </c>
      <c r="I39" s="1">
        <v>20855</v>
      </c>
    </row>
    <row r="40" spans="1:28" x14ac:dyDescent="0.25">
      <c r="A40">
        <v>38</v>
      </c>
      <c r="B40">
        <v>2014</v>
      </c>
      <c r="C40" s="1">
        <v>-18836</v>
      </c>
      <c r="D40" s="1">
        <v>19034</v>
      </c>
      <c r="F40">
        <v>38</v>
      </c>
      <c r="G40">
        <v>2023</v>
      </c>
      <c r="H40" s="1">
        <v>-20016</v>
      </c>
      <c r="I40" s="1">
        <v>20085</v>
      </c>
    </row>
    <row r="41" spans="1:28" x14ac:dyDescent="0.25">
      <c r="A41">
        <v>39</v>
      </c>
      <c r="B41">
        <v>2014</v>
      </c>
      <c r="C41" s="1">
        <v>-18436</v>
      </c>
      <c r="D41" s="1">
        <v>18687</v>
      </c>
      <c r="F41">
        <v>39</v>
      </c>
      <c r="G41">
        <v>2023</v>
      </c>
      <c r="H41" s="1">
        <v>-19747</v>
      </c>
      <c r="I41" s="1">
        <v>20326</v>
      </c>
    </row>
    <row r="42" spans="1:28" x14ac:dyDescent="0.25">
      <c r="A42">
        <v>40</v>
      </c>
      <c r="B42">
        <v>2014</v>
      </c>
      <c r="C42" s="1">
        <v>-17904</v>
      </c>
      <c r="D42" s="1">
        <v>18519</v>
      </c>
      <c r="F42">
        <v>40</v>
      </c>
      <c r="G42">
        <v>2023</v>
      </c>
      <c r="H42" s="1">
        <v>-18285</v>
      </c>
      <c r="I42" s="1">
        <v>18908</v>
      </c>
    </row>
    <row r="43" spans="1:28" x14ac:dyDescent="0.25">
      <c r="A43">
        <v>41</v>
      </c>
      <c r="B43">
        <v>2014</v>
      </c>
      <c r="C43" s="1">
        <v>-18383</v>
      </c>
      <c r="D43" s="1">
        <v>18712</v>
      </c>
      <c r="F43">
        <v>41</v>
      </c>
      <c r="G43">
        <v>2023</v>
      </c>
      <c r="H43" s="1">
        <v>-17677</v>
      </c>
      <c r="I43" s="1">
        <v>18167</v>
      </c>
    </row>
    <row r="44" spans="1:28" x14ac:dyDescent="0.25">
      <c r="A44">
        <v>42</v>
      </c>
      <c r="B44">
        <v>2014</v>
      </c>
      <c r="C44" s="1">
        <v>-17420</v>
      </c>
      <c r="D44" s="1">
        <v>17631</v>
      </c>
      <c r="F44">
        <v>42</v>
      </c>
      <c r="G44">
        <v>2023</v>
      </c>
      <c r="H44" s="1">
        <v>-17476</v>
      </c>
      <c r="I44" s="1">
        <v>18520</v>
      </c>
    </row>
    <row r="45" spans="1:28" x14ac:dyDescent="0.25">
      <c r="A45">
        <v>43</v>
      </c>
      <c r="B45">
        <v>2014</v>
      </c>
      <c r="C45" s="1">
        <v>-17163</v>
      </c>
      <c r="D45" s="1">
        <v>17247</v>
      </c>
      <c r="F45">
        <v>43</v>
      </c>
      <c r="G45">
        <v>2023</v>
      </c>
      <c r="H45" s="1">
        <v>-17053</v>
      </c>
      <c r="I45" s="1">
        <v>17772</v>
      </c>
    </row>
    <row r="46" spans="1:28" x14ac:dyDescent="0.25">
      <c r="A46">
        <v>44</v>
      </c>
      <c r="B46">
        <v>2014</v>
      </c>
      <c r="C46" s="1">
        <v>-16463</v>
      </c>
      <c r="D46" s="1">
        <v>16677</v>
      </c>
      <c r="F46">
        <v>44</v>
      </c>
      <c r="G46">
        <v>2023</v>
      </c>
      <c r="H46" s="1">
        <v>-16435</v>
      </c>
      <c r="I46" s="1">
        <v>17644</v>
      </c>
    </row>
    <row r="47" spans="1:28" x14ac:dyDescent="0.25">
      <c r="A47">
        <v>45</v>
      </c>
      <c r="B47">
        <v>2014</v>
      </c>
      <c r="C47" s="1">
        <v>-17032</v>
      </c>
      <c r="D47" s="1">
        <v>17773</v>
      </c>
      <c r="F47">
        <v>45</v>
      </c>
      <c r="G47">
        <v>2023</v>
      </c>
      <c r="H47" s="1">
        <v>-15584</v>
      </c>
      <c r="I47" s="1">
        <v>16310</v>
      </c>
    </row>
    <row r="48" spans="1:28" x14ac:dyDescent="0.25">
      <c r="A48">
        <v>46</v>
      </c>
      <c r="B48">
        <v>2014</v>
      </c>
      <c r="C48" s="1">
        <v>-17080</v>
      </c>
      <c r="D48" s="1">
        <v>17775</v>
      </c>
      <c r="F48">
        <v>46</v>
      </c>
      <c r="G48">
        <v>2023</v>
      </c>
      <c r="H48" s="1">
        <v>-16380</v>
      </c>
      <c r="I48" s="1">
        <v>16984</v>
      </c>
    </row>
    <row r="49" spans="1:9" x14ac:dyDescent="0.25">
      <c r="A49">
        <v>47</v>
      </c>
      <c r="B49">
        <v>2014</v>
      </c>
      <c r="C49" s="1">
        <v>-16969</v>
      </c>
      <c r="D49" s="1">
        <v>17703</v>
      </c>
      <c r="F49">
        <v>47</v>
      </c>
      <c r="G49">
        <v>2023</v>
      </c>
      <c r="H49" s="1">
        <v>-16411</v>
      </c>
      <c r="I49" s="1">
        <v>17379</v>
      </c>
    </row>
    <row r="50" spans="1:9" x14ac:dyDescent="0.25">
      <c r="A50">
        <v>48</v>
      </c>
      <c r="B50">
        <v>2014</v>
      </c>
      <c r="C50" s="1">
        <v>-16673</v>
      </c>
      <c r="D50" s="1">
        <v>17639</v>
      </c>
      <c r="F50">
        <v>48</v>
      </c>
      <c r="G50">
        <v>2023</v>
      </c>
      <c r="H50" s="1">
        <v>-16080</v>
      </c>
      <c r="I50" s="1">
        <v>17136</v>
      </c>
    </row>
    <row r="51" spans="1:9" x14ac:dyDescent="0.25">
      <c r="A51">
        <v>49</v>
      </c>
      <c r="B51">
        <v>2014</v>
      </c>
      <c r="C51" s="1">
        <v>-18089</v>
      </c>
      <c r="D51" s="1">
        <v>19019</v>
      </c>
      <c r="F51">
        <v>49</v>
      </c>
      <c r="G51">
        <v>2023</v>
      </c>
      <c r="H51" s="1">
        <v>-15635</v>
      </c>
      <c r="I51" s="1">
        <v>17061</v>
      </c>
    </row>
    <row r="52" spans="1:9" x14ac:dyDescent="0.25">
      <c r="A52">
        <v>50</v>
      </c>
      <c r="B52">
        <v>2014</v>
      </c>
      <c r="C52" s="1">
        <v>-18867</v>
      </c>
      <c r="D52" s="1">
        <v>20516</v>
      </c>
      <c r="F52">
        <v>50</v>
      </c>
      <c r="G52">
        <v>2023</v>
      </c>
      <c r="H52" s="1">
        <v>-16246</v>
      </c>
      <c r="I52" s="1">
        <v>17502</v>
      </c>
    </row>
    <row r="53" spans="1:9" x14ac:dyDescent="0.25">
      <c r="A53">
        <v>51</v>
      </c>
      <c r="B53">
        <v>2014</v>
      </c>
      <c r="C53" s="1">
        <v>-19324</v>
      </c>
      <c r="D53" s="1">
        <v>21055</v>
      </c>
      <c r="F53">
        <v>51</v>
      </c>
      <c r="G53">
        <v>2023</v>
      </c>
      <c r="H53" s="1">
        <v>-15256</v>
      </c>
      <c r="I53" s="1">
        <v>16517</v>
      </c>
    </row>
    <row r="54" spans="1:9" x14ac:dyDescent="0.25">
      <c r="A54">
        <v>52</v>
      </c>
      <c r="B54">
        <v>2014</v>
      </c>
      <c r="C54" s="1">
        <v>-20608</v>
      </c>
      <c r="D54" s="1">
        <v>22309</v>
      </c>
      <c r="F54">
        <v>52</v>
      </c>
      <c r="G54">
        <v>2023</v>
      </c>
      <c r="H54" s="1">
        <v>-15389</v>
      </c>
      <c r="I54" s="1">
        <v>16266</v>
      </c>
    </row>
    <row r="55" spans="1:9" x14ac:dyDescent="0.25">
      <c r="A55">
        <v>53</v>
      </c>
      <c r="B55">
        <v>2014</v>
      </c>
      <c r="C55" s="1">
        <v>-21453</v>
      </c>
      <c r="D55" s="1">
        <v>23713</v>
      </c>
      <c r="F55">
        <v>53</v>
      </c>
      <c r="G55">
        <v>2023</v>
      </c>
      <c r="H55" s="1">
        <v>-14722</v>
      </c>
      <c r="I55" s="1">
        <v>15759</v>
      </c>
    </row>
    <row r="56" spans="1:9" x14ac:dyDescent="0.25">
      <c r="A56">
        <v>54</v>
      </c>
      <c r="B56">
        <v>2014</v>
      </c>
      <c r="C56" s="1">
        <v>-21270</v>
      </c>
      <c r="D56" s="1">
        <v>24293</v>
      </c>
      <c r="F56">
        <v>54</v>
      </c>
      <c r="G56">
        <v>2023</v>
      </c>
      <c r="H56" s="1">
        <v>-15442</v>
      </c>
      <c r="I56" s="1">
        <v>16922</v>
      </c>
    </row>
    <row r="57" spans="1:9" x14ac:dyDescent="0.25">
      <c r="A57">
        <v>55</v>
      </c>
      <c r="B57">
        <v>2014</v>
      </c>
      <c r="C57" s="1">
        <v>-20757</v>
      </c>
      <c r="D57" s="1">
        <v>23322</v>
      </c>
      <c r="F57">
        <v>55</v>
      </c>
      <c r="G57">
        <v>2023</v>
      </c>
      <c r="H57" s="1">
        <v>-15200</v>
      </c>
      <c r="I57" s="1">
        <v>16988</v>
      </c>
    </row>
    <row r="58" spans="1:9" x14ac:dyDescent="0.25">
      <c r="A58">
        <v>56</v>
      </c>
      <c r="B58">
        <v>2014</v>
      </c>
      <c r="C58" s="1">
        <v>-19847</v>
      </c>
      <c r="D58" s="1">
        <v>22756</v>
      </c>
      <c r="F58">
        <v>56</v>
      </c>
      <c r="G58">
        <v>2023</v>
      </c>
      <c r="H58" s="1">
        <v>-15198</v>
      </c>
      <c r="I58" s="1">
        <v>16969</v>
      </c>
    </row>
    <row r="59" spans="1:9" x14ac:dyDescent="0.25">
      <c r="A59">
        <v>57</v>
      </c>
      <c r="B59">
        <v>2014</v>
      </c>
      <c r="C59" s="1">
        <v>-18662</v>
      </c>
      <c r="D59" s="1">
        <v>22249</v>
      </c>
      <c r="F59">
        <v>57</v>
      </c>
      <c r="G59">
        <v>2023</v>
      </c>
      <c r="H59" s="1">
        <v>-14667</v>
      </c>
      <c r="I59" s="1">
        <v>17027</v>
      </c>
    </row>
    <row r="60" spans="1:9" x14ac:dyDescent="0.25">
      <c r="A60">
        <v>58</v>
      </c>
      <c r="B60">
        <v>2014</v>
      </c>
      <c r="C60" s="1">
        <v>-17880</v>
      </c>
      <c r="D60" s="1">
        <v>21269</v>
      </c>
      <c r="F60">
        <v>58</v>
      </c>
      <c r="G60">
        <v>2023</v>
      </c>
      <c r="H60" s="1">
        <v>-15801</v>
      </c>
      <c r="I60" s="1">
        <v>18325</v>
      </c>
    </row>
    <row r="61" spans="1:9" x14ac:dyDescent="0.25">
      <c r="A61">
        <v>59</v>
      </c>
      <c r="B61">
        <v>2014</v>
      </c>
      <c r="C61" s="1">
        <v>-18063</v>
      </c>
      <c r="D61" s="1">
        <v>22031</v>
      </c>
      <c r="F61">
        <v>59</v>
      </c>
      <c r="G61">
        <v>2023</v>
      </c>
      <c r="H61" s="1">
        <v>-16243</v>
      </c>
      <c r="I61" s="1">
        <v>19807</v>
      </c>
    </row>
    <row r="62" spans="1:9" x14ac:dyDescent="0.25">
      <c r="A62">
        <v>60</v>
      </c>
      <c r="B62">
        <v>2014</v>
      </c>
      <c r="C62" s="1">
        <v>-16340</v>
      </c>
      <c r="D62" s="1">
        <v>20339</v>
      </c>
      <c r="F62">
        <v>60</v>
      </c>
      <c r="G62">
        <v>2023</v>
      </c>
      <c r="H62" s="1">
        <v>-16726</v>
      </c>
      <c r="I62" s="1">
        <v>20380</v>
      </c>
    </row>
    <row r="63" spans="1:9" x14ac:dyDescent="0.25">
      <c r="A63">
        <v>61</v>
      </c>
      <c r="B63">
        <v>2014</v>
      </c>
      <c r="C63" s="1">
        <v>-16448</v>
      </c>
      <c r="D63" s="1">
        <v>20611</v>
      </c>
      <c r="F63">
        <v>61</v>
      </c>
      <c r="G63">
        <v>2023</v>
      </c>
      <c r="H63" s="1">
        <v>-17420</v>
      </c>
      <c r="I63" s="1">
        <v>21323</v>
      </c>
    </row>
    <row r="64" spans="1:9" x14ac:dyDescent="0.25">
      <c r="A64">
        <v>62</v>
      </c>
      <c r="B64">
        <v>2014</v>
      </c>
      <c r="C64" s="1">
        <v>-17308</v>
      </c>
      <c r="D64" s="1">
        <v>21617</v>
      </c>
      <c r="F64">
        <v>62</v>
      </c>
      <c r="G64">
        <v>2023</v>
      </c>
      <c r="H64" s="1">
        <v>-18070</v>
      </c>
      <c r="I64" s="1">
        <v>22456</v>
      </c>
    </row>
    <row r="65" spans="1:9" x14ac:dyDescent="0.25">
      <c r="A65">
        <v>63</v>
      </c>
      <c r="B65">
        <v>2014</v>
      </c>
      <c r="C65" s="1">
        <v>-16710</v>
      </c>
      <c r="D65" s="1">
        <v>21756</v>
      </c>
      <c r="F65">
        <v>63</v>
      </c>
      <c r="G65">
        <v>2023</v>
      </c>
      <c r="H65" s="1">
        <v>-17491</v>
      </c>
      <c r="I65" s="1">
        <v>22700</v>
      </c>
    </row>
    <row r="66" spans="1:9" x14ac:dyDescent="0.25">
      <c r="A66">
        <v>64</v>
      </c>
      <c r="B66">
        <v>2014</v>
      </c>
      <c r="C66" s="1">
        <v>-16810</v>
      </c>
      <c r="D66" s="1">
        <v>22192</v>
      </c>
      <c r="F66">
        <v>64</v>
      </c>
      <c r="G66">
        <v>2023</v>
      </c>
      <c r="H66" s="1">
        <v>-16653</v>
      </c>
      <c r="I66" s="1">
        <v>21554</v>
      </c>
    </row>
    <row r="67" spans="1:9" x14ac:dyDescent="0.25">
      <c r="A67">
        <v>65</v>
      </c>
      <c r="B67">
        <v>2014</v>
      </c>
      <c r="C67" s="1">
        <v>-12600</v>
      </c>
      <c r="D67" s="1">
        <v>17043</v>
      </c>
      <c r="F67">
        <v>65</v>
      </c>
      <c r="G67">
        <v>2023</v>
      </c>
      <c r="H67" s="1">
        <v>-15501</v>
      </c>
      <c r="I67" s="1">
        <v>20793</v>
      </c>
    </row>
    <row r="68" spans="1:9" x14ac:dyDescent="0.25">
      <c r="A68">
        <v>66</v>
      </c>
      <c r="B68">
        <v>2014</v>
      </c>
      <c r="C68" s="1">
        <v>-8001</v>
      </c>
      <c r="D68" s="1">
        <v>11168</v>
      </c>
      <c r="F68">
        <v>66</v>
      </c>
      <c r="G68">
        <v>2023</v>
      </c>
      <c r="H68" s="1">
        <v>-14151</v>
      </c>
      <c r="I68" s="1">
        <v>20016</v>
      </c>
    </row>
    <row r="69" spans="1:9" x14ac:dyDescent="0.25">
      <c r="A69">
        <v>67</v>
      </c>
      <c r="B69">
        <v>2014</v>
      </c>
      <c r="C69" s="1">
        <v>-7015</v>
      </c>
      <c r="D69" s="1">
        <v>10297</v>
      </c>
      <c r="F69">
        <v>67</v>
      </c>
      <c r="G69">
        <v>2023</v>
      </c>
      <c r="H69" s="1">
        <v>-13189</v>
      </c>
      <c r="I69" s="1">
        <v>18693</v>
      </c>
    </row>
    <row r="70" spans="1:9" x14ac:dyDescent="0.25">
      <c r="A70">
        <v>68</v>
      </c>
      <c r="B70">
        <v>2014</v>
      </c>
      <c r="C70" s="1">
        <v>-4613</v>
      </c>
      <c r="D70" s="1">
        <v>6893</v>
      </c>
      <c r="F70">
        <v>68</v>
      </c>
      <c r="G70">
        <v>2023</v>
      </c>
      <c r="H70" s="1">
        <v>-12802</v>
      </c>
      <c r="I70" s="1">
        <v>19222</v>
      </c>
    </row>
    <row r="71" spans="1:9" x14ac:dyDescent="0.25">
      <c r="A71">
        <v>69</v>
      </c>
      <c r="B71">
        <v>2014</v>
      </c>
      <c r="C71" s="1">
        <v>-5946</v>
      </c>
      <c r="D71" s="1">
        <v>9019</v>
      </c>
      <c r="F71">
        <v>69</v>
      </c>
      <c r="G71">
        <v>2023</v>
      </c>
      <c r="H71" s="1">
        <v>-11251</v>
      </c>
      <c r="I71" s="1">
        <v>17265</v>
      </c>
    </row>
    <row r="72" spans="1:9" x14ac:dyDescent="0.25">
      <c r="A72">
        <v>70</v>
      </c>
      <c r="B72">
        <v>2014</v>
      </c>
      <c r="C72" s="1">
        <v>-6671</v>
      </c>
      <c r="D72" s="1">
        <v>10160</v>
      </c>
      <c r="F72">
        <v>70</v>
      </c>
      <c r="G72">
        <v>2023</v>
      </c>
      <c r="H72" s="1">
        <v>-11167</v>
      </c>
      <c r="I72" s="1">
        <v>17114</v>
      </c>
    </row>
    <row r="73" spans="1:9" x14ac:dyDescent="0.25">
      <c r="A73">
        <v>71</v>
      </c>
      <c r="B73">
        <v>2014</v>
      </c>
      <c r="C73" s="1">
        <v>-7575</v>
      </c>
      <c r="D73" s="1">
        <v>11957</v>
      </c>
      <c r="F73">
        <v>71</v>
      </c>
      <c r="G73">
        <v>2023</v>
      </c>
      <c r="H73" s="1">
        <v>-11168</v>
      </c>
      <c r="I73" s="1">
        <v>17580</v>
      </c>
    </row>
    <row r="74" spans="1:9" x14ac:dyDescent="0.25">
      <c r="A74">
        <v>72</v>
      </c>
      <c r="B74">
        <v>2014</v>
      </c>
      <c r="C74" s="1">
        <v>-8592</v>
      </c>
      <c r="D74" s="1">
        <v>13377</v>
      </c>
      <c r="F74">
        <v>72</v>
      </c>
      <c r="G74">
        <v>2023</v>
      </c>
      <c r="H74" s="1">
        <v>-10652</v>
      </c>
      <c r="I74" s="1">
        <v>17363</v>
      </c>
    </row>
    <row r="75" spans="1:9" x14ac:dyDescent="0.25">
      <c r="A75">
        <v>73</v>
      </c>
      <c r="B75">
        <v>2014</v>
      </c>
      <c r="C75" s="1">
        <v>-6058</v>
      </c>
      <c r="D75" s="1">
        <v>10103</v>
      </c>
      <c r="F75">
        <v>73</v>
      </c>
      <c r="G75">
        <v>2023</v>
      </c>
      <c r="H75" s="1">
        <v>-10123</v>
      </c>
      <c r="I75" s="1">
        <v>16989</v>
      </c>
    </row>
    <row r="76" spans="1:9" x14ac:dyDescent="0.25">
      <c r="A76">
        <v>74</v>
      </c>
      <c r="B76">
        <v>2014</v>
      </c>
      <c r="C76" s="1">
        <v>-5684</v>
      </c>
      <c r="D76" s="1">
        <v>9933</v>
      </c>
      <c r="F76">
        <v>74</v>
      </c>
      <c r="G76">
        <v>2023</v>
      </c>
      <c r="H76" s="1">
        <v>-7492</v>
      </c>
      <c r="I76" s="1">
        <v>12769</v>
      </c>
    </row>
    <row r="77" spans="1:9" x14ac:dyDescent="0.25">
      <c r="A77">
        <v>75</v>
      </c>
      <c r="B77">
        <v>2014</v>
      </c>
      <c r="C77" s="1">
        <v>-5598</v>
      </c>
      <c r="D77" s="1">
        <v>10215</v>
      </c>
      <c r="F77">
        <v>75</v>
      </c>
      <c r="G77">
        <v>2023</v>
      </c>
      <c r="H77" s="1">
        <v>-4609</v>
      </c>
      <c r="I77" s="1">
        <v>8041</v>
      </c>
    </row>
    <row r="78" spans="1:9" x14ac:dyDescent="0.25">
      <c r="A78">
        <v>76</v>
      </c>
      <c r="B78">
        <v>2014</v>
      </c>
      <c r="C78" s="1">
        <v>-5380</v>
      </c>
      <c r="D78" s="1">
        <v>9712</v>
      </c>
      <c r="F78">
        <v>76</v>
      </c>
      <c r="G78">
        <v>2023</v>
      </c>
      <c r="H78" s="1">
        <v>-3891</v>
      </c>
      <c r="I78" s="1">
        <v>7280</v>
      </c>
    </row>
    <row r="79" spans="1:9" x14ac:dyDescent="0.25">
      <c r="A79">
        <v>77</v>
      </c>
      <c r="B79">
        <v>2014</v>
      </c>
      <c r="C79" s="1">
        <v>-4843</v>
      </c>
      <c r="D79" s="1">
        <v>9206</v>
      </c>
      <c r="F79">
        <v>77</v>
      </c>
      <c r="G79">
        <v>2023</v>
      </c>
      <c r="H79" s="1">
        <v>-2443</v>
      </c>
      <c r="I79" s="1">
        <v>4628</v>
      </c>
    </row>
    <row r="80" spans="1:9" x14ac:dyDescent="0.25">
      <c r="A80">
        <v>78</v>
      </c>
      <c r="B80">
        <v>2014</v>
      </c>
      <c r="C80" s="1">
        <v>-4422</v>
      </c>
      <c r="D80" s="1">
        <v>8141</v>
      </c>
      <c r="F80">
        <v>78</v>
      </c>
      <c r="G80">
        <v>2023</v>
      </c>
      <c r="H80" s="1">
        <v>-2780</v>
      </c>
      <c r="I80" s="1">
        <v>5626</v>
      </c>
    </row>
    <row r="81" spans="1:9" x14ac:dyDescent="0.25">
      <c r="A81">
        <v>79</v>
      </c>
      <c r="B81">
        <v>2014</v>
      </c>
      <c r="C81" s="1">
        <v>-3881</v>
      </c>
      <c r="D81" s="1">
        <v>7325</v>
      </c>
      <c r="F81">
        <v>79</v>
      </c>
      <c r="G81">
        <v>2023</v>
      </c>
      <c r="H81" s="1">
        <v>-2922</v>
      </c>
      <c r="I81" s="1">
        <v>5892</v>
      </c>
    </row>
    <row r="82" spans="1:9" x14ac:dyDescent="0.25">
      <c r="A82">
        <v>80</v>
      </c>
      <c r="B82">
        <v>2014</v>
      </c>
      <c r="C82" s="1">
        <v>-3002</v>
      </c>
      <c r="D82" s="1">
        <v>5769</v>
      </c>
      <c r="F82">
        <v>80</v>
      </c>
      <c r="G82">
        <v>2023</v>
      </c>
      <c r="H82" s="1">
        <v>-3135</v>
      </c>
      <c r="I82" s="1">
        <v>6672</v>
      </c>
    </row>
    <row r="83" spans="1:9" x14ac:dyDescent="0.25">
      <c r="A83">
        <v>81</v>
      </c>
      <c r="B83">
        <v>2014</v>
      </c>
      <c r="C83" s="1">
        <v>-3162</v>
      </c>
      <c r="D83" s="1">
        <v>6542</v>
      </c>
      <c r="F83">
        <v>81</v>
      </c>
      <c r="G83">
        <v>2023</v>
      </c>
      <c r="H83" s="1">
        <v>-3355</v>
      </c>
      <c r="I83" s="1">
        <v>6962</v>
      </c>
    </row>
    <row r="84" spans="1:9" x14ac:dyDescent="0.25">
      <c r="A84">
        <v>82</v>
      </c>
      <c r="B84">
        <v>2014</v>
      </c>
      <c r="C84" s="1">
        <v>-2472</v>
      </c>
      <c r="D84" s="1">
        <v>4713</v>
      </c>
      <c r="F84">
        <v>82</v>
      </c>
      <c r="G84">
        <v>2023</v>
      </c>
      <c r="H84" s="1">
        <v>-2276</v>
      </c>
      <c r="I84" s="1">
        <v>5017</v>
      </c>
    </row>
    <row r="85" spans="1:9" x14ac:dyDescent="0.25">
      <c r="A85">
        <v>83</v>
      </c>
      <c r="B85">
        <v>2014</v>
      </c>
      <c r="C85" s="1">
        <v>-2496</v>
      </c>
      <c r="D85" s="1">
        <v>5310</v>
      </c>
      <c r="F85">
        <v>83</v>
      </c>
      <c r="G85">
        <v>2023</v>
      </c>
      <c r="H85" s="1">
        <v>-1805</v>
      </c>
      <c r="I85" s="1">
        <v>4428</v>
      </c>
    </row>
    <row r="86" spans="1:9" x14ac:dyDescent="0.25">
      <c r="A86">
        <v>84</v>
      </c>
      <c r="B86">
        <v>2014</v>
      </c>
      <c r="C86" s="1">
        <v>-1818</v>
      </c>
      <c r="D86" s="1">
        <v>3823</v>
      </c>
      <c r="F86">
        <v>84</v>
      </c>
      <c r="G86">
        <v>2023</v>
      </c>
      <c r="H86" s="1">
        <v>-1654</v>
      </c>
      <c r="I86" s="1">
        <v>4230</v>
      </c>
    </row>
    <row r="87" spans="1:9" x14ac:dyDescent="0.25">
      <c r="A87">
        <v>85</v>
      </c>
      <c r="B87">
        <v>2014</v>
      </c>
      <c r="C87" s="1">
        <v>-6374</v>
      </c>
      <c r="D87" s="1">
        <v>16066</v>
      </c>
      <c r="F87">
        <v>85</v>
      </c>
      <c r="G87">
        <v>2023</v>
      </c>
      <c r="H87" s="1">
        <v>-5887</v>
      </c>
      <c r="I87" s="1">
        <v>14671</v>
      </c>
    </row>
  </sheetData>
  <mergeCells count="1">
    <mergeCell ref="K25:AB3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0CEA1-837A-4A37-859B-69BCBBF2A981}">
  <dimension ref="A1:R22"/>
  <sheetViews>
    <sheetView workbookViewId="0">
      <selection activeCell="M26" sqref="M26"/>
    </sheetView>
  </sheetViews>
  <sheetFormatPr defaultRowHeight="15" x14ac:dyDescent="0.25"/>
  <sheetData>
    <row r="1" spans="1:18" x14ac:dyDescent="0.25">
      <c r="B1" t="s">
        <v>26</v>
      </c>
    </row>
    <row r="2" spans="1:18" x14ac:dyDescent="0.25">
      <c r="A2" s="1" t="s">
        <v>6</v>
      </c>
      <c r="B2" s="1">
        <v>1000</v>
      </c>
      <c r="C2" s="3">
        <f>B2/100000</f>
        <v>0.01</v>
      </c>
    </row>
    <row r="3" spans="1:18" ht="15" customHeight="1" x14ac:dyDescent="0.25">
      <c r="A3" s="1" t="s">
        <v>7</v>
      </c>
      <c r="B3" s="1">
        <v>4000</v>
      </c>
      <c r="C3" s="3">
        <f t="shared" ref="C3:C20" si="0">B3/100000</f>
        <v>0.04</v>
      </c>
      <c r="K3" s="13" t="s">
        <v>27</v>
      </c>
      <c r="L3" s="13"/>
      <c r="M3" s="13"/>
      <c r="N3" s="13"/>
      <c r="O3" s="13"/>
      <c r="P3" s="13"/>
      <c r="Q3" s="13"/>
      <c r="R3" s="13"/>
    </row>
    <row r="4" spans="1:18" ht="15" customHeight="1" x14ac:dyDescent="0.25">
      <c r="A4" s="1" t="s">
        <v>8</v>
      </c>
      <c r="B4" s="1">
        <v>5500</v>
      </c>
      <c r="C4" s="3">
        <f t="shared" si="0"/>
        <v>5.5E-2</v>
      </c>
      <c r="K4" s="13"/>
      <c r="L4" s="13"/>
      <c r="M4" s="13"/>
      <c r="N4" s="13"/>
      <c r="O4" s="13"/>
      <c r="P4" s="13"/>
      <c r="Q4" s="13"/>
      <c r="R4" s="13"/>
    </row>
    <row r="5" spans="1:18" ht="15" customHeight="1" x14ac:dyDescent="0.25">
      <c r="A5" s="1" t="s">
        <v>9</v>
      </c>
      <c r="B5" s="1">
        <v>5500</v>
      </c>
      <c r="C5" s="3">
        <f t="shared" si="0"/>
        <v>5.5E-2</v>
      </c>
      <c r="K5" s="13"/>
      <c r="L5" s="13"/>
      <c r="M5" s="13"/>
      <c r="N5" s="13"/>
      <c r="O5" s="13"/>
      <c r="P5" s="13"/>
      <c r="Q5" s="13"/>
      <c r="R5" s="13"/>
    </row>
    <row r="6" spans="1:18" ht="15" customHeight="1" x14ac:dyDescent="0.25">
      <c r="A6" s="1" t="s">
        <v>10</v>
      </c>
      <c r="B6" s="1">
        <v>5500</v>
      </c>
      <c r="C6" s="3">
        <f t="shared" si="0"/>
        <v>5.5E-2</v>
      </c>
      <c r="K6" s="13"/>
      <c r="L6" s="13"/>
      <c r="M6" s="13"/>
      <c r="N6" s="13"/>
      <c r="O6" s="13"/>
      <c r="P6" s="13"/>
      <c r="Q6" s="13"/>
      <c r="R6" s="13"/>
    </row>
    <row r="7" spans="1:18" ht="15" customHeight="1" x14ac:dyDescent="0.25">
      <c r="A7" s="1" t="s">
        <v>11</v>
      </c>
      <c r="B7" s="1">
        <v>6000</v>
      </c>
      <c r="C7" s="3">
        <f t="shared" si="0"/>
        <v>0.06</v>
      </c>
      <c r="K7" s="13"/>
      <c r="L7" s="13"/>
      <c r="M7" s="13"/>
      <c r="N7" s="13"/>
      <c r="O7" s="13"/>
      <c r="P7" s="13"/>
      <c r="Q7" s="13"/>
      <c r="R7" s="13"/>
    </row>
    <row r="8" spans="1:18" ht="15" customHeight="1" x14ac:dyDescent="0.25">
      <c r="A8" s="1" t="s">
        <v>12</v>
      </c>
      <c r="B8" s="1">
        <v>6000</v>
      </c>
      <c r="C8" s="3">
        <f t="shared" si="0"/>
        <v>0.06</v>
      </c>
      <c r="K8" s="13"/>
      <c r="L8" s="13"/>
      <c r="M8" s="13"/>
      <c r="N8" s="13"/>
      <c r="O8" s="13"/>
      <c r="P8" s="13"/>
      <c r="Q8" s="13"/>
      <c r="R8" s="13"/>
    </row>
    <row r="9" spans="1:18" x14ac:dyDescent="0.25">
      <c r="A9" s="1" t="s">
        <v>13</v>
      </c>
      <c r="B9" s="1">
        <v>6500</v>
      </c>
      <c r="C9" s="3">
        <f t="shared" si="0"/>
        <v>6.5000000000000002E-2</v>
      </c>
      <c r="K9" s="13"/>
      <c r="L9" s="13"/>
      <c r="M9" s="13"/>
      <c r="N9" s="13"/>
      <c r="O9" s="13"/>
      <c r="P9" s="13"/>
      <c r="Q9" s="13"/>
      <c r="R9" s="13"/>
    </row>
    <row r="10" spans="1:18" x14ac:dyDescent="0.25">
      <c r="A10" s="1" t="s">
        <v>14</v>
      </c>
      <c r="B10" s="1">
        <v>7000</v>
      </c>
      <c r="C10" s="3">
        <f t="shared" si="0"/>
        <v>7.0000000000000007E-2</v>
      </c>
      <c r="K10" s="13"/>
      <c r="L10" s="13"/>
      <c r="M10" s="13"/>
      <c r="N10" s="13"/>
      <c r="O10" s="13"/>
      <c r="P10" s="13"/>
      <c r="Q10" s="13"/>
      <c r="R10" s="13"/>
    </row>
    <row r="11" spans="1:18" x14ac:dyDescent="0.25">
      <c r="A11" s="1" t="s">
        <v>15</v>
      </c>
      <c r="B11" s="1">
        <v>7000</v>
      </c>
      <c r="C11" s="3">
        <f t="shared" si="0"/>
        <v>7.0000000000000007E-2</v>
      </c>
      <c r="K11" s="13"/>
      <c r="L11" s="13"/>
      <c r="M11" s="13"/>
      <c r="N11" s="13"/>
      <c r="O11" s="13"/>
      <c r="P11" s="13"/>
      <c r="Q11" s="13"/>
      <c r="R11" s="13"/>
    </row>
    <row r="12" spans="1:18" x14ac:dyDescent="0.25">
      <c r="A12" s="1" t="s">
        <v>16</v>
      </c>
      <c r="B12" s="1">
        <v>7000</v>
      </c>
      <c r="C12" s="3">
        <f t="shared" si="0"/>
        <v>7.0000000000000007E-2</v>
      </c>
      <c r="K12" s="13"/>
      <c r="L12" s="13"/>
      <c r="M12" s="13"/>
      <c r="N12" s="13"/>
      <c r="O12" s="13"/>
      <c r="P12" s="13"/>
      <c r="Q12" s="13"/>
      <c r="R12" s="13"/>
    </row>
    <row r="13" spans="1:18" x14ac:dyDescent="0.25">
      <c r="A13" s="1" t="s">
        <v>17</v>
      </c>
      <c r="B13" s="1">
        <v>7000</v>
      </c>
      <c r="C13" s="3">
        <f t="shared" si="0"/>
        <v>7.0000000000000007E-2</v>
      </c>
    </row>
    <row r="14" spans="1:18" x14ac:dyDescent="0.25">
      <c r="A14" s="1" t="s">
        <v>18</v>
      </c>
      <c r="B14" s="1">
        <v>6500</v>
      </c>
      <c r="C14" s="3">
        <f t="shared" si="0"/>
        <v>6.5000000000000002E-2</v>
      </c>
    </row>
    <row r="15" spans="1:18" x14ac:dyDescent="0.25">
      <c r="A15" s="1" t="s">
        <v>19</v>
      </c>
      <c r="B15" s="1">
        <v>6000</v>
      </c>
      <c r="C15" s="3">
        <f t="shared" si="0"/>
        <v>0.06</v>
      </c>
    </row>
    <row r="16" spans="1:18" x14ac:dyDescent="0.25">
      <c r="A16" s="1" t="s">
        <v>20</v>
      </c>
      <c r="B16" s="1">
        <v>5500</v>
      </c>
      <c r="C16" s="3">
        <f t="shared" si="0"/>
        <v>5.5E-2</v>
      </c>
    </row>
    <row r="17" spans="1:3" x14ac:dyDescent="0.25">
      <c r="A17" s="1" t="s">
        <v>21</v>
      </c>
      <c r="B17" s="1">
        <v>5000</v>
      </c>
      <c r="C17" s="3">
        <f t="shared" si="0"/>
        <v>0.05</v>
      </c>
    </row>
    <row r="18" spans="1:3" x14ac:dyDescent="0.25">
      <c r="A18" s="1" t="s">
        <v>22</v>
      </c>
      <c r="B18" s="1">
        <v>4000</v>
      </c>
      <c r="C18" s="3">
        <f t="shared" si="0"/>
        <v>0.04</v>
      </c>
    </row>
    <row r="19" spans="1:3" x14ac:dyDescent="0.25">
      <c r="A19" s="1" t="s">
        <v>23</v>
      </c>
      <c r="B19" s="1">
        <v>2500</v>
      </c>
      <c r="C19" s="3">
        <f t="shared" si="0"/>
        <v>2.5000000000000001E-2</v>
      </c>
    </row>
    <row r="20" spans="1:3" x14ac:dyDescent="0.25">
      <c r="A20" s="1" t="s">
        <v>24</v>
      </c>
      <c r="B20" s="1">
        <v>2500</v>
      </c>
      <c r="C20" s="3">
        <f t="shared" si="0"/>
        <v>2.5000000000000001E-2</v>
      </c>
    </row>
    <row r="21" spans="1:3" x14ac:dyDescent="0.25">
      <c r="A21" s="1"/>
      <c r="B21" s="1"/>
    </row>
    <row r="22" spans="1:3" x14ac:dyDescent="0.25">
      <c r="A22" s="1" t="s">
        <v>25</v>
      </c>
      <c r="B22" s="1">
        <f>SUM(B2:B21)</f>
        <v>100000</v>
      </c>
      <c r="C22" s="2">
        <f>SUM(C2:C21)</f>
        <v>1.0000000000000002</v>
      </c>
    </row>
  </sheetData>
  <mergeCells count="1">
    <mergeCell ref="K3:R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432E9-8283-4453-A167-089BB6AF6636}">
  <dimension ref="A1:T39"/>
  <sheetViews>
    <sheetView workbookViewId="0">
      <selection activeCell="E1" sqref="E1:E1048576"/>
    </sheetView>
  </sheetViews>
  <sheetFormatPr defaultRowHeight="15" x14ac:dyDescent="0.25"/>
  <cols>
    <col min="3" max="3" width="11.85546875" style="4" customWidth="1"/>
    <col min="5" max="5" width="12.42578125" style="1" customWidth="1"/>
    <col min="6" max="6" width="13" style="1" customWidth="1"/>
    <col min="8" max="8" width="10.85546875" style="1" customWidth="1"/>
    <col min="9" max="9" width="16.28515625" customWidth="1"/>
    <col min="13" max="13" width="13.7109375" customWidth="1"/>
    <col min="14" max="14" width="11" customWidth="1"/>
    <col min="15" max="15" width="11.140625" customWidth="1"/>
  </cols>
  <sheetData>
    <row r="1" spans="1:20" x14ac:dyDescent="0.25">
      <c r="A1" t="s">
        <v>33</v>
      </c>
      <c r="B1" t="s">
        <v>0</v>
      </c>
      <c r="C1" s="4" t="s">
        <v>34</v>
      </c>
      <c r="D1" t="s">
        <v>30</v>
      </c>
      <c r="E1" s="1" t="s">
        <v>31</v>
      </c>
      <c r="F1" s="1" t="s">
        <v>35</v>
      </c>
      <c r="G1" t="s">
        <v>43</v>
      </c>
      <c r="H1" s="1" t="s">
        <v>44</v>
      </c>
      <c r="I1" t="s">
        <v>40</v>
      </c>
      <c r="N1" t="s">
        <v>28</v>
      </c>
      <c r="O1" t="s">
        <v>29</v>
      </c>
      <c r="Q1" s="8" t="s">
        <v>38</v>
      </c>
    </row>
    <row r="2" spans="1:20" x14ac:dyDescent="0.25">
      <c r="A2" t="s">
        <v>32</v>
      </c>
      <c r="B2">
        <v>2022</v>
      </c>
      <c r="C2" s="4">
        <v>0</v>
      </c>
      <c r="D2" t="s">
        <v>28</v>
      </c>
      <c r="E2" s="1">
        <v>13347</v>
      </c>
      <c r="F2" s="1">
        <v>109</v>
      </c>
      <c r="G2" s="6">
        <f>F2/E2</f>
        <v>8.1666292050648088E-3</v>
      </c>
      <c r="H2" s="1">
        <v>1000</v>
      </c>
      <c r="I2" s="7">
        <f>G2*H2</f>
        <v>8.1666292050648082</v>
      </c>
      <c r="L2" t="s">
        <v>36</v>
      </c>
      <c r="N2" s="7">
        <f>SUM(I2:I20)</f>
        <v>1700.0915514660828</v>
      </c>
      <c r="O2" s="7">
        <f>SUM(I21:I39)</f>
        <v>2678.5749082157399</v>
      </c>
      <c r="Q2" s="2">
        <f>O2/N2</f>
        <v>1.5755474497275497</v>
      </c>
    </row>
    <row r="3" spans="1:20" x14ac:dyDescent="0.25">
      <c r="A3" t="s">
        <v>32</v>
      </c>
      <c r="B3">
        <v>2022</v>
      </c>
      <c r="C3" s="5">
        <v>1</v>
      </c>
      <c r="D3" t="s">
        <v>28</v>
      </c>
      <c r="E3" s="1">
        <v>56864</v>
      </c>
      <c r="F3" s="1">
        <v>11</v>
      </c>
      <c r="G3" s="6">
        <f t="shared" ref="G3:G39" si="0">F3/E3</f>
        <v>1.9344400675295442E-4</v>
      </c>
      <c r="H3" s="1">
        <v>4000</v>
      </c>
      <c r="I3" s="7">
        <f t="shared" ref="I3:I39" si="1">G3*H3</f>
        <v>0.77377602701181769</v>
      </c>
    </row>
    <row r="4" spans="1:20" x14ac:dyDescent="0.25">
      <c r="A4" t="s">
        <v>32</v>
      </c>
      <c r="B4">
        <v>2022</v>
      </c>
      <c r="C4" s="5">
        <v>5</v>
      </c>
      <c r="D4" t="s">
        <v>28</v>
      </c>
      <c r="E4" s="1">
        <v>81287</v>
      </c>
      <c r="F4" s="1">
        <v>11</v>
      </c>
      <c r="G4" s="6">
        <f t="shared" si="0"/>
        <v>1.3532299137623482E-4</v>
      </c>
      <c r="H4" s="1">
        <v>5500</v>
      </c>
      <c r="I4" s="7">
        <f t="shared" si="1"/>
        <v>0.74427645256929154</v>
      </c>
      <c r="L4" t="s">
        <v>37</v>
      </c>
      <c r="N4" s="7">
        <f>SUM(F2:F20)/SUM(E2:E20)*100000</f>
        <v>1252.3907387828319</v>
      </c>
      <c r="O4" s="4">
        <f>SUM(F21:F39)/SUM(E21:E39)*100000</f>
        <v>1581.4757594613541</v>
      </c>
      <c r="Q4" s="2">
        <f>O4/N4</f>
        <v>1.2627654536940698</v>
      </c>
    </row>
    <row r="5" spans="1:20" x14ac:dyDescent="0.25">
      <c r="A5" t="s">
        <v>32</v>
      </c>
      <c r="B5">
        <v>2022</v>
      </c>
      <c r="C5" s="5">
        <v>10</v>
      </c>
      <c r="D5" t="s">
        <v>28</v>
      </c>
      <c r="E5" s="1">
        <v>76088</v>
      </c>
      <c r="F5" s="1">
        <v>10</v>
      </c>
      <c r="G5" s="6">
        <f t="shared" si="0"/>
        <v>1.314267690043108E-4</v>
      </c>
      <c r="H5" s="1">
        <v>5500</v>
      </c>
      <c r="I5" s="7">
        <f t="shared" si="1"/>
        <v>0.72284722952370939</v>
      </c>
    </row>
    <row r="6" spans="1:20" x14ac:dyDescent="0.25">
      <c r="A6" t="s">
        <v>32</v>
      </c>
      <c r="B6">
        <v>2022</v>
      </c>
      <c r="C6" s="5">
        <v>15</v>
      </c>
      <c r="D6" t="s">
        <v>28</v>
      </c>
      <c r="E6" s="1">
        <v>65566</v>
      </c>
      <c r="F6" s="1">
        <v>23</v>
      </c>
      <c r="G6" s="6">
        <f t="shared" si="0"/>
        <v>3.507915688009029E-4</v>
      </c>
      <c r="H6" s="1">
        <v>5500</v>
      </c>
      <c r="I6" s="7">
        <f t="shared" si="1"/>
        <v>1.9293536284049659</v>
      </c>
    </row>
    <row r="7" spans="1:20" x14ac:dyDescent="0.25">
      <c r="A7" t="s">
        <v>32</v>
      </c>
      <c r="B7">
        <v>2022</v>
      </c>
      <c r="C7" s="5">
        <v>20</v>
      </c>
      <c r="D7" t="s">
        <v>28</v>
      </c>
      <c r="E7" s="1">
        <v>60657</v>
      </c>
      <c r="F7" s="1">
        <v>24</v>
      </c>
      <c r="G7" s="6">
        <f t="shared" si="0"/>
        <v>3.9566744151540631E-4</v>
      </c>
      <c r="H7" s="1">
        <v>6000</v>
      </c>
      <c r="I7" s="7">
        <f t="shared" si="1"/>
        <v>2.3740046490924378</v>
      </c>
    </row>
    <row r="8" spans="1:20" x14ac:dyDescent="0.25">
      <c r="A8" t="s">
        <v>32</v>
      </c>
      <c r="B8">
        <v>2022</v>
      </c>
      <c r="C8" s="5">
        <v>25</v>
      </c>
      <c r="D8" t="s">
        <v>28</v>
      </c>
      <c r="E8" s="1">
        <v>82415</v>
      </c>
      <c r="F8" s="1">
        <v>39</v>
      </c>
      <c r="G8" s="6">
        <f t="shared" si="0"/>
        <v>4.7321482739792514E-4</v>
      </c>
      <c r="H8" s="1">
        <v>6000</v>
      </c>
      <c r="I8" s="7">
        <f t="shared" si="1"/>
        <v>2.839288964387551</v>
      </c>
      <c r="L8" t="s">
        <v>39</v>
      </c>
      <c r="N8" s="7">
        <f>SUM(I15:I20)/SUM(H15:H20)*100000</f>
        <v>6075.4383080999169</v>
      </c>
      <c r="O8" s="7">
        <f>SUM(I34:I39)/SUM(H34:H39)*100000</f>
        <v>8879.5379537064</v>
      </c>
      <c r="Q8" s="2"/>
    </row>
    <row r="9" spans="1:20" x14ac:dyDescent="0.25">
      <c r="A9" t="s">
        <v>32</v>
      </c>
      <c r="B9">
        <v>2022</v>
      </c>
      <c r="C9" s="4">
        <v>30</v>
      </c>
      <c r="D9" t="s">
        <v>28</v>
      </c>
      <c r="E9" s="1">
        <v>100942</v>
      </c>
      <c r="F9" s="1">
        <v>89</v>
      </c>
      <c r="G9" s="6">
        <f t="shared" si="0"/>
        <v>8.8169443839036278E-4</v>
      </c>
      <c r="H9" s="1">
        <v>6500</v>
      </c>
      <c r="I9" s="7">
        <f t="shared" si="1"/>
        <v>5.7310138495373577</v>
      </c>
      <c r="T9" t="s">
        <v>41</v>
      </c>
    </row>
    <row r="10" spans="1:20" x14ac:dyDescent="0.25">
      <c r="A10" t="s">
        <v>32</v>
      </c>
      <c r="B10">
        <v>2022</v>
      </c>
      <c r="C10" s="4">
        <v>35</v>
      </c>
      <c r="D10" t="s">
        <v>28</v>
      </c>
      <c r="E10" s="1">
        <v>103425</v>
      </c>
      <c r="F10" s="1">
        <v>140</v>
      </c>
      <c r="G10" s="6">
        <f t="shared" si="0"/>
        <v>1.3536379018612521E-3</v>
      </c>
      <c r="H10" s="1">
        <v>7000</v>
      </c>
      <c r="I10" s="7">
        <f t="shared" si="1"/>
        <v>9.4754653130287654</v>
      </c>
      <c r="T10" t="s">
        <v>42</v>
      </c>
    </row>
    <row r="11" spans="1:20" x14ac:dyDescent="0.25">
      <c r="A11" t="s">
        <v>32</v>
      </c>
      <c r="B11">
        <v>2022</v>
      </c>
      <c r="C11" s="4">
        <v>40</v>
      </c>
      <c r="D11" t="s">
        <v>28</v>
      </c>
      <c r="E11" s="1">
        <v>89553</v>
      </c>
      <c r="F11" s="1">
        <v>206</v>
      </c>
      <c r="G11" s="6">
        <f t="shared" si="0"/>
        <v>2.3003137806661975E-3</v>
      </c>
      <c r="H11" s="1">
        <v>7000</v>
      </c>
      <c r="I11" s="7">
        <f t="shared" si="1"/>
        <v>16.102196464663383</v>
      </c>
    </row>
    <row r="12" spans="1:20" x14ac:dyDescent="0.25">
      <c r="A12" t="s">
        <v>32</v>
      </c>
      <c r="B12">
        <v>2022</v>
      </c>
      <c r="C12" s="4">
        <v>45</v>
      </c>
      <c r="D12" t="s">
        <v>28</v>
      </c>
      <c r="E12" s="1">
        <v>86785</v>
      </c>
      <c r="F12" s="1">
        <v>274</v>
      </c>
      <c r="G12" s="6">
        <f t="shared" si="0"/>
        <v>3.15722763150314E-3</v>
      </c>
      <c r="H12" s="1">
        <v>7000</v>
      </c>
      <c r="I12" s="7">
        <f t="shared" si="1"/>
        <v>22.100593420521982</v>
      </c>
    </row>
    <row r="13" spans="1:20" x14ac:dyDescent="0.25">
      <c r="A13" t="s">
        <v>32</v>
      </c>
      <c r="B13">
        <v>2022</v>
      </c>
      <c r="C13" s="4">
        <v>50</v>
      </c>
      <c r="D13" t="s">
        <v>28</v>
      </c>
      <c r="E13" s="1">
        <v>83041</v>
      </c>
      <c r="F13" s="1">
        <v>399</v>
      </c>
      <c r="G13" s="6">
        <f t="shared" si="0"/>
        <v>4.8048554328584672E-3</v>
      </c>
      <c r="H13" s="1">
        <v>7000</v>
      </c>
      <c r="I13" s="7">
        <f t="shared" si="1"/>
        <v>33.63398803000927</v>
      </c>
    </row>
    <row r="14" spans="1:20" x14ac:dyDescent="0.25">
      <c r="A14" t="s">
        <v>32</v>
      </c>
      <c r="B14">
        <v>2022</v>
      </c>
      <c r="C14" s="4">
        <v>55</v>
      </c>
      <c r="D14" t="s">
        <v>28</v>
      </c>
      <c r="E14" s="1">
        <v>92734</v>
      </c>
      <c r="F14" s="1">
        <v>660</v>
      </c>
      <c r="G14" s="6">
        <f t="shared" si="0"/>
        <v>7.1171307179675198E-3</v>
      </c>
      <c r="H14" s="1">
        <v>6500</v>
      </c>
      <c r="I14" s="7">
        <f t="shared" si="1"/>
        <v>46.261349666788881</v>
      </c>
    </row>
    <row r="15" spans="1:20" x14ac:dyDescent="0.25">
      <c r="A15" t="s">
        <v>32</v>
      </c>
      <c r="B15">
        <v>2022</v>
      </c>
      <c r="C15" s="4">
        <v>60</v>
      </c>
      <c r="D15" t="s">
        <v>28</v>
      </c>
      <c r="E15" s="1">
        <v>109868</v>
      </c>
      <c r="F15" s="1">
        <v>1316</v>
      </c>
      <c r="G15" s="6">
        <f t="shared" si="0"/>
        <v>1.1978009975607093E-2</v>
      </c>
      <c r="H15" s="1">
        <v>6000</v>
      </c>
      <c r="I15" s="7">
        <f t="shared" si="1"/>
        <v>71.868059853642563</v>
      </c>
    </row>
    <row r="16" spans="1:20" x14ac:dyDescent="0.25">
      <c r="A16" t="s">
        <v>32</v>
      </c>
      <c r="B16">
        <v>2022</v>
      </c>
      <c r="C16" s="4">
        <v>65</v>
      </c>
      <c r="D16" t="s">
        <v>28</v>
      </c>
      <c r="E16" s="1">
        <v>94168</v>
      </c>
      <c r="F16" s="1">
        <v>1813</v>
      </c>
      <c r="G16" s="6">
        <f t="shared" si="0"/>
        <v>1.9252824738764759E-2</v>
      </c>
      <c r="H16" s="1">
        <v>5500</v>
      </c>
      <c r="I16" s="7">
        <f t="shared" si="1"/>
        <v>105.89053606320617</v>
      </c>
    </row>
    <row r="17" spans="1:9" x14ac:dyDescent="0.25">
      <c r="A17" t="s">
        <v>32</v>
      </c>
      <c r="B17">
        <v>2022</v>
      </c>
      <c r="C17" s="4">
        <v>70</v>
      </c>
      <c r="D17" t="s">
        <v>28</v>
      </c>
      <c r="E17" s="1">
        <v>75561</v>
      </c>
      <c r="F17" s="1">
        <v>2689</v>
      </c>
      <c r="G17" s="6">
        <f t="shared" si="0"/>
        <v>3.5587141514802613E-2</v>
      </c>
      <c r="H17" s="1">
        <v>5000</v>
      </c>
      <c r="I17" s="7">
        <f t="shared" si="1"/>
        <v>177.93570757401307</v>
      </c>
    </row>
    <row r="18" spans="1:9" x14ac:dyDescent="0.25">
      <c r="A18" t="s">
        <v>32</v>
      </c>
      <c r="B18">
        <v>2022</v>
      </c>
      <c r="C18" s="4">
        <v>75</v>
      </c>
      <c r="D18" t="s">
        <v>28</v>
      </c>
      <c r="E18" s="1">
        <v>32360</v>
      </c>
      <c r="F18" s="1">
        <v>1961</v>
      </c>
      <c r="G18" s="6">
        <f t="shared" si="0"/>
        <v>6.0599505562422745E-2</v>
      </c>
      <c r="H18" s="1">
        <v>4000</v>
      </c>
      <c r="I18" s="7">
        <f t="shared" si="1"/>
        <v>242.39802224969097</v>
      </c>
    </row>
    <row r="19" spans="1:9" x14ac:dyDescent="0.25">
      <c r="A19" t="s">
        <v>32</v>
      </c>
      <c r="B19">
        <v>2022</v>
      </c>
      <c r="C19" s="4">
        <v>80</v>
      </c>
      <c r="D19" t="s">
        <v>28</v>
      </c>
      <c r="E19" s="1">
        <v>27443</v>
      </c>
      <c r="F19" s="1">
        <v>3199</v>
      </c>
      <c r="G19" s="6">
        <f t="shared" si="0"/>
        <v>0.11656888824108151</v>
      </c>
      <c r="H19" s="1">
        <v>2500</v>
      </c>
      <c r="I19" s="7">
        <f t="shared" si="1"/>
        <v>291.42222060270376</v>
      </c>
    </row>
    <row r="20" spans="1:9" x14ac:dyDescent="0.25">
      <c r="A20" t="s">
        <v>32</v>
      </c>
      <c r="B20">
        <v>2022</v>
      </c>
      <c r="C20" s="4">
        <v>85</v>
      </c>
      <c r="D20" t="s">
        <v>28</v>
      </c>
      <c r="E20" s="1">
        <v>14760</v>
      </c>
      <c r="F20" s="1">
        <v>3895</v>
      </c>
      <c r="G20" s="6">
        <f t="shared" si="0"/>
        <v>0.2638888888888889</v>
      </c>
      <c r="H20" s="1">
        <v>2500</v>
      </c>
      <c r="I20" s="7">
        <f t="shared" si="1"/>
        <v>659.72222222222229</v>
      </c>
    </row>
    <row r="21" spans="1:9" x14ac:dyDescent="0.25">
      <c r="A21" t="s">
        <v>32</v>
      </c>
      <c r="B21">
        <v>2022</v>
      </c>
      <c r="C21" s="4">
        <v>0</v>
      </c>
      <c r="D21" t="s">
        <v>29</v>
      </c>
      <c r="E21" s="1">
        <v>14286</v>
      </c>
      <c r="F21" s="1">
        <v>134</v>
      </c>
      <c r="G21" s="6">
        <f t="shared" si="0"/>
        <v>9.3798124037519255E-3</v>
      </c>
      <c r="H21" s="1">
        <v>1000</v>
      </c>
      <c r="I21" s="7">
        <f t="shared" si="1"/>
        <v>9.3798124037519255</v>
      </c>
    </row>
    <row r="22" spans="1:9" x14ac:dyDescent="0.25">
      <c r="A22" t="s">
        <v>32</v>
      </c>
      <c r="B22">
        <v>2022</v>
      </c>
      <c r="C22" s="5">
        <v>1</v>
      </c>
      <c r="D22" t="s">
        <v>29</v>
      </c>
      <c r="E22" s="1">
        <v>60905</v>
      </c>
      <c r="F22" s="1">
        <v>24</v>
      </c>
      <c r="G22" s="6">
        <f t="shared" si="0"/>
        <v>3.9405631721533538E-4</v>
      </c>
      <c r="H22" s="1">
        <v>4000</v>
      </c>
      <c r="I22" s="7">
        <f t="shared" si="1"/>
        <v>1.5762252688613414</v>
      </c>
    </row>
    <row r="23" spans="1:9" x14ac:dyDescent="0.25">
      <c r="A23" t="s">
        <v>32</v>
      </c>
      <c r="B23">
        <v>2022</v>
      </c>
      <c r="C23" s="5">
        <v>5</v>
      </c>
      <c r="D23" t="s">
        <v>29</v>
      </c>
      <c r="E23" s="1">
        <v>86338</v>
      </c>
      <c r="F23" s="1">
        <v>17</v>
      </c>
      <c r="G23" s="6">
        <f t="shared" si="0"/>
        <v>1.9690055363802728E-4</v>
      </c>
      <c r="H23" s="1">
        <v>5500</v>
      </c>
      <c r="I23" s="7">
        <f t="shared" si="1"/>
        <v>1.08295304500915</v>
      </c>
    </row>
    <row r="24" spans="1:9" x14ac:dyDescent="0.25">
      <c r="A24" t="s">
        <v>32</v>
      </c>
      <c r="B24">
        <v>2022</v>
      </c>
      <c r="C24" s="5">
        <v>10</v>
      </c>
      <c r="D24" t="s">
        <v>29</v>
      </c>
      <c r="E24" s="1">
        <v>79745</v>
      </c>
      <c r="F24" s="1">
        <v>26</v>
      </c>
      <c r="G24" s="6">
        <f t="shared" si="0"/>
        <v>3.2603925010972473E-4</v>
      </c>
      <c r="H24" s="1">
        <v>5500</v>
      </c>
      <c r="I24" s="7">
        <f t="shared" si="1"/>
        <v>1.7932158756034859</v>
      </c>
    </row>
    <row r="25" spans="1:9" x14ac:dyDescent="0.25">
      <c r="A25" t="s">
        <v>32</v>
      </c>
      <c r="B25">
        <v>2022</v>
      </c>
      <c r="C25" s="5">
        <v>15</v>
      </c>
      <c r="D25" t="s">
        <v>29</v>
      </c>
      <c r="E25" s="1">
        <v>69063</v>
      </c>
      <c r="F25" s="1">
        <v>54</v>
      </c>
      <c r="G25" s="6">
        <f t="shared" si="0"/>
        <v>7.818947917119152E-4</v>
      </c>
      <c r="H25" s="1">
        <v>5500</v>
      </c>
      <c r="I25" s="7">
        <f t="shared" si="1"/>
        <v>4.3004213544155334</v>
      </c>
    </row>
    <row r="26" spans="1:9" x14ac:dyDescent="0.25">
      <c r="A26" t="s">
        <v>32</v>
      </c>
      <c r="B26">
        <v>2022</v>
      </c>
      <c r="C26" s="5">
        <v>20</v>
      </c>
      <c r="D26" t="s">
        <v>29</v>
      </c>
      <c r="E26" s="1">
        <v>62156</v>
      </c>
      <c r="F26" s="1">
        <v>69</v>
      </c>
      <c r="G26" s="6">
        <f t="shared" si="0"/>
        <v>1.1101100456914858E-3</v>
      </c>
      <c r="H26" s="1">
        <v>6000</v>
      </c>
      <c r="I26" s="7">
        <f t="shared" si="1"/>
        <v>6.6606602741489151</v>
      </c>
    </row>
    <row r="27" spans="1:9" x14ac:dyDescent="0.25">
      <c r="A27" t="s">
        <v>32</v>
      </c>
      <c r="B27">
        <v>2022</v>
      </c>
      <c r="C27" s="5">
        <v>25</v>
      </c>
      <c r="D27" t="s">
        <v>29</v>
      </c>
      <c r="E27" s="1">
        <v>81133</v>
      </c>
      <c r="F27" s="1">
        <v>119</v>
      </c>
      <c r="G27" s="6">
        <f t="shared" si="0"/>
        <v>1.466727472175317E-3</v>
      </c>
      <c r="H27" s="1">
        <v>6000</v>
      </c>
      <c r="I27" s="7">
        <f t="shared" si="1"/>
        <v>8.8003648330519013</v>
      </c>
    </row>
    <row r="28" spans="1:9" x14ac:dyDescent="0.25">
      <c r="A28" t="s">
        <v>32</v>
      </c>
      <c r="B28">
        <v>2022</v>
      </c>
      <c r="C28" s="4">
        <v>30</v>
      </c>
      <c r="D28" t="s">
        <v>29</v>
      </c>
      <c r="E28" s="1">
        <v>99662</v>
      </c>
      <c r="F28" s="1">
        <v>225</v>
      </c>
      <c r="G28" s="6">
        <f t="shared" si="0"/>
        <v>2.2576307920772211E-3</v>
      </c>
      <c r="H28" s="1">
        <v>6500</v>
      </c>
      <c r="I28" s="7">
        <f t="shared" si="1"/>
        <v>14.674600148501938</v>
      </c>
    </row>
    <row r="29" spans="1:9" x14ac:dyDescent="0.25">
      <c r="A29" t="s">
        <v>32</v>
      </c>
      <c r="B29">
        <v>2022</v>
      </c>
      <c r="C29" s="4">
        <v>35</v>
      </c>
      <c r="D29" t="s">
        <v>29</v>
      </c>
      <c r="E29" s="1">
        <v>102516</v>
      </c>
      <c r="F29" s="1">
        <v>359</v>
      </c>
      <c r="G29" s="6">
        <f t="shared" si="0"/>
        <v>3.5018923875297513E-3</v>
      </c>
      <c r="H29" s="1">
        <v>7000</v>
      </c>
      <c r="I29" s="7">
        <f t="shared" si="1"/>
        <v>24.513246712708259</v>
      </c>
    </row>
    <row r="30" spans="1:9" x14ac:dyDescent="0.25">
      <c r="A30" t="s">
        <v>32</v>
      </c>
      <c r="B30">
        <v>2022</v>
      </c>
      <c r="C30" s="4">
        <v>40</v>
      </c>
      <c r="D30" t="s">
        <v>29</v>
      </c>
      <c r="E30" s="1">
        <v>86307</v>
      </c>
      <c r="F30" s="1">
        <v>535</v>
      </c>
      <c r="G30" s="6">
        <f t="shared" si="0"/>
        <v>6.1988019511742968E-3</v>
      </c>
      <c r="H30" s="1">
        <v>7000</v>
      </c>
      <c r="I30" s="7">
        <f t="shared" si="1"/>
        <v>43.391613658220081</v>
      </c>
    </row>
    <row r="31" spans="1:9" x14ac:dyDescent="0.25">
      <c r="A31" t="s">
        <v>32</v>
      </c>
      <c r="B31">
        <v>2022</v>
      </c>
      <c r="C31" s="4">
        <v>45</v>
      </c>
      <c r="D31" t="s">
        <v>29</v>
      </c>
      <c r="E31" s="1">
        <v>82538</v>
      </c>
      <c r="F31" s="1">
        <v>833</v>
      </c>
      <c r="G31" s="6">
        <f t="shared" si="0"/>
        <v>1.0092321112699604E-2</v>
      </c>
      <c r="H31" s="1">
        <v>7000</v>
      </c>
      <c r="I31" s="7">
        <f t="shared" si="1"/>
        <v>70.646247788897227</v>
      </c>
    </row>
    <row r="32" spans="1:9" x14ac:dyDescent="0.25">
      <c r="A32" t="s">
        <v>32</v>
      </c>
      <c r="B32">
        <v>2022</v>
      </c>
      <c r="C32" s="4">
        <v>50</v>
      </c>
      <c r="D32" t="s">
        <v>29</v>
      </c>
      <c r="E32" s="1">
        <v>77425</v>
      </c>
      <c r="F32" s="1">
        <v>1042</v>
      </c>
      <c r="G32" s="6">
        <f t="shared" si="0"/>
        <v>1.3458185340652244E-2</v>
      </c>
      <c r="H32" s="1">
        <v>7000</v>
      </c>
      <c r="I32" s="7">
        <f t="shared" si="1"/>
        <v>94.207297384565706</v>
      </c>
    </row>
    <row r="33" spans="1:9" x14ac:dyDescent="0.25">
      <c r="A33" t="s">
        <v>32</v>
      </c>
      <c r="B33">
        <v>2022</v>
      </c>
      <c r="C33" s="4">
        <v>55</v>
      </c>
      <c r="D33" t="s">
        <v>29</v>
      </c>
      <c r="E33" s="1">
        <v>80283</v>
      </c>
      <c r="F33" s="1">
        <v>1646</v>
      </c>
      <c r="G33" s="6">
        <f t="shared" si="0"/>
        <v>2.0502472503518804E-2</v>
      </c>
      <c r="H33" s="1">
        <v>6500</v>
      </c>
      <c r="I33" s="7">
        <f t="shared" si="1"/>
        <v>133.26607127287224</v>
      </c>
    </row>
    <row r="34" spans="1:9" x14ac:dyDescent="0.25">
      <c r="A34" t="s">
        <v>32</v>
      </c>
      <c r="B34">
        <v>2022</v>
      </c>
      <c r="C34" s="4">
        <v>60</v>
      </c>
      <c r="D34" t="s">
        <v>29</v>
      </c>
      <c r="E34" s="1">
        <v>87710</v>
      </c>
      <c r="F34" s="1">
        <v>2709</v>
      </c>
      <c r="G34" s="6">
        <f t="shared" si="0"/>
        <v>3.0885873902633681E-2</v>
      </c>
      <c r="H34" s="1">
        <v>6000</v>
      </c>
      <c r="I34" s="7">
        <f t="shared" si="1"/>
        <v>185.31524341580209</v>
      </c>
    </row>
    <row r="35" spans="1:9" x14ac:dyDescent="0.25">
      <c r="A35" t="s">
        <v>32</v>
      </c>
      <c r="B35">
        <v>2022</v>
      </c>
      <c r="C35" s="4">
        <v>65</v>
      </c>
      <c r="D35" t="s">
        <v>29</v>
      </c>
      <c r="E35" s="1">
        <v>65629</v>
      </c>
      <c r="F35" s="1">
        <v>3047</v>
      </c>
      <c r="G35" s="6">
        <f t="shared" si="0"/>
        <v>4.6427646314891283E-2</v>
      </c>
      <c r="H35" s="1">
        <v>5500</v>
      </c>
      <c r="I35" s="7">
        <f t="shared" si="1"/>
        <v>255.35205473190206</v>
      </c>
    </row>
    <row r="36" spans="1:9" x14ac:dyDescent="0.25">
      <c r="A36" t="s">
        <v>32</v>
      </c>
      <c r="B36">
        <v>2022</v>
      </c>
      <c r="C36" s="4">
        <v>70</v>
      </c>
      <c r="D36" t="s">
        <v>29</v>
      </c>
      <c r="E36" s="1">
        <v>47055</v>
      </c>
      <c r="F36" s="1">
        <v>3108</v>
      </c>
      <c r="G36" s="6">
        <f t="shared" si="0"/>
        <v>6.6050366592285623E-2</v>
      </c>
      <c r="H36" s="1">
        <v>5000</v>
      </c>
      <c r="I36" s="7">
        <f t="shared" si="1"/>
        <v>330.25183296142814</v>
      </c>
    </row>
    <row r="37" spans="1:9" x14ac:dyDescent="0.25">
      <c r="A37" t="s">
        <v>32</v>
      </c>
      <c r="B37">
        <v>2022</v>
      </c>
      <c r="C37" s="4">
        <v>75</v>
      </c>
      <c r="D37" t="s">
        <v>29</v>
      </c>
      <c r="E37" s="1">
        <v>16931</v>
      </c>
      <c r="F37" s="1">
        <v>1679</v>
      </c>
      <c r="G37" s="6">
        <f t="shared" si="0"/>
        <v>9.9167208079853519E-2</v>
      </c>
      <c r="H37" s="1">
        <v>4000</v>
      </c>
      <c r="I37" s="7">
        <f t="shared" si="1"/>
        <v>396.66883231941409</v>
      </c>
    </row>
    <row r="38" spans="1:9" x14ac:dyDescent="0.25">
      <c r="A38" t="s">
        <v>32</v>
      </c>
      <c r="B38">
        <v>2022</v>
      </c>
      <c r="C38" s="4">
        <v>80</v>
      </c>
      <c r="D38" t="s">
        <v>29</v>
      </c>
      <c r="E38" s="1">
        <v>12389</v>
      </c>
      <c r="F38" s="1">
        <v>1900</v>
      </c>
      <c r="G38" s="6">
        <f t="shared" si="0"/>
        <v>0.15336185325692145</v>
      </c>
      <c r="H38" s="1">
        <v>2500</v>
      </c>
      <c r="I38" s="7">
        <f t="shared" si="1"/>
        <v>383.40463314230362</v>
      </c>
    </row>
    <row r="39" spans="1:9" x14ac:dyDescent="0.25">
      <c r="A39" t="s">
        <v>32</v>
      </c>
      <c r="B39">
        <v>2022</v>
      </c>
      <c r="C39" s="4">
        <v>85</v>
      </c>
      <c r="D39" t="s">
        <v>29</v>
      </c>
      <c r="E39" s="1">
        <v>6095</v>
      </c>
      <c r="F39" s="1">
        <v>1739</v>
      </c>
      <c r="G39" s="6">
        <f t="shared" si="0"/>
        <v>0.28531583264971289</v>
      </c>
      <c r="H39" s="1">
        <v>2500</v>
      </c>
      <c r="I39" s="7">
        <f t="shared" si="1"/>
        <v>713.28958162428216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95EB7-4B4E-4814-882A-40359F4784B3}">
  <dimension ref="A1:R39"/>
  <sheetViews>
    <sheetView workbookViewId="0">
      <selection activeCell="K33" sqref="K33"/>
    </sheetView>
  </sheetViews>
  <sheetFormatPr defaultRowHeight="15" x14ac:dyDescent="0.25"/>
  <cols>
    <col min="5" max="5" width="13.7109375" style="1" customWidth="1"/>
    <col min="6" max="6" width="11.85546875" style="1" customWidth="1"/>
    <col min="7" max="8" width="4.42578125" customWidth="1"/>
    <col min="9" max="9" width="17.28515625" customWidth="1"/>
    <col min="10" max="10" width="16.28515625" customWidth="1"/>
    <col min="11" max="11" width="17.85546875" customWidth="1"/>
    <col min="12" max="12" width="17.42578125" customWidth="1"/>
    <col min="13" max="13" width="6.42578125" customWidth="1"/>
    <col min="14" max="14" width="26.140625" customWidth="1"/>
    <col min="15" max="15" width="19.28515625" customWidth="1"/>
    <col min="16" max="16" width="14.28515625" customWidth="1"/>
  </cols>
  <sheetData>
    <row r="1" spans="1:17" x14ac:dyDescent="0.25">
      <c r="A1" t="s">
        <v>33</v>
      </c>
      <c r="B1" t="s">
        <v>0</v>
      </c>
      <c r="C1" s="4" t="s">
        <v>34</v>
      </c>
      <c r="D1" t="s">
        <v>30</v>
      </c>
      <c r="E1" s="1" t="s">
        <v>31</v>
      </c>
      <c r="F1" s="1" t="s">
        <v>35</v>
      </c>
      <c r="J1" t="s">
        <v>52</v>
      </c>
      <c r="K1" t="s">
        <v>50</v>
      </c>
      <c r="L1" t="s">
        <v>51</v>
      </c>
      <c r="O1" t="s">
        <v>45</v>
      </c>
      <c r="P1" t="s">
        <v>46</v>
      </c>
    </row>
    <row r="2" spans="1:17" x14ac:dyDescent="0.25">
      <c r="A2" t="s">
        <v>32</v>
      </c>
      <c r="B2">
        <v>2022</v>
      </c>
      <c r="C2" s="4">
        <v>0</v>
      </c>
      <c r="D2" t="s">
        <v>28</v>
      </c>
      <c r="E2" s="1">
        <v>13347</v>
      </c>
      <c r="F2" s="1">
        <v>109</v>
      </c>
      <c r="I2" s="4">
        <v>0</v>
      </c>
      <c r="J2" s="9">
        <f>(F21+F2)/(E21+E2)</f>
        <v>8.7938334599934869E-3</v>
      </c>
      <c r="K2" s="1">
        <f>E21</f>
        <v>14286</v>
      </c>
      <c r="L2" s="1">
        <f>E2</f>
        <v>13347</v>
      </c>
      <c r="M2" s="10"/>
      <c r="N2" s="1"/>
      <c r="O2" s="1">
        <f>J2*K2</f>
        <v>125.62870480946695</v>
      </c>
      <c r="P2" s="1">
        <f>J2*L2</f>
        <v>117.37129519053308</v>
      </c>
      <c r="Q2" s="1"/>
    </row>
    <row r="3" spans="1:17" x14ac:dyDescent="0.25">
      <c r="A3" t="s">
        <v>32</v>
      </c>
      <c r="B3">
        <v>2022</v>
      </c>
      <c r="C3" s="5">
        <v>1</v>
      </c>
      <c r="D3" t="s">
        <v>28</v>
      </c>
      <c r="E3" s="1">
        <v>56864</v>
      </c>
      <c r="F3" s="1">
        <v>11</v>
      </c>
      <c r="I3" s="5">
        <v>1</v>
      </c>
      <c r="J3" s="9">
        <f t="shared" ref="J3:J20" si="0">(F22+F3)/(E22+E3)</f>
        <v>2.9719196053290764E-4</v>
      </c>
      <c r="K3" s="1">
        <f t="shared" ref="K3:K20" si="1">E22</f>
        <v>60905</v>
      </c>
      <c r="L3" s="1">
        <f t="shared" ref="L3:L20" si="2">E3</f>
        <v>56864</v>
      </c>
      <c r="M3" s="10"/>
      <c r="N3" s="1"/>
      <c r="O3" s="1">
        <f t="shared" ref="O3:O20" si="3">J3*K3</f>
        <v>18.100476356256738</v>
      </c>
      <c r="P3" s="1">
        <f t="shared" ref="P3:P20" si="4">J3*L3</f>
        <v>16.899523643743262</v>
      </c>
      <c r="Q3" s="1"/>
    </row>
    <row r="4" spans="1:17" x14ac:dyDescent="0.25">
      <c r="A4" t="s">
        <v>32</v>
      </c>
      <c r="B4">
        <v>2022</v>
      </c>
      <c r="C4" s="5">
        <v>5</v>
      </c>
      <c r="D4" t="s">
        <v>28</v>
      </c>
      <c r="E4" s="1">
        <v>81287</v>
      </c>
      <c r="F4" s="1">
        <v>11</v>
      </c>
      <c r="I4" s="5">
        <v>5</v>
      </c>
      <c r="J4" s="9">
        <f t="shared" si="0"/>
        <v>1.6703952274422072E-4</v>
      </c>
      <c r="K4" s="1">
        <f t="shared" si="1"/>
        <v>86338</v>
      </c>
      <c r="L4" s="1">
        <f t="shared" si="2"/>
        <v>81287</v>
      </c>
      <c r="M4" s="10"/>
      <c r="N4" s="1"/>
      <c r="O4" s="1">
        <f t="shared" si="3"/>
        <v>14.421858314690528</v>
      </c>
      <c r="P4" s="1">
        <f t="shared" si="4"/>
        <v>13.57814168530947</v>
      </c>
      <c r="Q4" s="1"/>
    </row>
    <row r="5" spans="1:17" x14ac:dyDescent="0.25">
      <c r="A5" t="s">
        <v>32</v>
      </c>
      <c r="B5">
        <v>2022</v>
      </c>
      <c r="C5" s="5">
        <v>10</v>
      </c>
      <c r="D5" t="s">
        <v>28</v>
      </c>
      <c r="E5" s="1">
        <v>76088</v>
      </c>
      <c r="F5" s="1">
        <v>10</v>
      </c>
      <c r="I5" s="5">
        <v>10</v>
      </c>
      <c r="J5" s="9">
        <f t="shared" si="0"/>
        <v>2.3101653693376883E-4</v>
      </c>
      <c r="K5" s="1">
        <f t="shared" si="1"/>
        <v>79745</v>
      </c>
      <c r="L5" s="1">
        <f t="shared" si="2"/>
        <v>76088</v>
      </c>
      <c r="M5" s="10"/>
      <c r="N5" s="1"/>
      <c r="O5" s="1">
        <f t="shared" si="3"/>
        <v>18.422413737783394</v>
      </c>
      <c r="P5" s="1">
        <f t="shared" si="4"/>
        <v>17.577586262216602</v>
      </c>
      <c r="Q5" s="1"/>
    </row>
    <row r="6" spans="1:17" x14ac:dyDescent="0.25">
      <c r="A6" t="s">
        <v>32</v>
      </c>
      <c r="B6">
        <v>2022</v>
      </c>
      <c r="C6" s="5">
        <v>15</v>
      </c>
      <c r="D6" t="s">
        <v>28</v>
      </c>
      <c r="E6" s="1">
        <v>65566</v>
      </c>
      <c r="F6" s="1">
        <v>23</v>
      </c>
      <c r="I6" s="5">
        <v>15</v>
      </c>
      <c r="J6" s="9">
        <f t="shared" si="0"/>
        <v>5.7194215213661242E-4</v>
      </c>
      <c r="K6" s="1">
        <f t="shared" si="1"/>
        <v>69063</v>
      </c>
      <c r="L6" s="1">
        <f t="shared" si="2"/>
        <v>65566</v>
      </c>
      <c r="M6" s="10"/>
      <c r="N6" s="1"/>
      <c r="O6" s="1">
        <f t="shared" si="3"/>
        <v>39.500040853010866</v>
      </c>
      <c r="P6" s="1">
        <f t="shared" si="4"/>
        <v>37.499959146989127</v>
      </c>
      <c r="Q6" s="1"/>
    </row>
    <row r="7" spans="1:17" x14ac:dyDescent="0.25">
      <c r="A7" t="s">
        <v>32</v>
      </c>
      <c r="B7">
        <v>2022</v>
      </c>
      <c r="C7" s="5">
        <v>20</v>
      </c>
      <c r="D7" t="s">
        <v>28</v>
      </c>
      <c r="E7" s="1">
        <v>60657</v>
      </c>
      <c r="F7" s="1">
        <v>24</v>
      </c>
      <c r="I7" s="5">
        <v>20</v>
      </c>
      <c r="J7" s="9">
        <f t="shared" si="0"/>
        <v>7.5724882545007447E-4</v>
      </c>
      <c r="K7" s="1">
        <f t="shared" si="1"/>
        <v>62156</v>
      </c>
      <c r="L7" s="1">
        <f t="shared" si="2"/>
        <v>60657</v>
      </c>
      <c r="M7" s="10"/>
      <c r="N7" s="1"/>
      <c r="O7" s="1">
        <f t="shared" si="3"/>
        <v>47.067557994674829</v>
      </c>
      <c r="P7" s="1">
        <f t="shared" si="4"/>
        <v>45.932442005325164</v>
      </c>
      <c r="Q7" s="1"/>
    </row>
    <row r="8" spans="1:17" x14ac:dyDescent="0.25">
      <c r="A8" t="s">
        <v>32</v>
      </c>
      <c r="B8">
        <v>2022</v>
      </c>
      <c r="C8" s="5">
        <v>25</v>
      </c>
      <c r="D8" t="s">
        <v>28</v>
      </c>
      <c r="E8" s="1">
        <v>82415</v>
      </c>
      <c r="F8" s="1">
        <v>39</v>
      </c>
      <c r="I8" s="5">
        <v>25</v>
      </c>
      <c r="J8" s="9">
        <f t="shared" si="0"/>
        <v>9.6607723726367797E-4</v>
      </c>
      <c r="K8" s="1">
        <f t="shared" si="1"/>
        <v>81133</v>
      </c>
      <c r="L8" s="1">
        <f t="shared" si="2"/>
        <v>82415</v>
      </c>
      <c r="M8" s="10"/>
      <c r="N8" s="1"/>
      <c r="O8" s="1">
        <f t="shared" si="3"/>
        <v>78.380744490913983</v>
      </c>
      <c r="P8" s="1">
        <f t="shared" si="4"/>
        <v>79.619255509086017</v>
      </c>
      <c r="Q8" s="1"/>
    </row>
    <row r="9" spans="1:17" x14ac:dyDescent="0.25">
      <c r="A9" t="s">
        <v>32</v>
      </c>
      <c r="B9">
        <v>2022</v>
      </c>
      <c r="C9" s="4">
        <v>30</v>
      </c>
      <c r="D9" t="s">
        <v>28</v>
      </c>
      <c r="E9" s="1">
        <v>100942</v>
      </c>
      <c r="F9" s="1">
        <v>89</v>
      </c>
      <c r="I9" s="4">
        <v>30</v>
      </c>
      <c r="J9" s="9">
        <f t="shared" si="0"/>
        <v>1.5652728759147376E-3</v>
      </c>
      <c r="K9" s="1">
        <f t="shared" si="1"/>
        <v>99662</v>
      </c>
      <c r="L9" s="1">
        <f t="shared" si="2"/>
        <v>100942</v>
      </c>
      <c r="M9" s="10"/>
      <c r="N9" s="1"/>
      <c r="O9" s="1">
        <f t="shared" si="3"/>
        <v>155.99822535941459</v>
      </c>
      <c r="P9" s="1">
        <f t="shared" si="4"/>
        <v>158.00177464058544</v>
      </c>
      <c r="Q9" s="1"/>
    </row>
    <row r="10" spans="1:17" x14ac:dyDescent="0.25">
      <c r="A10" t="s">
        <v>32</v>
      </c>
      <c r="B10">
        <v>2022</v>
      </c>
      <c r="C10" s="4">
        <v>35</v>
      </c>
      <c r="D10" t="s">
        <v>28</v>
      </c>
      <c r="E10" s="1">
        <v>103425</v>
      </c>
      <c r="F10" s="1">
        <v>140</v>
      </c>
      <c r="I10" s="4">
        <v>35</v>
      </c>
      <c r="J10" s="9">
        <f t="shared" si="0"/>
        <v>2.4230240700006313E-3</v>
      </c>
      <c r="K10" s="1">
        <f t="shared" si="1"/>
        <v>102516</v>
      </c>
      <c r="L10" s="1">
        <f t="shared" si="2"/>
        <v>103425</v>
      </c>
      <c r="M10" s="10"/>
      <c r="N10" s="1"/>
      <c r="O10" s="1">
        <f t="shared" si="3"/>
        <v>248.39873556018472</v>
      </c>
      <c r="P10" s="1">
        <f t="shared" si="4"/>
        <v>250.60126443981531</v>
      </c>
      <c r="Q10" s="1"/>
    </row>
    <row r="11" spans="1:17" x14ac:dyDescent="0.25">
      <c r="A11" t="s">
        <v>32</v>
      </c>
      <c r="B11">
        <v>2022</v>
      </c>
      <c r="C11" s="4">
        <v>40</v>
      </c>
      <c r="D11" t="s">
        <v>28</v>
      </c>
      <c r="E11" s="1">
        <v>89553</v>
      </c>
      <c r="F11" s="1">
        <v>206</v>
      </c>
      <c r="I11" s="4">
        <v>40</v>
      </c>
      <c r="J11" s="9">
        <f t="shared" si="0"/>
        <v>4.2135789832821562E-3</v>
      </c>
      <c r="K11" s="1">
        <f t="shared" si="1"/>
        <v>86307</v>
      </c>
      <c r="L11" s="1">
        <f t="shared" si="2"/>
        <v>89553</v>
      </c>
      <c r="M11" s="10"/>
      <c r="N11" s="1"/>
      <c r="O11" s="1">
        <f t="shared" si="3"/>
        <v>363.66136131013303</v>
      </c>
      <c r="P11" s="1">
        <f t="shared" si="4"/>
        <v>377.33863868986691</v>
      </c>
      <c r="Q11" s="1"/>
    </row>
    <row r="12" spans="1:17" x14ac:dyDescent="0.25">
      <c r="A12" t="s">
        <v>32</v>
      </c>
      <c r="B12">
        <v>2022</v>
      </c>
      <c r="C12" s="4">
        <v>45</v>
      </c>
      <c r="D12" t="s">
        <v>28</v>
      </c>
      <c r="E12" s="1">
        <v>86785</v>
      </c>
      <c r="F12" s="1">
        <v>274</v>
      </c>
      <c r="I12" s="4">
        <v>45</v>
      </c>
      <c r="J12" s="9">
        <f t="shared" si="0"/>
        <v>6.5378005350720221E-3</v>
      </c>
      <c r="K12" s="1">
        <f t="shared" si="1"/>
        <v>82538</v>
      </c>
      <c r="L12" s="1">
        <f t="shared" si="2"/>
        <v>86785</v>
      </c>
      <c r="M12" s="10"/>
      <c r="N12" s="1"/>
      <c r="O12" s="1">
        <f t="shared" si="3"/>
        <v>539.61698056377452</v>
      </c>
      <c r="P12" s="1">
        <f t="shared" si="4"/>
        <v>567.38301943622548</v>
      </c>
      <c r="Q12" s="1"/>
    </row>
    <row r="13" spans="1:17" x14ac:dyDescent="0.25">
      <c r="A13" t="s">
        <v>32</v>
      </c>
      <c r="B13">
        <v>2022</v>
      </c>
      <c r="C13" s="4">
        <v>50</v>
      </c>
      <c r="D13" t="s">
        <v>28</v>
      </c>
      <c r="E13" s="1">
        <v>83041</v>
      </c>
      <c r="F13" s="1">
        <v>399</v>
      </c>
      <c r="I13" s="4">
        <v>50</v>
      </c>
      <c r="J13" s="9">
        <f t="shared" si="0"/>
        <v>8.9800954719379805E-3</v>
      </c>
      <c r="K13" s="1">
        <f t="shared" si="1"/>
        <v>77425</v>
      </c>
      <c r="L13" s="1">
        <f t="shared" si="2"/>
        <v>83041</v>
      </c>
      <c r="M13" s="10"/>
      <c r="N13" s="1"/>
      <c r="O13" s="1">
        <f t="shared" si="3"/>
        <v>695.28389191479812</v>
      </c>
      <c r="P13" s="1">
        <f t="shared" si="4"/>
        <v>745.71610808520188</v>
      </c>
      <c r="Q13" s="1"/>
    </row>
    <row r="14" spans="1:17" x14ac:dyDescent="0.25">
      <c r="A14" t="s">
        <v>32</v>
      </c>
      <c r="B14">
        <v>2022</v>
      </c>
      <c r="C14" s="4">
        <v>55</v>
      </c>
      <c r="D14" t="s">
        <v>28</v>
      </c>
      <c r="E14" s="1">
        <v>92734</v>
      </c>
      <c r="F14" s="1">
        <v>660</v>
      </c>
      <c r="I14" s="4">
        <v>55</v>
      </c>
      <c r="J14" s="9">
        <f t="shared" si="0"/>
        <v>1.3328170064213343E-2</v>
      </c>
      <c r="K14" s="1">
        <f t="shared" si="1"/>
        <v>80283</v>
      </c>
      <c r="L14" s="1">
        <f t="shared" si="2"/>
        <v>92734</v>
      </c>
      <c r="M14" s="10"/>
      <c r="N14" s="1"/>
      <c r="O14" s="1">
        <f t="shared" si="3"/>
        <v>1070.0254772652399</v>
      </c>
      <c r="P14" s="1">
        <f t="shared" si="4"/>
        <v>1235.9745227347603</v>
      </c>
      <c r="Q14" s="1"/>
    </row>
    <row r="15" spans="1:17" x14ac:dyDescent="0.25">
      <c r="A15" t="s">
        <v>32</v>
      </c>
      <c r="B15">
        <v>2022</v>
      </c>
      <c r="C15" s="4">
        <v>60</v>
      </c>
      <c r="D15" t="s">
        <v>28</v>
      </c>
      <c r="E15" s="1">
        <v>109868</v>
      </c>
      <c r="F15" s="1">
        <v>1316</v>
      </c>
      <c r="I15" s="4">
        <v>60</v>
      </c>
      <c r="J15" s="9">
        <f t="shared" si="0"/>
        <v>2.0371701302776626E-2</v>
      </c>
      <c r="K15" s="1">
        <f t="shared" si="1"/>
        <v>87710</v>
      </c>
      <c r="L15" s="1">
        <f t="shared" si="2"/>
        <v>109868</v>
      </c>
      <c r="M15" s="10"/>
      <c r="N15" s="1"/>
      <c r="O15" s="1">
        <f t="shared" si="3"/>
        <v>1786.8019212665379</v>
      </c>
      <c r="P15" s="1">
        <f t="shared" si="4"/>
        <v>2238.1980787334624</v>
      </c>
      <c r="Q15" s="1"/>
    </row>
    <row r="16" spans="1:17" x14ac:dyDescent="0.25">
      <c r="A16" t="s">
        <v>32</v>
      </c>
      <c r="B16">
        <v>2022</v>
      </c>
      <c r="C16" s="4">
        <v>65</v>
      </c>
      <c r="D16" t="s">
        <v>28</v>
      </c>
      <c r="E16" s="1">
        <v>94168</v>
      </c>
      <c r="F16" s="1">
        <v>1813</v>
      </c>
      <c r="I16" s="4">
        <v>65</v>
      </c>
      <c r="J16" s="9">
        <f t="shared" si="0"/>
        <v>3.0413587238809239E-2</v>
      </c>
      <c r="K16" s="1">
        <f t="shared" si="1"/>
        <v>65629</v>
      </c>
      <c r="L16" s="1">
        <f t="shared" si="2"/>
        <v>94168</v>
      </c>
      <c r="M16" s="10"/>
      <c r="N16" s="1"/>
      <c r="O16" s="1">
        <f t="shared" si="3"/>
        <v>1996.0133168958116</v>
      </c>
      <c r="P16" s="1">
        <f t="shared" si="4"/>
        <v>2863.9866831041882</v>
      </c>
      <c r="Q16" s="1"/>
    </row>
    <row r="17" spans="1:18" x14ac:dyDescent="0.25">
      <c r="A17" t="s">
        <v>32</v>
      </c>
      <c r="B17">
        <v>2022</v>
      </c>
      <c r="C17" s="4">
        <v>70</v>
      </c>
      <c r="D17" t="s">
        <v>28</v>
      </c>
      <c r="E17" s="1">
        <v>75561</v>
      </c>
      <c r="F17" s="1">
        <v>2689</v>
      </c>
      <c r="I17" s="4">
        <v>70</v>
      </c>
      <c r="J17" s="9">
        <f t="shared" si="0"/>
        <v>4.7277679911267696E-2</v>
      </c>
      <c r="K17" s="1">
        <f t="shared" si="1"/>
        <v>47055</v>
      </c>
      <c r="L17" s="1">
        <f t="shared" si="2"/>
        <v>75561</v>
      </c>
      <c r="M17" s="10"/>
      <c r="N17" s="1"/>
      <c r="O17" s="1">
        <f t="shared" si="3"/>
        <v>2224.6512282247013</v>
      </c>
      <c r="P17" s="1">
        <f t="shared" si="4"/>
        <v>3572.3487717752982</v>
      </c>
      <c r="Q17" s="1"/>
    </row>
    <row r="18" spans="1:18" x14ac:dyDescent="0.25">
      <c r="A18" t="s">
        <v>32</v>
      </c>
      <c r="B18">
        <v>2022</v>
      </c>
      <c r="C18" s="4">
        <v>75</v>
      </c>
      <c r="D18" t="s">
        <v>28</v>
      </c>
      <c r="E18" s="1">
        <v>32360</v>
      </c>
      <c r="F18" s="1">
        <v>1961</v>
      </c>
      <c r="I18" s="4">
        <v>75</v>
      </c>
      <c r="J18" s="9">
        <f t="shared" si="0"/>
        <v>7.3847152624211321E-2</v>
      </c>
      <c r="K18" s="1">
        <f t="shared" si="1"/>
        <v>16931</v>
      </c>
      <c r="L18" s="1">
        <f t="shared" si="2"/>
        <v>32360</v>
      </c>
      <c r="M18" s="10"/>
      <c r="N18" s="1"/>
      <c r="O18" s="1">
        <f t="shared" si="3"/>
        <v>1250.3061410805219</v>
      </c>
      <c r="P18" s="1">
        <f t="shared" si="4"/>
        <v>2389.6938589194783</v>
      </c>
      <c r="Q18" s="1"/>
    </row>
    <row r="19" spans="1:18" x14ac:dyDescent="0.25">
      <c r="A19" t="s">
        <v>32</v>
      </c>
      <c r="B19">
        <v>2022</v>
      </c>
      <c r="C19" s="4">
        <v>80</v>
      </c>
      <c r="D19" t="s">
        <v>28</v>
      </c>
      <c r="E19" s="1">
        <v>27443</v>
      </c>
      <c r="F19" s="1">
        <v>3199</v>
      </c>
      <c r="I19" s="4">
        <v>80</v>
      </c>
      <c r="J19" s="9">
        <f t="shared" si="0"/>
        <v>0.12801265314320145</v>
      </c>
      <c r="K19" s="1">
        <f t="shared" si="1"/>
        <v>12389</v>
      </c>
      <c r="L19" s="1">
        <f t="shared" si="2"/>
        <v>27443</v>
      </c>
      <c r="M19" s="10"/>
      <c r="N19" s="1"/>
      <c r="O19" s="1">
        <f t="shared" si="3"/>
        <v>1585.9487597911227</v>
      </c>
      <c r="P19" s="1">
        <f t="shared" si="4"/>
        <v>3513.0512402088775</v>
      </c>
      <c r="Q19" s="1"/>
    </row>
    <row r="20" spans="1:18" x14ac:dyDescent="0.25">
      <c r="A20" t="s">
        <v>32</v>
      </c>
      <c r="B20">
        <v>2022</v>
      </c>
      <c r="C20" s="4">
        <v>85</v>
      </c>
      <c r="D20" t="s">
        <v>28</v>
      </c>
      <c r="E20" s="1">
        <v>14760</v>
      </c>
      <c r="F20" s="1">
        <v>3895</v>
      </c>
      <c r="I20" s="4">
        <v>85</v>
      </c>
      <c r="J20" s="9">
        <f t="shared" si="0"/>
        <v>0.27015104291536801</v>
      </c>
      <c r="K20" s="1">
        <f t="shared" si="1"/>
        <v>6095</v>
      </c>
      <c r="L20" s="1">
        <f t="shared" si="2"/>
        <v>14760</v>
      </c>
      <c r="M20" s="10"/>
      <c r="N20" s="1"/>
      <c r="O20" s="1">
        <f t="shared" si="3"/>
        <v>1646.5706065691679</v>
      </c>
      <c r="P20" s="1">
        <f t="shared" si="4"/>
        <v>3987.4293934308316</v>
      </c>
      <c r="Q20" s="1"/>
    </row>
    <row r="21" spans="1:18" x14ac:dyDescent="0.25">
      <c r="A21" t="s">
        <v>32</v>
      </c>
      <c r="B21">
        <v>2022</v>
      </c>
      <c r="C21" s="4">
        <v>0</v>
      </c>
      <c r="D21" t="s">
        <v>29</v>
      </c>
      <c r="E21" s="1">
        <v>14286</v>
      </c>
      <c r="F21" s="1">
        <v>134</v>
      </c>
      <c r="J21" s="1"/>
      <c r="K21" s="1"/>
      <c r="L21" s="1"/>
      <c r="M21" s="1"/>
      <c r="N21" s="11" t="s">
        <v>47</v>
      </c>
      <c r="O21" s="1">
        <f>SUM(O2:O20)</f>
        <v>13904.798442358207</v>
      </c>
      <c r="P21" s="1">
        <f>SUM(P2:P20)</f>
        <v>22228.201557641791</v>
      </c>
      <c r="Q21" s="1"/>
    </row>
    <row r="22" spans="1:18" x14ac:dyDescent="0.25">
      <c r="A22" t="s">
        <v>32</v>
      </c>
      <c r="B22">
        <v>2022</v>
      </c>
      <c r="C22" s="5">
        <v>1</v>
      </c>
      <c r="D22" t="s">
        <v>29</v>
      </c>
      <c r="E22" s="1">
        <v>60905</v>
      </c>
      <c r="F22" s="1">
        <v>24</v>
      </c>
      <c r="I22" t="s">
        <v>54</v>
      </c>
      <c r="J22" s="1">
        <f>SUM(F2:F39)/SUM(E2:E39)*100000</f>
        <v>1408.6774813549939</v>
      </c>
      <c r="Q22" s="1"/>
    </row>
    <row r="23" spans="1:18" x14ac:dyDescent="0.25">
      <c r="A23" t="s">
        <v>32</v>
      </c>
      <c r="B23">
        <v>2022</v>
      </c>
      <c r="C23" s="5">
        <v>5</v>
      </c>
      <c r="D23" t="s">
        <v>29</v>
      </c>
      <c r="E23" s="1">
        <v>86338</v>
      </c>
      <c r="F23" s="1">
        <v>17</v>
      </c>
      <c r="J23" s="1"/>
      <c r="K23" s="1"/>
      <c r="L23" s="1"/>
      <c r="M23" s="1"/>
      <c r="N23" s="11" t="s">
        <v>48</v>
      </c>
      <c r="O23" s="1">
        <f>SUM(F21:F39)</f>
        <v>19265</v>
      </c>
      <c r="P23" s="1">
        <f>SUM(F2:F20)</f>
        <v>16868</v>
      </c>
      <c r="Q23" s="1"/>
    </row>
    <row r="24" spans="1:18" x14ac:dyDescent="0.25">
      <c r="A24" t="s">
        <v>32</v>
      </c>
      <c r="B24">
        <v>2022</v>
      </c>
      <c r="C24" s="5">
        <v>10</v>
      </c>
      <c r="D24" t="s">
        <v>29</v>
      </c>
      <c r="E24" s="1">
        <v>79745</v>
      </c>
      <c r="F24" s="1">
        <v>26</v>
      </c>
    </row>
    <row r="25" spans="1:18" x14ac:dyDescent="0.25">
      <c r="A25" t="s">
        <v>32</v>
      </c>
      <c r="B25">
        <v>2022</v>
      </c>
      <c r="C25" s="5">
        <v>15</v>
      </c>
      <c r="D25" t="s">
        <v>29</v>
      </c>
      <c r="E25" s="1">
        <v>69063</v>
      </c>
      <c r="F25" s="1">
        <v>54</v>
      </c>
      <c r="N25" t="s">
        <v>49</v>
      </c>
      <c r="O25" s="7">
        <f>O23/O21</f>
        <v>1.3854929346773559</v>
      </c>
      <c r="P25" s="7">
        <f>P23/P21</f>
        <v>0.75885581459472518</v>
      </c>
      <c r="R25" s="2"/>
    </row>
    <row r="26" spans="1:18" x14ac:dyDescent="0.25">
      <c r="A26" t="s">
        <v>32</v>
      </c>
      <c r="B26">
        <v>2022</v>
      </c>
      <c r="C26" s="5">
        <v>20</v>
      </c>
      <c r="D26" t="s">
        <v>29</v>
      </c>
      <c r="E26" s="1">
        <v>62156</v>
      </c>
      <c r="F26" s="1">
        <v>69</v>
      </c>
      <c r="O26" s="7"/>
      <c r="P26" s="7"/>
    </row>
    <row r="27" spans="1:18" x14ac:dyDescent="0.25">
      <c r="A27" t="s">
        <v>32</v>
      </c>
      <c r="B27">
        <v>2022</v>
      </c>
      <c r="C27" s="5">
        <v>25</v>
      </c>
      <c r="D27" t="s">
        <v>29</v>
      </c>
      <c r="E27" s="1">
        <v>81133</v>
      </c>
      <c r="F27" s="1">
        <v>119</v>
      </c>
      <c r="N27" t="s">
        <v>53</v>
      </c>
      <c r="O27" s="4">
        <f>J22*O25</f>
        <v>1951.7126976564368</v>
      </c>
      <c r="P27" s="4">
        <f>J22*P25</f>
        <v>1068.9830976148896</v>
      </c>
      <c r="R27" s="2"/>
    </row>
    <row r="28" spans="1:18" x14ac:dyDescent="0.25">
      <c r="A28" t="s">
        <v>32</v>
      </c>
      <c r="B28">
        <v>2022</v>
      </c>
      <c r="C28" s="4">
        <v>30</v>
      </c>
      <c r="D28" t="s">
        <v>29</v>
      </c>
      <c r="E28" s="1">
        <v>99662</v>
      </c>
      <c r="F28" s="1">
        <v>225</v>
      </c>
    </row>
    <row r="29" spans="1:18" x14ac:dyDescent="0.25">
      <c r="A29" t="s">
        <v>32</v>
      </c>
      <c r="B29">
        <v>2022</v>
      </c>
      <c r="C29" s="4">
        <v>35</v>
      </c>
      <c r="D29" t="s">
        <v>29</v>
      </c>
      <c r="E29" s="1">
        <v>102516</v>
      </c>
      <c r="F29" s="1">
        <v>359</v>
      </c>
    </row>
    <row r="30" spans="1:18" x14ac:dyDescent="0.25">
      <c r="A30" t="s">
        <v>32</v>
      </c>
      <c r="B30">
        <v>2022</v>
      </c>
      <c r="C30" s="4">
        <v>40</v>
      </c>
      <c r="D30" t="s">
        <v>29</v>
      </c>
      <c r="E30" s="1">
        <v>86307</v>
      </c>
      <c r="F30" s="1">
        <v>535</v>
      </c>
    </row>
    <row r="31" spans="1:18" x14ac:dyDescent="0.25">
      <c r="A31" t="s">
        <v>32</v>
      </c>
      <c r="B31">
        <v>2022</v>
      </c>
      <c r="C31" s="4">
        <v>45</v>
      </c>
      <c r="D31" t="s">
        <v>29</v>
      </c>
      <c r="E31" s="1">
        <v>82538</v>
      </c>
      <c r="F31" s="1">
        <v>833</v>
      </c>
    </row>
    <row r="32" spans="1:18" x14ac:dyDescent="0.25">
      <c r="A32" t="s">
        <v>32</v>
      </c>
      <c r="B32">
        <v>2022</v>
      </c>
      <c r="C32" s="4">
        <v>50</v>
      </c>
      <c r="D32" t="s">
        <v>29</v>
      </c>
      <c r="E32" s="1">
        <v>77425</v>
      </c>
      <c r="F32" s="1">
        <v>1042</v>
      </c>
    </row>
    <row r="33" spans="1:6" x14ac:dyDescent="0.25">
      <c r="A33" t="s">
        <v>32</v>
      </c>
      <c r="B33">
        <v>2022</v>
      </c>
      <c r="C33" s="4">
        <v>55</v>
      </c>
      <c r="D33" t="s">
        <v>29</v>
      </c>
      <c r="E33" s="1">
        <v>80283</v>
      </c>
      <c r="F33" s="1">
        <v>1646</v>
      </c>
    </row>
    <row r="34" spans="1:6" x14ac:dyDescent="0.25">
      <c r="A34" t="s">
        <v>32</v>
      </c>
      <c r="B34">
        <v>2022</v>
      </c>
      <c r="C34" s="4">
        <v>60</v>
      </c>
      <c r="D34" t="s">
        <v>29</v>
      </c>
      <c r="E34" s="1">
        <v>87710</v>
      </c>
      <c r="F34" s="1">
        <v>2709</v>
      </c>
    </row>
    <row r="35" spans="1:6" x14ac:dyDescent="0.25">
      <c r="A35" t="s">
        <v>32</v>
      </c>
      <c r="B35">
        <v>2022</v>
      </c>
      <c r="C35" s="4">
        <v>65</v>
      </c>
      <c r="D35" t="s">
        <v>29</v>
      </c>
      <c r="E35" s="1">
        <v>65629</v>
      </c>
      <c r="F35" s="1">
        <v>3047</v>
      </c>
    </row>
    <row r="36" spans="1:6" x14ac:dyDescent="0.25">
      <c r="A36" t="s">
        <v>32</v>
      </c>
      <c r="B36">
        <v>2022</v>
      </c>
      <c r="C36" s="4">
        <v>70</v>
      </c>
      <c r="D36" t="s">
        <v>29</v>
      </c>
      <c r="E36" s="1">
        <v>47055</v>
      </c>
      <c r="F36" s="1">
        <v>3108</v>
      </c>
    </row>
    <row r="37" spans="1:6" x14ac:dyDescent="0.25">
      <c r="A37" t="s">
        <v>32</v>
      </c>
      <c r="B37">
        <v>2022</v>
      </c>
      <c r="C37" s="4">
        <v>75</v>
      </c>
      <c r="D37" t="s">
        <v>29</v>
      </c>
      <c r="E37" s="1">
        <v>16931</v>
      </c>
      <c r="F37" s="1">
        <v>1679</v>
      </c>
    </row>
    <row r="38" spans="1:6" x14ac:dyDescent="0.25">
      <c r="A38" t="s">
        <v>32</v>
      </c>
      <c r="B38">
        <v>2022</v>
      </c>
      <c r="C38" s="4">
        <v>80</v>
      </c>
      <c r="D38" t="s">
        <v>29</v>
      </c>
      <c r="E38" s="1">
        <v>12389</v>
      </c>
      <c r="F38" s="1">
        <v>1900</v>
      </c>
    </row>
    <row r="39" spans="1:6" x14ac:dyDescent="0.25">
      <c r="A39" t="s">
        <v>32</v>
      </c>
      <c r="B39">
        <v>2022</v>
      </c>
      <c r="C39" s="4">
        <v>85</v>
      </c>
      <c r="D39" t="s">
        <v>29</v>
      </c>
      <c r="E39" s="1">
        <v>6095</v>
      </c>
      <c r="F39" s="1">
        <v>1739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Structura_populatiei</vt:lpstr>
      <vt:lpstr>Standard</vt:lpstr>
      <vt:lpstr>Standardizarea directa</vt:lpstr>
      <vt:lpstr>Standardizarea indirecta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2023-10-19T11:42:34Z</dcterms:modified>
</cp:coreProperties>
</file>