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mitar\Documents\Visual Studio 2013\Projects\BusinessSkills\"/>
    </mc:Choice>
  </mc:AlternateContent>
  <bookViews>
    <workbookView xWindow="480" yWindow="45" windowWidth="15195" windowHeight="9720" firstSheet="1" activeTab="5"/>
  </bookViews>
  <sheets>
    <sheet name="Instructions" sheetId="8" r:id="rId1"/>
    <sheet name="Strenghts" sheetId="2" r:id="rId2"/>
    <sheet name="Weaknesses" sheetId="3" r:id="rId3"/>
    <sheet name="Opportunities" sheetId="5" r:id="rId4"/>
    <sheet name="Threats" sheetId="4" r:id="rId5"/>
    <sheet name="Basesline" sheetId="1" r:id="rId6"/>
    <sheet name="Recommendations" sheetId="7" r:id="rId7"/>
  </sheets>
  <calcPr calcId="152511"/>
</workbook>
</file>

<file path=xl/calcChain.xml><?xml version="1.0" encoding="utf-8"?>
<calcChain xmlns="http://schemas.openxmlformats.org/spreadsheetml/2006/main">
  <c r="D38" i="4" l="1"/>
  <c r="E38" i="4"/>
  <c r="F38" i="4"/>
  <c r="D37" i="4"/>
  <c r="E37" i="4"/>
  <c r="F37" i="4"/>
  <c r="D36" i="4"/>
  <c r="E36" i="4"/>
  <c r="F36" i="4"/>
  <c r="D35" i="4"/>
  <c r="E35" i="4"/>
  <c r="F35" i="4"/>
  <c r="D34" i="4"/>
  <c r="E34" i="4"/>
  <c r="F34" i="4"/>
  <c r="D33" i="4"/>
  <c r="E33" i="4"/>
  <c r="F33" i="4"/>
  <c r="D32" i="4"/>
  <c r="E32" i="4"/>
  <c r="F32" i="4"/>
  <c r="D31" i="4"/>
  <c r="E31" i="4"/>
  <c r="F31" i="4"/>
  <c r="D37" i="5"/>
  <c r="E37" i="5"/>
  <c r="F37" i="5"/>
  <c r="D36" i="5"/>
  <c r="E36" i="5"/>
  <c r="F36" i="5"/>
  <c r="D35" i="5"/>
  <c r="E35" i="5"/>
  <c r="F35" i="5"/>
  <c r="D34" i="5"/>
  <c r="E34" i="5"/>
  <c r="F34" i="5"/>
  <c r="D33" i="5"/>
  <c r="E33" i="5"/>
  <c r="F33" i="5"/>
  <c r="D32" i="5"/>
  <c r="E32" i="5"/>
  <c r="F32" i="5"/>
  <c r="D31" i="5"/>
  <c r="E31" i="5"/>
  <c r="F31" i="5"/>
  <c r="D40" i="3"/>
  <c r="E40" i="3"/>
  <c r="F40" i="3"/>
  <c r="D39" i="3"/>
  <c r="E39" i="3"/>
  <c r="F39" i="3"/>
  <c r="D38" i="3"/>
  <c r="E38" i="3"/>
  <c r="F38" i="3"/>
  <c r="D37" i="3"/>
  <c r="E37" i="3"/>
  <c r="F37" i="3"/>
  <c r="D36" i="3"/>
  <c r="E36" i="3"/>
  <c r="F36" i="3"/>
  <c r="D35" i="3"/>
  <c r="E35" i="3"/>
  <c r="F35" i="3"/>
  <c r="D34" i="3"/>
  <c r="E34" i="3"/>
  <c r="F34" i="3"/>
  <c r="D33" i="3"/>
  <c r="E33" i="3"/>
  <c r="F33" i="3"/>
  <c r="D32" i="3"/>
  <c r="E32" i="3"/>
  <c r="F32" i="3"/>
  <c r="D31" i="3"/>
  <c r="E31" i="3"/>
  <c r="F31" i="3"/>
  <c r="D42" i="2"/>
  <c r="E42" i="2"/>
  <c r="F42" i="2"/>
  <c r="D41" i="2"/>
  <c r="E41" i="2"/>
  <c r="F41" i="2"/>
  <c r="D40" i="2"/>
  <c r="E40" i="2"/>
  <c r="F40" i="2"/>
  <c r="D39" i="2"/>
  <c r="E39" i="2"/>
  <c r="F39" i="2"/>
  <c r="D38" i="2"/>
  <c r="E38" i="2"/>
  <c r="F38" i="2"/>
  <c r="D37" i="2"/>
  <c r="E37" i="2"/>
  <c r="F37" i="2"/>
  <c r="D36" i="2"/>
  <c r="E36" i="2"/>
  <c r="F36" i="2"/>
  <c r="D35" i="2"/>
  <c r="E35" i="2"/>
  <c r="F35" i="2"/>
  <c r="D34" i="2"/>
  <c r="E34" i="2"/>
  <c r="F34" i="2"/>
  <c r="D33" i="2"/>
  <c r="E33" i="2"/>
  <c r="F33" i="2"/>
  <c r="D32" i="2"/>
  <c r="E32" i="2"/>
  <c r="F32" i="2"/>
  <c r="D31" i="2"/>
  <c r="E31" i="2"/>
  <c r="F31" i="2"/>
  <c r="F23" i="1"/>
  <c r="F22" i="1"/>
  <c r="F21" i="1"/>
  <c r="F20" i="1"/>
  <c r="D39" i="4" l="1"/>
  <c r="F39" i="4"/>
  <c r="E39" i="4"/>
  <c r="F38" i="5"/>
  <c r="E38" i="5"/>
  <c r="D38" i="5"/>
  <c r="F41" i="3"/>
  <c r="E41" i="3"/>
  <c r="D41" i="3"/>
  <c r="E43" i="2"/>
  <c r="G38" i="4"/>
  <c r="A49" i="7" s="1"/>
  <c r="G32" i="2"/>
  <c r="A3" i="7" s="1"/>
  <c r="G34" i="2"/>
  <c r="A5" i="7" s="1"/>
  <c r="A7" i="7"/>
  <c r="A9" i="7"/>
  <c r="G37" i="2"/>
  <c r="A11" i="7" s="1"/>
  <c r="G39" i="2"/>
  <c r="A13" i="7" s="1"/>
  <c r="G41" i="2"/>
  <c r="A15" i="7" s="1"/>
  <c r="G31" i="3"/>
  <c r="A17" i="7" s="1"/>
  <c r="G33" i="3"/>
  <c r="A19" i="7" s="1"/>
  <c r="A21" i="7"/>
  <c r="G35" i="3"/>
  <c r="A23" i="7" s="1"/>
  <c r="G37" i="3"/>
  <c r="A25" i="7" s="1"/>
  <c r="G39" i="3"/>
  <c r="A27" i="7" s="1"/>
  <c r="G40" i="3"/>
  <c r="A29" i="7" s="1"/>
  <c r="G32" i="5"/>
  <c r="A31" i="7" s="1"/>
  <c r="G34" i="5"/>
  <c r="A33" i="7" s="1"/>
  <c r="G35" i="5"/>
  <c r="A35" i="7" s="1"/>
  <c r="G36" i="5"/>
  <c r="A37" i="7" s="1"/>
  <c r="G31" i="4"/>
  <c r="A39" i="7" s="1"/>
  <c r="G33" i="4"/>
  <c r="A41" i="7" s="1"/>
  <c r="G34" i="4"/>
  <c r="A43" i="7" s="1"/>
  <c r="A45" i="7"/>
  <c r="A47" i="7"/>
  <c r="F43" i="2"/>
  <c r="G31" i="2"/>
  <c r="A2" i="7" s="1"/>
  <c r="G33" i="2"/>
  <c r="A4" i="7" s="1"/>
  <c r="G35" i="2"/>
  <c r="A6" i="7" s="1"/>
  <c r="G36" i="2"/>
  <c r="A8" i="7" s="1"/>
  <c r="A10" i="7"/>
  <c r="G38" i="2"/>
  <c r="A12" i="7" s="1"/>
  <c r="G40" i="2"/>
  <c r="A14" i="7" s="1"/>
  <c r="G42" i="2"/>
  <c r="A16" i="7" s="1"/>
  <c r="G32" i="3"/>
  <c r="A18" i="7" s="1"/>
  <c r="A20" i="7"/>
  <c r="G34" i="3"/>
  <c r="A22" i="7" s="1"/>
  <c r="G36" i="3"/>
  <c r="A24" i="7" s="1"/>
  <c r="G38" i="3"/>
  <c r="A26" i="7" s="1"/>
  <c r="A28" i="7"/>
  <c r="G31" i="5"/>
  <c r="A30" i="7" s="1"/>
  <c r="G33" i="5"/>
  <c r="A32" i="7" s="1"/>
  <c r="A34" i="7"/>
  <c r="A36" i="7"/>
  <c r="G37" i="5"/>
  <c r="A38" i="7" s="1"/>
  <c r="G32" i="4"/>
  <c r="A40" i="7" s="1"/>
  <c r="A42" i="7"/>
  <c r="G35" i="4"/>
  <c r="A44" i="7" s="1"/>
  <c r="G36" i="4"/>
  <c r="A46" i="7" s="1"/>
  <c r="G37" i="4"/>
  <c r="A48" i="7" s="1"/>
  <c r="D43" i="2"/>
  <c r="G39" i="4" l="1"/>
  <c r="G31" i="1" s="1"/>
  <c r="G23" i="1" s="1"/>
  <c r="G38" i="5"/>
  <c r="B31" i="1" s="1"/>
  <c r="G21" i="1" s="1"/>
  <c r="G41" i="3"/>
  <c r="G29" i="1" s="1"/>
  <c r="G43" i="2"/>
  <c r="B29" i="1" s="1"/>
  <c r="G20" i="1" s="1"/>
  <c r="G33" i="1" l="1"/>
  <c r="G22" i="1"/>
  <c r="B33" i="1"/>
  <c r="B36" i="1" l="1"/>
</calcChain>
</file>

<file path=xl/sharedStrings.xml><?xml version="1.0" encoding="utf-8"?>
<sst xmlns="http://schemas.openxmlformats.org/spreadsheetml/2006/main" count="223" uniqueCount="146">
  <si>
    <t>Total Strengths</t>
  </si>
  <si>
    <t xml:space="preserve">Total Threats </t>
  </si>
  <si>
    <t>Total Opportunities</t>
  </si>
  <si>
    <t>Total Strenght and Opportunity</t>
  </si>
  <si>
    <t xml:space="preserve">Total Weaknesses </t>
  </si>
  <si>
    <t xml:space="preserve">Strategic Baseline </t>
  </si>
  <si>
    <t>Total  Weaknesses and Threats</t>
  </si>
  <si>
    <t>SQ-001-10</t>
  </si>
  <si>
    <t>SQ-001-11</t>
  </si>
  <si>
    <t>SQ-001-12</t>
  </si>
  <si>
    <t>SQ-001-01</t>
  </si>
  <si>
    <t>SQ-001-02</t>
  </si>
  <si>
    <t>SQ-001-03</t>
  </si>
  <si>
    <t>SQ-001-04</t>
  </si>
  <si>
    <t>SQ-001-05</t>
  </si>
  <si>
    <t>SQ-001-06</t>
  </si>
  <si>
    <t>SQ-001-07</t>
  </si>
  <si>
    <t>SQ-001-08</t>
  </si>
  <si>
    <t>SQ-001-09</t>
  </si>
  <si>
    <t>Disagree</t>
  </si>
  <si>
    <t>Agree</t>
  </si>
  <si>
    <t>QID</t>
  </si>
  <si>
    <t>Question</t>
  </si>
  <si>
    <t>Response</t>
  </si>
  <si>
    <t>Neither</t>
  </si>
  <si>
    <t>Total</t>
  </si>
  <si>
    <t>Strength Rating</t>
  </si>
  <si>
    <t>SCALE</t>
  </si>
  <si>
    <t>SQ-001-31</t>
  </si>
  <si>
    <t>SQ-001-32</t>
  </si>
  <si>
    <t>SQ-001-33</t>
  </si>
  <si>
    <t>SQ-001-34</t>
  </si>
  <si>
    <t>SQ-001-35</t>
  </si>
  <si>
    <t>SQ-001-36</t>
  </si>
  <si>
    <t>SQ-001-37</t>
  </si>
  <si>
    <t>SQ-001-38</t>
  </si>
  <si>
    <t>SQ-001-39</t>
  </si>
  <si>
    <t>SQ-001-40</t>
  </si>
  <si>
    <t>SQ-001-41</t>
  </si>
  <si>
    <t>SQ-001-42</t>
  </si>
  <si>
    <t>SQ-001-43</t>
  </si>
  <si>
    <t>SQ-001-44</t>
  </si>
  <si>
    <t>SQ-001-45</t>
  </si>
  <si>
    <t>Threat Rating</t>
  </si>
  <si>
    <t>Opportunity Rating</t>
  </si>
  <si>
    <t>Weakness Rating</t>
  </si>
  <si>
    <t>SQ-001-47</t>
  </si>
  <si>
    <t>SQ-001-48</t>
  </si>
  <si>
    <t>SQ-001-50</t>
  </si>
  <si>
    <t>SQ-001-52</t>
  </si>
  <si>
    <t>SQ-001-53</t>
  </si>
  <si>
    <t>Category</t>
  </si>
  <si>
    <t>Recommendations</t>
  </si>
  <si>
    <t>Compensation Strategies</t>
  </si>
  <si>
    <t>Reduce cycle time and increase learning to accelerate experience curve or acquire experience staff in key areas</t>
  </si>
  <si>
    <t xml:space="preserve">Develop strategic &amp; tactical plans to focus on becoming a market leader in one area and execute  </t>
  </si>
  <si>
    <t>Identify critical and core competencies needed for business and develop</t>
  </si>
  <si>
    <t>Develop financial strategies to acquire needed funding for operating capital and/or expansion</t>
  </si>
  <si>
    <t>Identify key factors effecting business reputation and develop a mitigation plan to address as well as exploit advantages</t>
  </si>
  <si>
    <t>Analyze organizational/functional design for efficiency and effectiveness</t>
  </si>
  <si>
    <t>Develop strategies to create economies of scale for key product/service offerings</t>
  </si>
  <si>
    <t xml:space="preserve">Develop strategies to differentiate product/service, sales or distribution to create protected markets </t>
  </si>
  <si>
    <t xml:space="preserve">Determine if patent, copyright and trade secret intellectual property is, can and should developed  </t>
  </si>
  <si>
    <t>Develop and manage a formal ideation and innovation process</t>
  </si>
  <si>
    <t>Develop or acquire management skills</t>
  </si>
  <si>
    <t>Develop or acquire technical skills</t>
  </si>
  <si>
    <t xml:space="preserve">Perform a Marketing Audit and Benchmark leading competitor to determine efficiency and effectiveness </t>
  </si>
  <si>
    <t>Develop strategies to improve economies of scale, profit margins and efficiencies</t>
  </si>
  <si>
    <t>Компетентност</t>
  </si>
  <si>
    <t>Конкурентноспособност</t>
  </si>
  <si>
    <t>Опит</t>
  </si>
  <si>
    <t>Финансови ресурси</t>
  </si>
  <si>
    <t>Репутация</t>
  </si>
  <si>
    <t>Технология</t>
  </si>
  <si>
    <t>Маркетинг</t>
  </si>
  <si>
    <t>Разработка на продукта</t>
  </si>
  <si>
    <t>Мениджмънт</t>
  </si>
  <si>
    <t>Технически възможности</t>
  </si>
  <si>
    <t>Цена</t>
  </si>
  <si>
    <t>Компетентни ли сме</t>
  </si>
  <si>
    <t>Конкурентни ли сме</t>
  </si>
  <si>
    <t>Опитни ли сме</t>
  </si>
  <si>
    <t>Имаме ли достатъчен финансов ресурс</t>
  </si>
  <si>
    <t>Имаме ли добра репутация сред купувачите</t>
  </si>
  <si>
    <t>Имаме ли добра идея</t>
  </si>
  <si>
    <t>Иновативност</t>
  </si>
  <si>
    <t>Може ли да се реализира</t>
  </si>
  <si>
    <t>По-добре се промотираме от конкурентите</t>
  </si>
  <si>
    <t>Справяме се с разработката на нов продукт</t>
  </si>
  <si>
    <t>Добър ли ни е мениджмънта</t>
  </si>
  <si>
    <t>Имаме ли технически познания</t>
  </si>
  <si>
    <t>Имаме ли предимство откъм цена</t>
  </si>
  <si>
    <t>Да</t>
  </si>
  <si>
    <t>Не</t>
  </si>
  <si>
    <t>Нито да,нито не</t>
  </si>
  <si>
    <t>Въпрос</t>
  </si>
  <si>
    <t>Отговор</t>
  </si>
  <si>
    <t>Нищо</t>
  </si>
  <si>
    <t>Категория</t>
  </si>
  <si>
    <t>Скала</t>
  </si>
  <si>
    <t>Нямаме ясна стратегия</t>
  </si>
  <si>
    <t>Нямаме мениджърски опит</t>
  </si>
  <si>
    <t>Стратегия</t>
  </si>
  <si>
    <t>Липсва ни достъчна компетеност</t>
  </si>
  <si>
    <t>Свързани ли сме с външи фактори</t>
  </si>
  <si>
    <t>Външни фактори</t>
  </si>
  <si>
    <t>Разработка и проучване</t>
  </si>
  <si>
    <t>Изоставаме ли в процеса на разработка и проучване</t>
  </si>
  <si>
    <t>Целева група</t>
  </si>
  <si>
    <t>Имаме слаба представа за пазара</t>
  </si>
  <si>
    <t>Представа за пазара</t>
  </si>
  <si>
    <t>Нямаме достатъчни маркетингови познанания</t>
  </si>
  <si>
    <t>Финансов ресурс</t>
  </si>
  <si>
    <t>Не можем да финансираме промени</t>
  </si>
  <si>
    <t>Монетаризиране</t>
  </si>
  <si>
    <t>Можем ли да монетаризираме идеята</t>
  </si>
  <si>
    <t>Продукта няма голяма целева група</t>
  </si>
  <si>
    <t>Може би</t>
  </si>
  <si>
    <t>Изгледи</t>
  </si>
  <si>
    <t>Пазари</t>
  </si>
  <si>
    <t>Продуктови подобрения</t>
  </si>
  <si>
    <t>Разширяване на продуктовата гама</t>
  </si>
  <si>
    <t>Чуждестранни пазари</t>
  </si>
  <si>
    <t>Разширяване на пазара</t>
  </si>
  <si>
    <t>Законова уредба</t>
  </si>
  <si>
    <t>Има още целев групи, които можем да таргетираме</t>
  </si>
  <si>
    <t>Има нови пазари или пазарни сегменти, които да атакуваме</t>
  </si>
  <si>
    <t>Продукта отговаря на изискванията на потребителя</t>
  </si>
  <si>
    <t>Можем да разширим продуктовата гама</t>
  </si>
  <si>
    <t>Можем да продаваме извън граница</t>
  </si>
  <si>
    <t>Можем да разширим пазара</t>
  </si>
  <si>
    <t>По-малко законово регулации ще улеснят промотирането на продукта</t>
  </si>
  <si>
    <t>Чуждестранна конкуренция</t>
  </si>
  <si>
    <t>Еквивалентни продукти</t>
  </si>
  <si>
    <t>Пазарен ръст</t>
  </si>
  <si>
    <t>Бизнес климат</t>
  </si>
  <si>
    <t>По-евтини конкуренти се появяват на пазара</t>
  </si>
  <si>
    <t>Има еквивалентен продукт</t>
  </si>
  <si>
    <t>Пазара се разширява по-бавно отколкото очакваме</t>
  </si>
  <si>
    <t>Законовите изисквания правят продукта труден за реализиране</t>
  </si>
  <si>
    <t>Уязвими сме на промени в бизнес климата</t>
  </si>
  <si>
    <t>Пазарни изисквания</t>
  </si>
  <si>
    <t>Не можем да задоволим изисванията на пазара</t>
  </si>
  <si>
    <t>Патент</t>
  </si>
  <si>
    <t>Продукта може да бъде откраднат</t>
  </si>
  <si>
    <t>Продукта може да бъде да е остарее прекалено бързо</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</si>
</sst>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amily val="2"/>
    </font>
    <font>
      <b/>
      <sz val="10"/>
      <name val="Arial"/>
      <family val="2"/>
    </font>
    <font>
      <sz val="10"/>
      <name val="Arial"/>
      <family val="2"/>
    </font>
    <font>
      <sz val="10"/>
      <color indexed="10"/>
      <name val="Arial"/>
      <family val="2"/>
    </font>
    <font>
      <sz val="10"/>
      <name val="Arial"/>
      <family val="2"/>
      <charset val="204"/>
    </font>
  </fonts>
  <fills count="4">
    <fill>
      <patternFill patternType="none"/>
    </fill>
    <fill>
      <patternFill patternType="gray125"/>
    </fill>
    <fill>
      <patternFill patternType="solid">
        <fgColor indexed="22"/>
        <bgColor indexed="64"/>
      </patternFill>
    </fill>
    <fill>
      <patternFill patternType="solid">
        <fgColor rgb="FF00B0F0"/>
        <bgColor indexed="64"/>
      </patternFill>
    </fill>
  </fills>
  <borders count="3">
    <border>
      <left/>
      <right/>
      <top/>
      <bottom/>
      <diagonal/>
    </border>
    <border>
      <left/>
      <right/>
      <top style="double">
        <color indexed="64"/>
      </top>
      <bottom/>
      <diagonal/>
    </border>
    <border>
      <left/>
      <right/>
      <top style="thin">
        <color indexed="64"/>
      </top>
      <bottom/>
      <diagonal/>
    </border>
  </borders>
  <cellStyleXfs count="1">
    <xf numFmtId="0" fontId="0" fillId="0" borderId="0"/>
  </cellStyleXfs>
  <cellXfs count="13">
    <xf numFmtId="0" fontId="0" fillId="0" borderId="0" xfId="0"/>
    <xf numFmtId="0" fontId="2" fillId="0" borderId="0" xfId="0" applyFont="1"/>
    <xf numFmtId="0" fontId="2" fillId="0" borderId="1" xfId="0" applyFont="1" applyBorder="1"/>
    <xf numFmtId="0" fontId="2" fillId="0" borderId="2" xfId="0" applyFont="1" applyBorder="1"/>
    <xf numFmtId="0" fontId="0" fillId="0" borderId="2" xfId="0" applyBorder="1"/>
    <xf numFmtId="0" fontId="0" fillId="0" borderId="0" xfId="0" applyAlignment="1">
      <alignment wrapText="1"/>
    </xf>
    <xf numFmtId="0" fontId="3" fillId="0" borderId="0" xfId="0" applyFont="1"/>
    <xf numFmtId="0" fontId="4" fillId="0" borderId="0" xfId="0" applyFont="1"/>
    <xf numFmtId="0" fontId="0" fillId="2" borderId="0" xfId="0" applyFill="1"/>
    <xf numFmtId="0" fontId="0" fillId="3" borderId="0" xfId="0" applyFill="1"/>
    <xf numFmtId="0" fontId="3" fillId="3" borderId="0" xfId="0" applyFont="1" applyFill="1"/>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295127108016489"/>
          <c:y val="2.9850777346641537E-2"/>
        </c:manualLayout>
      </c:layout>
      <c:overlay val="0"/>
      <c:spPr>
        <a:noFill/>
        <a:ln w="25400">
          <a:noFill/>
        </a:ln>
      </c:spPr>
      <c:txPr>
        <a:bodyPr/>
        <a:lstStyle/>
        <a:p>
          <a:pPr>
            <a:defRPr sz="15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6666695127534945"/>
          <c:y val="0.3027721702302214"/>
          <c:w val="0.25901666988630256"/>
          <c:h val="0.50533101651100332"/>
        </c:manualLayout>
      </c:layout>
      <c:radarChart>
        <c:radarStyle val="marker"/>
        <c:varyColors val="0"/>
        <c:ser>
          <c:idx val="0"/>
          <c:order val="0"/>
          <c:tx>
            <c:strRef>
              <c:f>Strenghts!$G$30</c:f>
              <c:strCache>
                <c:ptCount val="1"/>
                <c:pt idx="0">
                  <c:v>Strength Rating</c:v>
                </c:pt>
              </c:strCache>
            </c:strRef>
          </c:tx>
          <c:spPr>
            <a:ln w="38100">
              <a:solidFill>
                <a:srgbClr val="000080"/>
              </a:solidFill>
              <a:prstDash val="solid"/>
            </a:ln>
          </c:spPr>
          <c:marker>
            <c:symbol val="diamond"/>
            <c:size val="9"/>
            <c:spPr>
              <a:solidFill>
                <a:srgbClr val="000080"/>
              </a:solidFill>
              <a:ln>
                <a:solidFill>
                  <a:srgbClr val="000080"/>
                </a:solidFill>
                <a:prstDash val="solid"/>
              </a:ln>
            </c:spPr>
          </c:marker>
          <c:cat>
            <c:strRef>
              <c:f>Strenghts!$H$31:$H$42</c:f>
              <c:strCache>
                <c:ptCount val="12"/>
                <c:pt idx="0">
                  <c:v>Компетентност</c:v>
                </c:pt>
                <c:pt idx="1">
                  <c:v>Конкурентноспособност</c:v>
                </c:pt>
                <c:pt idx="2">
                  <c:v>Опит</c:v>
                </c:pt>
                <c:pt idx="3">
                  <c:v>Финансови ресурси</c:v>
                </c:pt>
                <c:pt idx="4">
                  <c:v>Репутация</c:v>
                </c:pt>
                <c:pt idx="5">
                  <c:v>Иновативност</c:v>
                </c:pt>
                <c:pt idx="6">
                  <c:v>Технология</c:v>
                </c:pt>
                <c:pt idx="7">
                  <c:v>Маркетинг</c:v>
                </c:pt>
                <c:pt idx="8">
                  <c:v>Разработка на продукта</c:v>
                </c:pt>
                <c:pt idx="9">
                  <c:v>Мениджмънт</c:v>
                </c:pt>
                <c:pt idx="10">
                  <c:v>Технически възможности</c:v>
                </c:pt>
                <c:pt idx="11">
                  <c:v>Цена</c:v>
                </c:pt>
              </c:strCache>
            </c:strRef>
          </c:cat>
          <c:val>
            <c:numRef>
              <c:f>Strenghts!$G$31:$G$42</c:f>
              <c:numCache>
                <c:formatCode>General</c:formatCode>
                <c:ptCount val="12"/>
                <c:pt idx="0">
                  <c:v>3</c:v>
                </c:pt>
                <c:pt idx="1">
                  <c:v>3</c:v>
                </c:pt>
                <c:pt idx="2">
                  <c:v>2</c:v>
                </c:pt>
                <c:pt idx="3">
                  <c:v>3</c:v>
                </c:pt>
                <c:pt idx="4">
                  <c:v>2</c:v>
                </c:pt>
                <c:pt idx="5">
                  <c:v>3</c:v>
                </c:pt>
                <c:pt idx="6">
                  <c:v>3</c:v>
                </c:pt>
                <c:pt idx="7">
                  <c:v>2</c:v>
                </c:pt>
                <c:pt idx="8">
                  <c:v>3</c:v>
                </c:pt>
                <c:pt idx="9">
                  <c:v>3</c:v>
                </c:pt>
                <c:pt idx="10">
                  <c:v>3</c:v>
                </c:pt>
                <c:pt idx="11">
                  <c:v>2</c:v>
                </c:pt>
              </c:numCache>
            </c:numRef>
          </c:val>
        </c:ser>
        <c:dLbls>
          <c:showLegendKey val="0"/>
          <c:showVal val="0"/>
          <c:showCatName val="0"/>
          <c:showSerName val="0"/>
          <c:showPercent val="0"/>
          <c:showBubbleSize val="0"/>
        </c:dLbls>
        <c:axId val="1518583936"/>
        <c:axId val="1518585024"/>
      </c:radarChart>
      <c:catAx>
        <c:axId val="1518583936"/>
        <c:scaling>
          <c:orientation val="minMax"/>
        </c:scaling>
        <c:delete val="0"/>
        <c:axPos val="b"/>
        <c:majorGridlines/>
        <c:numFmt formatCode="General" sourceLinked="1"/>
        <c:majorTickMark val="out"/>
        <c:minorTickMark val="none"/>
        <c:tickLblPos val="nextTo"/>
        <c:txPr>
          <a:bodyPr rot="0" vert="horz" anchor="ctr" anchorCtr="0"/>
          <a:lstStyle/>
          <a:p>
            <a:pPr>
              <a:defRPr sz="1500" b="0" i="0" u="none" strike="noStrike" baseline="0">
                <a:solidFill>
                  <a:srgbClr val="000000"/>
                </a:solidFill>
                <a:latin typeface="Arial"/>
                <a:ea typeface="Arial"/>
                <a:cs typeface="Arial"/>
              </a:defRPr>
            </a:pPr>
            <a:endParaRPr lang="en-US"/>
          </a:p>
        </c:txPr>
        <c:crossAx val="1518585024"/>
        <c:crosses val="autoZero"/>
        <c:auto val="0"/>
        <c:lblAlgn val="ctr"/>
        <c:lblOffset val="100"/>
        <c:noMultiLvlLbl val="0"/>
      </c:catAx>
      <c:valAx>
        <c:axId val="1518585024"/>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518583936"/>
        <c:crosses val="autoZero"/>
        <c:crossBetween val="between"/>
      </c:valAx>
      <c:spPr>
        <a:noFill/>
        <a:ln w="25400">
          <a:noFill/>
        </a:ln>
      </c:spPr>
    </c:plotArea>
    <c:legend>
      <c:legendPos val="r"/>
      <c:layout>
        <c:manualLayout>
          <c:xMode val="edge"/>
          <c:yMode val="edge"/>
          <c:x val="0.78797898307183134"/>
          <c:y val="0.52452080194812967"/>
          <c:w val="0.20327890548038921"/>
          <c:h val="6.1833753075186022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435037163671391"/>
          <c:y val="3.063460603567557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4586316796778956"/>
          <c:y val="0.26914689588486418"/>
          <c:w val="0.30260082211420286"/>
          <c:h val="0.56017565322378227"/>
        </c:manualLayout>
      </c:layout>
      <c:radarChart>
        <c:radarStyle val="marker"/>
        <c:varyColors val="0"/>
        <c:ser>
          <c:idx val="0"/>
          <c:order val="0"/>
          <c:tx>
            <c:strRef>
              <c:f>Weaknesses!$G$30</c:f>
              <c:strCache>
                <c:ptCount val="1"/>
                <c:pt idx="0">
                  <c:v>Weakness Rating</c:v>
                </c:pt>
              </c:strCache>
            </c:strRef>
          </c:tx>
          <c:spPr>
            <a:ln w="38100">
              <a:solidFill>
                <a:srgbClr val="FFFF00"/>
              </a:solidFill>
              <a:prstDash val="solid"/>
            </a:ln>
          </c:spPr>
          <c:marker>
            <c:symbol val="diamond"/>
            <c:size val="9"/>
            <c:spPr>
              <a:solidFill>
                <a:srgbClr val="FFFF00"/>
              </a:solidFill>
              <a:ln>
                <a:solidFill>
                  <a:srgbClr val="FF0000"/>
                </a:solidFill>
                <a:prstDash val="solid"/>
              </a:ln>
            </c:spPr>
          </c:marker>
          <c:cat>
            <c:strRef>
              <c:f>Weaknesses!$H$31:$H$40</c:f>
              <c:strCache>
                <c:ptCount val="10"/>
                <c:pt idx="0">
                  <c:v>Стратегия</c:v>
                </c:pt>
                <c:pt idx="1">
                  <c:v>Мениджмънт</c:v>
                </c:pt>
                <c:pt idx="2">
                  <c:v>Компетентност</c:v>
                </c:pt>
                <c:pt idx="3">
                  <c:v>Външни фактори</c:v>
                </c:pt>
                <c:pt idx="4">
                  <c:v>Разработка и проучване</c:v>
                </c:pt>
                <c:pt idx="5">
                  <c:v>Целева група</c:v>
                </c:pt>
                <c:pt idx="6">
                  <c:v>Представа за пазара</c:v>
                </c:pt>
                <c:pt idx="7">
                  <c:v>Маркетинг</c:v>
                </c:pt>
                <c:pt idx="8">
                  <c:v>Финансов ресурс</c:v>
                </c:pt>
                <c:pt idx="9">
                  <c:v>Монетаризиране</c:v>
                </c:pt>
              </c:strCache>
            </c:strRef>
          </c:cat>
          <c:val>
            <c:numRef>
              <c:f>Weaknesses!$G$31:$G$40</c:f>
              <c:numCache>
                <c:formatCode>General</c:formatCode>
                <c:ptCount val="10"/>
                <c:pt idx="0">
                  <c:v>2</c:v>
                </c:pt>
                <c:pt idx="1">
                  <c:v>2</c:v>
                </c:pt>
                <c:pt idx="2">
                  <c:v>2</c:v>
                </c:pt>
                <c:pt idx="3">
                  <c:v>1</c:v>
                </c:pt>
                <c:pt idx="4">
                  <c:v>1</c:v>
                </c:pt>
                <c:pt idx="5">
                  <c:v>1</c:v>
                </c:pt>
                <c:pt idx="6">
                  <c:v>3</c:v>
                </c:pt>
                <c:pt idx="7">
                  <c:v>1</c:v>
                </c:pt>
                <c:pt idx="8">
                  <c:v>2</c:v>
                </c:pt>
                <c:pt idx="9">
                  <c:v>2</c:v>
                </c:pt>
              </c:numCache>
            </c:numRef>
          </c:val>
        </c:ser>
        <c:dLbls>
          <c:showLegendKey val="0"/>
          <c:showVal val="0"/>
          <c:showCatName val="0"/>
          <c:showSerName val="0"/>
          <c:showPercent val="0"/>
          <c:showBubbleSize val="0"/>
        </c:dLbls>
        <c:axId val="1518590464"/>
        <c:axId val="1518586112"/>
      </c:radarChart>
      <c:catAx>
        <c:axId val="151859046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518586112"/>
        <c:crosses val="autoZero"/>
        <c:auto val="0"/>
        <c:lblAlgn val="ctr"/>
        <c:lblOffset val="100"/>
        <c:noMultiLvlLbl val="0"/>
      </c:catAx>
      <c:valAx>
        <c:axId val="1518586112"/>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18590464"/>
        <c:crosses val="autoZero"/>
        <c:crossBetween val="between"/>
      </c:valAx>
      <c:spPr>
        <a:noFill/>
        <a:ln w="25400">
          <a:noFill/>
        </a:ln>
      </c:spPr>
    </c:plotArea>
    <c:legend>
      <c:legendPos val="r"/>
      <c:layout>
        <c:manualLayout>
          <c:xMode val="edge"/>
          <c:yMode val="edge"/>
          <c:x val="0.7907810546656312"/>
          <c:y val="0.52297648875188951"/>
          <c:w val="0.19976382397382902"/>
          <c:h val="5.4704653635134944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11519364448873"/>
          <c:y val="2.9598308668076126E-2"/>
        </c:manualLayout>
      </c:layout>
      <c:overlay val="0"/>
      <c:spPr>
        <a:noFill/>
        <a:ln w="25400">
          <a:noFill/>
        </a:ln>
      </c:spPr>
      <c:txPr>
        <a:bodyPr/>
        <a:lstStyle/>
        <a:p>
          <a:pPr>
            <a:defRPr sz="16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7606752730883832"/>
          <c:y val="0.32346723044397468"/>
          <c:w val="0.22244289970208544"/>
          <c:h val="0.47357293868921796"/>
        </c:manualLayout>
      </c:layout>
      <c:radarChart>
        <c:radarStyle val="marker"/>
        <c:varyColors val="0"/>
        <c:ser>
          <c:idx val="0"/>
          <c:order val="0"/>
          <c:tx>
            <c:strRef>
              <c:f>Opportunities!$G$30</c:f>
              <c:strCache>
                <c:ptCount val="1"/>
                <c:pt idx="0">
                  <c:v>Opportunity Rating</c:v>
                </c:pt>
              </c:strCache>
            </c:strRef>
          </c:tx>
          <c:spPr>
            <a:ln w="38100">
              <a:solidFill>
                <a:srgbClr val="008000"/>
              </a:solidFill>
              <a:prstDash val="solid"/>
            </a:ln>
          </c:spPr>
          <c:marker>
            <c:symbol val="diamond"/>
            <c:size val="9"/>
            <c:spPr>
              <a:solidFill>
                <a:srgbClr val="008000"/>
              </a:solidFill>
              <a:ln>
                <a:solidFill>
                  <a:srgbClr val="000080"/>
                </a:solidFill>
                <a:prstDash val="solid"/>
              </a:ln>
            </c:spPr>
          </c:marker>
          <c:cat>
            <c:strRef>
              <c:f>Opportunities!$H$31:$H$37</c:f>
              <c:strCache>
                <c:ptCount val="7"/>
                <c:pt idx="0">
                  <c:v>Изгледи</c:v>
                </c:pt>
                <c:pt idx="1">
                  <c:v>Пазари</c:v>
                </c:pt>
                <c:pt idx="2">
                  <c:v>Продуктови подобрения</c:v>
                </c:pt>
                <c:pt idx="3">
                  <c:v>Разширяване на продуктовата гама</c:v>
                </c:pt>
                <c:pt idx="4">
                  <c:v>Чуждестранни пазари</c:v>
                </c:pt>
                <c:pt idx="5">
                  <c:v>Разширяване на пазара</c:v>
                </c:pt>
                <c:pt idx="6">
                  <c:v>Законова уредба</c:v>
                </c:pt>
              </c:strCache>
            </c:strRef>
          </c:cat>
          <c:val>
            <c:numRef>
              <c:f>Opportunities!$G$31:$G$37</c:f>
              <c:numCache>
                <c:formatCode>General</c:formatCode>
                <c:ptCount val="7"/>
                <c:pt idx="0">
                  <c:v>3</c:v>
                </c:pt>
                <c:pt idx="1">
                  <c:v>2</c:v>
                </c:pt>
                <c:pt idx="2">
                  <c:v>2</c:v>
                </c:pt>
                <c:pt idx="3">
                  <c:v>3</c:v>
                </c:pt>
                <c:pt idx="4">
                  <c:v>2</c:v>
                </c:pt>
                <c:pt idx="5">
                  <c:v>2</c:v>
                </c:pt>
                <c:pt idx="6">
                  <c:v>2</c:v>
                </c:pt>
              </c:numCache>
            </c:numRef>
          </c:val>
        </c:ser>
        <c:dLbls>
          <c:showLegendKey val="0"/>
          <c:showVal val="0"/>
          <c:showCatName val="0"/>
          <c:showSerName val="0"/>
          <c:showPercent val="0"/>
          <c:showBubbleSize val="0"/>
        </c:dLbls>
        <c:axId val="1518591008"/>
        <c:axId val="1518586656"/>
      </c:radarChart>
      <c:catAx>
        <c:axId val="1518591008"/>
        <c:scaling>
          <c:orientation val="minMax"/>
        </c:scaling>
        <c:delete val="0"/>
        <c:axPos val="b"/>
        <c:majorGridlines/>
        <c:numFmt formatCode="General" sourceLinked="1"/>
        <c:majorTickMark val="out"/>
        <c:minorTickMark val="none"/>
        <c:tickLblPos val="nextTo"/>
        <c:txPr>
          <a:bodyPr rot="0" vert="horz"/>
          <a:lstStyle/>
          <a:p>
            <a:pPr>
              <a:defRPr sz="1600" b="0" i="0" u="none" strike="noStrike" baseline="0">
                <a:solidFill>
                  <a:srgbClr val="000000"/>
                </a:solidFill>
                <a:latin typeface="Arial"/>
                <a:ea typeface="Arial"/>
                <a:cs typeface="Arial"/>
              </a:defRPr>
            </a:pPr>
            <a:endParaRPr lang="en-US"/>
          </a:p>
        </c:txPr>
        <c:crossAx val="1518586656"/>
        <c:crosses val="autoZero"/>
        <c:auto val="0"/>
        <c:lblAlgn val="ctr"/>
        <c:lblOffset val="100"/>
        <c:noMultiLvlLbl val="0"/>
      </c:catAx>
      <c:valAx>
        <c:axId val="1518586656"/>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518591008"/>
        <c:crosses val="autoZero"/>
        <c:crossBetween val="between"/>
      </c:valAx>
      <c:spPr>
        <a:noFill/>
        <a:ln w="25400">
          <a:noFill/>
        </a:ln>
      </c:spPr>
    </c:plotArea>
    <c:legend>
      <c:legendPos val="r"/>
      <c:layout>
        <c:manualLayout>
          <c:xMode val="edge"/>
          <c:yMode val="edge"/>
          <c:x val="0.77060575968222489"/>
          <c:y val="0.52854122621564481"/>
          <c:w val="0.22144985104270123"/>
          <c:h val="6.5539112050739964E-2"/>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353925095681013"/>
          <c:y val="2.9473714508341409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5844019347089731"/>
          <c:y val="0.26315816525304841"/>
          <c:w val="0.31548329923699642"/>
          <c:h val="0.57052690226860869"/>
        </c:manualLayout>
      </c:layout>
      <c:radarChart>
        <c:radarStyle val="marker"/>
        <c:varyColors val="0"/>
        <c:ser>
          <c:idx val="0"/>
          <c:order val="0"/>
          <c:tx>
            <c:strRef>
              <c:f>Threats!$G$30</c:f>
              <c:strCache>
                <c:ptCount val="1"/>
                <c:pt idx="0">
                  <c:v>Threat Rating</c:v>
                </c:pt>
              </c:strCache>
            </c:strRef>
          </c:tx>
          <c:spPr>
            <a:ln w="38100">
              <a:solidFill>
                <a:srgbClr val="FF0000"/>
              </a:solidFill>
              <a:prstDash val="solid"/>
            </a:ln>
          </c:spPr>
          <c:marker>
            <c:symbol val="diamond"/>
            <c:size val="9"/>
            <c:spPr>
              <a:solidFill>
                <a:srgbClr val="FF0000"/>
              </a:solidFill>
              <a:ln>
                <a:solidFill>
                  <a:srgbClr val="000080"/>
                </a:solidFill>
                <a:prstDash val="solid"/>
              </a:ln>
            </c:spPr>
          </c:marker>
          <c:cat>
            <c:strRef>
              <c:f>Threats!$H$31:$H$38</c:f>
              <c:strCache>
                <c:ptCount val="8"/>
                <c:pt idx="0">
                  <c:v>Чуждестранна конкуренция</c:v>
                </c:pt>
                <c:pt idx="1">
                  <c:v>Еквивалентни продукти</c:v>
                </c:pt>
                <c:pt idx="2">
                  <c:v>Пазарен ръст</c:v>
                </c:pt>
                <c:pt idx="3">
                  <c:v>Законова уредба</c:v>
                </c:pt>
                <c:pt idx="4">
                  <c:v>Бизнес климат</c:v>
                </c:pt>
                <c:pt idx="5">
                  <c:v>Пазарни изисквания</c:v>
                </c:pt>
                <c:pt idx="6">
                  <c:v>Патент</c:v>
                </c:pt>
                <c:pt idx="7">
                  <c:v>Технология</c:v>
                </c:pt>
              </c:strCache>
            </c:strRef>
          </c:cat>
          <c:val>
            <c:numRef>
              <c:f>Threats!$G$31:$G$38</c:f>
              <c:numCache>
                <c:formatCode>General</c:formatCode>
                <c:ptCount val="8"/>
                <c:pt idx="0">
                  <c:v>2</c:v>
                </c:pt>
                <c:pt idx="1">
                  <c:v>2</c:v>
                </c:pt>
                <c:pt idx="2">
                  <c:v>2</c:v>
                </c:pt>
                <c:pt idx="3">
                  <c:v>1</c:v>
                </c:pt>
                <c:pt idx="4">
                  <c:v>2</c:v>
                </c:pt>
                <c:pt idx="5">
                  <c:v>2</c:v>
                </c:pt>
                <c:pt idx="6">
                  <c:v>2</c:v>
                </c:pt>
                <c:pt idx="7">
                  <c:v>1</c:v>
                </c:pt>
              </c:numCache>
            </c:numRef>
          </c:val>
        </c:ser>
        <c:dLbls>
          <c:showLegendKey val="0"/>
          <c:showVal val="0"/>
          <c:showCatName val="0"/>
          <c:showSerName val="0"/>
          <c:showPercent val="0"/>
          <c:showBubbleSize val="0"/>
        </c:dLbls>
        <c:axId val="1552096752"/>
        <c:axId val="1552092944"/>
      </c:radarChart>
      <c:catAx>
        <c:axId val="155209675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552092944"/>
        <c:crosses val="autoZero"/>
        <c:auto val="0"/>
        <c:lblAlgn val="ctr"/>
        <c:lblOffset val="100"/>
        <c:noMultiLvlLbl val="0"/>
      </c:catAx>
      <c:valAx>
        <c:axId val="1552092944"/>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52096752"/>
        <c:crosses val="autoZero"/>
        <c:crossBetween val="between"/>
      </c:valAx>
      <c:spPr>
        <a:noFill/>
        <a:ln w="25400">
          <a:noFill/>
        </a:ln>
      </c:spPr>
    </c:plotArea>
    <c:legend>
      <c:legendPos val="r"/>
      <c:layout>
        <c:manualLayout>
          <c:xMode val="edge"/>
          <c:yMode val="edge"/>
          <c:x val="0.82887125113188709"/>
          <c:y val="0.52210579986204719"/>
          <c:w val="0.16181615717321943"/>
          <c:h val="5.2631633050609687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Strategic Baseline</a:t>
            </a:r>
          </a:p>
        </c:rich>
      </c:tx>
      <c:layout>
        <c:manualLayout>
          <c:xMode val="edge"/>
          <c:yMode val="edge"/>
          <c:x val="0.36116504854368925"/>
          <c:y val="3.67892976588629E-2"/>
        </c:manualLayout>
      </c:layout>
      <c:overlay val="0"/>
      <c:spPr>
        <a:noFill/>
        <a:ln w="25400">
          <a:noFill/>
        </a:ln>
      </c:spPr>
    </c:title>
    <c:autoTitleDeleted val="0"/>
    <c:plotArea>
      <c:layout>
        <c:manualLayout>
          <c:layoutTarget val="inner"/>
          <c:xMode val="edge"/>
          <c:yMode val="edge"/>
          <c:x val="0.31844660194174795"/>
          <c:y val="0.36454849498327785"/>
          <c:w val="0.23883495145631078"/>
          <c:h val="0.41137123745819393"/>
        </c:manualLayout>
      </c:layout>
      <c:radarChart>
        <c:radarStyle val="filled"/>
        <c:varyColors val="0"/>
        <c:ser>
          <c:idx val="0"/>
          <c:order val="0"/>
          <c:tx>
            <c:v>SWOT</c:v>
          </c:tx>
          <c:spPr>
            <a:solidFill>
              <a:srgbClr val="9999FF"/>
            </a:solidFill>
            <a:ln w="12700">
              <a:solidFill>
                <a:srgbClr val="000000"/>
              </a:solidFill>
              <a:prstDash val="solid"/>
            </a:ln>
          </c:spPr>
          <c:cat>
            <c:strRef>
              <c:f>Basesline!$F$20:$F$23</c:f>
              <c:strCache>
                <c:ptCount val="4"/>
                <c:pt idx="0">
                  <c:v>Total Strengths</c:v>
                </c:pt>
                <c:pt idx="1">
                  <c:v>Total Opportunities</c:v>
                </c:pt>
                <c:pt idx="2">
                  <c:v>Total Weaknesses </c:v>
                </c:pt>
                <c:pt idx="3">
                  <c:v>Total Threats </c:v>
                </c:pt>
              </c:strCache>
            </c:strRef>
          </c:cat>
          <c:val>
            <c:numRef>
              <c:f>Basesline!$G$20:$G$23</c:f>
              <c:numCache>
                <c:formatCode>General</c:formatCode>
                <c:ptCount val="4"/>
                <c:pt idx="0">
                  <c:v>32</c:v>
                </c:pt>
                <c:pt idx="1">
                  <c:v>16</c:v>
                </c:pt>
                <c:pt idx="2">
                  <c:v>17</c:v>
                </c:pt>
                <c:pt idx="3">
                  <c:v>14</c:v>
                </c:pt>
              </c:numCache>
            </c:numRef>
          </c:val>
        </c:ser>
        <c:dLbls>
          <c:showLegendKey val="0"/>
          <c:showVal val="0"/>
          <c:showCatName val="0"/>
          <c:showSerName val="0"/>
          <c:showPercent val="0"/>
          <c:showBubbleSize val="0"/>
        </c:dLbls>
        <c:axId val="1552096208"/>
        <c:axId val="1552094032"/>
      </c:radarChart>
      <c:catAx>
        <c:axId val="1552096208"/>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552094032"/>
        <c:crosses val="autoZero"/>
        <c:auto val="0"/>
        <c:lblAlgn val="ctr"/>
        <c:lblOffset val="100"/>
        <c:noMultiLvlLbl val="0"/>
      </c:catAx>
      <c:valAx>
        <c:axId val="1552094032"/>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52096208"/>
        <c:crosses val="autoZero"/>
        <c:crossBetween val="between"/>
      </c:valAx>
      <c:spPr>
        <a:noFill/>
        <a:ln w="25400">
          <a:noFill/>
        </a:ln>
      </c:spPr>
    </c:plotArea>
    <c:legend>
      <c:legendPos val="r"/>
      <c:layout>
        <c:manualLayout>
          <c:xMode val="edge"/>
          <c:yMode val="edge"/>
          <c:x val="0.86990291262135955"/>
          <c:y val="0.5351170568561876"/>
          <c:w val="0.11456310679611655"/>
          <c:h val="7.3578595317725759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14</xdr:col>
      <xdr:colOff>571500</xdr:colOff>
      <xdr:row>45</xdr:row>
      <xdr:rowOff>95250</xdr:rowOff>
    </xdr:to>
    <xdr:sp macro="" textlink="">
      <xdr:nvSpPr>
        <xdr:cNvPr id="2" name="TextBox 1"/>
        <xdr:cNvSpPr txBox="1"/>
      </xdr:nvSpPr>
      <xdr:spPr>
        <a:xfrm>
          <a:off x="609600" y="200025"/>
          <a:ext cx="8496300" cy="71818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t>SWOT Analyzer V2.1</a:t>
          </a:r>
        </a:p>
        <a:p>
          <a:r>
            <a:rPr lang="en-US" sz="1100" b="1"/>
            <a:t>Intellectual Arbitrage</a:t>
          </a:r>
          <a:r>
            <a:rPr lang="en-US" sz="1100" b="1" baseline="0"/>
            <a:t> Group</a:t>
          </a:r>
        </a:p>
        <a:p>
          <a:r>
            <a:rPr lang="en-US" sz="1100" b="1" baseline="0"/>
            <a:t>Brian K Seitz  (c) 1/2/ 2006</a:t>
          </a:r>
          <a:endParaRPr lang="en-US" sz="1100" b="1"/>
        </a:p>
        <a:p>
          <a:endParaRPr lang="en-US" sz="1100"/>
        </a:p>
        <a:p>
          <a:r>
            <a:rPr lang="en-US" sz="1100"/>
            <a:t>The SWOT (Strength , Weakness, Opportunity, and Threats) Analyzer </a:t>
          </a:r>
          <a:r>
            <a:rPr lang="en-US" sz="1100" baseline="0"/>
            <a:t> is a framework to think about your business from a holistic perspective.  The Analyzer is also a calculator providing a means of evaluating the relative strength of you business.</a:t>
          </a:r>
        </a:p>
        <a:p>
          <a:endParaRPr lang="en-US" sz="1100" baseline="0"/>
        </a:p>
        <a:p>
          <a:r>
            <a:rPr lang="en-US" sz="1100" b="1" baseline="0">
              <a:solidFill>
                <a:srgbClr val="0070C0"/>
              </a:solidFill>
            </a:rPr>
            <a:t>Instructions:</a:t>
          </a:r>
        </a:p>
        <a:p>
          <a:r>
            <a:rPr lang="en-US" sz="1100" b="1" baseline="0">
              <a:solidFill>
                <a:srgbClr val="0070C0"/>
              </a:solidFill>
            </a:rPr>
            <a:t>            For each Tab use the dropdown (blue response column) to answer each question as per the scale.  Once you have completed all four tabs revise you score in the Baseline Tab and suggestions for improvement  on in the Recommendations Tab.  The revisit each individual SWOT Tab and examine the radar charts for common issues .</a:t>
          </a:r>
        </a:p>
        <a:p>
          <a:endParaRPr lang="en-US" sz="1100" b="1" baseline="0">
            <a:solidFill>
              <a:srgbClr val="0070C0"/>
            </a:solidFill>
          </a:endParaRPr>
        </a:p>
        <a:p>
          <a:r>
            <a:rPr lang="en-US" sz="1100" b="1" baseline="0">
              <a:solidFill>
                <a:srgbClr val="0070C0"/>
              </a:solidFill>
            </a:rPr>
            <a:t>Develop an action plan to address deficiencies in you business model.    </a:t>
          </a:r>
        </a:p>
        <a:p>
          <a:endParaRPr lang="en-US" sz="1100" b="1" baseline="0">
            <a:solidFill>
              <a:srgbClr val="0070C0"/>
            </a:solidFill>
          </a:endParaRPr>
        </a:p>
        <a:p>
          <a:endParaRPr lang="en-US" sz="1100" b="1" baseline="0">
            <a:solidFill>
              <a:srgbClr val="0070C0"/>
            </a:solidFill>
          </a:endParaRPr>
        </a:p>
        <a:p>
          <a:endParaRPr lang="en-US" sz="1100" b="1" baseline="0">
            <a:solidFill>
              <a:srgbClr val="0070C0"/>
            </a:solidFill>
          </a:endParaRPr>
        </a:p>
        <a:p>
          <a:r>
            <a:rPr lang="en-US" sz="1100" b="1" baseline="0">
              <a:solidFill>
                <a:sysClr val="windowText" lastClr="000000"/>
              </a:solidFill>
            </a:rPr>
            <a:t>For Questions and updates contact:</a:t>
          </a:r>
        </a:p>
        <a:p>
          <a:r>
            <a:rPr lang="en-US" sz="1100" b="0" baseline="0">
              <a:solidFill>
                <a:sysClr val="windowText" lastClr="000000"/>
              </a:solidFill>
            </a:rPr>
            <a:t>Brian K Seitz</a:t>
          </a: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ysClr val="windowText" lastClr="000000"/>
              </a:solidFill>
              <a:latin typeface="+mn-lt"/>
              <a:ea typeface="+mn-ea"/>
              <a:cs typeface="+mn-cs"/>
            </a:rPr>
            <a:t>Intellectual Arbitrage</a:t>
          </a:r>
          <a:r>
            <a:rPr lang="en-US" sz="1100" b="0" baseline="0">
              <a:solidFill>
                <a:sysClr val="windowText" lastClr="000000"/>
              </a:solidFill>
              <a:latin typeface="+mn-lt"/>
              <a:ea typeface="+mn-ea"/>
              <a:cs typeface="+mn-cs"/>
            </a:rPr>
            <a:t> Group</a:t>
          </a:r>
          <a:endParaRPr lang="en-US" b="0">
            <a:solidFill>
              <a:sysClr val="windowText" lastClr="000000"/>
            </a:solidFill>
          </a:endParaRPr>
        </a:p>
        <a:p>
          <a:r>
            <a:rPr lang="en-US" sz="1100" b="0">
              <a:solidFill>
                <a:sysClr val="windowText" lastClr="000000"/>
              </a:solidFill>
            </a:rPr>
            <a:t>bseitz@intelarbgrp.org or briankseitz@earthlink.net</a:t>
          </a:r>
        </a:p>
        <a:p>
          <a:endParaRPr lang="en-US" sz="1100" b="0">
            <a:solidFill>
              <a:sysClr val="windowText" lastClr="000000"/>
            </a:solidFill>
          </a:endParaRPr>
        </a:p>
        <a:p>
          <a:endParaRPr lang="en-US" sz="11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76200</xdr:rowOff>
    </xdr:from>
    <xdr:to>
      <xdr:col>7</xdr:col>
      <xdr:colOff>352425</xdr:colOff>
      <xdr:row>28</xdr:row>
      <xdr:rowOff>9525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28575</xdr:rowOff>
    </xdr:from>
    <xdr:to>
      <xdr:col>7</xdr:col>
      <xdr:colOff>9525</xdr:colOff>
      <xdr:row>27</xdr:row>
      <xdr:rowOff>9525</xdr:rowOff>
    </xdr:to>
    <xdr:graphicFrame macro="">
      <xdr:nvGraphicFramePr>
        <xdr:cNvPr id="205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0</xdr:row>
      <xdr:rowOff>28575</xdr:rowOff>
    </xdr:from>
    <xdr:to>
      <xdr:col>7</xdr:col>
      <xdr:colOff>1905000</xdr:colOff>
      <xdr:row>28</xdr:row>
      <xdr:rowOff>0</xdr:rowOff>
    </xdr:to>
    <xdr:graphicFrame macro="">
      <xdr:nvGraphicFramePr>
        <xdr:cNvPr id="307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xdr:colOff>
      <xdr:row>0</xdr:row>
      <xdr:rowOff>28575</xdr:rowOff>
    </xdr:from>
    <xdr:to>
      <xdr:col>7</xdr:col>
      <xdr:colOff>1533525</xdr:colOff>
      <xdr:row>28</xdr:row>
      <xdr:rowOff>19050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66676</xdr:colOff>
      <xdr:row>0</xdr:row>
      <xdr:rowOff>95250</xdr:rowOff>
    </xdr:from>
    <xdr:to>
      <xdr:col>7</xdr:col>
      <xdr:colOff>9525</xdr:colOff>
      <xdr:row>25</xdr:row>
      <xdr:rowOff>66674</xdr:rowOff>
    </xdr:to>
    <xdr:graphicFrame macro="">
      <xdr:nvGraphicFramePr>
        <xdr:cNvPr id="4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election activeCell="B27" sqref="B2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0:I43"/>
  <sheetViews>
    <sheetView topLeftCell="A6" zoomScaleNormal="100" workbookViewId="0">
      <selection activeCell="H5" sqref="H5"/>
    </sheetView>
  </sheetViews>
  <sheetFormatPr defaultRowHeight="12.75" x14ac:dyDescent="0.2"/>
  <cols>
    <col min="1" max="1" width="9.85546875" bestFit="1" customWidth="1"/>
    <col min="2" max="2" width="53.85546875" bestFit="1" customWidth="1"/>
    <col min="3" max="3" width="22.7109375" customWidth="1"/>
    <col min="6" max="7" width="15.28515625" bestFit="1" customWidth="1"/>
    <col min="8" max="8" width="20.42578125" bestFit="1" customWidth="1"/>
    <col min="9" max="9" width="22.7109375" bestFit="1" customWidth="1"/>
  </cols>
  <sheetData>
    <row r="30" spans="1:9" x14ac:dyDescent="0.2">
      <c r="A30" s="1" t="s">
        <v>21</v>
      </c>
      <c r="B30" s="1" t="s">
        <v>95</v>
      </c>
      <c r="C30" s="1" t="s">
        <v>96</v>
      </c>
      <c r="D30" s="1" t="s">
        <v>93</v>
      </c>
      <c r="E30" s="1" t="s">
        <v>97</v>
      </c>
      <c r="F30" s="1" t="s">
        <v>92</v>
      </c>
      <c r="G30" s="1" t="s">
        <v>26</v>
      </c>
      <c r="H30" s="1" t="s">
        <v>98</v>
      </c>
      <c r="I30" s="1" t="s">
        <v>99</v>
      </c>
    </row>
    <row r="31" spans="1:9" x14ac:dyDescent="0.2">
      <c r="A31" t="s">
        <v>10</v>
      </c>
      <c r="B31" s="11" t="s">
        <v>79</v>
      </c>
      <c r="C31" s="9" t="s">
        <v>92</v>
      </c>
      <c r="D31">
        <f t="shared" ref="D31:D42" si="0">IF(C31=$I$31, 1, 0)</f>
        <v>0</v>
      </c>
      <c r="E31">
        <f t="shared" ref="E31:E42" si="1">IF(C31=$I$32, 1, 0)</f>
        <v>0</v>
      </c>
      <c r="F31">
        <f t="shared" ref="F31:F42" si="2">IF(C31=$I$33, 1, 0)</f>
        <v>1</v>
      </c>
      <c r="G31" s="1">
        <f>(D31*1)+(E31*2)+(F31*3)</f>
        <v>3</v>
      </c>
      <c r="H31" s="6" t="s">
        <v>68</v>
      </c>
      <c r="I31" s="11" t="s">
        <v>93</v>
      </c>
    </row>
    <row r="32" spans="1:9" x14ac:dyDescent="0.2">
      <c r="A32" t="s">
        <v>11</v>
      </c>
      <c r="B32" s="11" t="s">
        <v>80</v>
      </c>
      <c r="C32" s="9" t="s">
        <v>92</v>
      </c>
      <c r="D32">
        <f t="shared" si="0"/>
        <v>0</v>
      </c>
      <c r="E32">
        <f t="shared" si="1"/>
        <v>0</v>
      </c>
      <c r="F32">
        <f t="shared" si="2"/>
        <v>1</v>
      </c>
      <c r="G32" s="1">
        <f t="shared" ref="G32:G42" si="3">(D32*1)+(E32*2)+(F32*3)</f>
        <v>3</v>
      </c>
      <c r="H32" s="6" t="s">
        <v>69</v>
      </c>
      <c r="I32" s="11" t="s">
        <v>94</v>
      </c>
    </row>
    <row r="33" spans="1:9" x14ac:dyDescent="0.2">
      <c r="A33" t="s">
        <v>12</v>
      </c>
      <c r="B33" s="11" t="s">
        <v>81</v>
      </c>
      <c r="C33" s="9" t="s">
        <v>94</v>
      </c>
      <c r="D33">
        <f t="shared" si="0"/>
        <v>0</v>
      </c>
      <c r="E33">
        <f t="shared" si="1"/>
        <v>1</v>
      </c>
      <c r="F33">
        <f t="shared" si="2"/>
        <v>0</v>
      </c>
      <c r="G33" s="1">
        <f t="shared" si="3"/>
        <v>2</v>
      </c>
      <c r="H33" s="6" t="s">
        <v>70</v>
      </c>
      <c r="I33" s="11" t="s">
        <v>92</v>
      </c>
    </row>
    <row r="34" spans="1:9" x14ac:dyDescent="0.2">
      <c r="A34" t="s">
        <v>13</v>
      </c>
      <c r="B34" s="11" t="s">
        <v>82</v>
      </c>
      <c r="C34" s="9" t="s">
        <v>92</v>
      </c>
      <c r="D34">
        <f t="shared" si="0"/>
        <v>0</v>
      </c>
      <c r="E34">
        <f t="shared" si="1"/>
        <v>0</v>
      </c>
      <c r="F34">
        <f t="shared" si="2"/>
        <v>1</v>
      </c>
      <c r="G34" s="1">
        <f t="shared" si="3"/>
        <v>3</v>
      </c>
      <c r="H34" s="6" t="s">
        <v>71</v>
      </c>
    </row>
    <row r="35" spans="1:9" x14ac:dyDescent="0.2">
      <c r="A35" t="s">
        <v>14</v>
      </c>
      <c r="B35" s="11" t="s">
        <v>83</v>
      </c>
      <c r="C35" s="9" t="s">
        <v>94</v>
      </c>
      <c r="D35">
        <f t="shared" si="0"/>
        <v>0</v>
      </c>
      <c r="E35">
        <f t="shared" si="1"/>
        <v>1</v>
      </c>
      <c r="F35">
        <f t="shared" si="2"/>
        <v>0</v>
      </c>
      <c r="G35" s="1">
        <f t="shared" si="3"/>
        <v>2</v>
      </c>
      <c r="H35" s="6" t="s">
        <v>72</v>
      </c>
    </row>
    <row r="36" spans="1:9" x14ac:dyDescent="0.2">
      <c r="A36" t="s">
        <v>15</v>
      </c>
      <c r="B36" s="11" t="s">
        <v>84</v>
      </c>
      <c r="C36" s="9" t="s">
        <v>92</v>
      </c>
      <c r="D36">
        <f t="shared" si="0"/>
        <v>0</v>
      </c>
      <c r="E36">
        <f t="shared" si="1"/>
        <v>0</v>
      </c>
      <c r="F36">
        <f t="shared" si="2"/>
        <v>1</v>
      </c>
      <c r="G36" s="1">
        <f t="shared" si="3"/>
        <v>3</v>
      </c>
      <c r="H36" s="6" t="s">
        <v>85</v>
      </c>
    </row>
    <row r="37" spans="1:9" x14ac:dyDescent="0.2">
      <c r="A37" t="s">
        <v>16</v>
      </c>
      <c r="B37" s="11" t="s">
        <v>86</v>
      </c>
      <c r="C37" s="9" t="s">
        <v>92</v>
      </c>
      <c r="D37">
        <f t="shared" si="0"/>
        <v>0</v>
      </c>
      <c r="E37">
        <f t="shared" si="1"/>
        <v>0</v>
      </c>
      <c r="F37">
        <f t="shared" si="2"/>
        <v>1</v>
      </c>
      <c r="G37" s="1">
        <f t="shared" si="3"/>
        <v>3</v>
      </c>
      <c r="H37" s="6" t="s">
        <v>73</v>
      </c>
    </row>
    <row r="38" spans="1:9" x14ac:dyDescent="0.2">
      <c r="A38" t="s">
        <v>17</v>
      </c>
      <c r="B38" s="11" t="s">
        <v>87</v>
      </c>
      <c r="C38" s="9" t="s">
        <v>94</v>
      </c>
      <c r="D38">
        <f t="shared" si="0"/>
        <v>0</v>
      </c>
      <c r="E38">
        <f t="shared" si="1"/>
        <v>1</v>
      </c>
      <c r="F38">
        <f t="shared" si="2"/>
        <v>0</v>
      </c>
      <c r="G38" s="1">
        <f t="shared" si="3"/>
        <v>2</v>
      </c>
      <c r="H38" s="6" t="s">
        <v>74</v>
      </c>
    </row>
    <row r="39" spans="1:9" x14ac:dyDescent="0.2">
      <c r="A39" t="s">
        <v>18</v>
      </c>
      <c r="B39" s="11" t="s">
        <v>88</v>
      </c>
      <c r="C39" s="9" t="s">
        <v>92</v>
      </c>
      <c r="D39">
        <f t="shared" si="0"/>
        <v>0</v>
      </c>
      <c r="E39">
        <f t="shared" si="1"/>
        <v>0</v>
      </c>
      <c r="F39">
        <f t="shared" si="2"/>
        <v>1</v>
      </c>
      <c r="G39" s="1">
        <f t="shared" si="3"/>
        <v>3</v>
      </c>
      <c r="H39" s="6" t="s">
        <v>75</v>
      </c>
    </row>
    <row r="40" spans="1:9" x14ac:dyDescent="0.2">
      <c r="A40" t="s">
        <v>7</v>
      </c>
      <c r="B40" s="11" t="s">
        <v>89</v>
      </c>
      <c r="C40" s="9" t="s">
        <v>92</v>
      </c>
      <c r="D40">
        <f t="shared" si="0"/>
        <v>0</v>
      </c>
      <c r="E40">
        <f t="shared" si="1"/>
        <v>0</v>
      </c>
      <c r="F40">
        <f t="shared" si="2"/>
        <v>1</v>
      </c>
      <c r="G40" s="1">
        <f t="shared" si="3"/>
        <v>3</v>
      </c>
      <c r="H40" s="6" t="s">
        <v>76</v>
      </c>
    </row>
    <row r="41" spans="1:9" x14ac:dyDescent="0.2">
      <c r="A41" t="s">
        <v>8</v>
      </c>
      <c r="B41" s="11" t="s">
        <v>90</v>
      </c>
      <c r="C41" s="9" t="s">
        <v>92</v>
      </c>
      <c r="D41">
        <f t="shared" si="0"/>
        <v>0</v>
      </c>
      <c r="E41">
        <f t="shared" si="1"/>
        <v>0</v>
      </c>
      <c r="F41">
        <f t="shared" si="2"/>
        <v>1</v>
      </c>
      <c r="G41" s="1">
        <f t="shared" si="3"/>
        <v>3</v>
      </c>
      <c r="H41" s="6" t="s">
        <v>77</v>
      </c>
    </row>
    <row r="42" spans="1:9" x14ac:dyDescent="0.2">
      <c r="A42" t="s">
        <v>9</v>
      </c>
      <c r="B42" s="11" t="s">
        <v>91</v>
      </c>
      <c r="C42" s="9" t="s">
        <v>94</v>
      </c>
      <c r="D42">
        <f t="shared" si="0"/>
        <v>0</v>
      </c>
      <c r="E42">
        <f t="shared" si="1"/>
        <v>1</v>
      </c>
      <c r="F42">
        <f t="shared" si="2"/>
        <v>0</v>
      </c>
      <c r="G42" s="1">
        <f t="shared" si="3"/>
        <v>2</v>
      </c>
      <c r="H42" s="6" t="s">
        <v>78</v>
      </c>
    </row>
    <row r="43" spans="1:9" x14ac:dyDescent="0.2">
      <c r="A43" s="1"/>
      <c r="B43" s="1" t="s">
        <v>25</v>
      </c>
      <c r="C43" s="1"/>
      <c r="D43" s="1">
        <f>SUM(D31:D42)</f>
        <v>0</v>
      </c>
      <c r="E43" s="1">
        <f>SUM(E31:E42)</f>
        <v>4</v>
      </c>
      <c r="F43" s="1">
        <f>SUM(F31:F42)</f>
        <v>8</v>
      </c>
      <c r="G43" s="1">
        <f>(D43*1)+(E43*2)+(F43*3)</f>
        <v>32</v>
      </c>
      <c r="H43" s="6"/>
    </row>
  </sheetData>
  <phoneticPr fontId="1" type="noConversion"/>
  <dataValidations count="1">
    <dataValidation type="list" allowBlank="1" showInputMessage="1" showErrorMessage="1" sqref="C31:C42">
      <formula1>$I$31:$I$33</formula1>
    </dataValidation>
  </dataValidations>
  <pageMargins left="0.75" right="0.75" top="1" bottom="1" header="0.5" footer="0.5"/>
  <pageSetup paperSize="9" scale="74"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6:I41"/>
  <sheetViews>
    <sheetView topLeftCell="A26" workbookViewId="0">
      <selection activeCell="H31" sqref="H31"/>
    </sheetView>
  </sheetViews>
  <sheetFormatPr defaultRowHeight="12.75" x14ac:dyDescent="0.2"/>
  <cols>
    <col min="1" max="1" width="9.85546875" bestFit="1" customWidth="1"/>
    <col min="2" max="2" width="53.85546875" bestFit="1" customWidth="1"/>
    <col min="3" max="3" width="22.7109375" bestFit="1" customWidth="1"/>
    <col min="7" max="7" width="16.7109375" bestFit="1" customWidth="1"/>
    <col min="8" max="8" width="20.85546875" bestFit="1" customWidth="1"/>
    <col min="9" max="9" width="22.7109375" bestFit="1" customWidth="1"/>
  </cols>
  <sheetData>
    <row r="16" spans="8:8" x14ac:dyDescent="0.2">
      <c r="H16" s="6"/>
    </row>
    <row r="30" spans="1:9" x14ac:dyDescent="0.2">
      <c r="A30" s="1" t="s">
        <v>21</v>
      </c>
      <c r="B30" s="1" t="s">
        <v>95</v>
      </c>
      <c r="C30" s="1" t="s">
        <v>96</v>
      </c>
      <c r="D30" s="1" t="s">
        <v>93</v>
      </c>
      <c r="E30" s="1" t="s">
        <v>97</v>
      </c>
      <c r="F30" s="1" t="s">
        <v>92</v>
      </c>
      <c r="G30" s="1" t="s">
        <v>45</v>
      </c>
      <c r="H30" s="1" t="s">
        <v>98</v>
      </c>
      <c r="I30" s="1" t="s">
        <v>27</v>
      </c>
    </row>
    <row r="31" spans="1:9" x14ac:dyDescent="0.2">
      <c r="A31" t="s">
        <v>28</v>
      </c>
      <c r="B31" s="11" t="s">
        <v>100</v>
      </c>
      <c r="C31" s="9" t="s">
        <v>94</v>
      </c>
      <c r="D31">
        <f t="shared" ref="D31:D40" si="0">IF(C31=$I$31, 1, 0)</f>
        <v>0</v>
      </c>
      <c r="E31">
        <f t="shared" ref="E31:E40" si="1">IF(C31=$I$32, 1, 0)</f>
        <v>1</v>
      </c>
      <c r="F31">
        <f t="shared" ref="F31:F40" si="2">IF(C31=$I$33, 1, 0)</f>
        <v>0</v>
      </c>
      <c r="G31" s="1">
        <f t="shared" ref="G31:G40" si="3">(D31*1)+(E31*2)+(F31*3)</f>
        <v>2</v>
      </c>
      <c r="H31" s="6" t="s">
        <v>102</v>
      </c>
      <c r="I31" s="11" t="s">
        <v>93</v>
      </c>
    </row>
    <row r="32" spans="1:9" x14ac:dyDescent="0.2">
      <c r="A32" t="s">
        <v>29</v>
      </c>
      <c r="B32" s="11" t="s">
        <v>101</v>
      </c>
      <c r="C32" s="9" t="s">
        <v>94</v>
      </c>
      <c r="D32">
        <f t="shared" si="0"/>
        <v>0</v>
      </c>
      <c r="E32">
        <f t="shared" si="1"/>
        <v>1</v>
      </c>
      <c r="F32">
        <f t="shared" si="2"/>
        <v>0</v>
      </c>
      <c r="G32" s="1">
        <f t="shared" si="3"/>
        <v>2</v>
      </c>
      <c r="H32" s="6" t="s">
        <v>76</v>
      </c>
      <c r="I32" s="11" t="s">
        <v>94</v>
      </c>
    </row>
    <row r="33" spans="1:9" x14ac:dyDescent="0.2">
      <c r="A33" t="s">
        <v>30</v>
      </c>
      <c r="B33" s="11" t="s">
        <v>103</v>
      </c>
      <c r="C33" s="9" t="s">
        <v>94</v>
      </c>
      <c r="D33">
        <f t="shared" si="0"/>
        <v>0</v>
      </c>
      <c r="E33">
        <f t="shared" si="1"/>
        <v>1</v>
      </c>
      <c r="F33">
        <f t="shared" si="2"/>
        <v>0</v>
      </c>
      <c r="G33" s="1">
        <f t="shared" si="3"/>
        <v>2</v>
      </c>
      <c r="H33" s="6" t="s">
        <v>68</v>
      </c>
      <c r="I33" s="11" t="s">
        <v>92</v>
      </c>
    </row>
    <row r="34" spans="1:9" x14ac:dyDescent="0.2">
      <c r="A34" t="s">
        <v>33</v>
      </c>
      <c r="B34" s="11" t="s">
        <v>104</v>
      </c>
      <c r="C34" s="9" t="s">
        <v>93</v>
      </c>
      <c r="D34">
        <f t="shared" si="0"/>
        <v>1</v>
      </c>
      <c r="E34">
        <f t="shared" si="1"/>
        <v>0</v>
      </c>
      <c r="F34">
        <f t="shared" si="2"/>
        <v>0</v>
      </c>
      <c r="G34" s="1">
        <f t="shared" si="3"/>
        <v>1</v>
      </c>
      <c r="H34" s="6" t="s">
        <v>105</v>
      </c>
    </row>
    <row r="35" spans="1:9" x14ac:dyDescent="0.2">
      <c r="A35" t="s">
        <v>34</v>
      </c>
      <c r="B35" s="11" t="s">
        <v>107</v>
      </c>
      <c r="C35" s="9" t="s">
        <v>93</v>
      </c>
      <c r="D35">
        <f t="shared" si="0"/>
        <v>1</v>
      </c>
      <c r="E35">
        <f t="shared" si="1"/>
        <v>0</v>
      </c>
      <c r="F35">
        <f t="shared" si="2"/>
        <v>0</v>
      </c>
      <c r="G35" s="1">
        <f t="shared" si="3"/>
        <v>1</v>
      </c>
      <c r="H35" s="6" t="s">
        <v>106</v>
      </c>
    </row>
    <row r="36" spans="1:9" x14ac:dyDescent="0.2">
      <c r="A36" t="s">
        <v>35</v>
      </c>
      <c r="B36" s="11" t="s">
        <v>116</v>
      </c>
      <c r="C36" s="9" t="s">
        <v>93</v>
      </c>
      <c r="D36">
        <f t="shared" si="0"/>
        <v>1</v>
      </c>
      <c r="E36">
        <f t="shared" si="1"/>
        <v>0</v>
      </c>
      <c r="F36">
        <f t="shared" si="2"/>
        <v>0</v>
      </c>
      <c r="G36" s="1">
        <f t="shared" si="3"/>
        <v>1</v>
      </c>
      <c r="H36" s="6" t="s">
        <v>108</v>
      </c>
    </row>
    <row r="37" spans="1:9" x14ac:dyDescent="0.2">
      <c r="A37" t="s">
        <v>36</v>
      </c>
      <c r="B37" s="11" t="s">
        <v>109</v>
      </c>
      <c r="C37" s="9" t="s">
        <v>92</v>
      </c>
      <c r="D37">
        <f t="shared" si="0"/>
        <v>0</v>
      </c>
      <c r="E37">
        <f t="shared" si="1"/>
        <v>0</v>
      </c>
      <c r="F37">
        <f t="shared" si="2"/>
        <v>1</v>
      </c>
      <c r="G37" s="1">
        <f t="shared" si="3"/>
        <v>3</v>
      </c>
      <c r="H37" s="6" t="s">
        <v>110</v>
      </c>
    </row>
    <row r="38" spans="1:9" x14ac:dyDescent="0.2">
      <c r="A38" t="s">
        <v>37</v>
      </c>
      <c r="B38" s="11" t="s">
        <v>111</v>
      </c>
      <c r="C38" s="9" t="s">
        <v>93</v>
      </c>
      <c r="D38">
        <f t="shared" si="0"/>
        <v>1</v>
      </c>
      <c r="E38">
        <f t="shared" si="1"/>
        <v>0</v>
      </c>
      <c r="F38">
        <f t="shared" si="2"/>
        <v>0</v>
      </c>
      <c r="G38" s="1">
        <f t="shared" si="3"/>
        <v>1</v>
      </c>
      <c r="H38" s="6" t="s">
        <v>74</v>
      </c>
    </row>
    <row r="39" spans="1:9" x14ac:dyDescent="0.2">
      <c r="A39" t="s">
        <v>38</v>
      </c>
      <c r="B39" s="11" t="s">
        <v>113</v>
      </c>
      <c r="C39" s="9" t="s">
        <v>94</v>
      </c>
      <c r="D39">
        <f t="shared" si="0"/>
        <v>0</v>
      </c>
      <c r="E39">
        <f t="shared" si="1"/>
        <v>1</v>
      </c>
      <c r="F39">
        <f t="shared" si="2"/>
        <v>0</v>
      </c>
      <c r="G39" s="1">
        <f t="shared" si="3"/>
        <v>2</v>
      </c>
      <c r="H39" s="6" t="s">
        <v>112</v>
      </c>
    </row>
    <row r="40" spans="1:9" x14ac:dyDescent="0.2">
      <c r="A40" t="s">
        <v>40</v>
      </c>
      <c r="B40" s="11" t="s">
        <v>115</v>
      </c>
      <c r="C40" s="9" t="s">
        <v>94</v>
      </c>
      <c r="D40">
        <f t="shared" si="0"/>
        <v>0</v>
      </c>
      <c r="E40">
        <f t="shared" si="1"/>
        <v>1</v>
      </c>
      <c r="F40">
        <f t="shared" si="2"/>
        <v>0</v>
      </c>
      <c r="G40" s="1">
        <f t="shared" si="3"/>
        <v>2</v>
      </c>
      <c r="H40" s="6" t="s">
        <v>114</v>
      </c>
    </row>
    <row r="41" spans="1:9" x14ac:dyDescent="0.2">
      <c r="A41" s="1"/>
      <c r="B41" s="1" t="s">
        <v>25</v>
      </c>
      <c r="C41" s="1"/>
      <c r="D41" s="1">
        <f>SUM(D31:D40)</f>
        <v>4</v>
      </c>
      <c r="E41" s="1">
        <f>SUM(E31:E40)</f>
        <v>5</v>
      </c>
      <c r="F41" s="1">
        <f>SUM(F31:F40)</f>
        <v>1</v>
      </c>
      <c r="G41" s="1">
        <f>(D41*1)+(E41*2)+(F41*3)</f>
        <v>17</v>
      </c>
      <c r="H41" s="6"/>
    </row>
  </sheetData>
  <phoneticPr fontId="1" type="noConversion"/>
  <dataValidations count="1">
    <dataValidation type="list" allowBlank="1" showInputMessage="1" showErrorMessage="1" sqref="C31:C40">
      <formula1>$I$31:$I$33</formula1>
    </dataValidation>
  </dataValidations>
  <pageMargins left="0.75" right="0.75" top="1" bottom="1" header="0.5" footer="0.5"/>
  <pageSetup scale="68"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0:I38"/>
  <sheetViews>
    <sheetView topLeftCell="A16" workbookViewId="0">
      <selection activeCell="C37" sqref="C37"/>
    </sheetView>
  </sheetViews>
  <sheetFormatPr defaultRowHeight="12.75" x14ac:dyDescent="0.2"/>
  <cols>
    <col min="1" max="1" width="9.85546875" bestFit="1" customWidth="1"/>
    <col min="2" max="2" width="59.7109375" bestFit="1" customWidth="1"/>
    <col min="3" max="3" width="9.7109375" bestFit="1" customWidth="1"/>
    <col min="7" max="7" width="18.28515625" bestFit="1" customWidth="1"/>
    <col min="8" max="8" width="29" bestFit="1" customWidth="1"/>
    <col min="9" max="9" width="22.7109375" bestFit="1" customWidth="1"/>
  </cols>
  <sheetData>
    <row r="30" spans="1:9" x14ac:dyDescent="0.2">
      <c r="A30" s="1" t="s">
        <v>21</v>
      </c>
      <c r="B30" s="1" t="s">
        <v>22</v>
      </c>
      <c r="C30" s="1" t="s">
        <v>23</v>
      </c>
      <c r="D30" s="1" t="s">
        <v>19</v>
      </c>
      <c r="E30" s="1" t="s">
        <v>24</v>
      </c>
      <c r="F30" s="1" t="s">
        <v>20</v>
      </c>
      <c r="G30" s="1" t="s">
        <v>44</v>
      </c>
      <c r="H30" s="1" t="s">
        <v>51</v>
      </c>
      <c r="I30" s="1" t="s">
        <v>27</v>
      </c>
    </row>
    <row r="31" spans="1:9" x14ac:dyDescent="0.2">
      <c r="A31" t="s">
        <v>31</v>
      </c>
      <c r="B31" s="11" t="s">
        <v>125</v>
      </c>
      <c r="C31" s="10" t="s">
        <v>92</v>
      </c>
      <c r="D31" s="6">
        <f t="shared" ref="D31:D37" si="0">IF(C31=$I$31, 1, 0)</f>
        <v>0</v>
      </c>
      <c r="E31" s="6">
        <f t="shared" ref="E31:E37" si="1">IF(C31=$I$32, 1, 0)</f>
        <v>0</v>
      </c>
      <c r="F31" s="6">
        <f t="shared" ref="F31:F37" si="2">IF(C31=$I$33, 1, 0)</f>
        <v>1</v>
      </c>
      <c r="G31" s="6">
        <f t="shared" ref="G31:G37" si="3">(D31*1)+(E31*2)+(F31*3)</f>
        <v>3</v>
      </c>
      <c r="H31" s="6" t="s">
        <v>118</v>
      </c>
      <c r="I31" s="11" t="s">
        <v>93</v>
      </c>
    </row>
    <row r="32" spans="1:9" x14ac:dyDescent="0.2">
      <c r="A32" t="s">
        <v>32</v>
      </c>
      <c r="B32" s="11" t="s">
        <v>126</v>
      </c>
      <c r="C32" s="10" t="s">
        <v>117</v>
      </c>
      <c r="D32" s="6">
        <f t="shared" si="0"/>
        <v>0</v>
      </c>
      <c r="E32" s="6">
        <f t="shared" si="1"/>
        <v>1</v>
      </c>
      <c r="F32" s="6">
        <f t="shared" si="2"/>
        <v>0</v>
      </c>
      <c r="G32" s="6">
        <f t="shared" si="3"/>
        <v>2</v>
      </c>
      <c r="H32" s="6" t="s">
        <v>119</v>
      </c>
      <c r="I32" s="11" t="s">
        <v>117</v>
      </c>
    </row>
    <row r="33" spans="1:9" x14ac:dyDescent="0.2">
      <c r="A33" t="s">
        <v>33</v>
      </c>
      <c r="B33" s="11" t="s">
        <v>127</v>
      </c>
      <c r="C33" s="10" t="s">
        <v>117</v>
      </c>
      <c r="D33" s="6">
        <f t="shared" si="0"/>
        <v>0</v>
      </c>
      <c r="E33" s="6">
        <f t="shared" si="1"/>
        <v>1</v>
      </c>
      <c r="F33" s="6">
        <f t="shared" si="2"/>
        <v>0</v>
      </c>
      <c r="G33" s="6">
        <f t="shared" si="3"/>
        <v>2</v>
      </c>
      <c r="H33" s="6" t="s">
        <v>120</v>
      </c>
      <c r="I33" s="11" t="s">
        <v>92</v>
      </c>
    </row>
    <row r="34" spans="1:9" x14ac:dyDescent="0.2">
      <c r="A34" t="s">
        <v>34</v>
      </c>
      <c r="B34" s="11" t="s">
        <v>128</v>
      </c>
      <c r="C34" s="10" t="s">
        <v>92</v>
      </c>
      <c r="D34" s="6">
        <f t="shared" si="0"/>
        <v>0</v>
      </c>
      <c r="E34" s="6">
        <f t="shared" si="1"/>
        <v>0</v>
      </c>
      <c r="F34" s="6">
        <f t="shared" si="2"/>
        <v>1</v>
      </c>
      <c r="G34" s="6">
        <f t="shared" si="3"/>
        <v>3</v>
      </c>
      <c r="H34" s="6" t="s">
        <v>121</v>
      </c>
    </row>
    <row r="35" spans="1:9" x14ac:dyDescent="0.2">
      <c r="A35" t="s">
        <v>36</v>
      </c>
      <c r="B35" s="11" t="s">
        <v>129</v>
      </c>
      <c r="C35" s="10" t="s">
        <v>117</v>
      </c>
      <c r="D35" s="6">
        <f t="shared" si="0"/>
        <v>0</v>
      </c>
      <c r="E35" s="6">
        <f t="shared" si="1"/>
        <v>1</v>
      </c>
      <c r="F35" s="6">
        <f t="shared" si="2"/>
        <v>0</v>
      </c>
      <c r="G35" s="6">
        <f t="shared" si="3"/>
        <v>2</v>
      </c>
      <c r="H35" s="6" t="s">
        <v>122</v>
      </c>
    </row>
    <row r="36" spans="1:9" x14ac:dyDescent="0.2">
      <c r="A36" t="s">
        <v>38</v>
      </c>
      <c r="B36" s="11" t="s">
        <v>130</v>
      </c>
      <c r="C36" s="10" t="s">
        <v>117</v>
      </c>
      <c r="D36" s="6">
        <f t="shared" si="0"/>
        <v>0</v>
      </c>
      <c r="E36" s="6">
        <f t="shared" si="1"/>
        <v>1</v>
      </c>
      <c r="F36" s="6">
        <f t="shared" si="2"/>
        <v>0</v>
      </c>
      <c r="G36" s="6">
        <f t="shared" si="3"/>
        <v>2</v>
      </c>
      <c r="H36" s="6" t="s">
        <v>123</v>
      </c>
    </row>
    <row r="37" spans="1:9" x14ac:dyDescent="0.2">
      <c r="A37" t="s">
        <v>39</v>
      </c>
      <c r="B37" s="11" t="s">
        <v>131</v>
      </c>
      <c r="C37" s="10" t="s">
        <v>117</v>
      </c>
      <c r="D37" s="6">
        <f t="shared" si="0"/>
        <v>0</v>
      </c>
      <c r="E37" s="6">
        <f t="shared" si="1"/>
        <v>1</v>
      </c>
      <c r="F37" s="6">
        <f t="shared" si="2"/>
        <v>0</v>
      </c>
      <c r="G37" s="6">
        <f t="shared" si="3"/>
        <v>2</v>
      </c>
      <c r="H37" s="6" t="s">
        <v>124</v>
      </c>
    </row>
    <row r="38" spans="1:9" x14ac:dyDescent="0.2">
      <c r="A38" s="1"/>
      <c r="B38" s="1" t="s">
        <v>25</v>
      </c>
      <c r="C38" s="1"/>
      <c r="D38" s="1">
        <f>SUM(D31:D37)</f>
        <v>0</v>
      </c>
      <c r="E38" s="1">
        <f>SUM(E31:E37)</f>
        <v>5</v>
      </c>
      <c r="F38" s="1">
        <f>SUM(F31:F37)</f>
        <v>2</v>
      </c>
      <c r="G38" s="1">
        <f>(D38*1)+(E38*2)+(F38*3)</f>
        <v>16</v>
      </c>
      <c r="H38" s="1"/>
    </row>
  </sheetData>
  <phoneticPr fontId="1" type="noConversion"/>
  <dataValidations count="1">
    <dataValidation type="list" allowBlank="1" showInputMessage="1" showErrorMessage="1" sqref="C31:C37">
      <formula1>$I$31:$I$33</formula1>
    </dataValidation>
  </dataValidations>
  <pageMargins left="0.75" right="0.75" top="1" bottom="1" header="0.5" footer="0.5"/>
  <pageSetup paperSize="9" scale="74"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0:I39"/>
  <sheetViews>
    <sheetView topLeftCell="A21" workbookViewId="0">
      <selection activeCell="C36" sqref="C36"/>
    </sheetView>
  </sheetViews>
  <sheetFormatPr defaultRowHeight="12.75" x14ac:dyDescent="0.2"/>
  <cols>
    <col min="1" max="1" width="9.85546875" bestFit="1" customWidth="1"/>
    <col min="2" max="2" width="47.140625" customWidth="1"/>
    <col min="3" max="3" width="9.7109375" bestFit="1" customWidth="1"/>
    <col min="7" max="7" width="15.28515625" bestFit="1" customWidth="1"/>
    <col min="8" max="8" width="23.42578125" bestFit="1" customWidth="1"/>
  </cols>
  <sheetData>
    <row r="30" spans="1:9" x14ac:dyDescent="0.2">
      <c r="A30" s="1" t="s">
        <v>21</v>
      </c>
      <c r="B30" s="1" t="s">
        <v>22</v>
      </c>
      <c r="C30" s="1" t="s">
        <v>23</v>
      </c>
      <c r="D30" s="1" t="s">
        <v>19</v>
      </c>
      <c r="E30" s="1" t="s">
        <v>24</v>
      </c>
      <c r="F30" s="1" t="s">
        <v>20</v>
      </c>
      <c r="G30" s="1" t="s">
        <v>43</v>
      </c>
      <c r="H30" s="1" t="s">
        <v>51</v>
      </c>
      <c r="I30" s="1" t="s">
        <v>27</v>
      </c>
    </row>
    <row r="31" spans="1:9" x14ac:dyDescent="0.2">
      <c r="A31" t="s">
        <v>40</v>
      </c>
      <c r="B31" s="12" t="s">
        <v>136</v>
      </c>
      <c r="C31" s="10" t="s">
        <v>117</v>
      </c>
      <c r="D31" s="6">
        <f t="shared" ref="D31:D38" si="0">IF(C31=$I$31, 1, 0)</f>
        <v>0</v>
      </c>
      <c r="E31" s="6">
        <f t="shared" ref="E31:E38" si="1">IF(C31=$I$32, 1, 0)</f>
        <v>1</v>
      </c>
      <c r="F31" s="6">
        <f t="shared" ref="F31:F38" si="2">IF(C31=$I$33, 1, 0)</f>
        <v>0</v>
      </c>
      <c r="G31" s="6">
        <f t="shared" ref="G31:G38" si="3">(D31*1)+(E31*2)+(F31*3)</f>
        <v>2</v>
      </c>
      <c r="H31" s="6" t="s">
        <v>132</v>
      </c>
      <c r="I31" s="11" t="s">
        <v>93</v>
      </c>
    </row>
    <row r="32" spans="1:9" x14ac:dyDescent="0.2">
      <c r="A32" t="s">
        <v>41</v>
      </c>
      <c r="B32" s="12" t="s">
        <v>137</v>
      </c>
      <c r="C32" s="10" t="s">
        <v>117</v>
      </c>
      <c r="D32" s="6">
        <f t="shared" si="0"/>
        <v>0</v>
      </c>
      <c r="E32" s="6">
        <f t="shared" si="1"/>
        <v>1</v>
      </c>
      <c r="F32" s="6">
        <f t="shared" si="2"/>
        <v>0</v>
      </c>
      <c r="G32" s="6">
        <f t="shared" si="3"/>
        <v>2</v>
      </c>
      <c r="H32" s="6" t="s">
        <v>133</v>
      </c>
      <c r="I32" s="11" t="s">
        <v>117</v>
      </c>
    </row>
    <row r="33" spans="1:9" x14ac:dyDescent="0.2">
      <c r="A33" t="s">
        <v>42</v>
      </c>
      <c r="B33" s="12" t="s">
        <v>138</v>
      </c>
      <c r="C33" s="10" t="s">
        <v>117</v>
      </c>
      <c r="D33" s="6">
        <f t="shared" si="0"/>
        <v>0</v>
      </c>
      <c r="E33" s="6">
        <f t="shared" si="1"/>
        <v>1</v>
      </c>
      <c r="F33" s="6">
        <f t="shared" si="2"/>
        <v>0</v>
      </c>
      <c r="G33" s="6">
        <f t="shared" si="3"/>
        <v>2</v>
      </c>
      <c r="H33" s="6" t="s">
        <v>134</v>
      </c>
      <c r="I33" s="11" t="s">
        <v>92</v>
      </c>
    </row>
    <row r="34" spans="1:9" ht="25.5" x14ac:dyDescent="0.2">
      <c r="A34" t="s">
        <v>46</v>
      </c>
      <c r="B34" s="12" t="s">
        <v>139</v>
      </c>
      <c r="C34" s="10" t="s">
        <v>93</v>
      </c>
      <c r="D34" s="6">
        <f t="shared" si="0"/>
        <v>1</v>
      </c>
      <c r="E34" s="6">
        <f t="shared" si="1"/>
        <v>0</v>
      </c>
      <c r="F34" s="6">
        <f t="shared" si="2"/>
        <v>0</v>
      </c>
      <c r="G34" s="6">
        <f t="shared" si="3"/>
        <v>1</v>
      </c>
      <c r="H34" s="6" t="s">
        <v>124</v>
      </c>
    </row>
    <row r="35" spans="1:9" x14ac:dyDescent="0.2">
      <c r="A35" t="s">
        <v>47</v>
      </c>
      <c r="B35" s="12" t="s">
        <v>140</v>
      </c>
      <c r="C35" s="10" t="s">
        <v>117</v>
      </c>
      <c r="D35" s="6">
        <f t="shared" si="0"/>
        <v>0</v>
      </c>
      <c r="E35" s="6">
        <f t="shared" si="1"/>
        <v>1</v>
      </c>
      <c r="F35" s="6">
        <f t="shared" si="2"/>
        <v>0</v>
      </c>
      <c r="G35" s="6">
        <f t="shared" si="3"/>
        <v>2</v>
      </c>
      <c r="H35" s="6" t="s">
        <v>135</v>
      </c>
    </row>
    <row r="36" spans="1:9" x14ac:dyDescent="0.2">
      <c r="A36" t="s">
        <v>48</v>
      </c>
      <c r="B36" s="12" t="s">
        <v>142</v>
      </c>
      <c r="C36" s="10" t="s">
        <v>117</v>
      </c>
      <c r="D36" s="6">
        <f t="shared" si="0"/>
        <v>0</v>
      </c>
      <c r="E36" s="6">
        <f t="shared" si="1"/>
        <v>1</v>
      </c>
      <c r="F36" s="6">
        <f t="shared" si="2"/>
        <v>0</v>
      </c>
      <c r="G36" s="6">
        <f t="shared" si="3"/>
        <v>2</v>
      </c>
      <c r="H36" s="6" t="s">
        <v>141</v>
      </c>
    </row>
    <row r="37" spans="1:9" x14ac:dyDescent="0.2">
      <c r="A37" t="s">
        <v>49</v>
      </c>
      <c r="B37" s="12" t="s">
        <v>144</v>
      </c>
      <c r="C37" s="10" t="s">
        <v>117</v>
      </c>
      <c r="D37" s="6">
        <f t="shared" si="0"/>
        <v>0</v>
      </c>
      <c r="E37" s="6">
        <f t="shared" si="1"/>
        <v>1</v>
      </c>
      <c r="F37" s="6">
        <f t="shared" si="2"/>
        <v>0</v>
      </c>
      <c r="G37" s="6">
        <f t="shared" si="3"/>
        <v>2</v>
      </c>
      <c r="H37" s="6" t="s">
        <v>143</v>
      </c>
    </row>
    <row r="38" spans="1:9" ht="25.5" x14ac:dyDescent="0.2">
      <c r="A38" t="s">
        <v>50</v>
      </c>
      <c r="B38" s="12" t="s">
        <v>145</v>
      </c>
      <c r="C38" s="10" t="s">
        <v>93</v>
      </c>
      <c r="D38" s="6">
        <f t="shared" si="0"/>
        <v>1</v>
      </c>
      <c r="E38" s="6">
        <f t="shared" si="1"/>
        <v>0</v>
      </c>
      <c r="F38" s="6">
        <f t="shared" si="2"/>
        <v>0</v>
      </c>
      <c r="G38" s="6">
        <f t="shared" si="3"/>
        <v>1</v>
      </c>
      <c r="H38" s="6" t="s">
        <v>73</v>
      </c>
    </row>
    <row r="39" spans="1:9" x14ac:dyDescent="0.2">
      <c r="A39" s="1"/>
      <c r="B39" s="1" t="s">
        <v>25</v>
      </c>
      <c r="C39" s="1"/>
      <c r="D39" s="1">
        <f>SUM(D31:D38)</f>
        <v>2</v>
      </c>
      <c r="E39" s="1">
        <f>SUM(E31:E38)</f>
        <v>6</v>
      </c>
      <c r="F39" s="1">
        <f>SUM(F31:F38)</f>
        <v>0</v>
      </c>
      <c r="G39" s="1">
        <f>(D39*1)+(E39*2)+(F39*3)</f>
        <v>14</v>
      </c>
      <c r="H39" s="1"/>
    </row>
  </sheetData>
  <phoneticPr fontId="1" type="noConversion"/>
  <dataValidations count="1">
    <dataValidation type="list" allowBlank="1" showInputMessage="1" showErrorMessage="1" sqref="C31:C38">
      <formula1>$I$31:$I$33</formula1>
    </dataValidation>
  </dataValidations>
  <pageMargins left="0.75" right="0.75" top="1" bottom="1" header="0.5" footer="0.5"/>
  <pageSetup paperSize="9" scale="87" orientation="landscape"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G36"/>
  <sheetViews>
    <sheetView tabSelected="1" workbookViewId="0">
      <selection activeCell="K37" sqref="K37"/>
    </sheetView>
  </sheetViews>
  <sheetFormatPr defaultRowHeight="12.75" x14ac:dyDescent="0.2"/>
  <cols>
    <col min="1" max="1" width="29.7109375" bestFit="1" customWidth="1"/>
    <col min="6" max="6" width="27.85546875" bestFit="1" customWidth="1"/>
  </cols>
  <sheetData>
    <row r="20" spans="1:7" x14ac:dyDescent="0.2">
      <c r="F20" t="str">
        <f>A29</f>
        <v>Total Strengths</v>
      </c>
      <c r="G20">
        <f>B29</f>
        <v>32</v>
      </c>
    </row>
    <row r="21" spans="1:7" x14ac:dyDescent="0.2">
      <c r="F21" t="str">
        <f>A31</f>
        <v>Total Opportunities</v>
      </c>
      <c r="G21">
        <f>B31</f>
        <v>16</v>
      </c>
    </row>
    <row r="22" spans="1:7" x14ac:dyDescent="0.2">
      <c r="F22" t="str">
        <f>F29</f>
        <v xml:space="preserve">Total Weaknesses </v>
      </c>
      <c r="G22">
        <f>G29</f>
        <v>17</v>
      </c>
    </row>
    <row r="23" spans="1:7" x14ac:dyDescent="0.2">
      <c r="F23" t="str">
        <f>F31</f>
        <v xml:space="preserve">Total Threats </v>
      </c>
      <c r="G23">
        <f>G31</f>
        <v>14</v>
      </c>
    </row>
    <row r="29" spans="1:7" x14ac:dyDescent="0.2">
      <c r="A29" t="s">
        <v>0</v>
      </c>
      <c r="B29">
        <f>Strenghts!G43</f>
        <v>32</v>
      </c>
      <c r="F29" t="s">
        <v>4</v>
      </c>
      <c r="G29" s="7">
        <f>Weaknesses!G41</f>
        <v>17</v>
      </c>
    </row>
    <row r="31" spans="1:7" x14ac:dyDescent="0.2">
      <c r="A31" t="s">
        <v>2</v>
      </c>
      <c r="B31">
        <f>Opportunities!G38</f>
        <v>16</v>
      </c>
      <c r="F31" t="s">
        <v>1</v>
      </c>
      <c r="G31" s="7">
        <f>Threats!G39</f>
        <v>14</v>
      </c>
    </row>
    <row r="33" spans="1:7" x14ac:dyDescent="0.2">
      <c r="A33" s="3" t="s">
        <v>3</v>
      </c>
      <c r="B33" s="4">
        <f>B29+B31</f>
        <v>48</v>
      </c>
      <c r="C33" s="4"/>
      <c r="D33" s="4"/>
      <c r="E33" s="4"/>
      <c r="F33" s="3" t="s">
        <v>6</v>
      </c>
      <c r="G33" s="4">
        <f>G29+G31</f>
        <v>31</v>
      </c>
    </row>
    <row r="35" spans="1:7" ht="13.5" thickBot="1" x14ac:dyDescent="0.25"/>
    <row r="36" spans="1:7" ht="13.5" thickTop="1" x14ac:dyDescent="0.2">
      <c r="A36" s="2" t="s">
        <v>5</v>
      </c>
      <c r="B36" s="2">
        <f>B33-G33</f>
        <v>17</v>
      </c>
    </row>
  </sheetData>
  <phoneticPr fontId="1" type="noConversion"/>
  <pageMargins left="0.75" right="0.75" top="1" bottom="1" header="0.5" footer="0.5"/>
  <pageSetup paperSize="9" scale="99" orientation="landscape" horizontalDpi="1200" verticalDpi="1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145" zoomScaleNormal="145" workbookViewId="0">
      <selection activeCell="A5" sqref="A5"/>
    </sheetView>
  </sheetViews>
  <sheetFormatPr defaultRowHeight="12.75" x14ac:dyDescent="0.2"/>
  <cols>
    <col min="1" max="1" width="98" customWidth="1"/>
    <col min="6" max="6" width="60" customWidth="1"/>
    <col min="7" max="7" width="91" customWidth="1"/>
  </cols>
  <sheetData>
    <row r="1" spans="1:7" x14ac:dyDescent="0.2">
      <c r="A1" s="1" t="s">
        <v>52</v>
      </c>
      <c r="G1" s="1" t="s">
        <v>53</v>
      </c>
    </row>
    <row r="2" spans="1:7" x14ac:dyDescent="0.2">
      <c r="A2" s="5" t="str">
        <f>IF(Strenghts!$G31&lt;=2,$G2, "")</f>
        <v/>
      </c>
      <c r="G2" s="5" t="s">
        <v>56</v>
      </c>
    </row>
    <row r="3" spans="1:7" ht="25.5" x14ac:dyDescent="0.2">
      <c r="A3" s="5" t="str">
        <f>IF(Strenghts!$G32&lt;=2,$G3, "")</f>
        <v/>
      </c>
      <c r="G3" s="5" t="s">
        <v>54</v>
      </c>
    </row>
    <row r="4" spans="1:7" x14ac:dyDescent="0.2">
      <c r="A4" s="5" t="str">
        <f>IF(Strenghts!$G33&lt;=2,$G4, "")</f>
        <v>Develop financial strategies to acquire needed funding for operating capital and/or expansion</v>
      </c>
      <c r="G4" s="5" t="s">
        <v>57</v>
      </c>
    </row>
    <row r="5" spans="1:7" ht="25.5" x14ac:dyDescent="0.2">
      <c r="A5" s="5" t="str">
        <f>IF(Strenghts!$G34&lt;=2,$G5, "")</f>
        <v/>
      </c>
      <c r="G5" s="5" t="s">
        <v>58</v>
      </c>
    </row>
    <row r="6" spans="1:7" x14ac:dyDescent="0.2">
      <c r="A6" s="5" t="str">
        <f>IF(Strenghts!$G35&lt;=2,$G6, "")</f>
        <v xml:space="preserve">Develop strategic &amp; tactical plans to focus on becoming a market leader in one area and execute  </v>
      </c>
      <c r="G6" s="5" t="s">
        <v>55</v>
      </c>
    </row>
    <row r="7" spans="1:7" x14ac:dyDescent="0.2">
      <c r="A7" s="5" t="e">
        <f>IF(Strenghts!#REF!&lt;=2,$G7, "")</f>
        <v>#REF!</v>
      </c>
      <c r="G7" s="5" t="s">
        <v>59</v>
      </c>
    </row>
    <row r="8" spans="1:7" x14ac:dyDescent="0.2">
      <c r="A8" s="5" t="str">
        <f>IF(Strenghts!$G36&lt;=2,$G8, "")</f>
        <v/>
      </c>
      <c r="G8" s="5" t="s">
        <v>60</v>
      </c>
    </row>
    <row r="9" spans="1:7" x14ac:dyDescent="0.2">
      <c r="A9" s="5" t="e">
        <f>IF(Strenghts!#REF!&lt;=2,$G9, "")</f>
        <v>#REF!</v>
      </c>
      <c r="G9" s="5" t="s">
        <v>61</v>
      </c>
    </row>
    <row r="10" spans="1:7" x14ac:dyDescent="0.2">
      <c r="A10" s="5" t="e">
        <f>IF(Strenghts!#REF!&lt;=2,$G10, "")</f>
        <v>#REF!</v>
      </c>
      <c r="G10" s="5" t="s">
        <v>62</v>
      </c>
    </row>
    <row r="11" spans="1:7" x14ac:dyDescent="0.2">
      <c r="A11" s="5" t="str">
        <f>IF(Strenghts!$G37&lt;=2,$G11, "")</f>
        <v/>
      </c>
      <c r="G11" s="5" t="s">
        <v>66</v>
      </c>
    </row>
    <row r="12" spans="1:7" x14ac:dyDescent="0.2">
      <c r="A12" s="5" t="str">
        <f>IF(Strenghts!$G38&lt;=2,$G12, "")</f>
        <v>Develop and manage a formal ideation and innovation process</v>
      </c>
      <c r="G12" s="5" t="s">
        <v>63</v>
      </c>
    </row>
    <row r="13" spans="1:7" x14ac:dyDescent="0.2">
      <c r="A13" s="5" t="str">
        <f>IF(Strenghts!$G39&lt;=2,$G13, "")</f>
        <v/>
      </c>
      <c r="G13" s="5" t="s">
        <v>64</v>
      </c>
    </row>
    <row r="14" spans="1:7" x14ac:dyDescent="0.2">
      <c r="A14" s="5" t="str">
        <f>IF(Strenghts!$G40&lt;=2,$G14, "")</f>
        <v/>
      </c>
      <c r="G14" s="5" t="s">
        <v>65</v>
      </c>
    </row>
    <row r="15" spans="1:7" x14ac:dyDescent="0.2">
      <c r="A15" s="5" t="str">
        <f>IF(Strenghts!$G41&lt;=2,$G15, "")</f>
        <v/>
      </c>
      <c r="G15" s="5" t="s">
        <v>67</v>
      </c>
    </row>
    <row r="16" spans="1:7" x14ac:dyDescent="0.2">
      <c r="A16" s="5">
        <f>IF(Strenghts!$G42&lt;=2,$G16, "")</f>
        <v>0</v>
      </c>
    </row>
    <row r="17" spans="1:1" x14ac:dyDescent="0.2">
      <c r="A17" s="5">
        <f>IF(Weaknesses!$G31&lt;=2,$G17, "")</f>
        <v>0</v>
      </c>
    </row>
    <row r="18" spans="1:1" x14ac:dyDescent="0.2">
      <c r="A18" s="5">
        <f>IF(Weaknesses!$G32&lt;=2,$G18, "")</f>
        <v>0</v>
      </c>
    </row>
    <row r="19" spans="1:1" x14ac:dyDescent="0.2">
      <c r="A19" s="5">
        <f>IF(Weaknesses!$G33&lt;=2,$G19, "")</f>
        <v>0</v>
      </c>
    </row>
    <row r="20" spans="1:1" x14ac:dyDescent="0.2">
      <c r="A20" s="5" t="e">
        <f>IF(Weaknesses!#REF!&lt;=2,$G20, "")</f>
        <v>#REF!</v>
      </c>
    </row>
    <row r="21" spans="1:1" x14ac:dyDescent="0.2">
      <c r="A21" s="5" t="e">
        <f>IF(Weaknesses!#REF!&lt;=2,$G21, "")</f>
        <v>#REF!</v>
      </c>
    </row>
    <row r="22" spans="1:1" x14ac:dyDescent="0.2">
      <c r="A22" s="5">
        <f>IF(Weaknesses!$G34&lt;=2,$G22, "")</f>
        <v>0</v>
      </c>
    </row>
    <row r="23" spans="1:1" x14ac:dyDescent="0.2">
      <c r="A23" s="5">
        <f>IF(Weaknesses!$G35&lt;=2,$G23, "")</f>
        <v>0</v>
      </c>
    </row>
    <row r="24" spans="1:1" x14ac:dyDescent="0.2">
      <c r="A24" s="5">
        <f>IF(Weaknesses!$G36&lt;=2,$G24, "")</f>
        <v>0</v>
      </c>
    </row>
    <row r="25" spans="1:1" x14ac:dyDescent="0.2">
      <c r="A25" s="5" t="str">
        <f>IF(Weaknesses!$G37&lt;=2,$G25, "")</f>
        <v/>
      </c>
    </row>
    <row r="26" spans="1:1" x14ac:dyDescent="0.2">
      <c r="A26" s="5">
        <f>IF(Weaknesses!$G38&lt;=2,$G26, "")</f>
        <v>0</v>
      </c>
    </row>
    <row r="27" spans="1:1" x14ac:dyDescent="0.2">
      <c r="A27" s="5">
        <f>IF(Weaknesses!$G39&lt;=2,$G27, "")</f>
        <v>0</v>
      </c>
    </row>
    <row r="28" spans="1:1" x14ac:dyDescent="0.2">
      <c r="A28" s="5" t="e">
        <f>IF(Weaknesses!#REF!&lt;=2,$G28, "")</f>
        <v>#REF!</v>
      </c>
    </row>
    <row r="29" spans="1:1" x14ac:dyDescent="0.2">
      <c r="A29" s="5">
        <f>IF(Weaknesses!$G40&lt;=2,$G29, "")</f>
        <v>0</v>
      </c>
    </row>
    <row r="30" spans="1:1" x14ac:dyDescent="0.2">
      <c r="A30" s="5" t="str">
        <f>IF(Opportunities!$G31&lt;=2,$G30, "")</f>
        <v/>
      </c>
    </row>
    <row r="31" spans="1:1" x14ac:dyDescent="0.2">
      <c r="A31" s="5">
        <f>IF(Opportunities!$G32&lt;=2,$G31, "")</f>
        <v>0</v>
      </c>
    </row>
    <row r="32" spans="1:1" x14ac:dyDescent="0.2">
      <c r="A32" s="5">
        <f>IF(Opportunities!$G33&lt;=2,$G32, "")</f>
        <v>0</v>
      </c>
    </row>
    <row r="33" spans="1:1" x14ac:dyDescent="0.2">
      <c r="A33" s="5" t="str">
        <f>IF(Opportunities!$G34&lt;=2,$G33, "")</f>
        <v/>
      </c>
    </row>
    <row r="34" spans="1:1" x14ac:dyDescent="0.2">
      <c r="A34" s="5" t="e">
        <f>IF(Opportunities!#REF!&lt;=2,$G34, "")</f>
        <v>#REF!</v>
      </c>
    </row>
    <row r="35" spans="1:1" x14ac:dyDescent="0.2">
      <c r="A35" s="5">
        <f>IF(Opportunities!$G35&lt;=2,$G35, "")</f>
        <v>0</v>
      </c>
    </row>
    <row r="36" spans="1:1" x14ac:dyDescent="0.2">
      <c r="A36" s="5" t="e">
        <f>IF(Opportunities!#REF!&lt;=2,$G36, "")</f>
        <v>#REF!</v>
      </c>
    </row>
    <row r="37" spans="1:1" x14ac:dyDescent="0.2">
      <c r="A37" s="5">
        <f>IF(Opportunities!$G36&lt;=2,$G37, "")</f>
        <v>0</v>
      </c>
    </row>
    <row r="38" spans="1:1" x14ac:dyDescent="0.2">
      <c r="A38" s="5">
        <f>IF(Opportunities!$G37&lt;=2,$G38, "")</f>
        <v>0</v>
      </c>
    </row>
    <row r="39" spans="1:1" x14ac:dyDescent="0.2">
      <c r="A39" s="5">
        <f>IF(Threats!$G31&lt;=2,$G39, "")</f>
        <v>0</v>
      </c>
    </row>
    <row r="40" spans="1:1" x14ac:dyDescent="0.2">
      <c r="A40" s="5">
        <f>IF(Threats!$G32&lt;=2,$G40, "")</f>
        <v>0</v>
      </c>
    </row>
    <row r="41" spans="1:1" x14ac:dyDescent="0.2">
      <c r="A41" s="5">
        <f>IF(Threats!$G33&lt;=2,$G41, "")</f>
        <v>0</v>
      </c>
    </row>
    <row r="42" spans="1:1" x14ac:dyDescent="0.2">
      <c r="A42" s="5" t="e">
        <f>IF(Threats!#REF!&lt;=2,$G42, "")</f>
        <v>#REF!</v>
      </c>
    </row>
    <row r="43" spans="1:1" x14ac:dyDescent="0.2">
      <c r="A43" s="5">
        <f>IF(Threats!$G34&lt;=2,$G43, "")</f>
        <v>0</v>
      </c>
    </row>
    <row r="44" spans="1:1" x14ac:dyDescent="0.2">
      <c r="A44" s="5">
        <f>IF(Threats!$G35&lt;=2,$G44, "")</f>
        <v>0</v>
      </c>
    </row>
    <row r="45" spans="1:1" x14ac:dyDescent="0.2">
      <c r="A45" s="5" t="e">
        <f>IF(Threats!#REF!&lt;=2,$G45, "")</f>
        <v>#REF!</v>
      </c>
    </row>
    <row r="46" spans="1:1" x14ac:dyDescent="0.2">
      <c r="A46" s="5">
        <f>IF(Threats!$G36&lt;=2,$G46, "")</f>
        <v>0</v>
      </c>
    </row>
    <row r="47" spans="1:1" x14ac:dyDescent="0.2">
      <c r="A47" s="5" t="e">
        <f>IF(Threats!#REF!&lt;=2,$G47, "")</f>
        <v>#REF!</v>
      </c>
    </row>
    <row r="48" spans="1:1" x14ac:dyDescent="0.2">
      <c r="A48" s="5">
        <f>IF(Threats!$G37&lt;=2,$G48, "")</f>
        <v>0</v>
      </c>
    </row>
    <row r="49" spans="1:1" x14ac:dyDescent="0.2">
      <c r="A49" s="5">
        <f>IF(Threats!$G38&lt;=2,$G49, "")</f>
        <v>0</v>
      </c>
    </row>
    <row r="50" spans="1:1" x14ac:dyDescent="0.2">
      <c r="A50" s="8"/>
    </row>
  </sheetData>
  <phoneticPr fontId="1" type="noConversion"/>
  <pageMargins left="0.75" right="0.75" top="1" bottom="1" header="0.5" footer="0.5"/>
  <pageSetup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5B51A74-2AC4-442B-8CFA-F43982545A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Strenghts</vt:lpstr>
      <vt:lpstr>Weaknesses</vt:lpstr>
      <vt:lpstr>Opportunities</vt:lpstr>
      <vt:lpstr>Threats</vt:lpstr>
      <vt:lpstr>Basesline</vt:lpstr>
      <vt:lpstr>Recommendations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SWOT Analysis</dc:title>
  <dc:creator>Dimitar Mitev</dc:creator>
  <cp:keywords/>
  <cp:lastModifiedBy>Dimitar Mitev</cp:lastModifiedBy>
  <cp:lastPrinted>2014-06-22T17:34:08Z</cp:lastPrinted>
  <dcterms:created xsi:type="dcterms:W3CDTF">2014-06-22T16:55:48Z</dcterms:created>
  <dcterms:modified xsi:type="dcterms:W3CDTF">2014-06-22T17:36:13Z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TC103610389990</vt:lpwstr>
  </property>
</Properties>
</file>