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ostdoc\PyMME\MyBarometers\LEPR_Tests\Tidy_Tukey_Exp_Av\Clinopyroxene_Assesment\paper1_NoisePropagation\Resubmission_Nov2022\Supporting_Info\"/>
    </mc:Choice>
  </mc:AlternateContent>
  <xr:revisionPtr revIDLastSave="0" documentId="13_ncr:1_{D4F099DB-EFE2-4519-ACD1-8FEC85DEED56}" xr6:coauthVersionLast="47" xr6:coauthVersionMax="47" xr10:uidLastSave="{00000000-0000-0000-0000-000000000000}"/>
  <bookViews>
    <workbookView xWindow="-110" yWindow="-110" windowWidth="19420" windowHeight="10540" activeTab="1" xr2:uid="{29A96BF0-01EC-4A70-8A5E-5B9035685F4E}"/>
  </bookViews>
  <sheets>
    <sheet name="Sheet1" sheetId="1" r:id="rId1"/>
    <sheet name="Kakanui_singlepoint_subcounting" sheetId="2" r:id="rId2"/>
    <sheet name="rhyo_test1_I_decay" sheetId="3" r:id="rId3"/>
    <sheet name="Jadiete_test2_20nA" sheetId="4" r:id="rId4"/>
    <sheet name="Jadiete_test3_40nA" sheetId="5" r:id="rId5"/>
    <sheet name="Jadiete_test4_100nA" sheetId="6" r:id="rId6"/>
    <sheet name="Sheet7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2" i="5"/>
  <c r="G3" i="5"/>
  <c r="G2" i="6"/>
  <c r="B20" i="6"/>
  <c r="G11" i="6"/>
  <c r="G10" i="6"/>
  <c r="G9" i="6"/>
  <c r="G8" i="6"/>
  <c r="G7" i="6"/>
  <c r="G6" i="6"/>
  <c r="G5" i="6"/>
  <c r="G4" i="6"/>
  <c r="G3" i="6"/>
  <c r="B21" i="5"/>
  <c r="G11" i="5" s="1"/>
  <c r="B13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E3" i="5"/>
  <c r="G2" i="5"/>
  <c r="B26" i="4"/>
  <c r="B13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G2" i="4"/>
  <c r="E2" i="4"/>
  <c r="F3" i="3"/>
  <c r="F2" i="3"/>
  <c r="C18" i="3"/>
  <c r="C17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E3" i="3"/>
  <c r="E2" i="3"/>
  <c r="B15" i="2"/>
  <c r="E11" i="2"/>
  <c r="E10" i="2"/>
  <c r="E9" i="2"/>
  <c r="E8" i="2"/>
  <c r="E7" i="2"/>
  <c r="E6" i="2"/>
  <c r="E5" i="2"/>
  <c r="E4" i="2"/>
  <c r="E3" i="2"/>
  <c r="E2" i="2"/>
  <c r="E12" i="6" l="1"/>
</calcChain>
</file>

<file path=xl/sharedStrings.xml><?xml version="1.0" encoding="utf-8"?>
<sst xmlns="http://schemas.openxmlformats.org/spreadsheetml/2006/main" count="494" uniqueCount="265">
  <si>
    <t>Na(Peak)</t>
  </si>
  <si>
    <t>Na(Bg1)</t>
  </si>
  <si>
    <t>Na(Bg2)</t>
  </si>
  <si>
    <t>time since beam turned on</t>
  </si>
  <si>
    <t>Si</t>
  </si>
  <si>
    <t>Al</t>
  </si>
  <si>
    <t xml:space="preserve">K </t>
  </si>
  <si>
    <t>Ca</t>
  </si>
  <si>
    <t>Ti</t>
  </si>
  <si>
    <t>Cr</t>
  </si>
  <si>
    <t>Mn</t>
  </si>
  <si>
    <t>Fe</t>
  </si>
  <si>
    <t xml:space="preserve">O </t>
  </si>
  <si>
    <t xml:space="preserve">1 / 1 . </t>
  </si>
  <si>
    <t>Beam on</t>
  </si>
  <si>
    <t>Move off Na</t>
  </si>
  <si>
    <t>Mg</t>
  </si>
  <si>
    <t>1 / 1 .     X = -21629.0    Y = 23103.0    Z = 267.0 Beam X = 0.00 Beam Y = 0.00   Comment : test</t>
  </si>
  <si>
    <t>Beam on time:</t>
  </si>
  <si>
    <t>Move Spec off Na:</t>
  </si>
  <si>
    <t>time (S)</t>
  </si>
  <si>
    <t>Kakanui_singlepoint_subcounting</t>
  </si>
  <si>
    <t>1 / 1 .     X = 13216.0    Y = 34469.0    Z = 428.0 Beam X = 0.00 Beam Y = 0.00   Comment : jade test2</t>
  </si>
  <si>
    <t>5 wt% overall</t>
  </si>
  <si>
    <t>1 / 1 .     X = 13256.0    Y = 34429.0    Z = 428.0 Beam X = 0.00 Beam Y = 0.00   Comment : jadeite test</t>
  </si>
  <si>
    <t>7 wt% overall (average)</t>
  </si>
  <si>
    <t>Beam curr (nA)</t>
  </si>
  <si>
    <t>Peak cnt (cps)</t>
  </si>
  <si>
    <t>Peak Time (s)</t>
  </si>
  <si>
    <t>Peak (cts)</t>
  </si>
  <si>
    <t>Ix (c/s/nA)</t>
  </si>
  <si>
    <t>Pk-Bg (cps)</t>
  </si>
  <si>
    <t>Pk/Bg</t>
  </si>
  <si>
    <t>Bg cnt (cps)</t>
  </si>
  <si>
    <t>Bg1 cnt (cps)</t>
  </si>
  <si>
    <t>Bg2 cnt (cps)</t>
  </si>
  <si>
    <t>Ix/Istd</t>
  </si>
  <si>
    <t>Ix/Ipure</t>
  </si>
  <si>
    <t>Weight%</t>
  </si>
  <si>
    <t>Atomic%</t>
  </si>
  <si>
    <t>Oxide</t>
  </si>
  <si>
    <t>Det.Lim ppm(A)</t>
  </si>
  <si>
    <t>Na</t>
  </si>
  <si>
    <t>Total</t>
  </si>
  <si>
    <t>Na2O</t>
  </si>
  <si>
    <t>MgO</t>
  </si>
  <si>
    <t>SiO2</t>
  </si>
  <si>
    <t>Al2O3</t>
  </si>
  <si>
    <t>K2O</t>
  </si>
  <si>
    <t>CaO</t>
  </si>
  <si>
    <t>TiO2</t>
  </si>
  <si>
    <t>Cr2O3</t>
  </si>
  <si>
    <t>MnO</t>
  </si>
  <si>
    <t>FeO</t>
  </si>
  <si>
    <t xml:space="preserve"> X </t>
  </si>
  <si>
    <t xml:space="preserve"> Y </t>
  </si>
  <si>
    <t xml:space="preserve"> Z </t>
  </si>
  <si>
    <t xml:space="preserve"> Beam X </t>
  </si>
  <si>
    <t xml:space="preserve"> Beam Y </t>
  </si>
  <si>
    <t>Comment</t>
  </si>
  <si>
    <t>Distance (µ)</t>
  </si>
  <si>
    <t>Mean Z</t>
  </si>
  <si>
    <t>Point#</t>
  </si>
  <si>
    <t>Date</t>
  </si>
  <si>
    <t xml:space="preserve"> </t>
  </si>
  <si>
    <t>jadeite test</t>
  </si>
  <si>
    <t>Friday, November 19, 2021 9:17:29 AM</t>
  </si>
  <si>
    <t>09:17:27 (I) SxResults  State message received from acquisition</t>
  </si>
  <si>
    <t>09:17:27 (E) SxDb       (SxSAB) [(SxSAB) ]DbDataType : Illegal object handle 0x27280E58</t>
  </si>
  <si>
    <t>09:17:27 (I) SxResults  Name message received from acquisition</t>
  </si>
  <si>
    <t>09:17:27 (W) SxResults  No element has been selected</t>
  </si>
  <si>
    <t>09:17:27 (I) SxResults  Idataset message received from acquisition</t>
  </si>
  <si>
    <t>09:17:28 (I) SxResults  Idataset message received from acquisition</t>
  </si>
  <si>
    <t>09:17:29 (I) SxResults  Ipt message received from acquisition</t>
  </si>
  <si>
    <t>09:17:29 (I) SxResults  Icond message received from acquisition</t>
  </si>
  <si>
    <t>09:17:30 (W) machlib    ReqNul (B) -&gt; Warning event from Servitude : light turned off for bse observation</t>
  </si>
  <si>
    <t>09:17:32 (I) MachLib    ReqNul -&gt; Ok event from Setup : setup ready</t>
  </si>
  <si>
    <t>09:17:32 (W) machlib    ReqNul (B) -&gt; Warning event from System : check aperture 409:17:46 (I) SxAcqW_Spc Move spectro 1 27742</t>
  </si>
  <si>
    <t>09:17:46 (I) SxAcqW_Spc Move spectro 2 46403</t>
  </si>
  <si>
    <t>09:17:46 (I) SxAcqW_Spc Move spectro 3 31418</t>
  </si>
  <si>
    <t>09:17:46 (I) SxAcqW_Spc Move spectro 4 52203</t>
  </si>
  <si>
    <t>09:17:46 (I) SxAcqW_Spc Move spectro 5 42756</t>
  </si>
  <si>
    <t>09:17:48 (I) MachLib    SpecAmov -&gt; Ok event from SP4 : axis ready</t>
  </si>
  <si>
    <t>09:17:49 (I) MachLib    SpecAmov -&gt; Ok event from SP5 : axis ready</t>
  </si>
  <si>
    <t>09:17:49 (I) MachLib    SpecAmov -&gt; Ok event from SP1 : axis ready</t>
  </si>
  <si>
    <t>09:17:49 (I) MachLib    SpecAmov -&gt; Ok event from SP3 : axis ready</t>
  </si>
  <si>
    <t>09:17:49 (I) MachLib    SpecAmov -&gt; Ok event from SP2 : axis ready</t>
  </si>
  <si>
    <t>09:17:49 (I) SxAcqW_Spc Move spectro 4 51953</t>
  </si>
  <si>
    <t>09:17:49 (I) SxAcqW_Spc Move spectro 5 42506</t>
  </si>
  <si>
    <t>09:17:50 (I) SxAcqW_Spc Move spectro 1 27492</t>
  </si>
  <si>
    <t>09:17:50 (I) SxAcqW_Spc Move spectro 3 31168</t>
  </si>
  <si>
    <t>09:17:50 (I) MachLib    SpecAmov -&gt; Ok event from SP4 : axis ready</t>
  </si>
  <si>
    <t>09:17:50 (I) SxAcqW_Spc Move spectro 2 46153</t>
  </si>
  <si>
    <t>09:17:50 (I) MachLib    SpecAmov -&gt; Ok event from SP1 : axis ready</t>
  </si>
  <si>
    <t>09:17:51 (I) MachLib    SpecAmov -&gt; Ok event from SP5 : axis ready</t>
  </si>
  <si>
    <t>09:17:51 (I) MachLib    SpecAmov -&gt; Ok event from SP3 : axis ready</t>
  </si>
  <si>
    <t>09:17:51 (I) SxAcqW_Spc Move spectro 4 52203</t>
  </si>
  <si>
    <t>09:17:51 (I) SxAcqW_Spc Move spectro 5 42756</t>
  </si>
  <si>
    <t>09:17:51 (I) MachLib    SpecAmov -&gt; Ok event from SP2 : axis ready</t>
  </si>
  <si>
    <t>09:17:51 (I) SxAcqW_Spc Move spectro 1 27742</t>
  </si>
  <si>
    <t>09:17:52 (I) SxAcqW_Spc Move spectro 3 31418</t>
  </si>
  <si>
    <t>09:17:52 (I) SxAcqW_Spc Move spectro 2 46403</t>
  </si>
  <si>
    <t>09:17:52 (I) MachLib    SpecAmov -&gt; Ok event from SP4 : axis ready</t>
  </si>
  <si>
    <t>09:17:52 (I) MachLib    SpecAmov -&gt; Ok event from SP5 : axis ready</t>
  </si>
  <si>
    <t>09:17:52 (I) MachLib    SpecAmov -&gt; Ok event from SP1 : axis ready</t>
  </si>
  <si>
    <t>09:17:52 (I) MachLib    SpecAmov -&gt; Ok event from SP3 : axis ready</t>
  </si>
  <si>
    <t>09:17:53 (I) MachLib    SpecAmov -&gt; Ok event from SP2 : axis ready09:18:02 (I) MachLib    CntMode -&gt; Ok event from SP2 : count ready</t>
  </si>
  <si>
    <t>09:18:03 (I) SxAcqW_Spc Move spectro 2 4560309:18:05 (I) MachLib    SpecAmov -&gt; Ok event from SP2 : axis ready</t>
  </si>
  <si>
    <t>09:18:06 (I) MachLib    CntMode -&gt; Ok event from SP1 : count ready09:18:07 (I) SxAcqW_Spc Move spectro 1 27042</t>
  </si>
  <si>
    <t>09:18:08 (I) MachLib    SpecAmov -&gt; Ok event from SP1 : axis ready</t>
  </si>
  <si>
    <t>09:18:09 (I) MachLib    CntMode -&gt; Ok event from SP2 : count ready09:18:11 (I) SxAcqW_Spc Move spectro 2 47203</t>
  </si>
  <si>
    <t>09:18:12 (I) MachLib    SpecAmov -&gt; Ok event from SP2 : axis ready09:18:15 (I) MachLib    CntMode -&gt; Ok event from SP3 : count ready</t>
  </si>
  <si>
    <t>09:18:15 (I) MachLib    CntMode -&gt; Ok event from SP1 : count ready09:18:16 (I) SxAcqW_Spc Move spectro 3 30918</t>
  </si>
  <si>
    <t>09:18:17 (I) SxAcqW_Spc Move spectro 1 28442</t>
  </si>
  <si>
    <t>09:18:17 (I) MachLib    CntMode -&gt; Ok event from SP2 : count ready</t>
  </si>
  <si>
    <t>09:18:17 (I) MachLib    SpecAmov -&gt; Ok event from SP3 : axis ready</t>
  </si>
  <si>
    <t>09:18:18 (I) MachLib    SpecAmov -&gt; Ok event from SP1 : axis ready</t>
  </si>
  <si>
    <t>09:18:19 (I) SxAcqW_Spc Move spectro 2 4640309:18:20 (I) MachLib    SpecAmov -&gt; Ok event from SP2 : axis ready</t>
  </si>
  <si>
    <t>09:18:21 (I) SxAcqW_Spc Move spectro 2 46153</t>
  </si>
  <si>
    <t>09:18:22 (I) MachLib    SpecAmov -&gt; Ok event from SP2 : axis ready09:18:24 (I) SxAcqW_Spc Move spectro 2 46403</t>
  </si>
  <si>
    <t>09:18:24 (I) MachLib    CntMode -&gt; Ok event from SP1 : count ready</t>
  </si>
  <si>
    <t>09:18:25 (I) MachLib    SpecAmov -&gt; Ok event from SP2 : axis ready</t>
  </si>
  <si>
    <t>09:18:25 (I) MachLib    CntMode -&gt; Ok event from SP4 : count ready</t>
  </si>
  <si>
    <t>09:18:25 (I) MachLib    CntMode -&gt; Ok event from SP5 : count ready</t>
  </si>
  <si>
    <t>09:18:26 (I) SxAcqW_Spc Move spectro 4 51703</t>
  </si>
  <si>
    <t>09:18:26 (I) SxAcqW_Spc Move spectro 5 42256</t>
  </si>
  <si>
    <t>09:18:27 (I) MachLib    SpecAmov -&gt; Ok event from SP4 : axis ready</t>
  </si>
  <si>
    <t>09:18:27 (I) MachLib    SpecAmov -&gt; Ok event from SP5 : axis ready09:18:29 (I) SxAcqW_Spc Move spectro 1 32469</t>
  </si>
  <si>
    <t>09:18:29 (I) MachLib    CntMode -&gt; Ok event from SP3 : count ready</t>
  </si>
  <si>
    <t>09:18:31 (I) MachLib    SpecAmov -&gt; Ok event from SP1 : axis ready</t>
  </si>
  <si>
    <t>09:18:31 (I) SxAcqW_Spc Move spectro 3 3191809:18:32 (I) SxAcqW_Spc Move spectro 1 32219</t>
  </si>
  <si>
    <t>09:18:32 (I) MachLib    SpecAmov -&gt; Ok event from SP3 : axis ready</t>
  </si>
  <si>
    <t>09:18:33 (I) MachLib    SpecAmov -&gt; Ok event from SP1 : axis ready</t>
  </si>
  <si>
    <t>09:18:33 (I) MachLib    CntMode -&gt; Ok event from SP2 : count ready</t>
  </si>
  <si>
    <t>09:18:34 (I) SxAcqW_Spc Move spectro 1 32469</t>
  </si>
  <si>
    <t>09:18:35 (I) SxAcqW_Spc Move spectro 2 45603</t>
  </si>
  <si>
    <t>09:18:35 (I) MachLib    SpecAmov -&gt; Ok event from SP1 : axis ready</t>
  </si>
  <si>
    <t>09:18:36 (I) MachLib    SpecAmov -&gt; Ok event from SP2 : axis ready09:18:41 (I) MachLib    CntMode -&gt; Ok event from SP2 : count ready</t>
  </si>
  <si>
    <t>09:18:42 (I) SxAcqW_Spc Move spectro 2 4720309:18:44 (I) MachLib    CntMode -&gt; Ok event from SP3 : count ready</t>
  </si>
  <si>
    <t>09:18:44 (I) MachLib    SpecAmov -&gt; Ok event from SP2 : axis ready</t>
  </si>
  <si>
    <t>09:18:44 (I) MachLib    CntMode -&gt; Ok event from SP4 : count ready</t>
  </si>
  <si>
    <t>09:18:44 (I) MachLib    CntMode -&gt; Ok event from SP5 : count ready</t>
  </si>
  <si>
    <t>09:18:45 (I) SxAcqW_Spc Move spectro 4 52703</t>
  </si>
  <si>
    <t>09:18:45 (I) SxAcqW_Spc Move spectro 5 43256</t>
  </si>
  <si>
    <t>09:18:46 (I) MachLib    SpecAmov -&gt; Ok event from SP4 : axis ready</t>
  </si>
  <si>
    <t>09:18:46 (I) MachLib    SpecAmov -&gt; Ok event from SP5 : axis ready</t>
  </si>
  <si>
    <t>09:18:48 (I) SxAcqW_Spc Move spectro 3 26151</t>
  </si>
  <si>
    <t>09:18:48 (I) MachLib    CntMode -&gt; Ok event from SP2 : count ready09:18:50 (I) MachLib    SpecAmov -&gt; Ok event from SP3 : axis ready</t>
  </si>
  <si>
    <t>09:18:51 (I) SxAcqW_Spc Move spectro 2 4640309:18:52 (I) SxAcqW_Spc Move spectro 3 25901</t>
  </si>
  <si>
    <t>09:18:52 (I) MachLib    SpecAmov -&gt; Ok event from SP2 : axis ready</t>
  </si>
  <si>
    <t>09:18:53 (I) MachLib    SpecAmov -&gt; Ok event from SP3 : axis ready</t>
  </si>
  <si>
    <t>09:18:53 (I) SxAcqW_Spc Move spectro 2 46153</t>
  </si>
  <si>
    <t>09:18:54 (I) SxAcqW_Spc Move spectro 3 26151</t>
  </si>
  <si>
    <t>09:18:54 (I) MachLib    SpecAmov -&gt; Ok event from SP2 : axis ready</t>
  </si>
  <si>
    <t>09:18:55 (I) MachLib    SpecAmov -&gt; Ok event from SP3 : axis ready</t>
  </si>
  <si>
    <t>09:18:55 (I) SxAcqW_Spc Move spectro 2 46403</t>
  </si>
  <si>
    <t>09:18:56 (I) MachLib    SpecAmov -&gt; Ok event from SP2 : axis ready09:19:03 (I) MachLib    CntMode -&gt; Ok event from SP4 : count ready</t>
  </si>
  <si>
    <t>09:19:03 (I) MachLib    CntMode -&gt; Ok event from SP5 : count ready</t>
  </si>
  <si>
    <t>09:19:05 (I) MachLib    CntMode -&gt; Ok event from SP2 : count ready</t>
  </si>
  <si>
    <t>09:19:06 (I) SxAcqW_Spc Move spectro 2 4560309:19:07 (I) MachLib    SpecAmov -&gt; Ok event from SP2 : axis ready</t>
  </si>
  <si>
    <t>09:19:08 (I) MachLib    CntMode -&gt; Ok event from SP1 : count ready</t>
  </si>
  <si>
    <t>09:19:08 (I) SxAcqW_Spc Move spectro 4 48100</t>
  </si>
  <si>
    <t>09:19:08 (I) SxAcqW_Spc Move spectro 5 38387</t>
  </si>
  <si>
    <t>09:19:09 (I) SxAcqW_Spc Move spectro 1 31869</t>
  </si>
  <si>
    <t>09:19:10 (I) MachLib    SpecAmov -&gt; Ok event from SP4 : axis ready</t>
  </si>
  <si>
    <t>09:19:10 (I) MachLib    SpecAmov -&gt; Ok event from SP1 : axis ready</t>
  </si>
  <si>
    <t>09:19:10 (I) MachLib    SpecAmov -&gt; Ok event from SP5 : axis ready</t>
  </si>
  <si>
    <t>09:19:11 (I) SxAcqW_Spc Move spectro 4 4785009:19:12 (I) MachLib    CntMode -&gt; Ok event from SP2 : count ready</t>
  </si>
  <si>
    <t>09:19:12 (I) SxAcqW_Spc Move spectro 5 38137</t>
  </si>
  <si>
    <t>09:19:12 (I) MachLib    SpecAmov -&gt; Ok event from SP4 : axis ready</t>
  </si>
  <si>
    <t>09:19:12 (I) MachLib    SpecAmov -&gt; Ok event from SP5 : axis ready</t>
  </si>
  <si>
    <t>09:19:13 (I) SxAcqW_Spc Move spectro 4 48100</t>
  </si>
  <si>
    <t>09:19:13 (I) SxAcqW_Spc Move spectro 2 47203</t>
  </si>
  <si>
    <t>09:19:13 (I) SxAcqW_Spc Move spectro 5 38387</t>
  </si>
  <si>
    <t>09:19:14 (I) MachLib    SpecAmov -&gt; Ok event from SP4 : axis ready</t>
  </si>
  <si>
    <t>09:19:14 (I) MachLib    SpecAmov -&gt; Ok event from SP5 : axis ready</t>
  </si>
  <si>
    <t>09:19:14 (I) MachLib    SpecAmov -&gt; Ok event from SP2 : axis ready09:19:20 (I) MachLib    CntMode -&gt; Ok event from SP2 : count ready09:19:22 (I) SxAcqW_Spc Move spectro 2 46403</t>
  </si>
  <si>
    <t>09:19:23 (I) MachLib    SpecAmov -&gt; Ok event from SP2 : axis ready</t>
  </si>
  <si>
    <t>09:19:24 (I) SxAcqW_Spc Move spectro 2 4615309:19:25 (I) MachLib    SpecAmov -&gt; Ok event from SP2 : axis ready</t>
  </si>
  <si>
    <t>09:19:26 (I) MachLib    CntMode -&gt; Ok event from SP4 : count ready</t>
  </si>
  <si>
    <t>09:19:26 (I) SxAcqW_Spc Move spectro 2 46403</t>
  </si>
  <si>
    <t>09:19:27 (I) MachLib    CntMode -&gt; Ok event from SP1 : count ready</t>
  </si>
  <si>
    <t>09:19:27 (I) MachLib    SpecAmov -&gt; Ok event from SP2 : axis ready</t>
  </si>
  <si>
    <t>09:19:27 (I) MachLib    CntMode -&gt; Ok event from SP3 : count ready</t>
  </si>
  <si>
    <t>09:19:28 (I) SxAcqW_Spc Move spectro 4 47600</t>
  </si>
  <si>
    <t>09:19:28 (I) SxAcqW_Spc Move spectro 1 33069</t>
  </si>
  <si>
    <t>09:19:29 (I) SxAcqW_Spc Move spectro 3 25651</t>
  </si>
  <si>
    <t>09:19:29 (I) MachLib    SpecAmov -&gt; Ok event from SP4 : axis ready</t>
  </si>
  <si>
    <t>09:19:29 (I) MachLib    SpecAmov -&gt; Ok event from SP1 : axis ready</t>
  </si>
  <si>
    <t>09:19:30 (I) MachLib    SpecAmov -&gt; Ok event from SP3 : axis ready09:19:35 (I) MachLib    CntMode -&gt; Ok event from SP2 : count ready</t>
  </si>
  <si>
    <t>09:19:36 (I) MachLib    CntMode -&gt; Ok event from SP4 : count ready</t>
  </si>
  <si>
    <t>09:19:37 (I) SxAcqW_Spc Move spectro 2 45603</t>
  </si>
  <si>
    <t>09:19:37 (I) MachLib    CntMode -&gt; Ok event from SP5 : count ready</t>
  </si>
  <si>
    <t>09:19:38 (I) SxAcqW_Spc Move spectro 4 48600</t>
  </si>
  <si>
    <t>09:19:38 (I) MachLib    SpecAmov -&gt; Ok event from SP2 : axis ready</t>
  </si>
  <si>
    <t>09:19:38 (I) SxAcqW_Spc Move spectro 5 37887</t>
  </si>
  <si>
    <t>09:19:39 (I) MachLib    SpecAmov -&gt; Ok event from SP4 : axis ready09:19:39 (I) MachLib    SpecAmov -&gt; Ok event from SP5 : axis ready09:19:43 (I) MachLib    CntMode -&gt; Ok event from SP2 : count ready09:19:44 (I) SxAcqW_Spc Move spectro 2 47203</t>
  </si>
  <si>
    <t>09:19:45 (I) MachLib    CntMode -&gt; Ok event from SP4 : count ready</t>
  </si>
  <si>
    <t>09:19:46 (I) MachLib    SpecAmov -&gt; Ok event from SP2 : axis ready</t>
  </si>
  <si>
    <t>09:19:46 (I) MachLib    CntMode -&gt; Ok event from SP1 : count ready</t>
  </si>
  <si>
    <t>09:19:46 (I) MachLib    CntMode -&gt; Ok event from SP3 : count ready</t>
  </si>
  <si>
    <t>09:19:47 (I) SxAcqW_Spc Move spectro 3 2665109:19:49 (I) MachLib    SpecAmov -&gt; Ok event from SP3 : axis ready</t>
  </si>
  <si>
    <t>09:19:50 (I) MachLib    CntMode -&gt; Ok event from SP2 : count ready</t>
  </si>
  <si>
    <t>09:19:51 (I) MachLib    CntMode -&gt; Ok event from SP5 : count ready</t>
  </si>
  <si>
    <t>09:19:51 (I) SxAcqW_Spc Move spectro 2 46403</t>
  </si>
  <si>
    <t>09:19:51 (I) SxAcqW_Spc Move spectro 5 3888709:19:52 (I) MachLib    SpecAmov -&gt; Ok event from SP2 : axis ready</t>
  </si>
  <si>
    <t>09:19:53 (I) MachLib    SpecAmov -&gt; Ok event from SP5 : axis ready</t>
  </si>
  <si>
    <t>09:19:53 (I) SxAcqW_Spc Move spectro 2 46153</t>
  </si>
  <si>
    <t>09:19:54 (I) MachLib    SpecAmov -&gt; Ok event from SP2 : axis ready</t>
  </si>
  <si>
    <t>09:19:55 (I) SxAcqW_Spc Move spectro 2 46403</t>
  </si>
  <si>
    <t>09:19:55 (I) MachLib    SpecAmov -&gt; Ok event from SP2 : axis ready09:20:03 (I) MachLib    CntMode -&gt; Ok event from SP2 : count ready</t>
  </si>
  <si>
    <t>09:20:04 (I) MachLib    CntMode -&gt; Ok event from SP5 : count ready</t>
  </si>
  <si>
    <t>09:20:04 (I) SxAcqW_Spc Move spectro 2 45603</t>
  </si>
  <si>
    <t>09:20:05 (I) MachLib    SpecAmov -&gt; Ok event from SP2 : axis ready</t>
  </si>
  <si>
    <t>09:20:05 (I) MachLib    CntMode -&gt; Ok event from SP3 : count ready09:20:09 (I) MachLib    CntMode -&gt; Ok event from SP2 : count ready</t>
  </si>
  <si>
    <t>09:20:09 (I) SxAcqW_Spc Move spectro 2 47203</t>
  </si>
  <si>
    <t>09:20:11 (I) MachLib    SpecAmov -&gt; Ok event from SP2 : axis ready09:20:14 (I) MachLib    CntMode -&gt; Ok event from SP2 : count ready</t>
  </si>
  <si>
    <t>09:20:15 (I) SxAcqW_Spc Move spectro 2 46403</t>
  </si>
  <si>
    <t>09:20:16 (I) MachLib    SpecAmov -&gt; Ok event from SP2 : axis ready</t>
  </si>
  <si>
    <t>09:20:16 (I) SxAcqW_Spc Move spectro 2 4615309:20:17 (I) MachLib    SpecAmov -&gt; Ok event from SP2 : axis ready</t>
  </si>
  <si>
    <t>09:20:17 (I) SxAcqW_Spc Move spectro 2 46403</t>
  </si>
  <si>
    <t>09:20:19 (I) MachLib    SpecAmov -&gt; Ok event from SP2 : axis ready09:20:25 (I) MachLib    CntMode -&gt; Ok event from SP2 : count ready</t>
  </si>
  <si>
    <t>09:20:26 (I) SxAcqW_Spc Move spectro 2 4560309:20:27 (I) MachLib    SpecAmov -&gt; Ok event from SP2 : axis ready09:20:30 (I) MachLib    CntMode -&gt; Ok event from SP2 : count ready</t>
  </si>
  <si>
    <t>09:20:31 (I) SxAcqW_Spc Move spectro 2 4720309:20:32 (I) MachLib    SpecAmov -&gt; Ok event from SP2 : axis ready09:20:36 (I) MachLib    CntMode -&gt; Ok event from SP2 : count ready</t>
  </si>
  <si>
    <t>09:20:36 (I) SxAcqW_Spc Move spectro 2 4640309:20:37 (I) MachLib    SpecAmov -&gt; Ok event from SP2 : axis ready</t>
  </si>
  <si>
    <t>09:20:38 (I) SxAcqW_Spc Move spectro 2 46153</t>
  </si>
  <si>
    <t>09:20:39 (I) MachLib    SpecAmov -&gt; Ok event from SP2 : axis ready</t>
  </si>
  <si>
    <t>09:20:39 (I) SxAcqW_Spc Move spectro 2 46403</t>
  </si>
  <si>
    <t>09:20:40 (I) MachLib    SpecAmov -&gt; Ok event from SP2 : axis ready09:20:46 (I) MachLib    CntMode -&gt; Ok event from SP2 : count ready</t>
  </si>
  <si>
    <t>09:20:47 (I) SxAcqW_Spc Move spectro 2 4560309:20:48 (I) MachLib    SpecAmov -&gt; Ok event from SP2 : axis ready09:20:51 (I) MachLib    CntMode -&gt; Ok event from SP2 : count ready</t>
  </si>
  <si>
    <t>09:20:52 (I) SxAcqW_Spc Move spectro 2 4720309:20:53 (I) MachLib    SpecAmov -&gt; Ok event from SP2 : axis ready09:20:57 (I) MachLib    CntMode -&gt; Ok event from SP2 : count ready</t>
  </si>
  <si>
    <t>09:20:57 (I) SxAcqW_Spc Move spectro 2 46403</t>
  </si>
  <si>
    <t>09:20:58 (I) MachLib    SpecAmov -&gt; Ok event from SP2 : axis ready</t>
  </si>
  <si>
    <t>09:20:59 (I) SxAcqW_Spc Move spectro 2 4615309:21:00 (I) MachLib    SpecAmov -&gt; Ok event from SP2 : axis ready</t>
  </si>
  <si>
    <t>09:21:00 (I) SxAcqW_Spc Move spectro 2 46403</t>
  </si>
  <si>
    <t>09:21:01 (I) MachLib    SpecAmov -&gt; Ok event from SP2 : axis ready09:21:08 (I) MachLib    CntMode -&gt; Ok event from SP2 : count ready</t>
  </si>
  <si>
    <t>09:21:08 (I) SxAcqW_Spc Move spectro 2 45603</t>
  </si>
  <si>
    <t>09:21:09 (I) MachLib    SpecAmov -&gt; Ok event from SP2 : axis ready09:21:13 (I) MachLib    CntMode -&gt; Ok event from SP2 : count ready</t>
  </si>
  <si>
    <t>09:21:13 (I) SxAcqW_Spc Move spectro 2 47203</t>
  </si>
  <si>
    <t>09:21:14 (I) MachLib    SpecAmov -&gt; Ok event from SP2 : axis ready09:21:18 (I) MachLib    CntMode -&gt; Ok event from SP2 : count ready</t>
  </si>
  <si>
    <t>09:21:18 (I) SxAcqW_Spc Move spectro 2 46403</t>
  </si>
  <si>
    <t>09:21:19 (I) MachLib    SpecAmov -&gt; Ok event from SP2 : axis ready</t>
  </si>
  <si>
    <t>09:21:19 (I) SxAcqW_Spc Move spectro 2 4615309:21:21 (I) MachLib    SpecAmov -&gt; Ok event from SP2 : axis ready</t>
  </si>
  <si>
    <t>09:21:21 (I) SxAcqW_Spc Move spectro 2 46403</t>
  </si>
  <si>
    <t>09:21:22 (I) MachLib    SpecAmov -&gt; Ok event from SP2 : axis ready09:21:29 (I) MachLib    CntMode -&gt; Ok event from SP2 : count ready</t>
  </si>
  <si>
    <t>09:21:29 (I) SxAcqW_Spc Move spectro 2 4560309:21:30 (I) MachLib    SpecAmov -&gt; Ok event from SP2 : axis ready09:21:34 (I) MachLib    CntMode -&gt; Ok event from SP2 : count ready</t>
  </si>
  <si>
    <t>09:21:34 (I) SxAcqW_Spc Move spectro 2 4720309:21:36 (I) MachLib    SpecAmov -&gt; Ok event from SP2 : axis ready09:21:39 (I) MachLib    CntMode -&gt; Ok event from SP2 : count ready</t>
  </si>
  <si>
    <t>09:21:40 (I) SxAcqW_Spc Move spectro 2 4640309:21:41 (I) MachLib    SpecAmov -&gt; Ok event from SP2 : axis ready</t>
  </si>
  <si>
    <t>09:21:41 (I) SxAcqW_Spc Move spectro 2 46153</t>
  </si>
  <si>
    <t>09:21:42 (I) MachLib    SpecAmov -&gt; Ok event from SP2 : axis ready</t>
  </si>
  <si>
    <t>09:21:42 (I) SxAcqW_Spc Move spectro 2 46403</t>
  </si>
  <si>
    <t>09:21:44 (I) MachLib    SpecAmov -&gt; Ok event from SP2 : axis ready09:21:50 (I) MachLib    CntMode -&gt; Ok event from SP2 : count ready</t>
  </si>
  <si>
    <t>09:21:50 (I) SxAcqW_Spc Move spectro 2 4560309:21:52 (I) MachLib    SpecAmov -&gt; Ok event from SP2 : axis ready09:21:55 (I) MachLib    CntMode -&gt; Ok event from SP2 : count ready</t>
  </si>
  <si>
    <t>09:21:56 (I) SxAcqW_Spc Move spectro 2 4720309:21:57 (I) MachLib    SpecAmov -&gt; Ok event from SP2 : axis ready09:22:01 (I) MachLib    CntMode -&gt; Ok event from SP2 : count ready</t>
  </si>
  <si>
    <t>09:22:02 (I) SxAcqW_Spc Move spectro 2 3853709:22:05 (I) MachLib    SpecAmov -&gt; Ok event from SP2 : axis ready</t>
  </si>
  <si>
    <t>09:22:06 (I) SxAcqW_Spc Move spectro 2 38287</t>
  </si>
  <si>
    <t>09:22:06 (I) MachLib    SpecAmov -&gt; Ok event from SP2 : axis ready</t>
  </si>
  <si>
    <t>09:22:07 (I) SxAcqW_Spc Move spectro 2 3853709:22:08 (I) MachLib    SpecAmov -&gt; Ok event from SP2 : axis ready09:22:28 (I) MachLib    CntMode -&gt; Ok event from SP2 : count ready</t>
  </si>
  <si>
    <t>09:22:29 (I) SxAcqW_Spc Move spectro 2 37237</t>
  </si>
  <si>
    <t>09:22:30 (I) MachLib    SpecAmov -&gt; Ok event from SP2 : axis ready09:22:41 (I) MachLib    CntMode -&gt; Ok event from SP2 : count ready</t>
  </si>
  <si>
    <t>09:22:41 (I) SxAcqW_Spc Move spectro 2 3983709:22:43 (I) MachLib    SpecAmov -&gt; Ok event from SP2 : axis ready09:22:53 (I) MachLib    CntMode -&gt; Ok event from SP2 : count ready</t>
  </si>
  <si>
    <t>1 / 1 .     X = 13296.0    Y = 34429.0    Z = 428.0 Beam X = 0.00 Beam Y = 0.00   Comment : Test 4 jadiete</t>
  </si>
  <si>
    <t>6.7 wt% Na once migrated down to this</t>
  </si>
  <si>
    <t>Peak_Corr</t>
  </si>
  <si>
    <t>Accumulation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</si>
</sst>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[1]Jadiete_test2_20nA!$F$2:$F$11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[1]Jadiete_test2_20nA!$E$2:$E$11</c:f>
              <c:numCache>
                <c:formatCode>General</c:formatCode>
                <c:ptCount val="10"/>
                <c:pt idx="0">
                  <c:v>68.026402640264024</c:v>
                </c:pt>
                <c:pt idx="1">
                  <c:v>64.350318471337573</c:v>
                </c:pt>
                <c:pt idx="2">
                  <c:v>61.274390243902438</c:v>
                </c:pt>
                <c:pt idx="3">
                  <c:v>59.602373887240354</c:v>
                </c:pt>
                <c:pt idx="4">
                  <c:v>67.452145214521451</c:v>
                </c:pt>
                <c:pt idx="5">
                  <c:v>64.01273885350318</c:v>
                </c:pt>
                <c:pt idx="6">
                  <c:v>64.406349206349205</c:v>
                </c:pt>
                <c:pt idx="7">
                  <c:v>70.633802816901408</c:v>
                </c:pt>
                <c:pt idx="8">
                  <c:v>62.073394495412842</c:v>
                </c:pt>
                <c:pt idx="9">
                  <c:v>70.72597864768683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E-48C6-B7FA-E85B6CF4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708495"/>
        <c:axId val="837708079"/>
      </c:scatterChart>
      <c:valAx>
        <c:axId val="83770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8079"/>
        <c:crosses val="autoZero"/>
        <c:crossBetween val="midCat"/>
      </c:valAx>
      <c:valAx>
        <c:axId val="83770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[1]Jadiete_test3_40nA!$F$2:$F$11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[1]Jadiete_test3_40nA!$E$2:$E$11</c:f>
              <c:numCache>
                <c:formatCode>General</c:formatCode>
                <c:ptCount val="10"/>
                <c:pt idx="0">
                  <c:v>76.217844727694086</c:v>
                </c:pt>
                <c:pt idx="1">
                  <c:v>75.460750853242317</c:v>
                </c:pt>
                <c:pt idx="2">
                  <c:v>74.159550561797758</c:v>
                </c:pt>
                <c:pt idx="3">
                  <c:v>79.683559950556244</c:v>
                </c:pt>
                <c:pt idx="4">
                  <c:v>77.367521367521363</c:v>
                </c:pt>
                <c:pt idx="5">
                  <c:v>80.490765171503952</c:v>
                </c:pt>
                <c:pt idx="6">
                  <c:v>74.555555555555557</c:v>
                </c:pt>
                <c:pt idx="7">
                  <c:v>78.46408839779005</c:v>
                </c:pt>
                <c:pt idx="8">
                  <c:v>71.349333333333334</c:v>
                </c:pt>
                <c:pt idx="9">
                  <c:v>70.422919508867665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2-41A9-B133-B42318C19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523183"/>
        <c:axId val="842527343"/>
      </c:scatterChart>
      <c:valAx>
        <c:axId val="84252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27343"/>
        <c:crosses val="autoZero"/>
        <c:crossBetween val="midCat"/>
      </c:valAx>
      <c:valAx>
        <c:axId val="8425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2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[1]Jadiete_test3_40nA!$A$2:$A$11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[1]Jadiete_test3_40nA!$B$2:$B$11</c:f>
              <c:numCache>
                <c:formatCode>General</c:formatCode>
                <c:ptCount val="10"/>
                <c:pt idx="0">
                  <c:v>32888</c:v>
                </c:pt>
                <c:pt idx="1">
                  <c:v>33165</c:v>
                </c:pt>
                <c:pt idx="2">
                  <c:v>33001</c:v>
                </c:pt>
                <c:pt idx="3">
                  <c:v>32232</c:v>
                </c:pt>
                <c:pt idx="4">
                  <c:v>31682</c:v>
                </c:pt>
                <c:pt idx="5">
                  <c:v>30506</c:v>
                </c:pt>
                <c:pt idx="6">
                  <c:v>28853</c:v>
                </c:pt>
                <c:pt idx="7">
                  <c:v>28404</c:v>
                </c:pt>
                <c:pt idx="8">
                  <c:v>26756</c:v>
                </c:pt>
                <c:pt idx="9">
                  <c:v>25810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D-48EF-832F-8429AF9B6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12591"/>
        <c:axId val="858213423"/>
      </c:scatterChart>
      <c:valAx>
        <c:axId val="85821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13423"/>
        <c:crosses val="autoZero"/>
        <c:crossBetween val="midCat"/>
      </c:valAx>
      <c:valAx>
        <c:axId val="858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1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Jadiete_test4_100nA!$E$2:$E$11</c:f>
              <c:numCache>
                <c:formatCode>General</c:formatCode>
                <c:ptCount val="10"/>
                <c:pt idx="0">
                  <c:v>75.205376344086019</c:v>
                </c:pt>
                <c:pt idx="1">
                  <c:v>70.807329842931935</c:v>
                </c:pt>
                <c:pt idx="2">
                  <c:v>71.713372402770375</c:v>
                </c:pt>
                <c:pt idx="3">
                  <c:v>68.995260663507111</c:v>
                </c:pt>
                <c:pt idx="4">
                  <c:v>69.280862533692726</c:v>
                </c:pt>
                <c:pt idx="5">
                  <c:v>69.718980169971672</c:v>
                </c:pt>
                <c:pt idx="6">
                  <c:v>66.850220264317187</c:v>
                </c:pt>
                <c:pt idx="7">
                  <c:v>68.634035287421739</c:v>
                </c:pt>
                <c:pt idx="8">
                  <c:v>67.579954954954957</c:v>
                </c:pt>
                <c:pt idx="9">
                  <c:v>69.396313364055302</c:v>
                </c:pt>
              </c:numCache>
            </c:numRef>
          </c:xVal>
          <c:yVal>
            <c:numRef>
              <c:f>Jadiete_test4_100nA!$F$2:$F$11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E6-4BDD-A25D-C9AEBE8081C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Jadiete_test3_40nA!$E$2:$E$11</c:f>
              <c:numCache>
                <c:formatCode>General</c:formatCode>
                <c:ptCount val="10"/>
                <c:pt idx="0">
                  <c:v>76.217844727694086</c:v>
                </c:pt>
                <c:pt idx="1">
                  <c:v>75.460750853242317</c:v>
                </c:pt>
                <c:pt idx="2">
                  <c:v>74.159550561797758</c:v>
                </c:pt>
                <c:pt idx="3">
                  <c:v>79.683559950556244</c:v>
                </c:pt>
                <c:pt idx="4">
                  <c:v>77.367521367521363</c:v>
                </c:pt>
                <c:pt idx="5">
                  <c:v>80.490765171503952</c:v>
                </c:pt>
                <c:pt idx="6">
                  <c:v>74.555555555555557</c:v>
                </c:pt>
                <c:pt idx="7">
                  <c:v>78.46408839779005</c:v>
                </c:pt>
                <c:pt idx="8">
                  <c:v>71.349333333333334</c:v>
                </c:pt>
                <c:pt idx="9">
                  <c:v>70.422919508867665</c:v>
                </c:pt>
              </c:numCache>
            </c:numRef>
          </c:xVal>
          <c:yVal>
            <c:numRef>
              <c:f>Jadiete_test3_40nA!$F$2:$F$11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E6-4BDD-A25D-C9AEBE808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440448"/>
        <c:axId val="1121436704"/>
      </c:scatterChart>
      <c:valAx>
        <c:axId val="112144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36704"/>
        <c:crosses val="autoZero"/>
        <c:crossBetween val="midCat"/>
      </c:valAx>
      <c:valAx>
        <c:axId val="11214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404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Jadiete_test3_40nA!$E$2:$E$11</c:f>
              <c:numCache>
                <c:formatCode>General</c:formatCode>
                <c:ptCount val="10"/>
                <c:pt idx="0">
                  <c:v>76.217844727694086</c:v>
                </c:pt>
                <c:pt idx="1">
                  <c:v>75.460750853242317</c:v>
                </c:pt>
                <c:pt idx="2">
                  <c:v>74.159550561797758</c:v>
                </c:pt>
                <c:pt idx="3">
                  <c:v>79.683559950556244</c:v>
                </c:pt>
                <c:pt idx="4">
                  <c:v>77.367521367521363</c:v>
                </c:pt>
                <c:pt idx="5">
                  <c:v>80.490765171503952</c:v>
                </c:pt>
                <c:pt idx="6">
                  <c:v>74.555555555555557</c:v>
                </c:pt>
                <c:pt idx="7">
                  <c:v>78.46408839779005</c:v>
                </c:pt>
                <c:pt idx="8">
                  <c:v>71.349333333333334</c:v>
                </c:pt>
                <c:pt idx="9">
                  <c:v>70.422919508867665</c:v>
                </c:pt>
              </c:numCache>
            </c:numRef>
          </c:xVal>
          <c:yVal>
            <c:numRef>
              <c:f>Jadiete_test3_40nA!$F$2:$F$11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0-48DE-A1FE-9B53823C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440448"/>
        <c:axId val="1121436704"/>
      </c:scatterChart>
      <c:valAx>
        <c:axId val="112144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36704"/>
        <c:crosses val="autoZero"/>
        <c:crossBetween val="midCat"/>
      </c:valAx>
      <c:valAx>
        <c:axId val="11214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4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[1]Jadiete_test4_100nA!$A$2:$A$11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[1]Jadiete_test4_100nA!$B$2:$B$11</c:f>
              <c:numCache>
                <c:formatCode>General</c:formatCode>
                <c:ptCount val="10"/>
                <c:pt idx="0">
                  <c:v>69941</c:v>
                </c:pt>
                <c:pt idx="1">
                  <c:v>67621</c:v>
                </c:pt>
                <c:pt idx="2">
                  <c:v>67303</c:v>
                </c:pt>
                <c:pt idx="3">
                  <c:v>65511</c:v>
                </c:pt>
                <c:pt idx="4">
                  <c:v>64258</c:v>
                </c:pt>
                <c:pt idx="5">
                  <c:v>61527</c:v>
                </c:pt>
                <c:pt idx="6">
                  <c:v>60700</c:v>
                </c:pt>
                <c:pt idx="7">
                  <c:v>60295</c:v>
                </c:pt>
                <c:pt idx="8">
                  <c:v>60011</c:v>
                </c:pt>
                <c:pt idx="9">
                  <c:v>60236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6-4C6E-8BBC-D1AEC196C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04095"/>
        <c:axId val="811903263"/>
      </c:scatterChart>
      <c:valAx>
        <c:axId val="81190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03263"/>
        <c:crosses val="autoZero"/>
        <c:crossBetween val="midCat"/>
      </c:valAx>
      <c:valAx>
        <c:axId val="8119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0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Jadiete_test4_100nA!$E$2:$E$11</c:f>
              <c:numCache>
                <c:formatCode>General</c:formatCode>
                <c:ptCount val="10"/>
                <c:pt idx="0">
                  <c:v>75.205376344086019</c:v>
                </c:pt>
                <c:pt idx="1">
                  <c:v>70.807329842931935</c:v>
                </c:pt>
                <c:pt idx="2">
                  <c:v>71.713372402770375</c:v>
                </c:pt>
                <c:pt idx="3">
                  <c:v>68.995260663507111</c:v>
                </c:pt>
                <c:pt idx="4">
                  <c:v>69.280862533692726</c:v>
                </c:pt>
                <c:pt idx="5">
                  <c:v>69.718980169971672</c:v>
                </c:pt>
                <c:pt idx="6">
                  <c:v>66.850220264317187</c:v>
                </c:pt>
                <c:pt idx="7">
                  <c:v>68.634035287421739</c:v>
                </c:pt>
                <c:pt idx="8">
                  <c:v>67.579954954954957</c:v>
                </c:pt>
                <c:pt idx="9">
                  <c:v>69.396313364055302</c:v>
                </c:pt>
              </c:numCache>
            </c:numRef>
          </c:xVal>
          <c:yVal>
            <c:numRef>
              <c:f>Jadiete_test4_100nA!$F$2:$F$11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2-47E0-8400-115D8192F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09440"/>
        <c:axId val="398508608"/>
      </c:scatterChart>
      <c:valAx>
        <c:axId val="39850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08608"/>
        <c:crosses val="autoZero"/>
        <c:crossBetween val="midCat"/>
      </c:valAx>
      <c:valAx>
        <c:axId val="3985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0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204787</xdr:colOff>
      <xdr:row>1</xdr:row>
      <xdr:rowOff>90487</xdr:rowOff>
    </xdr:from>
    <xdr:to>
      <xdr:col>16</xdr:col>
      <xdr:colOff>509587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D9AA4-9AF4-42E0-9FC1-4F4120349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300037</xdr:colOff>
      <xdr:row>2</xdr:row>
      <xdr:rowOff>42862</xdr:rowOff>
    </xdr:from>
    <xdr:to>
      <xdr:col>15</xdr:col>
      <xdr:colOff>604837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F31EF-9CF2-41BE-804F-D6EC097EF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523875</xdr:colOff>
      <xdr:row>16</xdr:row>
      <xdr:rowOff>52387</xdr:rowOff>
    </xdr:from>
    <xdr:to>
      <xdr:col>11</xdr:col>
      <xdr:colOff>219075</xdr:colOff>
      <xdr:row>30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6C352-67A7-448A-833E-AD0B43A34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1</xdr:row>
      <xdr:rowOff>6350</xdr:rowOff>
    </xdr:from>
    <xdr:to>
      <xdr:col>19</xdr:col>
      <xdr:colOff>590550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3EFAD0-F73C-4B7D-AD21-75EB29619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11</xdr:row>
      <xdr:rowOff>69850</xdr:rowOff>
    </xdr:from>
    <xdr:to>
      <xdr:col>9</xdr:col>
      <xdr:colOff>581025</xdr:colOff>
      <xdr:row>26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FDC47F-0D91-FDB1-4187-4F10AFD0F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10</xdr:row>
      <xdr:rowOff>11112</xdr:rowOff>
    </xdr:from>
    <xdr:to>
      <xdr:col>15</xdr:col>
      <xdr:colOff>444500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5BF91-F6F0-4B80-8461-1A784089B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0</xdr:row>
      <xdr:rowOff>44450</xdr:rowOff>
    </xdr:from>
    <xdr:to>
      <xdr:col>15</xdr:col>
      <xdr:colOff>428625</xdr:colOff>
      <xdr:row>15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1D094-3067-06EA-6935-56D1D9D7F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ing_Data_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hyo_test1"/>
      <sheetName val="jade_test1"/>
      <sheetName val="jade_test2"/>
      <sheetName val="40nA Jadiete"/>
      <sheetName val="Sheet5"/>
      <sheetName val="Log_After_restart"/>
      <sheetName val="logb4"/>
      <sheetName val="Explanation"/>
      <sheetName val="rhyo_test1_I_decay"/>
      <sheetName val="Jadiete_test2_20nA"/>
      <sheetName val="Jadiete_test3_40nA"/>
      <sheetName val="Jadiete_test4_100nA"/>
      <sheetName val="Jadiete_test5_100na_nozerot"/>
      <sheetName val="Kakanui_singlepoint_subcounting"/>
      <sheetName val="Jadiete_Repeat_points"/>
      <sheetName val="Jadiete_zerotime"/>
      <sheetName val="Jadiete_zerotime_longer"/>
      <sheetName val="Kak_repeat_points"/>
      <sheetName val="Kak_repeat_points_Peak"/>
      <sheetName val="3Aug_test_100nA"/>
      <sheetName val="3Aug_test_20nA"/>
      <sheetName val="3Aug_test_40nA"/>
      <sheetName val="Std_Dev_Compiled"/>
      <sheetName val="Kak_compiled"/>
      <sheetName val="JAdiete compiled"/>
      <sheetName val="CR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E2">
            <v>68.026402640264024</v>
          </cell>
          <cell r="F2">
            <v>1</v>
          </cell>
        </row>
        <row r="3">
          <cell r="E3">
            <v>64.350318471337573</v>
          </cell>
          <cell r="F3">
            <v>2</v>
          </cell>
        </row>
        <row r="4">
          <cell r="E4">
            <v>61.274390243902438</v>
          </cell>
          <cell r="F4">
            <v>3</v>
          </cell>
        </row>
        <row r="5">
          <cell r="E5">
            <v>59.602373887240354</v>
          </cell>
          <cell r="F5">
            <v>4</v>
          </cell>
        </row>
        <row r="6">
          <cell r="E6">
            <v>67.452145214521451</v>
          </cell>
          <cell r="F6">
            <v>5</v>
          </cell>
        </row>
        <row r="7">
          <cell r="E7">
            <v>64.01273885350318</v>
          </cell>
          <cell r="F7">
            <v>6</v>
          </cell>
        </row>
        <row r="8">
          <cell r="E8">
            <v>64.406349206349205</v>
          </cell>
          <cell r="F8">
            <v>7</v>
          </cell>
        </row>
        <row r="9">
          <cell r="E9">
            <v>70.633802816901408</v>
          </cell>
          <cell r="F9">
            <v>8</v>
          </cell>
        </row>
        <row r="10">
          <cell r="E10">
            <v>62.073394495412842</v>
          </cell>
          <cell r="F10">
            <v>9</v>
          </cell>
        </row>
        <row r="11">
          <cell r="E11">
            <v>70.72597864768683</v>
          </cell>
          <cell r="F11">
            <v>10</v>
          </cell>
        </row>
      </sheetData>
      <sheetData sheetId="10">
        <row r="2">
          <cell r="A2">
            <v>1</v>
          </cell>
          <cell r="B2">
            <v>32888</v>
          </cell>
          <cell r="E2">
            <v>76.217844727694086</v>
          </cell>
          <cell r="F2">
            <v>1</v>
          </cell>
        </row>
        <row r="3">
          <cell r="A3">
            <v>2</v>
          </cell>
          <cell r="B3">
            <v>33165</v>
          </cell>
          <cell r="E3">
            <v>75.460750853242317</v>
          </cell>
          <cell r="F3">
            <v>2</v>
          </cell>
        </row>
        <row r="4">
          <cell r="A4">
            <v>3</v>
          </cell>
          <cell r="B4">
            <v>33001</v>
          </cell>
          <cell r="E4">
            <v>74.159550561797758</v>
          </cell>
          <cell r="F4">
            <v>3</v>
          </cell>
        </row>
        <row r="5">
          <cell r="A5">
            <v>4</v>
          </cell>
          <cell r="B5">
            <v>32232</v>
          </cell>
          <cell r="E5">
            <v>79.683559950556244</v>
          </cell>
          <cell r="F5">
            <v>4</v>
          </cell>
        </row>
        <row r="6">
          <cell r="A6">
            <v>5</v>
          </cell>
          <cell r="B6">
            <v>31682</v>
          </cell>
          <cell r="E6">
            <v>77.367521367521363</v>
          </cell>
          <cell r="F6">
            <v>5</v>
          </cell>
        </row>
        <row r="7">
          <cell r="A7">
            <v>6</v>
          </cell>
          <cell r="B7">
            <v>30506</v>
          </cell>
          <cell r="E7">
            <v>80.490765171503952</v>
          </cell>
          <cell r="F7">
            <v>6</v>
          </cell>
        </row>
        <row r="8">
          <cell r="A8">
            <v>7</v>
          </cell>
          <cell r="B8">
            <v>28853</v>
          </cell>
          <cell r="E8">
            <v>74.555555555555557</v>
          </cell>
          <cell r="F8">
            <v>7</v>
          </cell>
        </row>
        <row r="9">
          <cell r="A9">
            <v>8</v>
          </cell>
          <cell r="B9">
            <v>28404</v>
          </cell>
          <cell r="E9">
            <v>78.46408839779005</v>
          </cell>
          <cell r="F9">
            <v>8</v>
          </cell>
        </row>
        <row r="10">
          <cell r="A10">
            <v>9</v>
          </cell>
          <cell r="B10">
            <v>26756</v>
          </cell>
          <cell r="E10">
            <v>71.349333333333334</v>
          </cell>
          <cell r="F10">
            <v>9</v>
          </cell>
        </row>
        <row r="11">
          <cell r="A11">
            <v>10</v>
          </cell>
          <cell r="B11">
            <v>25810</v>
          </cell>
          <cell r="E11">
            <v>70.422919508867665</v>
          </cell>
          <cell r="F11">
            <v>10</v>
          </cell>
        </row>
      </sheetData>
      <sheetData sheetId="11">
        <row r="2">
          <cell r="A2">
            <v>1</v>
          </cell>
          <cell r="B2">
            <v>69941</v>
          </cell>
        </row>
        <row r="3">
          <cell r="A3">
            <v>2</v>
          </cell>
          <cell r="B3">
            <v>67621</v>
          </cell>
        </row>
        <row r="4">
          <cell r="A4">
            <v>3</v>
          </cell>
          <cell r="B4">
            <v>67303</v>
          </cell>
        </row>
        <row r="5">
          <cell r="A5">
            <v>4</v>
          </cell>
          <cell r="B5">
            <v>65511</v>
          </cell>
        </row>
        <row r="6">
          <cell r="A6">
            <v>5</v>
          </cell>
          <cell r="B6">
            <v>64258</v>
          </cell>
        </row>
        <row r="7">
          <cell r="A7">
            <v>6</v>
          </cell>
          <cell r="B7">
            <v>61527</v>
          </cell>
        </row>
        <row r="8">
          <cell r="A8">
            <v>7</v>
          </cell>
          <cell r="B8">
            <v>60700</v>
          </cell>
        </row>
        <row r="9">
          <cell r="A9">
            <v>8</v>
          </cell>
          <cell r="B9">
            <v>60295</v>
          </cell>
        </row>
        <row r="10">
          <cell r="A10">
            <v>9</v>
          </cell>
          <cell r="B10">
            <v>60011</v>
          </cell>
        </row>
        <row r="11">
          <cell r="A11">
            <v>10</v>
          </cell>
          <cell r="B11">
            <v>60236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3DA8-939B-4990-82B9-E8A2F9C5876F}">
  <dimension ref="A1"/>
  <sheetViews>
    <sheetView workbookViewId="0"/>
  </sheetViews>
  <sheetFormatPr defaultRowHeight="14.5" x14ac:dyDescent="0.35"/>
  <cols>
    <col min="1" max="1" width="29" customWidth="1"/>
  </cols>
  <sheetData>
    <row r="1" spans="1:1" x14ac:dyDescent="0.35">
      <c r="A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C4DB2-1CA9-4715-913E-9248AFA1A0C3}">
  <dimension ref="A1:N15"/>
  <sheetViews>
    <sheetView tabSelected="1" workbookViewId="0">
      <selection activeCell="F16" sqref="F16"/>
    </sheetView>
  </sheetViews>
  <sheetFormatPr defaultRowHeight="14.5" x14ac:dyDescent="0.35"/>
  <cols>
    <col min="1" max="1" width="17.08984375" customWidth="1"/>
  </cols>
  <sheetData>
    <row r="1" spans="1:1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>
        <v>1</v>
      </c>
      <c r="B2">
        <v>14592</v>
      </c>
      <c r="C2">
        <v>700</v>
      </c>
      <c r="D2">
        <v>494</v>
      </c>
      <c r="E2">
        <f>-A2*B$15/10</f>
        <v>34.099999999999895</v>
      </c>
    </row>
    <row r="3" spans="1:14" x14ac:dyDescent="0.35">
      <c r="A3">
        <v>2</v>
      </c>
      <c r="B3">
        <v>14527</v>
      </c>
      <c r="C3">
        <v>710</v>
      </c>
      <c r="D3">
        <v>541</v>
      </c>
      <c r="E3">
        <f t="shared" ref="E3:E11" si="0">-A3*B$15/10</f>
        <v>68.19999999999979</v>
      </c>
    </row>
    <row r="4" spans="1:14" x14ac:dyDescent="0.35">
      <c r="A4">
        <v>3</v>
      </c>
      <c r="B4">
        <v>14681</v>
      </c>
      <c r="C4">
        <v>694</v>
      </c>
      <c r="D4">
        <v>541</v>
      </c>
      <c r="E4">
        <f t="shared" si="0"/>
        <v>102.2999999999997</v>
      </c>
    </row>
    <row r="5" spans="1:14" x14ac:dyDescent="0.35">
      <c r="A5">
        <v>4</v>
      </c>
      <c r="B5">
        <v>14663</v>
      </c>
      <c r="C5">
        <v>633</v>
      </c>
      <c r="D5">
        <v>508</v>
      </c>
      <c r="E5">
        <f t="shared" si="0"/>
        <v>136.39999999999958</v>
      </c>
    </row>
    <row r="6" spans="1:14" x14ac:dyDescent="0.35">
      <c r="A6">
        <v>5</v>
      </c>
      <c r="B6">
        <v>14540</v>
      </c>
      <c r="C6">
        <v>673</v>
      </c>
      <c r="D6">
        <v>577</v>
      </c>
      <c r="E6">
        <f t="shared" si="0"/>
        <v>170.49999999999949</v>
      </c>
    </row>
    <row r="7" spans="1:14" x14ac:dyDescent="0.35">
      <c r="A7">
        <v>6</v>
      </c>
      <c r="B7">
        <v>14545</v>
      </c>
      <c r="C7">
        <v>709</v>
      </c>
      <c r="D7">
        <v>547</v>
      </c>
      <c r="E7">
        <f t="shared" si="0"/>
        <v>204.5999999999994</v>
      </c>
    </row>
    <row r="8" spans="1:14" x14ac:dyDescent="0.35">
      <c r="A8">
        <v>7</v>
      </c>
      <c r="B8">
        <v>14746</v>
      </c>
      <c r="C8">
        <v>685</v>
      </c>
      <c r="D8">
        <v>525</v>
      </c>
      <c r="E8">
        <f t="shared" si="0"/>
        <v>238.69999999999928</v>
      </c>
    </row>
    <row r="9" spans="1:14" x14ac:dyDescent="0.35">
      <c r="A9">
        <v>8</v>
      </c>
      <c r="B9">
        <v>14528</v>
      </c>
      <c r="C9">
        <v>675</v>
      </c>
      <c r="D9">
        <v>542</v>
      </c>
      <c r="E9">
        <f t="shared" si="0"/>
        <v>272.79999999999916</v>
      </c>
    </row>
    <row r="10" spans="1:14" x14ac:dyDescent="0.35">
      <c r="A10">
        <v>9</v>
      </c>
      <c r="B10">
        <v>14311</v>
      </c>
      <c r="C10">
        <v>699</v>
      </c>
      <c r="D10">
        <v>564</v>
      </c>
      <c r="E10">
        <f t="shared" si="0"/>
        <v>306.89999999999907</v>
      </c>
    </row>
    <row r="11" spans="1:14" x14ac:dyDescent="0.35">
      <c r="A11">
        <v>10</v>
      </c>
      <c r="B11">
        <v>14751</v>
      </c>
      <c r="C11">
        <v>670</v>
      </c>
      <c r="D11">
        <v>571</v>
      </c>
      <c r="E11">
        <f t="shared" si="0"/>
        <v>340.99999999999898</v>
      </c>
    </row>
    <row r="12" spans="1:14" x14ac:dyDescent="0.35">
      <c r="A12" t="s">
        <v>13</v>
      </c>
      <c r="B12">
        <v>145884</v>
      </c>
      <c r="C12">
        <v>6848</v>
      </c>
      <c r="D12">
        <v>5410</v>
      </c>
      <c r="E12">
        <v>510403</v>
      </c>
      <c r="F12">
        <v>216218</v>
      </c>
      <c r="G12">
        <v>107311</v>
      </c>
      <c r="H12">
        <v>1240</v>
      </c>
      <c r="I12">
        <v>172872</v>
      </c>
      <c r="J12">
        <v>28076</v>
      </c>
      <c r="K12">
        <v>22537</v>
      </c>
      <c r="L12">
        <v>1007</v>
      </c>
      <c r="M12">
        <v>7341</v>
      </c>
      <c r="N12">
        <v>0</v>
      </c>
    </row>
    <row r="13" spans="1:14" x14ac:dyDescent="0.35">
      <c r="A13" t="s">
        <v>14</v>
      </c>
      <c r="B13" s="1">
        <v>0.45613425925925927</v>
      </c>
    </row>
    <row r="14" spans="1:14" x14ac:dyDescent="0.35">
      <c r="A14" t="s">
        <v>15</v>
      </c>
      <c r="B14" s="1">
        <v>0.46008101851851851</v>
      </c>
    </row>
    <row r="15" spans="1:14" x14ac:dyDescent="0.35">
      <c r="B15" s="2">
        <f>(B13-B14)*86400</f>
        <v>-340.99999999999898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7E13-5188-4F0B-9308-18FB36B90573}">
  <dimension ref="A1:N18"/>
  <sheetViews>
    <sheetView workbookViewId="0">
      <selection activeCell="F4" sqref="F4"/>
    </sheetView>
  </sheetViews>
  <sheetFormatPr defaultRowHeight="14.5" x14ac:dyDescent="0.35"/>
  <sheetData>
    <row r="1" spans="1:14" x14ac:dyDescent="0.35">
      <c r="B1" t="s">
        <v>0</v>
      </c>
      <c r="C1" t="s">
        <v>1</v>
      </c>
      <c r="D1" t="s">
        <v>2</v>
      </c>
      <c r="E1" t="s">
        <v>16</v>
      </c>
      <c r="F1" t="s">
        <v>3</v>
      </c>
    </row>
    <row r="2" spans="1:14" x14ac:dyDescent="0.35">
      <c r="A2">
        <v>1</v>
      </c>
      <c r="B2">
        <v>4291</v>
      </c>
      <c r="C2">
        <v>77</v>
      </c>
      <c r="D2">
        <v>60</v>
      </c>
      <c r="E2">
        <f>B2/AVERAGE(C2:D2)</f>
        <v>62.642335766423358</v>
      </c>
      <c r="F2">
        <f>A2*C$18/10</f>
        <v>26.699999999999857</v>
      </c>
    </row>
    <row r="3" spans="1:14" x14ac:dyDescent="0.35">
      <c r="A3">
        <v>2</v>
      </c>
      <c r="B3">
        <v>1728</v>
      </c>
      <c r="C3">
        <v>78</v>
      </c>
      <c r="D3">
        <v>56</v>
      </c>
      <c r="E3">
        <f t="shared" ref="E3:E11" si="0">B3/AVERAGE(C3:D3)</f>
        <v>25.791044776119403</v>
      </c>
      <c r="F3">
        <f>A3*C$18/10</f>
        <v>53.399999999999714</v>
      </c>
    </row>
    <row r="4" spans="1:14" x14ac:dyDescent="0.35">
      <c r="A4">
        <v>3</v>
      </c>
      <c r="B4">
        <v>1120</v>
      </c>
      <c r="C4">
        <v>70</v>
      </c>
      <c r="D4">
        <v>55</v>
      </c>
      <c r="E4">
        <f t="shared" si="0"/>
        <v>17.920000000000002</v>
      </c>
      <c r="F4">
        <f t="shared" ref="F4:F11" si="1">A4*C$18/10</f>
        <v>80.099999999999568</v>
      </c>
    </row>
    <row r="5" spans="1:14" x14ac:dyDescent="0.35">
      <c r="A5">
        <v>4</v>
      </c>
      <c r="B5">
        <v>905</v>
      </c>
      <c r="C5">
        <v>76</v>
      </c>
      <c r="D5">
        <v>52</v>
      </c>
      <c r="E5">
        <f t="shared" si="0"/>
        <v>14.140625</v>
      </c>
      <c r="F5">
        <f t="shared" si="1"/>
        <v>106.79999999999943</v>
      </c>
    </row>
    <row r="6" spans="1:14" x14ac:dyDescent="0.35">
      <c r="A6">
        <v>5</v>
      </c>
      <c r="B6">
        <v>597</v>
      </c>
      <c r="C6">
        <v>65</v>
      </c>
      <c r="D6">
        <v>61</v>
      </c>
      <c r="E6">
        <f t="shared" si="0"/>
        <v>9.4761904761904763</v>
      </c>
      <c r="F6">
        <f t="shared" si="1"/>
        <v>133.49999999999929</v>
      </c>
    </row>
    <row r="7" spans="1:14" x14ac:dyDescent="0.35">
      <c r="A7">
        <v>6</v>
      </c>
      <c r="B7">
        <v>538</v>
      </c>
      <c r="C7">
        <v>63</v>
      </c>
      <c r="D7">
        <v>49</v>
      </c>
      <c r="E7">
        <f t="shared" si="0"/>
        <v>9.6071428571428577</v>
      </c>
      <c r="F7">
        <f t="shared" si="1"/>
        <v>160.19999999999914</v>
      </c>
    </row>
    <row r="8" spans="1:14" x14ac:dyDescent="0.35">
      <c r="A8">
        <v>7</v>
      </c>
      <c r="B8">
        <v>460</v>
      </c>
      <c r="C8">
        <v>53</v>
      </c>
      <c r="D8">
        <v>47</v>
      </c>
      <c r="E8">
        <f t="shared" si="0"/>
        <v>9.1999999999999993</v>
      </c>
      <c r="F8">
        <f t="shared" si="1"/>
        <v>186.89999999999901</v>
      </c>
    </row>
    <row r="9" spans="1:14" x14ac:dyDescent="0.35">
      <c r="A9">
        <v>8</v>
      </c>
      <c r="B9">
        <v>422</v>
      </c>
      <c r="C9">
        <v>46</v>
      </c>
      <c r="D9">
        <v>51</v>
      </c>
      <c r="E9">
        <f t="shared" si="0"/>
        <v>8.7010309278350508</v>
      </c>
      <c r="F9">
        <f t="shared" si="1"/>
        <v>213.59999999999886</v>
      </c>
    </row>
    <row r="10" spans="1:14" x14ac:dyDescent="0.35">
      <c r="A10">
        <v>9</v>
      </c>
      <c r="B10">
        <v>459</v>
      </c>
      <c r="C10">
        <v>43</v>
      </c>
      <c r="D10">
        <v>59</v>
      </c>
      <c r="E10">
        <f t="shared" si="0"/>
        <v>9</v>
      </c>
      <c r="F10">
        <f t="shared" si="1"/>
        <v>240.29999999999873</v>
      </c>
    </row>
    <row r="11" spans="1:14" x14ac:dyDescent="0.35">
      <c r="A11">
        <v>10</v>
      </c>
      <c r="B11">
        <v>317</v>
      </c>
      <c r="C11">
        <v>55</v>
      </c>
      <c r="D11">
        <v>47</v>
      </c>
      <c r="E11">
        <f t="shared" si="0"/>
        <v>6.215686274509804</v>
      </c>
      <c r="F11">
        <f t="shared" si="1"/>
        <v>266.99999999999858</v>
      </c>
    </row>
    <row r="12" spans="1:14" x14ac:dyDescent="0.35">
      <c r="B12" t="s">
        <v>17</v>
      </c>
    </row>
    <row r="13" spans="1:14" x14ac:dyDescent="0.35">
      <c r="A13" t="s">
        <v>13</v>
      </c>
      <c r="B13">
        <v>10837</v>
      </c>
      <c r="C13">
        <v>626</v>
      </c>
      <c r="D13">
        <v>537</v>
      </c>
      <c r="E13">
        <v>987</v>
      </c>
      <c r="F13">
        <v>73650</v>
      </c>
      <c r="G13">
        <v>35087</v>
      </c>
      <c r="H13">
        <v>15383</v>
      </c>
      <c r="I13">
        <v>1100</v>
      </c>
      <c r="J13">
        <v>1477</v>
      </c>
      <c r="K13">
        <v>2702</v>
      </c>
      <c r="L13">
        <v>113</v>
      </c>
      <c r="M13">
        <v>319</v>
      </c>
      <c r="N13">
        <v>0</v>
      </c>
    </row>
    <row r="15" spans="1:14" x14ac:dyDescent="0.35">
      <c r="A15" t="s">
        <v>18</v>
      </c>
      <c r="C15" s="1">
        <v>0.37390046296296298</v>
      </c>
    </row>
    <row r="16" spans="1:14" x14ac:dyDescent="0.35">
      <c r="A16" t="s">
        <v>19</v>
      </c>
      <c r="C16" s="1">
        <v>0.37699074074074074</v>
      </c>
    </row>
    <row r="17" spans="2:3" x14ac:dyDescent="0.35">
      <c r="C17" s="1">
        <f>C16-C15</f>
        <v>3.0902777777777612E-3</v>
      </c>
    </row>
    <row r="18" spans="2:3" x14ac:dyDescent="0.35">
      <c r="B18" t="s">
        <v>20</v>
      </c>
      <c r="C18" s="2">
        <f>(C16-C15)*86400</f>
        <v>266.99999999999858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1EBDB-BD38-4780-ABCE-53AC7BA19818}">
  <dimension ref="A1:N26"/>
  <sheetViews>
    <sheetView workbookViewId="0">
      <selection sqref="A1:XFD26"/>
    </sheetView>
  </sheetViews>
  <sheetFormatPr defaultRowHeight="14.5" x14ac:dyDescent="0.35"/>
  <sheetData>
    <row r="1" spans="1:14" x14ac:dyDescent="0.35">
      <c r="B1" t="s">
        <v>0</v>
      </c>
      <c r="C1" t="s">
        <v>1</v>
      </c>
      <c r="D1" t="s">
        <v>2</v>
      </c>
      <c r="E1" t="s">
        <v>16</v>
      </c>
      <c r="F1" t="s">
        <v>4</v>
      </c>
      <c r="G1" t="s">
        <v>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>
        <v>1</v>
      </c>
      <c r="B2">
        <v>10306</v>
      </c>
      <c r="C2">
        <v>181</v>
      </c>
      <c r="D2">
        <v>122</v>
      </c>
      <c r="E2">
        <f>B2/AVERAGE(C2:D2)</f>
        <v>68.026402640264024</v>
      </c>
      <c r="F2">
        <v>1</v>
      </c>
      <c r="G2">
        <f>-F2*B$26/10</f>
        <v>26.600000000000641</v>
      </c>
    </row>
    <row r="3" spans="1:14" x14ac:dyDescent="0.35">
      <c r="A3">
        <v>2</v>
      </c>
      <c r="B3">
        <v>10103</v>
      </c>
      <c r="C3">
        <v>195</v>
      </c>
      <c r="D3">
        <v>119</v>
      </c>
      <c r="E3">
        <f t="shared" ref="E3:E11" si="0">B3/AVERAGE(C3:D3)</f>
        <v>64.350318471337573</v>
      </c>
      <c r="F3">
        <v>2</v>
      </c>
      <c r="G3">
        <f t="shared" ref="G3:G11" si="1">-F3*B$26/10</f>
        <v>53.200000000001282</v>
      </c>
    </row>
    <row r="4" spans="1:14" x14ac:dyDescent="0.35">
      <c r="A4">
        <v>3</v>
      </c>
      <c r="B4">
        <v>10049</v>
      </c>
      <c r="C4">
        <v>204</v>
      </c>
      <c r="D4">
        <v>124</v>
      </c>
      <c r="E4">
        <f t="shared" si="0"/>
        <v>61.274390243902438</v>
      </c>
      <c r="F4">
        <v>3</v>
      </c>
      <c r="G4">
        <f t="shared" si="1"/>
        <v>79.80000000000193</v>
      </c>
    </row>
    <row r="5" spans="1:14" x14ac:dyDescent="0.35">
      <c r="A5">
        <v>4</v>
      </c>
      <c r="B5">
        <v>10043</v>
      </c>
      <c r="C5">
        <v>187</v>
      </c>
      <c r="D5">
        <v>150</v>
      </c>
      <c r="E5">
        <f t="shared" si="0"/>
        <v>59.602373887240354</v>
      </c>
      <c r="F5">
        <v>4</v>
      </c>
      <c r="G5">
        <f t="shared" si="1"/>
        <v>106.40000000000256</v>
      </c>
    </row>
    <row r="6" spans="1:14" x14ac:dyDescent="0.35">
      <c r="A6">
        <v>5</v>
      </c>
      <c r="B6">
        <v>10219</v>
      </c>
      <c r="C6">
        <v>183</v>
      </c>
      <c r="D6">
        <v>120</v>
      </c>
      <c r="E6">
        <f t="shared" si="0"/>
        <v>67.452145214521451</v>
      </c>
      <c r="F6">
        <v>5</v>
      </c>
      <c r="G6">
        <f t="shared" si="1"/>
        <v>133.00000000000321</v>
      </c>
    </row>
    <row r="7" spans="1:14" x14ac:dyDescent="0.35">
      <c r="A7">
        <v>6</v>
      </c>
      <c r="B7">
        <v>10050</v>
      </c>
      <c r="C7">
        <v>183</v>
      </c>
      <c r="D7">
        <v>131</v>
      </c>
      <c r="E7">
        <f t="shared" si="0"/>
        <v>64.01273885350318</v>
      </c>
      <c r="F7">
        <v>6</v>
      </c>
      <c r="G7">
        <f t="shared" si="1"/>
        <v>159.60000000000386</v>
      </c>
    </row>
    <row r="8" spans="1:14" x14ac:dyDescent="0.35">
      <c r="A8">
        <v>7</v>
      </c>
      <c r="B8">
        <v>10144</v>
      </c>
      <c r="C8">
        <v>188</v>
      </c>
      <c r="D8">
        <v>127</v>
      </c>
      <c r="E8">
        <f t="shared" si="0"/>
        <v>64.406349206349205</v>
      </c>
      <c r="F8">
        <v>7</v>
      </c>
      <c r="G8">
        <f t="shared" si="1"/>
        <v>186.20000000000451</v>
      </c>
    </row>
    <row r="9" spans="1:14" x14ac:dyDescent="0.35">
      <c r="A9">
        <v>8</v>
      </c>
      <c r="B9">
        <v>10030</v>
      </c>
      <c r="C9">
        <v>152</v>
      </c>
      <c r="D9">
        <v>132</v>
      </c>
      <c r="E9">
        <f t="shared" si="0"/>
        <v>70.633802816901408</v>
      </c>
      <c r="F9">
        <v>8</v>
      </c>
      <c r="G9">
        <f t="shared" si="1"/>
        <v>212.80000000000513</v>
      </c>
    </row>
    <row r="10" spans="1:14" x14ac:dyDescent="0.35">
      <c r="A10">
        <v>9</v>
      </c>
      <c r="B10">
        <v>10149</v>
      </c>
      <c r="C10">
        <v>180</v>
      </c>
      <c r="D10">
        <v>147</v>
      </c>
      <c r="E10">
        <f t="shared" si="0"/>
        <v>62.073394495412842</v>
      </c>
      <c r="F10">
        <v>9</v>
      </c>
      <c r="G10">
        <f t="shared" si="1"/>
        <v>239.40000000000578</v>
      </c>
    </row>
    <row r="11" spans="1:14" x14ac:dyDescent="0.35">
      <c r="A11">
        <v>10</v>
      </c>
      <c r="B11">
        <v>9937</v>
      </c>
      <c r="C11">
        <v>155</v>
      </c>
      <c r="D11">
        <v>126</v>
      </c>
      <c r="E11">
        <f t="shared" si="0"/>
        <v>70.72597864768683</v>
      </c>
      <c r="F11">
        <v>10</v>
      </c>
      <c r="G11">
        <f t="shared" si="1"/>
        <v>266.00000000000642</v>
      </c>
    </row>
    <row r="13" spans="1:14" x14ac:dyDescent="0.35">
      <c r="B13">
        <f>B11/B2</f>
        <v>0.9641956142053173</v>
      </c>
    </row>
    <row r="14" spans="1:14" x14ac:dyDescent="0.35">
      <c r="B14" t="s">
        <v>22</v>
      </c>
    </row>
    <row r="15" spans="1:14" x14ac:dyDescent="0.35">
      <c r="A15" t="s">
        <v>13</v>
      </c>
      <c r="B15">
        <v>101030</v>
      </c>
      <c r="C15">
        <v>1808</v>
      </c>
      <c r="D15">
        <v>1298</v>
      </c>
      <c r="E15">
        <v>56467</v>
      </c>
      <c r="F15">
        <v>52058</v>
      </c>
      <c r="G15">
        <v>31220</v>
      </c>
      <c r="H15">
        <v>218</v>
      </c>
      <c r="I15">
        <v>26931</v>
      </c>
      <c r="J15">
        <v>1329</v>
      </c>
      <c r="K15">
        <v>2775</v>
      </c>
      <c r="L15">
        <v>153</v>
      </c>
      <c r="M15">
        <v>564</v>
      </c>
      <c r="N15">
        <v>0</v>
      </c>
    </row>
    <row r="16" spans="1:14" x14ac:dyDescent="0.35">
      <c r="A16" t="s">
        <v>23</v>
      </c>
    </row>
    <row r="24" spans="1:2" x14ac:dyDescent="0.35">
      <c r="A24" t="s">
        <v>14</v>
      </c>
      <c r="B24" s="1">
        <v>0.37925925925925924</v>
      </c>
    </row>
    <row r="25" spans="1:2" x14ac:dyDescent="0.35">
      <c r="A25" t="s">
        <v>15</v>
      </c>
      <c r="B25" s="1">
        <v>0.38233796296296302</v>
      </c>
    </row>
    <row r="26" spans="1:2" x14ac:dyDescent="0.35">
      <c r="B26" s="2">
        <f>(B24-B25)*86400</f>
        <v>-266.00000000000642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14A2D-1BEA-471C-8554-01F60946F0EA}">
  <dimension ref="A1:GG243"/>
  <sheetViews>
    <sheetView workbookViewId="0">
      <selection activeCell="F2" activeCellId="1" sqref="E2:E11 F2:F11"/>
    </sheetView>
  </sheetViews>
  <sheetFormatPr defaultRowHeight="14.5" x14ac:dyDescent="0.35"/>
  <sheetData>
    <row r="1" spans="1:14" x14ac:dyDescent="0.35">
      <c r="B1" t="s">
        <v>0</v>
      </c>
      <c r="C1" t="s">
        <v>1</v>
      </c>
      <c r="D1" t="s">
        <v>2</v>
      </c>
      <c r="E1" t="s">
        <v>263</v>
      </c>
      <c r="F1" t="s">
        <v>264</v>
      </c>
      <c r="G1" t="s">
        <v>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>
        <v>1</v>
      </c>
      <c r="B2">
        <v>32888</v>
      </c>
      <c r="C2">
        <v>500</v>
      </c>
      <c r="D2">
        <v>363</v>
      </c>
      <c r="E2">
        <f>B2/AVERAGE(C2:D2)</f>
        <v>76.217844727694086</v>
      </c>
      <c r="F2">
        <v>1</v>
      </c>
      <c r="G2">
        <f>-B$21*F2/10</f>
        <v>27.000000000000387</v>
      </c>
    </row>
    <row r="3" spans="1:14" x14ac:dyDescent="0.35">
      <c r="A3">
        <v>2</v>
      </c>
      <c r="B3">
        <v>33165</v>
      </c>
      <c r="C3">
        <v>520</v>
      </c>
      <c r="D3">
        <v>359</v>
      </c>
      <c r="E3">
        <f t="shared" ref="E3:E11" si="0">B3/AVERAGE(C3:D3)</f>
        <v>75.460750853242317</v>
      </c>
      <c r="F3">
        <v>2</v>
      </c>
      <c r="G3">
        <f>-B$21*F3/10</f>
        <v>54.000000000000774</v>
      </c>
    </row>
    <row r="4" spans="1:14" x14ac:dyDescent="0.35">
      <c r="A4">
        <v>3</v>
      </c>
      <c r="B4">
        <v>33001</v>
      </c>
      <c r="C4">
        <v>531</v>
      </c>
      <c r="D4">
        <v>359</v>
      </c>
      <c r="E4">
        <f t="shared" si="0"/>
        <v>74.159550561797758</v>
      </c>
      <c r="F4">
        <v>3</v>
      </c>
      <c r="G4">
        <f t="shared" ref="G4:G11" si="1">-B$21*F4/10</f>
        <v>81.000000000001165</v>
      </c>
    </row>
    <row r="5" spans="1:14" x14ac:dyDescent="0.35">
      <c r="A5">
        <v>4</v>
      </c>
      <c r="B5">
        <v>32232</v>
      </c>
      <c r="C5">
        <v>494</v>
      </c>
      <c r="D5">
        <v>315</v>
      </c>
      <c r="E5">
        <f t="shared" si="0"/>
        <v>79.683559950556244</v>
      </c>
      <c r="F5">
        <v>4</v>
      </c>
      <c r="G5">
        <f t="shared" si="1"/>
        <v>108.00000000000155</v>
      </c>
    </row>
    <row r="6" spans="1:14" x14ac:dyDescent="0.35">
      <c r="A6">
        <v>5</v>
      </c>
      <c r="B6">
        <v>31682</v>
      </c>
      <c r="C6">
        <v>473</v>
      </c>
      <c r="D6">
        <v>346</v>
      </c>
      <c r="E6">
        <f t="shared" si="0"/>
        <v>77.367521367521363</v>
      </c>
      <c r="F6">
        <v>5</v>
      </c>
      <c r="G6">
        <f t="shared" si="1"/>
        <v>135.00000000000193</v>
      </c>
    </row>
    <row r="7" spans="1:14" x14ac:dyDescent="0.35">
      <c r="A7">
        <v>6</v>
      </c>
      <c r="B7">
        <v>30506</v>
      </c>
      <c r="C7">
        <v>435</v>
      </c>
      <c r="D7">
        <v>323</v>
      </c>
      <c r="E7">
        <f t="shared" si="0"/>
        <v>80.490765171503952</v>
      </c>
      <c r="F7">
        <v>6</v>
      </c>
      <c r="G7">
        <f t="shared" si="1"/>
        <v>162.00000000000233</v>
      </c>
    </row>
    <row r="8" spans="1:14" x14ac:dyDescent="0.35">
      <c r="A8">
        <v>7</v>
      </c>
      <c r="B8">
        <v>28853</v>
      </c>
      <c r="C8">
        <v>429</v>
      </c>
      <c r="D8">
        <v>345</v>
      </c>
      <c r="E8">
        <f t="shared" si="0"/>
        <v>74.555555555555557</v>
      </c>
      <c r="F8">
        <v>7</v>
      </c>
      <c r="G8">
        <f t="shared" si="1"/>
        <v>189.0000000000027</v>
      </c>
    </row>
    <row r="9" spans="1:14" x14ac:dyDescent="0.35">
      <c r="A9">
        <v>8</v>
      </c>
      <c r="B9">
        <v>28404</v>
      </c>
      <c r="C9">
        <v>429</v>
      </c>
      <c r="D9">
        <v>295</v>
      </c>
      <c r="E9">
        <f t="shared" si="0"/>
        <v>78.46408839779005</v>
      </c>
      <c r="F9">
        <v>8</v>
      </c>
      <c r="G9">
        <f t="shared" si="1"/>
        <v>216.0000000000031</v>
      </c>
    </row>
    <row r="10" spans="1:14" x14ac:dyDescent="0.35">
      <c r="A10">
        <v>9</v>
      </c>
      <c r="B10">
        <v>26756</v>
      </c>
      <c r="C10">
        <v>471</v>
      </c>
      <c r="D10">
        <v>279</v>
      </c>
      <c r="E10">
        <f t="shared" si="0"/>
        <v>71.349333333333334</v>
      </c>
      <c r="F10">
        <v>9</v>
      </c>
      <c r="G10">
        <f t="shared" si="1"/>
        <v>243.00000000000347</v>
      </c>
    </row>
    <row r="11" spans="1:14" x14ac:dyDescent="0.35">
      <c r="A11">
        <v>10</v>
      </c>
      <c r="B11">
        <v>25810</v>
      </c>
      <c r="C11">
        <v>433</v>
      </c>
      <c r="D11">
        <v>300</v>
      </c>
      <c r="E11">
        <f t="shared" si="0"/>
        <v>70.422919508867665</v>
      </c>
      <c r="F11">
        <v>10</v>
      </c>
      <c r="G11">
        <f t="shared" si="1"/>
        <v>270.00000000000387</v>
      </c>
    </row>
    <row r="13" spans="1:14" x14ac:dyDescent="0.35">
      <c r="B13">
        <f>B11/B2</f>
        <v>0.78478472391145704</v>
      </c>
    </row>
    <row r="14" spans="1:14" x14ac:dyDescent="0.35">
      <c r="B14" t="s">
        <v>24</v>
      </c>
    </row>
    <row r="15" spans="1:14" x14ac:dyDescent="0.35">
      <c r="A15" t="s">
        <v>13</v>
      </c>
      <c r="B15">
        <v>303297</v>
      </c>
      <c r="C15">
        <v>4715</v>
      </c>
      <c r="D15">
        <v>3284</v>
      </c>
      <c r="E15">
        <v>45443</v>
      </c>
      <c r="F15">
        <v>104333</v>
      </c>
      <c r="G15">
        <v>105126</v>
      </c>
      <c r="H15">
        <v>459</v>
      </c>
      <c r="I15">
        <v>20112</v>
      </c>
      <c r="J15">
        <v>2327</v>
      </c>
      <c r="K15">
        <v>5419</v>
      </c>
      <c r="L15">
        <v>211</v>
      </c>
      <c r="M15">
        <v>823</v>
      </c>
      <c r="N15">
        <v>0</v>
      </c>
    </row>
    <row r="16" spans="1:14" x14ac:dyDescent="0.35">
      <c r="A16" t="s">
        <v>25</v>
      </c>
    </row>
    <row r="19" spans="1:169" x14ac:dyDescent="0.35">
      <c r="A19" t="s">
        <v>14</v>
      </c>
      <c r="B19" s="1">
        <v>0.38717592592592592</v>
      </c>
    </row>
    <row r="20" spans="1:169" x14ac:dyDescent="0.35">
      <c r="A20" t="s">
        <v>15</v>
      </c>
      <c r="B20" s="1">
        <v>0.39030092592592597</v>
      </c>
    </row>
    <row r="21" spans="1:169" x14ac:dyDescent="0.35">
      <c r="B21" s="2">
        <f>(B19-B20)*86400</f>
        <v>-270.00000000000387</v>
      </c>
    </row>
    <row r="32" spans="1:169" x14ac:dyDescent="0.35">
      <c r="B32" t="s">
        <v>26</v>
      </c>
      <c r="M32" t="s">
        <v>27</v>
      </c>
      <c r="X32" t="s">
        <v>28</v>
      </c>
      <c r="AI32" t="s">
        <v>29</v>
      </c>
      <c r="AT32" t="s">
        <v>30</v>
      </c>
      <c r="BE32" t="s">
        <v>31</v>
      </c>
      <c r="BP32" t="s">
        <v>32</v>
      </c>
      <c r="CA32" t="s">
        <v>33</v>
      </c>
      <c r="CL32" t="s">
        <v>34</v>
      </c>
      <c r="CW32" t="s">
        <v>35</v>
      </c>
      <c r="DH32" t="s">
        <v>36</v>
      </c>
      <c r="DS32" t="s">
        <v>37</v>
      </c>
      <c r="ED32" t="s">
        <v>38</v>
      </c>
      <c r="EP32" t="s">
        <v>39</v>
      </c>
      <c r="FB32" t="s">
        <v>40</v>
      </c>
      <c r="FM32" t="s">
        <v>41</v>
      </c>
    </row>
    <row r="33" spans="1:189" x14ac:dyDescent="0.35">
      <c r="B33" t="s">
        <v>42</v>
      </c>
      <c r="C33" t="s">
        <v>16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  <c r="J33" t="s">
        <v>10</v>
      </c>
      <c r="K33" t="s">
        <v>11</v>
      </c>
      <c r="L33" t="s">
        <v>12</v>
      </c>
      <c r="M33" t="s">
        <v>42</v>
      </c>
      <c r="N33" t="s">
        <v>16</v>
      </c>
      <c r="O33" t="s">
        <v>4</v>
      </c>
      <c r="P33" t="s">
        <v>5</v>
      </c>
      <c r="Q33" t="s">
        <v>6</v>
      </c>
      <c r="R33" t="s">
        <v>7</v>
      </c>
      <c r="S33" t="s">
        <v>8</v>
      </c>
      <c r="T33" t="s">
        <v>9</v>
      </c>
      <c r="U33" t="s">
        <v>10</v>
      </c>
      <c r="V33" t="s">
        <v>11</v>
      </c>
      <c r="W33" t="s">
        <v>12</v>
      </c>
      <c r="X33" t="s">
        <v>42</v>
      </c>
      <c r="Y33" t="s">
        <v>16</v>
      </c>
      <c r="Z33" t="s">
        <v>4</v>
      </c>
      <c r="AA33" t="s">
        <v>5</v>
      </c>
      <c r="AB33" t="s">
        <v>6</v>
      </c>
      <c r="AC33" t="s">
        <v>7</v>
      </c>
      <c r="AD33" t="s">
        <v>8</v>
      </c>
      <c r="AE33" t="s">
        <v>9</v>
      </c>
      <c r="AF33" t="s">
        <v>10</v>
      </c>
      <c r="AG33" t="s">
        <v>11</v>
      </c>
      <c r="AH33" t="s">
        <v>12</v>
      </c>
      <c r="AI33" t="s">
        <v>42</v>
      </c>
      <c r="AJ33" t="s">
        <v>16</v>
      </c>
      <c r="AK33" t="s">
        <v>4</v>
      </c>
      <c r="AL33" t="s">
        <v>5</v>
      </c>
      <c r="AM33" t="s">
        <v>6</v>
      </c>
      <c r="AN33" t="s">
        <v>7</v>
      </c>
      <c r="AO33" t="s">
        <v>8</v>
      </c>
      <c r="AP33" t="s">
        <v>9</v>
      </c>
      <c r="AQ33" t="s">
        <v>10</v>
      </c>
      <c r="AR33" t="s">
        <v>11</v>
      </c>
      <c r="AS33" t="s">
        <v>12</v>
      </c>
      <c r="AT33" t="s">
        <v>42</v>
      </c>
      <c r="AU33" t="s">
        <v>16</v>
      </c>
      <c r="AV33" t="s">
        <v>4</v>
      </c>
      <c r="AW33" t="s">
        <v>5</v>
      </c>
      <c r="AX33" t="s">
        <v>6</v>
      </c>
      <c r="AY33" t="s">
        <v>7</v>
      </c>
      <c r="AZ33" t="s">
        <v>8</v>
      </c>
      <c r="BA33" t="s">
        <v>9</v>
      </c>
      <c r="BB33" t="s">
        <v>10</v>
      </c>
      <c r="BC33" t="s">
        <v>11</v>
      </c>
      <c r="BD33" t="s">
        <v>12</v>
      </c>
      <c r="BE33" t="s">
        <v>42</v>
      </c>
      <c r="BF33" t="s">
        <v>16</v>
      </c>
      <c r="BG33" t="s">
        <v>4</v>
      </c>
      <c r="BH33" t="s">
        <v>5</v>
      </c>
      <c r="BI33" t="s">
        <v>6</v>
      </c>
      <c r="BJ33" t="s">
        <v>7</v>
      </c>
      <c r="BK33" t="s">
        <v>8</v>
      </c>
      <c r="BL33" t="s">
        <v>9</v>
      </c>
      <c r="BM33" t="s">
        <v>10</v>
      </c>
      <c r="BN33" t="s">
        <v>11</v>
      </c>
      <c r="BO33" t="s">
        <v>12</v>
      </c>
      <c r="BP33" t="s">
        <v>42</v>
      </c>
      <c r="BQ33" t="s">
        <v>16</v>
      </c>
      <c r="BR33" t="s">
        <v>4</v>
      </c>
      <c r="BS33" t="s">
        <v>5</v>
      </c>
      <c r="BT33" t="s">
        <v>6</v>
      </c>
      <c r="BU33" t="s">
        <v>7</v>
      </c>
      <c r="BV33" t="s">
        <v>8</v>
      </c>
      <c r="BW33" t="s">
        <v>9</v>
      </c>
      <c r="BX33" t="s">
        <v>10</v>
      </c>
      <c r="BY33" t="s">
        <v>11</v>
      </c>
      <c r="BZ33" t="s">
        <v>12</v>
      </c>
      <c r="CA33" t="s">
        <v>42</v>
      </c>
      <c r="CB33" t="s">
        <v>16</v>
      </c>
      <c r="CC33" t="s">
        <v>4</v>
      </c>
      <c r="CD33" t="s">
        <v>5</v>
      </c>
      <c r="CE33" t="s">
        <v>6</v>
      </c>
      <c r="CF33" t="s">
        <v>7</v>
      </c>
      <c r="CG33" t="s">
        <v>8</v>
      </c>
      <c r="CH33" t="s">
        <v>9</v>
      </c>
      <c r="CI33" t="s">
        <v>10</v>
      </c>
      <c r="CJ33" t="s">
        <v>11</v>
      </c>
      <c r="CK33" t="s">
        <v>12</v>
      </c>
      <c r="CL33" t="s">
        <v>42</v>
      </c>
      <c r="CM33" t="s">
        <v>16</v>
      </c>
      <c r="CN33" t="s">
        <v>4</v>
      </c>
      <c r="CO33" t="s">
        <v>5</v>
      </c>
      <c r="CP33" t="s">
        <v>6</v>
      </c>
      <c r="CQ33" t="s">
        <v>7</v>
      </c>
      <c r="CR33" t="s">
        <v>8</v>
      </c>
      <c r="CS33" t="s">
        <v>9</v>
      </c>
      <c r="CT33" t="s">
        <v>10</v>
      </c>
      <c r="CU33" t="s">
        <v>11</v>
      </c>
      <c r="CV33" t="s">
        <v>12</v>
      </c>
      <c r="CW33" t="s">
        <v>42</v>
      </c>
      <c r="CX33" t="s">
        <v>16</v>
      </c>
      <c r="CY33" t="s">
        <v>4</v>
      </c>
      <c r="CZ33" t="s">
        <v>5</v>
      </c>
      <c r="DA33" t="s">
        <v>6</v>
      </c>
      <c r="DB33" t="s">
        <v>7</v>
      </c>
      <c r="DC33" t="s">
        <v>8</v>
      </c>
      <c r="DD33" t="s">
        <v>9</v>
      </c>
      <c r="DE33" t="s">
        <v>10</v>
      </c>
      <c r="DF33" t="s">
        <v>11</v>
      </c>
      <c r="DG33" t="s">
        <v>12</v>
      </c>
      <c r="DH33" t="s">
        <v>42</v>
      </c>
      <c r="DI33" t="s">
        <v>16</v>
      </c>
      <c r="DJ33" t="s">
        <v>4</v>
      </c>
      <c r="DK33" t="s">
        <v>5</v>
      </c>
      <c r="DL33" t="s">
        <v>6</v>
      </c>
      <c r="DM33" t="s">
        <v>7</v>
      </c>
      <c r="DN33" t="s">
        <v>8</v>
      </c>
      <c r="DO33" t="s">
        <v>9</v>
      </c>
      <c r="DP33" t="s">
        <v>10</v>
      </c>
      <c r="DQ33" t="s">
        <v>11</v>
      </c>
      <c r="DR33" t="s">
        <v>12</v>
      </c>
      <c r="DS33" t="s">
        <v>42</v>
      </c>
      <c r="DT33" t="s">
        <v>16</v>
      </c>
      <c r="DU33" t="s">
        <v>4</v>
      </c>
      <c r="DV33" t="s">
        <v>5</v>
      </c>
      <c r="DW33" t="s">
        <v>6</v>
      </c>
      <c r="DX33" t="s">
        <v>7</v>
      </c>
      <c r="DY33" t="s">
        <v>8</v>
      </c>
      <c r="DZ33" t="s">
        <v>9</v>
      </c>
      <c r="EA33" t="s">
        <v>10</v>
      </c>
      <c r="EB33" t="s">
        <v>11</v>
      </c>
      <c r="EC33" t="s">
        <v>12</v>
      </c>
      <c r="ED33" t="s">
        <v>42</v>
      </c>
      <c r="EE33" t="s">
        <v>16</v>
      </c>
      <c r="EF33" t="s">
        <v>4</v>
      </c>
      <c r="EG33" t="s">
        <v>5</v>
      </c>
      <c r="EH33" t="s">
        <v>6</v>
      </c>
      <c r="EI33" t="s">
        <v>7</v>
      </c>
      <c r="EJ33" t="s">
        <v>8</v>
      </c>
      <c r="EK33" t="s">
        <v>9</v>
      </c>
      <c r="EL33" t="s">
        <v>10</v>
      </c>
      <c r="EM33" t="s">
        <v>11</v>
      </c>
      <c r="EN33" t="s">
        <v>12</v>
      </c>
      <c r="EO33" t="s">
        <v>43</v>
      </c>
      <c r="EP33" t="s">
        <v>42</v>
      </c>
      <c r="EQ33" t="s">
        <v>16</v>
      </c>
      <c r="ER33" t="s">
        <v>4</v>
      </c>
      <c r="ES33" t="s">
        <v>5</v>
      </c>
      <c r="ET33" t="s">
        <v>6</v>
      </c>
      <c r="EU33" t="s">
        <v>7</v>
      </c>
      <c r="EV33" t="s">
        <v>8</v>
      </c>
      <c r="EW33" t="s">
        <v>9</v>
      </c>
      <c r="EX33" t="s">
        <v>10</v>
      </c>
      <c r="EY33" t="s">
        <v>11</v>
      </c>
      <c r="EZ33" t="s">
        <v>12</v>
      </c>
      <c r="FA33" t="s">
        <v>43</v>
      </c>
      <c r="FB33" t="s">
        <v>44</v>
      </c>
      <c r="FC33" t="s">
        <v>45</v>
      </c>
      <c r="FD33" t="s">
        <v>46</v>
      </c>
      <c r="FE33" t="s">
        <v>47</v>
      </c>
      <c r="FF33" t="s">
        <v>48</v>
      </c>
      <c r="FG33" t="s">
        <v>49</v>
      </c>
      <c r="FH33" t="s">
        <v>50</v>
      </c>
      <c r="FI33" t="s">
        <v>51</v>
      </c>
      <c r="FJ33" t="s">
        <v>52</v>
      </c>
      <c r="FK33" t="s">
        <v>53</v>
      </c>
      <c r="FL33" t="s">
        <v>43</v>
      </c>
      <c r="FM33" t="s">
        <v>42</v>
      </c>
      <c r="FN33" t="s">
        <v>16</v>
      </c>
      <c r="FO33" t="s">
        <v>4</v>
      </c>
      <c r="FP33" t="s">
        <v>5</v>
      </c>
      <c r="FQ33" t="s">
        <v>6</v>
      </c>
      <c r="FR33" t="s">
        <v>7</v>
      </c>
      <c r="FS33" t="s">
        <v>8</v>
      </c>
      <c r="FT33" t="s">
        <v>9</v>
      </c>
      <c r="FU33" t="s">
        <v>10</v>
      </c>
      <c r="FV33" t="s">
        <v>11</v>
      </c>
      <c r="FW33" t="s">
        <v>12</v>
      </c>
      <c r="FX33" t="s">
        <v>54</v>
      </c>
      <c r="FY33" t="s">
        <v>55</v>
      </c>
      <c r="FZ33" t="s">
        <v>56</v>
      </c>
      <c r="GA33" t="s">
        <v>57</v>
      </c>
      <c r="GB33" t="s">
        <v>58</v>
      </c>
      <c r="GC33" t="s">
        <v>59</v>
      </c>
      <c r="GD33" t="s">
        <v>60</v>
      </c>
      <c r="GE33" t="s">
        <v>61</v>
      </c>
      <c r="GF33" t="s">
        <v>62</v>
      </c>
      <c r="GG33" t="s">
        <v>63</v>
      </c>
    </row>
    <row r="34" spans="1:189" x14ac:dyDescent="0.35">
      <c r="A34" t="s">
        <v>13</v>
      </c>
      <c r="B34">
        <v>39.99</v>
      </c>
      <c r="C34">
        <v>39.99</v>
      </c>
      <c r="D34">
        <v>39.99</v>
      </c>
      <c r="E34">
        <v>39.99</v>
      </c>
      <c r="F34">
        <v>39.99</v>
      </c>
      <c r="G34">
        <v>39.99</v>
      </c>
      <c r="H34">
        <v>39.99</v>
      </c>
      <c r="I34">
        <v>39.99</v>
      </c>
      <c r="J34">
        <v>39.99</v>
      </c>
      <c r="K34">
        <v>39.99</v>
      </c>
      <c r="M34">
        <v>5140.7</v>
      </c>
      <c r="N34">
        <v>2289.3200000000002</v>
      </c>
      <c r="O34">
        <v>10805.33</v>
      </c>
      <c r="P34">
        <v>3545.2</v>
      </c>
      <c r="Q34">
        <v>15.3</v>
      </c>
      <c r="R34">
        <v>1008.95</v>
      </c>
      <c r="S34">
        <v>116.39</v>
      </c>
      <c r="T34">
        <v>180.74</v>
      </c>
      <c r="U34">
        <v>7.03</v>
      </c>
      <c r="V34">
        <v>82.32</v>
      </c>
      <c r="X34">
        <v>60</v>
      </c>
      <c r="Y34">
        <v>20</v>
      </c>
      <c r="Z34">
        <v>10</v>
      </c>
      <c r="AA34">
        <v>30</v>
      </c>
      <c r="AB34">
        <v>30</v>
      </c>
      <c r="AC34">
        <v>20</v>
      </c>
      <c r="AD34">
        <v>20</v>
      </c>
      <c r="AE34">
        <v>30</v>
      </c>
      <c r="AF34">
        <v>30</v>
      </c>
      <c r="AG34">
        <v>10</v>
      </c>
      <c r="AI34">
        <v>303297</v>
      </c>
      <c r="AJ34">
        <v>45443</v>
      </c>
      <c r="AK34">
        <v>104333</v>
      </c>
      <c r="AL34">
        <v>105126</v>
      </c>
      <c r="AM34">
        <v>459</v>
      </c>
      <c r="AN34">
        <v>20112</v>
      </c>
      <c r="AO34">
        <v>2327</v>
      </c>
      <c r="AP34">
        <v>5419</v>
      </c>
      <c r="AQ34">
        <v>211</v>
      </c>
      <c r="AR34">
        <v>823</v>
      </c>
      <c r="AT34">
        <v>125.22</v>
      </c>
      <c r="AU34">
        <v>54.89</v>
      </c>
      <c r="AV34">
        <v>268.66000000000003</v>
      </c>
      <c r="AW34">
        <v>87.57</v>
      </c>
      <c r="AX34">
        <v>0.01</v>
      </c>
      <c r="AY34">
        <v>24.65</v>
      </c>
      <c r="AZ34">
        <v>0.06</v>
      </c>
      <c r="BA34">
        <v>-0.02</v>
      </c>
      <c r="BB34">
        <v>0.01</v>
      </c>
      <c r="BC34">
        <v>1.85</v>
      </c>
      <c r="BE34">
        <v>5007.33</v>
      </c>
      <c r="BF34">
        <v>2194.73</v>
      </c>
      <c r="BG34">
        <v>10742.81</v>
      </c>
      <c r="BH34">
        <v>3501.76</v>
      </c>
      <c r="BI34">
        <v>0.3</v>
      </c>
      <c r="BJ34">
        <v>985.8</v>
      </c>
      <c r="BK34">
        <v>2.5</v>
      </c>
      <c r="BL34">
        <v>-0.83</v>
      </c>
      <c r="BM34">
        <v>0.53</v>
      </c>
      <c r="BN34">
        <v>73.819999999999993</v>
      </c>
      <c r="BP34">
        <v>38.54</v>
      </c>
      <c r="BQ34">
        <v>24.2</v>
      </c>
      <c r="BR34">
        <v>172.85</v>
      </c>
      <c r="BS34">
        <v>81.61</v>
      </c>
      <c r="BT34">
        <v>1.02</v>
      </c>
      <c r="BU34">
        <v>43.58</v>
      </c>
      <c r="BV34">
        <v>1.02</v>
      </c>
      <c r="BW34">
        <v>1</v>
      </c>
      <c r="BX34">
        <v>1.08</v>
      </c>
      <c r="BY34">
        <v>9.68</v>
      </c>
      <c r="CA34">
        <v>133.38</v>
      </c>
      <c r="CB34">
        <v>94.58</v>
      </c>
      <c r="CC34">
        <v>62.51</v>
      </c>
      <c r="CD34">
        <v>43.44</v>
      </c>
      <c r="CE34">
        <v>15</v>
      </c>
      <c r="CF34">
        <v>23.15</v>
      </c>
      <c r="CG34">
        <v>113.89</v>
      </c>
      <c r="CH34">
        <v>181.58</v>
      </c>
      <c r="CI34">
        <v>6.5</v>
      </c>
      <c r="CJ34">
        <v>8.5</v>
      </c>
      <c r="CL34">
        <v>157.25</v>
      </c>
      <c r="CM34">
        <v>116.54</v>
      </c>
      <c r="CN34">
        <v>70.02</v>
      </c>
      <c r="CO34">
        <v>52.34</v>
      </c>
      <c r="CP34">
        <v>16.07</v>
      </c>
      <c r="CQ34">
        <v>24.9</v>
      </c>
      <c r="CR34">
        <v>121.85</v>
      </c>
      <c r="CS34">
        <v>190.19</v>
      </c>
      <c r="CT34">
        <v>7.13</v>
      </c>
      <c r="CU34">
        <v>9</v>
      </c>
      <c r="CW34">
        <v>109.51</v>
      </c>
      <c r="CX34">
        <v>72.62</v>
      </c>
      <c r="CY34">
        <v>55.01</v>
      </c>
      <c r="CZ34">
        <v>34.54</v>
      </c>
      <c r="DA34">
        <v>13.93</v>
      </c>
      <c r="DB34">
        <v>21.4</v>
      </c>
      <c r="DC34">
        <v>105.94</v>
      </c>
      <c r="DD34">
        <v>172.97</v>
      </c>
      <c r="DE34">
        <v>5.87</v>
      </c>
      <c r="DF34">
        <v>8</v>
      </c>
      <c r="DH34">
        <v>3.12</v>
      </c>
      <c r="DI34">
        <v>0.2</v>
      </c>
      <c r="DJ34">
        <v>1.1599999999999999</v>
      </c>
      <c r="DK34">
        <v>0.62</v>
      </c>
      <c r="DL34">
        <v>0</v>
      </c>
      <c r="DM34">
        <v>0.28000000000000003</v>
      </c>
      <c r="DN34">
        <v>0</v>
      </c>
      <c r="DO34">
        <v>0</v>
      </c>
      <c r="DP34">
        <v>0</v>
      </c>
      <c r="DQ34">
        <v>0.26</v>
      </c>
      <c r="DS34">
        <v>0.04</v>
      </c>
      <c r="DT34">
        <v>0.01</v>
      </c>
      <c r="DU34">
        <v>0.21</v>
      </c>
      <c r="DV34">
        <v>0.08</v>
      </c>
      <c r="DW34">
        <v>0</v>
      </c>
      <c r="DX34">
        <v>0.03</v>
      </c>
      <c r="DY34">
        <v>0</v>
      </c>
      <c r="DZ34">
        <v>0</v>
      </c>
      <c r="EA34">
        <v>0</v>
      </c>
      <c r="EB34">
        <v>0.01</v>
      </c>
      <c r="ED34">
        <v>7.74</v>
      </c>
      <c r="EE34">
        <v>2.02</v>
      </c>
      <c r="EF34">
        <v>27.68</v>
      </c>
      <c r="EG34">
        <v>10.72</v>
      </c>
      <c r="EH34">
        <v>0</v>
      </c>
      <c r="EI34">
        <v>3.02</v>
      </c>
      <c r="EJ34">
        <v>0</v>
      </c>
      <c r="EK34">
        <v>0</v>
      </c>
      <c r="EL34">
        <v>0.01</v>
      </c>
      <c r="EM34">
        <v>1.45</v>
      </c>
      <c r="EN34">
        <v>46.73</v>
      </c>
      <c r="EO34">
        <v>99.38</v>
      </c>
      <c r="EP34">
        <v>6.98</v>
      </c>
      <c r="EQ34">
        <v>1.72</v>
      </c>
      <c r="ER34">
        <v>20.43</v>
      </c>
      <c r="ES34">
        <v>8.24</v>
      </c>
      <c r="ET34">
        <v>0</v>
      </c>
      <c r="EU34">
        <v>1.56</v>
      </c>
      <c r="EV34">
        <v>0</v>
      </c>
      <c r="EW34">
        <v>0</v>
      </c>
      <c r="EX34">
        <v>0</v>
      </c>
      <c r="EY34">
        <v>0.54</v>
      </c>
      <c r="EZ34">
        <v>60.53</v>
      </c>
      <c r="FA34">
        <v>100</v>
      </c>
      <c r="FB34">
        <v>10.43</v>
      </c>
      <c r="FC34">
        <v>3.35</v>
      </c>
      <c r="FD34">
        <v>59.23</v>
      </c>
      <c r="FE34">
        <v>20.260000000000002</v>
      </c>
      <c r="FF34">
        <v>0</v>
      </c>
      <c r="FG34">
        <v>4.22</v>
      </c>
      <c r="FH34">
        <v>0</v>
      </c>
      <c r="FI34">
        <v>0</v>
      </c>
      <c r="FJ34">
        <v>0.01</v>
      </c>
      <c r="FK34">
        <v>1.87</v>
      </c>
      <c r="FL34">
        <v>99.38</v>
      </c>
      <c r="FM34">
        <v>118</v>
      </c>
      <c r="FN34">
        <v>102</v>
      </c>
      <c r="FO34">
        <v>329</v>
      </c>
      <c r="FP34">
        <v>188</v>
      </c>
      <c r="FQ34">
        <v>137</v>
      </c>
      <c r="FR34">
        <v>168</v>
      </c>
      <c r="FS34">
        <v>145</v>
      </c>
      <c r="FT34">
        <v>140</v>
      </c>
      <c r="FU34">
        <v>407</v>
      </c>
      <c r="FV34">
        <v>935</v>
      </c>
      <c r="FX34">
        <v>13256</v>
      </c>
      <c r="FY34">
        <v>34429</v>
      </c>
      <c r="FZ34">
        <v>428</v>
      </c>
      <c r="GA34" t="s">
        <v>64</v>
      </c>
      <c r="GB34" t="s">
        <v>64</v>
      </c>
      <c r="GC34" t="s">
        <v>65</v>
      </c>
      <c r="GD34" t="s">
        <v>64</v>
      </c>
      <c r="GE34">
        <v>11.09</v>
      </c>
      <c r="GF34">
        <v>1</v>
      </c>
      <c r="GG34" t="s">
        <v>66</v>
      </c>
    </row>
    <row r="41" spans="1:189" x14ac:dyDescent="0.35">
      <c r="A41" t="s">
        <v>67</v>
      </c>
    </row>
    <row r="42" spans="1:189" x14ac:dyDescent="0.35">
      <c r="A42" t="s">
        <v>68</v>
      </c>
    </row>
    <row r="43" spans="1:189" x14ac:dyDescent="0.35">
      <c r="A43" t="s">
        <v>69</v>
      </c>
    </row>
    <row r="44" spans="1:189" x14ac:dyDescent="0.35">
      <c r="A44" t="s">
        <v>68</v>
      </c>
    </row>
    <row r="45" spans="1:189" x14ac:dyDescent="0.35">
      <c r="A45" t="s">
        <v>70</v>
      </c>
    </row>
    <row r="46" spans="1:189" x14ac:dyDescent="0.35">
      <c r="A46" t="s">
        <v>70</v>
      </c>
    </row>
    <row r="47" spans="1:189" x14ac:dyDescent="0.35">
      <c r="A47" t="s">
        <v>70</v>
      </c>
    </row>
    <row r="48" spans="1:189" x14ac:dyDescent="0.35">
      <c r="A48" t="s">
        <v>70</v>
      </c>
    </row>
    <row r="49" spans="1:1" x14ac:dyDescent="0.35">
      <c r="A49" t="s">
        <v>70</v>
      </c>
    </row>
    <row r="50" spans="1:1" x14ac:dyDescent="0.35">
      <c r="A50" t="s">
        <v>70</v>
      </c>
    </row>
    <row r="51" spans="1:1" x14ac:dyDescent="0.35">
      <c r="A51" t="s">
        <v>70</v>
      </c>
    </row>
    <row r="52" spans="1:1" x14ac:dyDescent="0.35">
      <c r="A52" t="s">
        <v>70</v>
      </c>
    </row>
    <row r="53" spans="1:1" x14ac:dyDescent="0.35">
      <c r="A53" t="s">
        <v>71</v>
      </c>
    </row>
    <row r="54" spans="1:1" x14ac:dyDescent="0.35">
      <c r="A54" t="s">
        <v>72</v>
      </c>
    </row>
    <row r="55" spans="1:1" x14ac:dyDescent="0.35">
      <c r="A55" t="s">
        <v>73</v>
      </c>
    </row>
    <row r="56" spans="1:1" x14ac:dyDescent="0.35">
      <c r="A56" t="s">
        <v>73</v>
      </c>
    </row>
    <row r="57" spans="1:1" x14ac:dyDescent="0.35">
      <c r="A57" t="s">
        <v>74</v>
      </c>
    </row>
    <row r="58" spans="1:1" x14ac:dyDescent="0.35">
      <c r="A58" t="s">
        <v>75</v>
      </c>
    </row>
    <row r="59" spans="1:1" x14ac:dyDescent="0.35">
      <c r="A59" t="s">
        <v>76</v>
      </c>
    </row>
    <row r="60" spans="1:1" x14ac:dyDescent="0.35">
      <c r="A60" t="s">
        <v>77</v>
      </c>
    </row>
    <row r="61" spans="1:1" x14ac:dyDescent="0.35">
      <c r="A61" t="s">
        <v>78</v>
      </c>
    </row>
    <row r="62" spans="1:1" x14ac:dyDescent="0.35">
      <c r="A62" t="s">
        <v>79</v>
      </c>
    </row>
    <row r="63" spans="1:1" x14ac:dyDescent="0.35">
      <c r="A63" t="s">
        <v>80</v>
      </c>
    </row>
    <row r="64" spans="1:1" x14ac:dyDescent="0.35">
      <c r="A64" t="s">
        <v>81</v>
      </c>
    </row>
    <row r="65" spans="1:1" x14ac:dyDescent="0.35">
      <c r="A65" t="s">
        <v>82</v>
      </c>
    </row>
    <row r="66" spans="1:1" x14ac:dyDescent="0.35">
      <c r="A66" t="s">
        <v>83</v>
      </c>
    </row>
    <row r="67" spans="1:1" x14ac:dyDescent="0.35">
      <c r="A67" t="s">
        <v>84</v>
      </c>
    </row>
    <row r="68" spans="1:1" x14ac:dyDescent="0.35">
      <c r="A68" t="s">
        <v>85</v>
      </c>
    </row>
    <row r="69" spans="1:1" x14ac:dyDescent="0.35">
      <c r="A69" t="s">
        <v>86</v>
      </c>
    </row>
    <row r="70" spans="1:1" x14ac:dyDescent="0.35">
      <c r="A70" t="s">
        <v>87</v>
      </c>
    </row>
    <row r="71" spans="1:1" x14ac:dyDescent="0.35">
      <c r="A71" t="s">
        <v>88</v>
      </c>
    </row>
    <row r="72" spans="1:1" x14ac:dyDescent="0.35">
      <c r="A72" t="s">
        <v>89</v>
      </c>
    </row>
    <row r="73" spans="1:1" x14ac:dyDescent="0.35">
      <c r="A73" t="s">
        <v>90</v>
      </c>
    </row>
    <row r="74" spans="1:1" x14ac:dyDescent="0.35">
      <c r="A74" t="s">
        <v>91</v>
      </c>
    </row>
    <row r="75" spans="1:1" x14ac:dyDescent="0.35">
      <c r="A75" t="s">
        <v>92</v>
      </c>
    </row>
    <row r="76" spans="1:1" x14ac:dyDescent="0.35">
      <c r="A76" t="s">
        <v>93</v>
      </c>
    </row>
    <row r="77" spans="1:1" x14ac:dyDescent="0.35">
      <c r="A77" t="s">
        <v>94</v>
      </c>
    </row>
    <row r="78" spans="1:1" x14ac:dyDescent="0.35">
      <c r="A78" t="s">
        <v>95</v>
      </c>
    </row>
    <row r="79" spans="1:1" x14ac:dyDescent="0.35">
      <c r="A79" t="s">
        <v>96</v>
      </c>
    </row>
    <row r="80" spans="1:1" x14ac:dyDescent="0.35">
      <c r="A80" t="s">
        <v>97</v>
      </c>
    </row>
    <row r="81" spans="1:1" x14ac:dyDescent="0.35">
      <c r="A81" t="s">
        <v>98</v>
      </c>
    </row>
    <row r="82" spans="1:1" x14ac:dyDescent="0.35">
      <c r="A82" t="s">
        <v>99</v>
      </c>
    </row>
    <row r="83" spans="1:1" x14ac:dyDescent="0.35">
      <c r="A83" t="s">
        <v>100</v>
      </c>
    </row>
    <row r="84" spans="1:1" x14ac:dyDescent="0.35">
      <c r="A84" t="s">
        <v>101</v>
      </c>
    </row>
    <row r="85" spans="1:1" x14ac:dyDescent="0.35">
      <c r="A85" t="s">
        <v>102</v>
      </c>
    </row>
    <row r="86" spans="1:1" x14ac:dyDescent="0.35">
      <c r="A86" t="s">
        <v>103</v>
      </c>
    </row>
    <row r="87" spans="1:1" x14ac:dyDescent="0.35">
      <c r="A87" t="s">
        <v>104</v>
      </c>
    </row>
    <row r="88" spans="1:1" x14ac:dyDescent="0.35">
      <c r="A88" t="s">
        <v>105</v>
      </c>
    </row>
    <row r="89" spans="1:1" x14ac:dyDescent="0.35">
      <c r="A89" t="s">
        <v>106</v>
      </c>
    </row>
    <row r="90" spans="1:1" x14ac:dyDescent="0.35">
      <c r="A90" t="s">
        <v>107</v>
      </c>
    </row>
    <row r="91" spans="1:1" x14ac:dyDescent="0.35">
      <c r="A91" t="s">
        <v>108</v>
      </c>
    </row>
    <row r="92" spans="1:1" x14ac:dyDescent="0.35">
      <c r="A92" t="s">
        <v>109</v>
      </c>
    </row>
    <row r="93" spans="1:1" x14ac:dyDescent="0.35">
      <c r="A93" t="s">
        <v>110</v>
      </c>
    </row>
    <row r="94" spans="1:1" x14ac:dyDescent="0.35">
      <c r="A94" t="s">
        <v>111</v>
      </c>
    </row>
    <row r="95" spans="1:1" x14ac:dyDescent="0.35">
      <c r="A95" t="s">
        <v>112</v>
      </c>
    </row>
    <row r="96" spans="1:1" x14ac:dyDescent="0.35">
      <c r="A96" t="s">
        <v>113</v>
      </c>
    </row>
    <row r="97" spans="1:1" x14ac:dyDescent="0.35">
      <c r="A97" t="s">
        <v>114</v>
      </c>
    </row>
    <row r="98" spans="1:1" x14ac:dyDescent="0.35">
      <c r="A98" t="s">
        <v>115</v>
      </c>
    </row>
    <row r="99" spans="1:1" x14ac:dyDescent="0.35">
      <c r="A99" t="s">
        <v>116</v>
      </c>
    </row>
    <row r="100" spans="1:1" x14ac:dyDescent="0.35">
      <c r="A100" t="s">
        <v>117</v>
      </c>
    </row>
    <row r="101" spans="1:1" x14ac:dyDescent="0.35">
      <c r="A101" t="s">
        <v>118</v>
      </c>
    </row>
    <row r="102" spans="1:1" x14ac:dyDescent="0.35">
      <c r="A102" t="s">
        <v>119</v>
      </c>
    </row>
    <row r="103" spans="1:1" x14ac:dyDescent="0.35">
      <c r="A103" t="s">
        <v>120</v>
      </c>
    </row>
    <row r="104" spans="1:1" x14ac:dyDescent="0.35">
      <c r="A104" t="s">
        <v>121</v>
      </c>
    </row>
    <row r="105" spans="1:1" x14ac:dyDescent="0.35">
      <c r="A105" t="s">
        <v>122</v>
      </c>
    </row>
    <row r="106" spans="1:1" x14ac:dyDescent="0.35">
      <c r="A106" t="s">
        <v>123</v>
      </c>
    </row>
    <row r="107" spans="1:1" x14ac:dyDescent="0.35">
      <c r="A107" t="s">
        <v>124</v>
      </c>
    </row>
    <row r="108" spans="1:1" x14ac:dyDescent="0.35">
      <c r="A108" t="s">
        <v>125</v>
      </c>
    </row>
    <row r="109" spans="1:1" x14ac:dyDescent="0.35">
      <c r="A109" t="s">
        <v>126</v>
      </c>
    </row>
    <row r="110" spans="1:1" x14ac:dyDescent="0.35">
      <c r="A110" t="s">
        <v>127</v>
      </c>
    </row>
    <row r="111" spans="1:1" x14ac:dyDescent="0.35">
      <c r="A111" t="s">
        <v>128</v>
      </c>
    </row>
    <row r="112" spans="1:1" x14ac:dyDescent="0.35">
      <c r="A112" t="s">
        <v>129</v>
      </c>
    </row>
    <row r="113" spans="1:1" x14ac:dyDescent="0.35">
      <c r="A113" t="s">
        <v>130</v>
      </c>
    </row>
    <row r="114" spans="1:1" x14ac:dyDescent="0.35">
      <c r="A114" t="s">
        <v>131</v>
      </c>
    </row>
    <row r="115" spans="1:1" x14ac:dyDescent="0.35">
      <c r="A115" t="s">
        <v>132</v>
      </c>
    </row>
    <row r="116" spans="1:1" x14ac:dyDescent="0.35">
      <c r="A116" t="s">
        <v>133</v>
      </c>
    </row>
    <row r="117" spans="1:1" x14ac:dyDescent="0.35">
      <c r="A117" t="s">
        <v>134</v>
      </c>
    </row>
    <row r="118" spans="1:1" x14ac:dyDescent="0.35">
      <c r="A118" t="s">
        <v>135</v>
      </c>
    </row>
    <row r="119" spans="1:1" x14ac:dyDescent="0.35">
      <c r="A119" t="s">
        <v>136</v>
      </c>
    </row>
    <row r="120" spans="1:1" x14ac:dyDescent="0.35">
      <c r="A120" t="s">
        <v>137</v>
      </c>
    </row>
    <row r="121" spans="1:1" x14ac:dyDescent="0.35">
      <c r="A121" t="s">
        <v>138</v>
      </c>
    </row>
    <row r="122" spans="1:1" x14ac:dyDescent="0.35">
      <c r="A122" t="s">
        <v>139</v>
      </c>
    </row>
    <row r="123" spans="1:1" x14ac:dyDescent="0.35">
      <c r="A123" t="s">
        <v>140</v>
      </c>
    </row>
    <row r="124" spans="1:1" x14ac:dyDescent="0.35">
      <c r="A124" t="s">
        <v>141</v>
      </c>
    </row>
    <row r="125" spans="1:1" x14ac:dyDescent="0.35">
      <c r="A125" t="s">
        <v>142</v>
      </c>
    </row>
    <row r="126" spans="1:1" x14ac:dyDescent="0.35">
      <c r="A126" t="s">
        <v>143</v>
      </c>
    </row>
    <row r="127" spans="1:1" x14ac:dyDescent="0.35">
      <c r="A127" t="s">
        <v>144</v>
      </c>
    </row>
    <row r="128" spans="1:1" x14ac:dyDescent="0.35">
      <c r="A128" t="s">
        <v>145</v>
      </c>
    </row>
    <row r="129" spans="1:1" x14ac:dyDescent="0.35">
      <c r="A129" t="s">
        <v>146</v>
      </c>
    </row>
    <row r="130" spans="1:1" x14ac:dyDescent="0.35">
      <c r="A130" t="s">
        <v>147</v>
      </c>
    </row>
    <row r="131" spans="1:1" x14ac:dyDescent="0.35">
      <c r="A131" t="s">
        <v>148</v>
      </c>
    </row>
    <row r="132" spans="1:1" x14ac:dyDescent="0.35">
      <c r="A132" t="s">
        <v>149</v>
      </c>
    </row>
    <row r="133" spans="1:1" x14ac:dyDescent="0.35">
      <c r="A133" t="s">
        <v>150</v>
      </c>
    </row>
    <row r="134" spans="1:1" x14ac:dyDescent="0.35">
      <c r="A134" t="s">
        <v>151</v>
      </c>
    </row>
    <row r="135" spans="1:1" x14ac:dyDescent="0.35">
      <c r="A135" t="s">
        <v>152</v>
      </c>
    </row>
    <row r="136" spans="1:1" x14ac:dyDescent="0.35">
      <c r="A136" t="s">
        <v>153</v>
      </c>
    </row>
    <row r="137" spans="1:1" x14ac:dyDescent="0.35">
      <c r="A137" t="s">
        <v>154</v>
      </c>
    </row>
    <row r="138" spans="1:1" x14ac:dyDescent="0.35">
      <c r="A138" t="s">
        <v>155</v>
      </c>
    </row>
    <row r="139" spans="1:1" x14ac:dyDescent="0.35">
      <c r="A139" t="s">
        <v>156</v>
      </c>
    </row>
    <row r="140" spans="1:1" x14ac:dyDescent="0.35">
      <c r="A140" t="s">
        <v>157</v>
      </c>
    </row>
    <row r="141" spans="1:1" x14ac:dyDescent="0.35">
      <c r="A141" t="s">
        <v>158</v>
      </c>
    </row>
    <row r="142" spans="1:1" x14ac:dyDescent="0.35">
      <c r="A142" t="s">
        <v>159</v>
      </c>
    </row>
    <row r="143" spans="1:1" x14ac:dyDescent="0.35">
      <c r="A143" t="s">
        <v>160</v>
      </c>
    </row>
    <row r="144" spans="1:1" x14ac:dyDescent="0.35">
      <c r="A144" t="s">
        <v>161</v>
      </c>
    </row>
    <row r="145" spans="1:1" x14ac:dyDescent="0.35">
      <c r="A145" t="s">
        <v>162</v>
      </c>
    </row>
    <row r="146" spans="1:1" x14ac:dyDescent="0.35">
      <c r="A146" t="s">
        <v>163</v>
      </c>
    </row>
    <row r="147" spans="1:1" x14ac:dyDescent="0.35">
      <c r="A147" t="s">
        <v>164</v>
      </c>
    </row>
    <row r="148" spans="1:1" x14ac:dyDescent="0.35">
      <c r="A148" t="s">
        <v>165</v>
      </c>
    </row>
    <row r="149" spans="1:1" x14ac:dyDescent="0.35">
      <c r="A149" t="s">
        <v>166</v>
      </c>
    </row>
    <row r="150" spans="1:1" x14ac:dyDescent="0.35">
      <c r="A150" t="s">
        <v>167</v>
      </c>
    </row>
    <row r="151" spans="1:1" x14ac:dyDescent="0.35">
      <c r="A151" t="s">
        <v>168</v>
      </c>
    </row>
    <row r="152" spans="1:1" x14ac:dyDescent="0.35">
      <c r="A152" t="s">
        <v>169</v>
      </c>
    </row>
    <row r="153" spans="1:1" x14ac:dyDescent="0.35">
      <c r="A153" t="s">
        <v>170</v>
      </c>
    </row>
    <row r="154" spans="1:1" x14ac:dyDescent="0.35">
      <c r="A154" t="s">
        <v>171</v>
      </c>
    </row>
    <row r="155" spans="1:1" x14ac:dyDescent="0.35">
      <c r="A155" t="s">
        <v>172</v>
      </c>
    </row>
    <row r="156" spans="1:1" x14ac:dyDescent="0.35">
      <c r="A156" t="s">
        <v>173</v>
      </c>
    </row>
    <row r="157" spans="1:1" x14ac:dyDescent="0.35">
      <c r="A157" t="s">
        <v>174</v>
      </c>
    </row>
    <row r="158" spans="1:1" x14ac:dyDescent="0.35">
      <c r="A158" t="s">
        <v>175</v>
      </c>
    </row>
    <row r="159" spans="1:1" x14ac:dyDescent="0.35">
      <c r="A159" t="s">
        <v>176</v>
      </c>
    </row>
    <row r="160" spans="1:1" x14ac:dyDescent="0.35">
      <c r="A160" t="s">
        <v>177</v>
      </c>
    </row>
    <row r="161" spans="1:1" x14ac:dyDescent="0.35">
      <c r="A161" t="s">
        <v>178</v>
      </c>
    </row>
    <row r="162" spans="1:1" x14ac:dyDescent="0.35">
      <c r="A162" t="s">
        <v>179</v>
      </c>
    </row>
    <row r="163" spans="1:1" x14ac:dyDescent="0.35">
      <c r="A163" t="s">
        <v>180</v>
      </c>
    </row>
    <row r="164" spans="1:1" x14ac:dyDescent="0.35">
      <c r="A164" t="s">
        <v>181</v>
      </c>
    </row>
    <row r="165" spans="1:1" x14ac:dyDescent="0.35">
      <c r="A165" t="s">
        <v>182</v>
      </c>
    </row>
    <row r="166" spans="1:1" x14ac:dyDescent="0.35">
      <c r="A166" t="s">
        <v>183</v>
      </c>
    </row>
    <row r="167" spans="1:1" x14ac:dyDescent="0.35">
      <c r="A167" t="s">
        <v>184</v>
      </c>
    </row>
    <row r="168" spans="1:1" x14ac:dyDescent="0.35">
      <c r="A168" t="s">
        <v>185</v>
      </c>
    </row>
    <row r="169" spans="1:1" x14ac:dyDescent="0.35">
      <c r="A169" t="s">
        <v>186</v>
      </c>
    </row>
    <row r="170" spans="1:1" x14ac:dyDescent="0.35">
      <c r="A170" t="s">
        <v>187</v>
      </c>
    </row>
    <row r="171" spans="1:1" x14ac:dyDescent="0.35">
      <c r="A171" t="s">
        <v>188</v>
      </c>
    </row>
    <row r="172" spans="1:1" x14ac:dyDescent="0.35">
      <c r="A172" t="s">
        <v>189</v>
      </c>
    </row>
    <row r="173" spans="1:1" x14ac:dyDescent="0.35">
      <c r="A173" t="s">
        <v>190</v>
      </c>
    </row>
    <row r="174" spans="1:1" x14ac:dyDescent="0.35">
      <c r="A174" t="s">
        <v>191</v>
      </c>
    </row>
    <row r="175" spans="1:1" x14ac:dyDescent="0.35">
      <c r="A175" t="s">
        <v>192</v>
      </c>
    </row>
    <row r="176" spans="1:1" x14ac:dyDescent="0.35">
      <c r="A176" t="s">
        <v>193</v>
      </c>
    </row>
    <row r="177" spans="1:1" x14ac:dyDescent="0.35">
      <c r="A177" t="s">
        <v>194</v>
      </c>
    </row>
    <row r="178" spans="1:1" x14ac:dyDescent="0.35">
      <c r="A178" t="s">
        <v>195</v>
      </c>
    </row>
    <row r="179" spans="1:1" x14ac:dyDescent="0.35">
      <c r="A179" t="s">
        <v>196</v>
      </c>
    </row>
    <row r="180" spans="1:1" x14ac:dyDescent="0.35">
      <c r="A180" t="s">
        <v>197</v>
      </c>
    </row>
    <row r="181" spans="1:1" x14ac:dyDescent="0.35">
      <c r="A181" t="s">
        <v>198</v>
      </c>
    </row>
    <row r="182" spans="1:1" x14ac:dyDescent="0.35">
      <c r="A182" t="s">
        <v>199</v>
      </c>
    </row>
    <row r="183" spans="1:1" x14ac:dyDescent="0.35">
      <c r="A183" t="s">
        <v>200</v>
      </c>
    </row>
    <row r="184" spans="1:1" x14ac:dyDescent="0.35">
      <c r="A184" t="s">
        <v>201</v>
      </c>
    </row>
    <row r="185" spans="1:1" x14ac:dyDescent="0.35">
      <c r="A185" t="s">
        <v>202</v>
      </c>
    </row>
    <row r="186" spans="1:1" x14ac:dyDescent="0.35">
      <c r="A186" t="s">
        <v>203</v>
      </c>
    </row>
    <row r="187" spans="1:1" x14ac:dyDescent="0.35">
      <c r="A187" t="s">
        <v>204</v>
      </c>
    </row>
    <row r="188" spans="1:1" x14ac:dyDescent="0.35">
      <c r="A188" t="s">
        <v>205</v>
      </c>
    </row>
    <row r="189" spans="1:1" x14ac:dyDescent="0.35">
      <c r="A189" t="s">
        <v>206</v>
      </c>
    </row>
    <row r="190" spans="1:1" x14ac:dyDescent="0.35">
      <c r="A190" t="s">
        <v>207</v>
      </c>
    </row>
    <row r="191" spans="1:1" x14ac:dyDescent="0.35">
      <c r="A191" t="s">
        <v>208</v>
      </c>
    </row>
    <row r="192" spans="1:1" x14ac:dyDescent="0.35">
      <c r="A192" t="s">
        <v>209</v>
      </c>
    </row>
    <row r="193" spans="1:1" x14ac:dyDescent="0.35">
      <c r="A193" t="s">
        <v>210</v>
      </c>
    </row>
    <row r="194" spans="1:1" x14ac:dyDescent="0.35">
      <c r="A194" t="s">
        <v>211</v>
      </c>
    </row>
    <row r="195" spans="1:1" x14ac:dyDescent="0.35">
      <c r="A195" t="s">
        <v>212</v>
      </c>
    </row>
    <row r="196" spans="1:1" x14ac:dyDescent="0.35">
      <c r="A196" t="s">
        <v>213</v>
      </c>
    </row>
    <row r="197" spans="1:1" x14ac:dyDescent="0.35">
      <c r="A197" t="s">
        <v>214</v>
      </c>
    </row>
    <row r="198" spans="1:1" x14ac:dyDescent="0.35">
      <c r="A198" t="s">
        <v>215</v>
      </c>
    </row>
    <row r="199" spans="1:1" x14ac:dyDescent="0.35">
      <c r="A199" t="s">
        <v>216</v>
      </c>
    </row>
    <row r="200" spans="1:1" x14ac:dyDescent="0.35">
      <c r="A200" t="s">
        <v>217</v>
      </c>
    </row>
    <row r="201" spans="1:1" x14ac:dyDescent="0.35">
      <c r="A201" t="s">
        <v>218</v>
      </c>
    </row>
    <row r="202" spans="1:1" x14ac:dyDescent="0.35">
      <c r="A202" t="s">
        <v>219</v>
      </c>
    </row>
    <row r="203" spans="1:1" x14ac:dyDescent="0.35">
      <c r="A203" t="s">
        <v>220</v>
      </c>
    </row>
    <row r="204" spans="1:1" x14ac:dyDescent="0.35">
      <c r="A204" t="s">
        <v>221</v>
      </c>
    </row>
    <row r="205" spans="1:1" x14ac:dyDescent="0.35">
      <c r="A205" t="s">
        <v>222</v>
      </c>
    </row>
    <row r="206" spans="1:1" x14ac:dyDescent="0.35">
      <c r="A206" t="s">
        <v>223</v>
      </c>
    </row>
    <row r="207" spans="1:1" x14ac:dyDescent="0.35">
      <c r="A207" t="s">
        <v>224</v>
      </c>
    </row>
    <row r="208" spans="1:1" x14ac:dyDescent="0.35">
      <c r="A208" t="s">
        <v>225</v>
      </c>
    </row>
    <row r="209" spans="1:1" x14ac:dyDescent="0.35">
      <c r="A209" t="s">
        <v>226</v>
      </c>
    </row>
    <row r="210" spans="1:1" x14ac:dyDescent="0.35">
      <c r="A210" t="s">
        <v>227</v>
      </c>
    </row>
    <row r="211" spans="1:1" x14ac:dyDescent="0.35">
      <c r="A211" t="s">
        <v>228</v>
      </c>
    </row>
    <row r="212" spans="1:1" x14ac:dyDescent="0.35">
      <c r="A212" t="s">
        <v>229</v>
      </c>
    </row>
    <row r="213" spans="1:1" x14ac:dyDescent="0.35">
      <c r="A213" t="s">
        <v>230</v>
      </c>
    </row>
    <row r="214" spans="1:1" x14ac:dyDescent="0.35">
      <c r="A214" t="s">
        <v>231</v>
      </c>
    </row>
    <row r="215" spans="1:1" x14ac:dyDescent="0.35">
      <c r="A215" t="s">
        <v>232</v>
      </c>
    </row>
    <row r="216" spans="1:1" x14ac:dyDescent="0.35">
      <c r="A216" t="s">
        <v>233</v>
      </c>
    </row>
    <row r="217" spans="1:1" x14ac:dyDescent="0.35">
      <c r="A217" t="s">
        <v>234</v>
      </c>
    </row>
    <row r="218" spans="1:1" x14ac:dyDescent="0.35">
      <c r="A218" t="s">
        <v>235</v>
      </c>
    </row>
    <row r="219" spans="1:1" x14ac:dyDescent="0.35">
      <c r="A219" t="s">
        <v>236</v>
      </c>
    </row>
    <row r="220" spans="1:1" x14ac:dyDescent="0.35">
      <c r="A220" t="s">
        <v>237</v>
      </c>
    </row>
    <row r="221" spans="1:1" x14ac:dyDescent="0.35">
      <c r="A221" t="s">
        <v>238</v>
      </c>
    </row>
    <row r="222" spans="1:1" x14ac:dyDescent="0.35">
      <c r="A222" t="s">
        <v>239</v>
      </c>
    </row>
    <row r="223" spans="1:1" x14ac:dyDescent="0.35">
      <c r="A223" t="s">
        <v>240</v>
      </c>
    </row>
    <row r="224" spans="1:1" x14ac:dyDescent="0.35">
      <c r="A224" t="s">
        <v>241</v>
      </c>
    </row>
    <row r="225" spans="1:1" x14ac:dyDescent="0.35">
      <c r="A225" t="s">
        <v>242</v>
      </c>
    </row>
    <row r="226" spans="1:1" x14ac:dyDescent="0.35">
      <c r="A226" t="s">
        <v>243</v>
      </c>
    </row>
    <row r="227" spans="1:1" x14ac:dyDescent="0.35">
      <c r="A227" t="s">
        <v>244</v>
      </c>
    </row>
    <row r="228" spans="1:1" x14ac:dyDescent="0.35">
      <c r="A228" t="s">
        <v>245</v>
      </c>
    </row>
    <row r="229" spans="1:1" x14ac:dyDescent="0.35">
      <c r="A229" t="s">
        <v>246</v>
      </c>
    </row>
    <row r="230" spans="1:1" x14ac:dyDescent="0.35">
      <c r="A230" t="s">
        <v>247</v>
      </c>
    </row>
    <row r="231" spans="1:1" x14ac:dyDescent="0.35">
      <c r="A231" t="s">
        <v>248</v>
      </c>
    </row>
    <row r="232" spans="1:1" x14ac:dyDescent="0.35">
      <c r="A232" t="s">
        <v>249</v>
      </c>
    </row>
    <row r="233" spans="1:1" x14ac:dyDescent="0.35">
      <c r="A233" t="s">
        <v>250</v>
      </c>
    </row>
    <row r="234" spans="1:1" x14ac:dyDescent="0.35">
      <c r="A234" t="s">
        <v>251</v>
      </c>
    </row>
    <row r="235" spans="1:1" x14ac:dyDescent="0.35">
      <c r="A235" t="s">
        <v>252</v>
      </c>
    </row>
    <row r="236" spans="1:1" x14ac:dyDescent="0.35">
      <c r="A236" t="s">
        <v>253</v>
      </c>
    </row>
    <row r="237" spans="1:1" s="3" customFormat="1" x14ac:dyDescent="0.35">
      <c r="A237" s="3" t="s">
        <v>254</v>
      </c>
    </row>
    <row r="238" spans="1:1" x14ac:dyDescent="0.35">
      <c r="A238" t="s">
        <v>255</v>
      </c>
    </row>
    <row r="239" spans="1:1" x14ac:dyDescent="0.35">
      <c r="A239" t="s">
        <v>256</v>
      </c>
    </row>
    <row r="240" spans="1:1" x14ac:dyDescent="0.35">
      <c r="A240" t="s">
        <v>257</v>
      </c>
    </row>
    <row r="241" spans="1:1" x14ac:dyDescent="0.35">
      <c r="A241" t="s">
        <v>258</v>
      </c>
    </row>
    <row r="242" spans="1:1" x14ac:dyDescent="0.35">
      <c r="A242" t="s">
        <v>259</v>
      </c>
    </row>
    <row r="243" spans="1:1" x14ac:dyDescent="0.35">
      <c r="A243" t="s">
        <v>260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1504-110B-45BA-BF3B-22DD86EB3FD6}">
  <dimension ref="A1:N20"/>
  <sheetViews>
    <sheetView workbookViewId="0">
      <selection activeCell="E2" sqref="E2:F11"/>
    </sheetView>
  </sheetViews>
  <sheetFormatPr defaultRowHeight="14.5" x14ac:dyDescent="0.35"/>
  <cols>
    <col min="5" max="5" width="13.453125" customWidth="1"/>
  </cols>
  <sheetData>
    <row r="1" spans="1:14" x14ac:dyDescent="0.35">
      <c r="B1" t="s">
        <v>0</v>
      </c>
      <c r="C1" t="s">
        <v>1</v>
      </c>
      <c r="D1" t="s">
        <v>2</v>
      </c>
      <c r="E1" t="s">
        <v>263</v>
      </c>
      <c r="F1" t="s">
        <v>264</v>
      </c>
      <c r="G1" t="s">
        <v>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>
        <v>1</v>
      </c>
      <c r="B2">
        <v>69941</v>
      </c>
      <c r="C2">
        <v>1083</v>
      </c>
      <c r="D2">
        <v>777</v>
      </c>
      <c r="E2">
        <f>B2/AVERAGE(C2:D2)</f>
        <v>75.205376344086019</v>
      </c>
      <c r="F2">
        <v>1</v>
      </c>
      <c r="G2">
        <f>-B$20*F2/10</f>
        <v>27.10000000000008</v>
      </c>
    </row>
    <row r="3" spans="1:14" x14ac:dyDescent="0.35">
      <c r="A3">
        <v>2</v>
      </c>
      <c r="B3">
        <v>67621</v>
      </c>
      <c r="C3">
        <v>1125</v>
      </c>
      <c r="D3">
        <v>785</v>
      </c>
      <c r="E3">
        <f t="shared" ref="E3:E11" si="0">B3/AVERAGE(C3:D3)</f>
        <v>70.807329842931935</v>
      </c>
      <c r="F3">
        <v>2</v>
      </c>
      <c r="G3">
        <f t="shared" ref="G3:G11" si="1">-B$20*F3/10</f>
        <v>54.200000000000159</v>
      </c>
    </row>
    <row r="4" spans="1:14" x14ac:dyDescent="0.35">
      <c r="A4">
        <v>3</v>
      </c>
      <c r="B4">
        <v>67303</v>
      </c>
      <c r="C4">
        <v>1085</v>
      </c>
      <c r="D4">
        <v>792</v>
      </c>
      <c r="E4">
        <f t="shared" si="0"/>
        <v>71.713372402770375</v>
      </c>
      <c r="F4">
        <v>3</v>
      </c>
      <c r="G4">
        <f t="shared" si="1"/>
        <v>81.300000000000239</v>
      </c>
    </row>
    <row r="5" spans="1:14" x14ac:dyDescent="0.35">
      <c r="A5">
        <v>4</v>
      </c>
      <c r="B5">
        <v>65511</v>
      </c>
      <c r="C5">
        <v>1088</v>
      </c>
      <c r="D5">
        <v>811</v>
      </c>
      <c r="E5">
        <f t="shared" si="0"/>
        <v>68.995260663507111</v>
      </c>
      <c r="F5">
        <v>4</v>
      </c>
      <c r="G5">
        <f t="shared" si="1"/>
        <v>108.40000000000032</v>
      </c>
    </row>
    <row r="6" spans="1:14" x14ac:dyDescent="0.35">
      <c r="A6">
        <v>5</v>
      </c>
      <c r="B6">
        <v>64258</v>
      </c>
      <c r="C6">
        <v>1087</v>
      </c>
      <c r="D6">
        <v>768</v>
      </c>
      <c r="E6">
        <f t="shared" si="0"/>
        <v>69.280862533692726</v>
      </c>
      <c r="F6">
        <v>5</v>
      </c>
      <c r="G6">
        <f t="shared" si="1"/>
        <v>135.5000000000004</v>
      </c>
    </row>
    <row r="7" spans="1:14" x14ac:dyDescent="0.35">
      <c r="A7">
        <v>6</v>
      </c>
      <c r="B7">
        <v>61527</v>
      </c>
      <c r="C7">
        <v>1001</v>
      </c>
      <c r="D7">
        <v>764</v>
      </c>
      <c r="E7">
        <f t="shared" si="0"/>
        <v>69.718980169971672</v>
      </c>
      <c r="F7">
        <v>6</v>
      </c>
      <c r="G7">
        <f t="shared" si="1"/>
        <v>162.60000000000048</v>
      </c>
    </row>
    <row r="8" spans="1:14" x14ac:dyDescent="0.35">
      <c r="A8">
        <v>7</v>
      </c>
      <c r="B8">
        <v>60700</v>
      </c>
      <c r="C8">
        <v>1043</v>
      </c>
      <c r="D8">
        <v>773</v>
      </c>
      <c r="E8">
        <f t="shared" si="0"/>
        <v>66.850220264317187</v>
      </c>
      <c r="F8">
        <v>7</v>
      </c>
      <c r="G8">
        <f t="shared" si="1"/>
        <v>189.70000000000056</v>
      </c>
    </row>
    <row r="9" spans="1:14" x14ac:dyDescent="0.35">
      <c r="A9">
        <v>8</v>
      </c>
      <c r="B9">
        <v>60295</v>
      </c>
      <c r="C9">
        <v>1057</v>
      </c>
      <c r="D9">
        <v>700</v>
      </c>
      <c r="E9">
        <f t="shared" si="0"/>
        <v>68.634035287421739</v>
      </c>
      <c r="F9">
        <v>8</v>
      </c>
      <c r="G9">
        <f t="shared" si="1"/>
        <v>216.80000000000064</v>
      </c>
    </row>
    <row r="10" spans="1:14" x14ac:dyDescent="0.35">
      <c r="A10">
        <v>9</v>
      </c>
      <c r="B10">
        <v>60011</v>
      </c>
      <c r="C10">
        <v>1006</v>
      </c>
      <c r="D10">
        <v>770</v>
      </c>
      <c r="E10">
        <f t="shared" si="0"/>
        <v>67.579954954954957</v>
      </c>
      <c r="F10">
        <v>9</v>
      </c>
      <c r="G10">
        <f t="shared" si="1"/>
        <v>243.90000000000072</v>
      </c>
    </row>
    <row r="11" spans="1:14" x14ac:dyDescent="0.35">
      <c r="A11">
        <v>10</v>
      </c>
      <c r="B11">
        <v>60236</v>
      </c>
      <c r="C11">
        <v>1009</v>
      </c>
      <c r="D11">
        <v>727</v>
      </c>
      <c r="E11">
        <f t="shared" si="0"/>
        <v>69.396313364055302</v>
      </c>
      <c r="F11">
        <v>10</v>
      </c>
      <c r="G11">
        <f t="shared" si="1"/>
        <v>271.0000000000008</v>
      </c>
    </row>
    <row r="12" spans="1:14" x14ac:dyDescent="0.35">
      <c r="E12">
        <f>E11/E2</f>
        <v>0.92275734445563307</v>
      </c>
    </row>
    <row r="14" spans="1:14" x14ac:dyDescent="0.35">
      <c r="B14" t="s">
        <v>261</v>
      </c>
    </row>
    <row r="15" spans="1:14" x14ac:dyDescent="0.35">
      <c r="A15" t="s">
        <v>13</v>
      </c>
      <c r="B15">
        <v>637403</v>
      </c>
      <c r="C15">
        <v>10584</v>
      </c>
      <c r="D15">
        <v>7667</v>
      </c>
      <c r="E15">
        <v>137566</v>
      </c>
      <c r="F15">
        <v>246959</v>
      </c>
      <c r="G15">
        <v>231407</v>
      </c>
      <c r="H15">
        <v>1143</v>
      </c>
      <c r="I15">
        <v>69486</v>
      </c>
      <c r="J15">
        <v>6312</v>
      </c>
      <c r="K15">
        <v>14176</v>
      </c>
      <c r="L15">
        <v>566</v>
      </c>
      <c r="M15">
        <v>2433</v>
      </c>
      <c r="N15">
        <v>0</v>
      </c>
    </row>
    <row r="16" spans="1:14" x14ac:dyDescent="0.35">
      <c r="A16" t="s">
        <v>262</v>
      </c>
    </row>
    <row r="18" spans="1:2" x14ac:dyDescent="0.35">
      <c r="A18" t="s">
        <v>14</v>
      </c>
      <c r="B18" s="1">
        <v>0.39356481481481481</v>
      </c>
    </row>
    <row r="19" spans="1:2" x14ac:dyDescent="0.35">
      <c r="A19" t="s">
        <v>15</v>
      </c>
      <c r="B19" s="1">
        <v>0.3967013888888889</v>
      </c>
    </row>
    <row r="20" spans="1:2" x14ac:dyDescent="0.35">
      <c r="B20" s="2">
        <f>(B18-B19)*86400</f>
        <v>-271.0000000000008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70DF-80EA-429E-B6F2-DDB60699C0A2}">
  <dimension ref="A1"/>
  <sheetViews>
    <sheetView workbookViewId="0">
      <selection activeCell="G6" sqref="G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Kakanui_singlepoint_subcounting</vt:lpstr>
      <vt:lpstr>rhyo_test1_I_decay</vt:lpstr>
      <vt:lpstr>Jadiete_test2_20nA</vt:lpstr>
      <vt:lpstr>Jadiete_test3_40nA</vt:lpstr>
      <vt:lpstr>Jadiete_test4_100nA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2022-11-03T19:20:14Z</dcterms:created>
  <dcterms:modified xsi:type="dcterms:W3CDTF">2022-11-14T19:46:15Z</dcterms:modified>
</cp:coreProperties>
</file>