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Summary_For_Each_Volcano\Arc_Wide_Trends\"/>
    </mc:Choice>
  </mc:AlternateContent>
  <xr:revisionPtr revIDLastSave="0" documentId="13_ncr:1_{720EE350-0E74-4BBD-8AAC-F2C3817BD4A4}" xr6:coauthVersionLast="47" xr6:coauthVersionMax="47" xr10:uidLastSave="{00000000-0000-0000-0000-000000000000}"/>
  <bookViews>
    <workbookView xWindow="28680" yWindow="-120" windowWidth="29040" windowHeight="15720" firstSheet="2" activeTab="2" xr2:uid="{3D1A9812-4834-4B24-BF0E-F6EF18322D1F}"/>
  </bookViews>
  <sheets>
    <sheet name="Sheet1" sheetId="1" r:id="rId1"/>
    <sheet name="Sheet3" sheetId="3" r:id="rId2"/>
    <sheet name="Sort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I7" i="2"/>
  <c r="O15" i="2"/>
  <c r="O7" i="2"/>
  <c r="H3" i="2"/>
  <c r="H4" i="2"/>
  <c r="H7" i="2"/>
  <c r="H6" i="2"/>
  <c r="H8" i="2"/>
  <c r="H9" i="2"/>
  <c r="H10" i="2"/>
  <c r="H11" i="2"/>
  <c r="H12" i="2"/>
  <c r="H5" i="2"/>
  <c r="H13" i="2"/>
  <c r="H14" i="2"/>
  <c r="H2" i="2"/>
  <c r="D6" i="3"/>
  <c r="D15" i="1"/>
</calcChain>
</file>

<file path=xl/sharedStrings.xml><?xml version="1.0" encoding="utf-8"?>
<sst xmlns="http://schemas.openxmlformats.org/spreadsheetml/2006/main" count="128" uniqueCount="36">
  <si>
    <t>Baker</t>
  </si>
  <si>
    <t>Glacier</t>
  </si>
  <si>
    <t>Rainier</t>
  </si>
  <si>
    <t>Adams</t>
  </si>
  <si>
    <t>MSH</t>
  </si>
  <si>
    <t>Hood</t>
  </si>
  <si>
    <t>Jefferson</t>
  </si>
  <si>
    <t>Santiam</t>
  </si>
  <si>
    <t>Three Sisters</t>
  </si>
  <si>
    <t>Newberry</t>
  </si>
  <si>
    <t>Crater Lake</t>
  </si>
  <si>
    <t>Medicine Lake</t>
  </si>
  <si>
    <t>Shasta</t>
  </si>
  <si>
    <t>Lassen</t>
  </si>
  <si>
    <t>Volcano</t>
  </si>
  <si>
    <t>Threat</t>
  </si>
  <si>
    <t>Active seismometers</t>
  </si>
  <si>
    <t>Cpx</t>
  </si>
  <si>
    <t>Amp</t>
  </si>
  <si>
    <t>Melt inc VB</t>
  </si>
  <si>
    <t>Melt inc studies no VB</t>
  </si>
  <si>
    <t>Expet</t>
  </si>
  <si>
    <t>MT survey</t>
  </si>
  <si>
    <t>Seismic Survey</t>
  </si>
  <si>
    <t>LPs</t>
  </si>
  <si>
    <t>Y</t>
  </si>
  <si>
    <t>N</t>
  </si>
  <si>
    <t>Geodetics</t>
  </si>
  <si>
    <t>Cpx-Opx</t>
  </si>
  <si>
    <t>Volcano_Name</t>
  </si>
  <si>
    <t>1sp</t>
  </si>
  <si>
    <t>3sp</t>
  </si>
  <si>
    <t>3bb</t>
  </si>
  <si>
    <t># MI Raman</t>
  </si>
  <si>
    <t>#  MI NO Raman</t>
  </si>
  <si>
    <t>Geodetic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</si>
</sst>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139</c:v>
                </c:pt>
                <c:pt idx="1">
                  <c:v>135</c:v>
                </c:pt>
                <c:pt idx="2">
                  <c:v>203</c:v>
                </c:pt>
                <c:pt idx="3">
                  <c:v>92</c:v>
                </c:pt>
                <c:pt idx="4">
                  <c:v>235</c:v>
                </c:pt>
                <c:pt idx="5">
                  <c:v>92</c:v>
                </c:pt>
                <c:pt idx="6">
                  <c:v>13</c:v>
                </c:pt>
                <c:pt idx="7">
                  <c:v>165</c:v>
                </c:pt>
                <c:pt idx="8">
                  <c:v>146</c:v>
                </c:pt>
                <c:pt idx="9">
                  <c:v>146</c:v>
                </c:pt>
                <c:pt idx="10">
                  <c:v>129</c:v>
                </c:pt>
                <c:pt idx="11">
                  <c:v>78</c:v>
                </c:pt>
                <c:pt idx="12">
                  <c:v>178</c:v>
                </c:pt>
                <c:pt idx="13">
                  <c:v>153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17</c:v>
                </c:pt>
                <c:pt idx="3">
                  <c:v>1</c:v>
                </c:pt>
                <c:pt idx="4">
                  <c:v>26</c:v>
                </c:pt>
                <c:pt idx="5">
                  <c:v>11</c:v>
                </c:pt>
                <c:pt idx="6">
                  <c:v>1</c:v>
                </c:pt>
                <c:pt idx="8">
                  <c:v>5</c:v>
                </c:pt>
                <c:pt idx="9">
                  <c:v>11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F-45DB-9002-8CFE9DE5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13936"/>
        <c:axId val="2126922672"/>
      </c:scatterChart>
      <c:valAx>
        <c:axId val="21269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22672"/>
        <c:crosses val="autoZero"/>
        <c:crossBetween val="midCat"/>
      </c:valAx>
      <c:valAx>
        <c:axId val="2126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139</c:v>
                </c:pt>
                <c:pt idx="1">
                  <c:v>135</c:v>
                </c:pt>
                <c:pt idx="2">
                  <c:v>203</c:v>
                </c:pt>
                <c:pt idx="3">
                  <c:v>92</c:v>
                </c:pt>
                <c:pt idx="4">
                  <c:v>235</c:v>
                </c:pt>
                <c:pt idx="5">
                  <c:v>92</c:v>
                </c:pt>
                <c:pt idx="6">
                  <c:v>13</c:v>
                </c:pt>
                <c:pt idx="7">
                  <c:v>165</c:v>
                </c:pt>
                <c:pt idx="8">
                  <c:v>146</c:v>
                </c:pt>
                <c:pt idx="9">
                  <c:v>146</c:v>
                </c:pt>
                <c:pt idx="10">
                  <c:v>129</c:v>
                </c:pt>
                <c:pt idx="11">
                  <c:v>78</c:v>
                </c:pt>
                <c:pt idx="12">
                  <c:v>178</c:v>
                </c:pt>
                <c:pt idx="13">
                  <c:v>153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17</c:v>
                </c:pt>
                <c:pt idx="3">
                  <c:v>1</c:v>
                </c:pt>
                <c:pt idx="4">
                  <c:v>26</c:v>
                </c:pt>
                <c:pt idx="5">
                  <c:v>11</c:v>
                </c:pt>
                <c:pt idx="6">
                  <c:v>1</c:v>
                </c:pt>
                <c:pt idx="8">
                  <c:v>5</c:v>
                </c:pt>
                <c:pt idx="9">
                  <c:v>11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0-4CE5-9D79-F7DE213F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13936"/>
        <c:axId val="2126922672"/>
      </c:scatterChart>
      <c:valAx>
        <c:axId val="21269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22672"/>
        <c:crosses val="autoZero"/>
        <c:crossBetween val="midCat"/>
      </c:valAx>
      <c:valAx>
        <c:axId val="2126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Sorted!$D$2:$D$14</c:f>
              <c:numCache>
                <c:formatCode>General</c:formatCode>
                <c:ptCount val="13"/>
                <c:pt idx="0">
                  <c:v>29</c:v>
                </c:pt>
                <c:pt idx="1">
                  <c:v>17</c:v>
                </c:pt>
                <c:pt idx="2">
                  <c:v>7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xVal>
          <c:yVal>
            <c:numRef>
              <c:f>Sorted!$U$2:$U$14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6-4AF5-B481-6921EB88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76240"/>
        <c:axId val="367582064"/>
      </c:scatterChart>
      <c:valAx>
        <c:axId val="3675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82064"/>
        <c:crosses val="autoZero"/>
        <c:crossBetween val="midCat"/>
      </c:valAx>
      <c:valAx>
        <c:axId val="3675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6</xdr:row>
      <xdr:rowOff>80010</xdr:rowOff>
    </xdr:from>
    <xdr:to>
      <xdr:col>15</xdr:col>
      <xdr:colOff>106680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B92F-AB5E-708A-DCFE-15C23D262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19</xdr:row>
      <xdr:rowOff>57150</xdr:rowOff>
    </xdr:from>
    <xdr:to>
      <xdr:col>24</xdr:col>
      <xdr:colOff>91440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C17B7-35E8-40ED-8AE5-330AD3E1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15</xdr:row>
      <xdr:rowOff>173355</xdr:rowOff>
    </xdr:from>
    <xdr:to>
      <xdr:col>17</xdr:col>
      <xdr:colOff>320040</xdr:colOff>
      <xdr:row>30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B9644-89C4-BFE6-7406-92ABEEA1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B3DE-B16A-48DA-982F-0B7030751DEB}">
  <dimension ref="A1:M15"/>
  <sheetViews>
    <sheetView workbookViewId="0">
      <selection activeCell="B3" sqref="B3"/>
    </sheetView>
  </sheetViews>
  <sheetFormatPr defaultRowHeight="14.5" x14ac:dyDescent="0.35"/>
  <cols>
    <col min="1" max="1" width="24.90625" customWidth="1"/>
    <col min="3" max="3" width="21" customWidth="1"/>
  </cols>
  <sheetData>
    <row r="1" spans="1:13" s="1" customFormat="1" ht="43.5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27</v>
      </c>
    </row>
    <row r="2" spans="1:13" x14ac:dyDescent="0.35">
      <c r="A2" t="s">
        <v>0</v>
      </c>
      <c r="B2">
        <v>139</v>
      </c>
      <c r="C2">
        <v>4</v>
      </c>
      <c r="D2">
        <v>230</v>
      </c>
      <c r="E2">
        <v>12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 t="s">
        <v>25</v>
      </c>
      <c r="M2">
        <v>1</v>
      </c>
    </row>
    <row r="3" spans="1:13" x14ac:dyDescent="0.35">
      <c r="A3" t="s">
        <v>1</v>
      </c>
      <c r="B3">
        <v>135</v>
      </c>
      <c r="C3">
        <v>1</v>
      </c>
      <c r="D3" s="2">
        <v>18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 t="s">
        <v>25</v>
      </c>
      <c r="M3">
        <v>0</v>
      </c>
    </row>
    <row r="4" spans="1:13" x14ac:dyDescent="0.35">
      <c r="A4" t="s">
        <v>2</v>
      </c>
      <c r="B4">
        <v>203</v>
      </c>
      <c r="C4">
        <v>17</v>
      </c>
      <c r="D4" s="2">
        <v>79</v>
      </c>
      <c r="E4" s="2">
        <v>31</v>
      </c>
      <c r="F4">
        <v>0</v>
      </c>
      <c r="G4">
        <v>0</v>
      </c>
      <c r="H4">
        <v>2</v>
      </c>
      <c r="I4">
        <v>2</v>
      </c>
      <c r="J4">
        <v>0</v>
      </c>
      <c r="K4">
        <v>2</v>
      </c>
      <c r="L4" t="s">
        <v>26</v>
      </c>
      <c r="M4">
        <v>0</v>
      </c>
    </row>
    <row r="5" spans="1:13" x14ac:dyDescent="0.35">
      <c r="A5" t="s">
        <v>3</v>
      </c>
      <c r="B5">
        <v>92</v>
      </c>
      <c r="C5">
        <v>1</v>
      </c>
      <c r="D5" s="2">
        <v>1214</v>
      </c>
      <c r="E5" s="2">
        <v>43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 t="s">
        <v>26</v>
      </c>
      <c r="M5">
        <v>0</v>
      </c>
    </row>
    <row r="6" spans="1:13" x14ac:dyDescent="0.35">
      <c r="A6" t="s">
        <v>4</v>
      </c>
      <c r="B6">
        <v>235</v>
      </c>
      <c r="C6">
        <v>26</v>
      </c>
      <c r="D6" s="2">
        <v>64</v>
      </c>
      <c r="E6" s="2">
        <v>993</v>
      </c>
      <c r="F6">
        <v>0</v>
      </c>
      <c r="G6">
        <v>0</v>
      </c>
      <c r="H6">
        <v>1</v>
      </c>
      <c r="I6">
        <v>3</v>
      </c>
      <c r="J6">
        <v>1</v>
      </c>
      <c r="K6">
        <v>6</v>
      </c>
      <c r="L6" t="s">
        <v>25</v>
      </c>
      <c r="M6">
        <v>1</v>
      </c>
    </row>
    <row r="7" spans="1:13" x14ac:dyDescent="0.35">
      <c r="A7" t="s">
        <v>5</v>
      </c>
      <c r="B7">
        <v>92</v>
      </c>
      <c r="C7">
        <v>11</v>
      </c>
      <c r="D7" s="2">
        <v>56</v>
      </c>
      <c r="E7" s="2">
        <v>274</v>
      </c>
      <c r="G7">
        <v>0</v>
      </c>
      <c r="H7">
        <v>1</v>
      </c>
      <c r="I7">
        <v>0</v>
      </c>
      <c r="J7">
        <v>0</v>
      </c>
      <c r="K7">
        <v>0</v>
      </c>
      <c r="L7" t="s">
        <v>26</v>
      </c>
      <c r="M7">
        <v>0</v>
      </c>
    </row>
    <row r="8" spans="1:13" x14ac:dyDescent="0.35">
      <c r="A8" t="s">
        <v>6</v>
      </c>
      <c r="B8">
        <v>13</v>
      </c>
      <c r="C8">
        <v>1</v>
      </c>
      <c r="D8" s="2">
        <v>35</v>
      </c>
      <c r="E8">
        <v>298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 t="s">
        <v>26</v>
      </c>
      <c r="M8">
        <v>0</v>
      </c>
    </row>
    <row r="9" spans="1:13" x14ac:dyDescent="0.35">
      <c r="A9" t="s">
        <v>7</v>
      </c>
      <c r="B9">
        <v>165</v>
      </c>
    </row>
    <row r="10" spans="1:13" x14ac:dyDescent="0.35">
      <c r="A10" t="s">
        <v>8</v>
      </c>
      <c r="B10">
        <v>146</v>
      </c>
      <c r="C10">
        <v>5</v>
      </c>
      <c r="D10" s="2">
        <v>17</v>
      </c>
      <c r="E10">
        <v>0</v>
      </c>
      <c r="G10">
        <v>0</v>
      </c>
      <c r="H10">
        <v>0</v>
      </c>
      <c r="I10">
        <v>1</v>
      </c>
      <c r="J10">
        <v>0</v>
      </c>
      <c r="K10">
        <v>0</v>
      </c>
      <c r="L10" t="s">
        <v>25</v>
      </c>
      <c r="M10">
        <v>4</v>
      </c>
    </row>
    <row r="11" spans="1:13" x14ac:dyDescent="0.35">
      <c r="A11" t="s">
        <v>9</v>
      </c>
      <c r="B11">
        <v>146</v>
      </c>
      <c r="C11">
        <v>11</v>
      </c>
      <c r="D11">
        <v>0</v>
      </c>
      <c r="E11">
        <v>0</v>
      </c>
      <c r="G11">
        <v>0</v>
      </c>
      <c r="H11">
        <v>0</v>
      </c>
      <c r="I11">
        <v>1</v>
      </c>
      <c r="J11">
        <v>1</v>
      </c>
      <c r="K11">
        <v>4</v>
      </c>
      <c r="L11" t="s">
        <v>25</v>
      </c>
      <c r="M11">
        <v>1</v>
      </c>
    </row>
    <row r="12" spans="1:13" x14ac:dyDescent="0.35">
      <c r="A12" t="s">
        <v>10</v>
      </c>
      <c r="B12">
        <v>129</v>
      </c>
      <c r="C12">
        <v>4</v>
      </c>
      <c r="D12" s="2">
        <v>333</v>
      </c>
      <c r="E12" s="2">
        <v>245</v>
      </c>
      <c r="G12">
        <v>0</v>
      </c>
      <c r="H12">
        <v>3</v>
      </c>
      <c r="I12">
        <v>0</v>
      </c>
      <c r="J12">
        <v>0</v>
      </c>
      <c r="K12">
        <v>0</v>
      </c>
      <c r="L12" t="s">
        <v>25</v>
      </c>
    </row>
    <row r="13" spans="1:13" x14ac:dyDescent="0.35">
      <c r="A13" t="s">
        <v>11</v>
      </c>
      <c r="B13">
        <v>78</v>
      </c>
      <c r="C13">
        <v>2</v>
      </c>
      <c r="D13" s="2">
        <v>12</v>
      </c>
      <c r="E13" s="2">
        <v>7</v>
      </c>
      <c r="G13">
        <v>0</v>
      </c>
      <c r="H13">
        <v>0</v>
      </c>
      <c r="I13">
        <v>4</v>
      </c>
      <c r="J13">
        <v>0</v>
      </c>
      <c r="K13">
        <v>2</v>
      </c>
      <c r="L13" t="s">
        <v>25</v>
      </c>
    </row>
    <row r="14" spans="1:13" x14ac:dyDescent="0.35">
      <c r="A14" t="s">
        <v>12</v>
      </c>
      <c r="B14">
        <v>178</v>
      </c>
      <c r="C14">
        <v>7</v>
      </c>
      <c r="D14" s="2">
        <v>328</v>
      </c>
      <c r="E14">
        <v>0</v>
      </c>
      <c r="F14">
        <v>122</v>
      </c>
      <c r="G14">
        <v>0</v>
      </c>
      <c r="H14">
        <v>2</v>
      </c>
      <c r="I14">
        <v>2</v>
      </c>
      <c r="J14">
        <v>0</v>
      </c>
      <c r="K14">
        <v>1</v>
      </c>
      <c r="L14" t="s">
        <v>26</v>
      </c>
    </row>
    <row r="15" spans="1:13" x14ac:dyDescent="0.35">
      <c r="A15" t="s">
        <v>13</v>
      </c>
      <c r="B15">
        <v>153</v>
      </c>
      <c r="C15">
        <v>5</v>
      </c>
      <c r="D15" s="2">
        <f>169+352</f>
        <v>521</v>
      </c>
      <c r="E15" s="2">
        <v>542</v>
      </c>
      <c r="G15">
        <v>1</v>
      </c>
      <c r="H15">
        <v>3</v>
      </c>
      <c r="I15">
        <v>2</v>
      </c>
      <c r="J15">
        <v>1</v>
      </c>
      <c r="K15">
        <v>1</v>
      </c>
      <c r="L15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D74C-5D51-454A-BDE2-25812E838E6B}">
  <dimension ref="A1:N15"/>
  <sheetViews>
    <sheetView workbookViewId="0">
      <selection activeCell="A2" sqref="A2:A15"/>
    </sheetView>
  </sheetViews>
  <sheetFormatPr defaultRowHeight="14.5" x14ac:dyDescent="0.35"/>
  <sheetData>
    <row r="1" spans="1:14" ht="43.5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27</v>
      </c>
      <c r="N1" s="1" t="s">
        <v>15</v>
      </c>
    </row>
    <row r="2" spans="1:14" x14ac:dyDescent="0.35">
      <c r="A2" t="s">
        <v>4</v>
      </c>
      <c r="B2">
        <v>235</v>
      </c>
      <c r="C2">
        <v>26</v>
      </c>
      <c r="D2" s="2">
        <v>64</v>
      </c>
      <c r="E2" s="2">
        <v>993</v>
      </c>
      <c r="F2">
        <v>0</v>
      </c>
      <c r="G2">
        <v>0</v>
      </c>
      <c r="H2">
        <v>1</v>
      </c>
      <c r="I2">
        <v>3</v>
      </c>
      <c r="J2">
        <v>1</v>
      </c>
      <c r="K2">
        <v>6</v>
      </c>
      <c r="L2" t="s">
        <v>25</v>
      </c>
      <c r="M2">
        <v>1</v>
      </c>
      <c r="N2">
        <v>235</v>
      </c>
    </row>
    <row r="3" spans="1:14" x14ac:dyDescent="0.35">
      <c r="A3" t="s">
        <v>2</v>
      </c>
      <c r="B3">
        <v>203</v>
      </c>
      <c r="C3">
        <v>17</v>
      </c>
      <c r="D3" s="2">
        <v>79</v>
      </c>
      <c r="E3" s="2">
        <v>31</v>
      </c>
      <c r="F3">
        <v>0</v>
      </c>
      <c r="G3">
        <v>0</v>
      </c>
      <c r="H3">
        <v>2</v>
      </c>
      <c r="I3">
        <v>2</v>
      </c>
      <c r="J3">
        <v>0</v>
      </c>
      <c r="K3">
        <v>2</v>
      </c>
      <c r="L3" t="s">
        <v>26</v>
      </c>
      <c r="M3">
        <v>0</v>
      </c>
      <c r="N3">
        <v>203</v>
      </c>
    </row>
    <row r="4" spans="1:14" x14ac:dyDescent="0.35">
      <c r="A4" t="s">
        <v>12</v>
      </c>
      <c r="B4">
        <v>178</v>
      </c>
      <c r="C4">
        <v>7</v>
      </c>
      <c r="D4" s="2">
        <v>328</v>
      </c>
      <c r="E4">
        <v>0</v>
      </c>
      <c r="F4">
        <v>122</v>
      </c>
      <c r="G4">
        <v>0</v>
      </c>
      <c r="H4">
        <v>2</v>
      </c>
      <c r="I4">
        <v>2</v>
      </c>
      <c r="J4">
        <v>0</v>
      </c>
      <c r="K4">
        <v>1</v>
      </c>
      <c r="L4" t="s">
        <v>26</v>
      </c>
      <c r="N4">
        <v>178</v>
      </c>
    </row>
    <row r="5" spans="1:14" x14ac:dyDescent="0.35">
      <c r="A5" t="s">
        <v>7</v>
      </c>
      <c r="B5">
        <v>165</v>
      </c>
      <c r="N5">
        <v>165</v>
      </c>
    </row>
    <row r="6" spans="1:14" x14ac:dyDescent="0.35">
      <c r="A6" t="s">
        <v>13</v>
      </c>
      <c r="B6">
        <v>153</v>
      </c>
      <c r="C6">
        <v>5</v>
      </c>
      <c r="D6" s="2">
        <f>169+352</f>
        <v>521</v>
      </c>
      <c r="E6" s="2">
        <v>542</v>
      </c>
      <c r="G6">
        <v>1</v>
      </c>
      <c r="H6">
        <v>3</v>
      </c>
      <c r="I6">
        <v>2</v>
      </c>
      <c r="J6">
        <v>1</v>
      </c>
      <c r="K6">
        <v>1</v>
      </c>
      <c r="L6" t="s">
        <v>25</v>
      </c>
      <c r="N6">
        <v>153</v>
      </c>
    </row>
    <row r="7" spans="1:14" x14ac:dyDescent="0.35">
      <c r="A7" t="s">
        <v>8</v>
      </c>
      <c r="B7">
        <v>146</v>
      </c>
      <c r="C7">
        <v>5</v>
      </c>
      <c r="D7" s="2">
        <v>17</v>
      </c>
      <c r="E7">
        <v>0</v>
      </c>
      <c r="G7">
        <v>0</v>
      </c>
      <c r="H7">
        <v>0</v>
      </c>
      <c r="I7">
        <v>1</v>
      </c>
      <c r="J7">
        <v>0</v>
      </c>
      <c r="K7">
        <v>0</v>
      </c>
      <c r="L7" t="s">
        <v>25</v>
      </c>
      <c r="M7">
        <v>4</v>
      </c>
      <c r="N7">
        <v>146</v>
      </c>
    </row>
    <row r="8" spans="1:14" x14ac:dyDescent="0.35">
      <c r="A8" t="s">
        <v>9</v>
      </c>
      <c r="B8">
        <v>146</v>
      </c>
      <c r="C8">
        <v>11</v>
      </c>
      <c r="D8">
        <v>0</v>
      </c>
      <c r="E8">
        <v>0</v>
      </c>
      <c r="G8">
        <v>0</v>
      </c>
      <c r="H8">
        <v>0</v>
      </c>
      <c r="I8">
        <v>1</v>
      </c>
      <c r="J8">
        <v>1</v>
      </c>
      <c r="K8">
        <v>4</v>
      </c>
      <c r="L8" t="s">
        <v>25</v>
      </c>
      <c r="M8">
        <v>1</v>
      </c>
      <c r="N8">
        <v>146</v>
      </c>
    </row>
    <row r="9" spans="1:14" x14ac:dyDescent="0.35">
      <c r="A9" t="s">
        <v>0</v>
      </c>
      <c r="B9">
        <v>139</v>
      </c>
      <c r="C9">
        <v>4</v>
      </c>
      <c r="D9">
        <v>230</v>
      </c>
      <c r="E9">
        <v>12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 t="s">
        <v>25</v>
      </c>
      <c r="M9">
        <v>1</v>
      </c>
      <c r="N9">
        <v>139</v>
      </c>
    </row>
    <row r="10" spans="1:14" x14ac:dyDescent="0.35">
      <c r="A10" t="s">
        <v>1</v>
      </c>
      <c r="B10">
        <v>135</v>
      </c>
      <c r="C10">
        <v>1</v>
      </c>
      <c r="D10" s="2">
        <v>18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 t="s">
        <v>25</v>
      </c>
      <c r="M10">
        <v>0</v>
      </c>
      <c r="N10">
        <v>135</v>
      </c>
    </row>
    <row r="11" spans="1:14" x14ac:dyDescent="0.35">
      <c r="A11" t="s">
        <v>10</v>
      </c>
      <c r="B11">
        <v>129</v>
      </c>
      <c r="C11">
        <v>4</v>
      </c>
      <c r="D11" s="2">
        <v>333</v>
      </c>
      <c r="E11" s="2">
        <v>245</v>
      </c>
      <c r="G11">
        <v>0</v>
      </c>
      <c r="H11">
        <v>3</v>
      </c>
      <c r="I11">
        <v>0</v>
      </c>
      <c r="J11">
        <v>0</v>
      </c>
      <c r="K11">
        <v>0</v>
      </c>
      <c r="L11" t="s">
        <v>25</v>
      </c>
      <c r="N11">
        <v>129</v>
      </c>
    </row>
    <row r="12" spans="1:14" x14ac:dyDescent="0.35">
      <c r="A12" t="s">
        <v>3</v>
      </c>
      <c r="B12">
        <v>92</v>
      </c>
      <c r="C12">
        <v>1</v>
      </c>
      <c r="D12" s="2">
        <v>1214</v>
      </c>
      <c r="E12" s="2">
        <v>43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 t="s">
        <v>26</v>
      </c>
      <c r="M12">
        <v>0</v>
      </c>
      <c r="N12">
        <v>92</v>
      </c>
    </row>
    <row r="13" spans="1:14" x14ac:dyDescent="0.35">
      <c r="A13" t="s">
        <v>5</v>
      </c>
      <c r="B13">
        <v>92</v>
      </c>
      <c r="C13">
        <v>11</v>
      </c>
      <c r="D13" s="2">
        <v>56</v>
      </c>
      <c r="E13" s="2">
        <v>274</v>
      </c>
      <c r="G13">
        <v>0</v>
      </c>
      <c r="H13">
        <v>1</v>
      </c>
      <c r="I13">
        <v>0</v>
      </c>
      <c r="J13">
        <v>0</v>
      </c>
      <c r="K13">
        <v>0</v>
      </c>
      <c r="L13" t="s">
        <v>26</v>
      </c>
      <c r="M13">
        <v>0</v>
      </c>
      <c r="N13">
        <v>92</v>
      </c>
    </row>
    <row r="14" spans="1:14" x14ac:dyDescent="0.35">
      <c r="A14" t="s">
        <v>11</v>
      </c>
      <c r="B14">
        <v>78</v>
      </c>
      <c r="C14">
        <v>2</v>
      </c>
      <c r="D14" s="2">
        <v>12</v>
      </c>
      <c r="E14" s="2">
        <v>7</v>
      </c>
      <c r="G14">
        <v>0</v>
      </c>
      <c r="H14">
        <v>0</v>
      </c>
      <c r="I14">
        <v>4</v>
      </c>
      <c r="J14">
        <v>0</v>
      </c>
      <c r="K14">
        <v>2</v>
      </c>
      <c r="L14" t="s">
        <v>25</v>
      </c>
      <c r="N14">
        <v>78</v>
      </c>
    </row>
    <row r="15" spans="1:14" x14ac:dyDescent="0.35">
      <c r="A15" t="s">
        <v>6</v>
      </c>
      <c r="B15">
        <v>13</v>
      </c>
      <c r="C15">
        <v>1</v>
      </c>
      <c r="D15" s="2">
        <v>35</v>
      </c>
      <c r="E15">
        <v>298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26</v>
      </c>
      <c r="M15">
        <v>0</v>
      </c>
      <c r="N15">
        <v>13</v>
      </c>
    </row>
  </sheetData>
  <sortState xmlns:xlrd2="http://schemas.microsoft.com/office/spreadsheetml/2017/richdata2" ref="A2:N15">
    <sortCondition descending="1" ref="N1:N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1DC8-31D8-4C7C-990B-62EB6979D5CE}">
  <dimension ref="A1:T15"/>
  <sheetViews>
    <sheetView tabSelected="1" zoomScale="113" workbookViewId="0">
      <selection activeCell="B10" sqref="B10"/>
    </sheetView>
  </sheetViews>
  <sheetFormatPr defaultRowHeight="14.5" x14ac:dyDescent="0.35"/>
  <cols>
    <col min="1" max="2" width="24.90625" customWidth="1"/>
    <col min="3" max="3" width="8.90625" customWidth="1"/>
    <col min="4" max="4" width="21" customWidth="1"/>
    <col min="5" max="8" width="8.08984375" customWidth="1"/>
  </cols>
  <sheetData>
    <row r="1" spans="1:20" s="1" customFormat="1" ht="43.5" x14ac:dyDescent="0.35">
      <c r="A1" s="1" t="s">
        <v>14</v>
      </c>
      <c r="B1" s="1" t="s">
        <v>29</v>
      </c>
      <c r="C1" s="1" t="s">
        <v>15</v>
      </c>
      <c r="D1" s="1" t="s">
        <v>16</v>
      </c>
      <c r="E1" s="5" t="s">
        <v>30</v>
      </c>
      <c r="F1" s="6" t="s">
        <v>31</v>
      </c>
      <c r="G1" s="4" t="s">
        <v>32</v>
      </c>
      <c r="I1" s="1" t="s">
        <v>17</v>
      </c>
      <c r="J1" s="1" t="s">
        <v>18</v>
      </c>
      <c r="K1" s="1" t="s">
        <v>28</v>
      </c>
      <c r="L1" s="1" t="s">
        <v>19</v>
      </c>
      <c r="M1" s="1" t="s">
        <v>20</v>
      </c>
      <c r="N1" s="1" t="s">
        <v>33</v>
      </c>
      <c r="O1" s="1" t="s">
        <v>34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35</v>
      </c>
    </row>
    <row r="2" spans="1:20" s="7" customFormat="1" x14ac:dyDescent="0.35">
      <c r="A2" s="7">
        <v>1</v>
      </c>
      <c r="B2" s="7" t="s">
        <v>4</v>
      </c>
      <c r="C2" s="7">
        <v>235</v>
      </c>
      <c r="D2" s="7">
        <f>SUM(E2:G2)</f>
        <v>29</v>
      </c>
      <c r="E2" s="7">
        <v>9</v>
      </c>
      <c r="F2" s="7">
        <v>4</v>
      </c>
      <c r="G2" s="7">
        <v>16</v>
      </c>
      <c r="H2" s="7">
        <f>SUM(E2:G2)-D2</f>
        <v>0</v>
      </c>
      <c r="I2" s="7">
        <v>64</v>
      </c>
      <c r="J2" s="7">
        <v>508</v>
      </c>
      <c r="K2" s="7">
        <v>0</v>
      </c>
      <c r="L2" s="7">
        <v>0</v>
      </c>
      <c r="M2" s="7">
        <v>1</v>
      </c>
      <c r="N2" s="7">
        <v>0</v>
      </c>
      <c r="O2" s="7">
        <v>65</v>
      </c>
      <c r="P2" s="7">
        <v>3</v>
      </c>
      <c r="Q2" s="7">
        <v>1</v>
      </c>
      <c r="R2" s="7">
        <v>6</v>
      </c>
      <c r="S2" s="7" t="s">
        <v>25</v>
      </c>
      <c r="T2" s="7">
        <v>2</v>
      </c>
    </row>
    <row r="3" spans="1:20" s="7" customFormat="1" x14ac:dyDescent="0.35">
      <c r="A3" s="7">
        <v>2</v>
      </c>
      <c r="B3" s="7" t="s">
        <v>2</v>
      </c>
      <c r="C3" s="7">
        <v>203</v>
      </c>
      <c r="D3" s="7">
        <v>17</v>
      </c>
      <c r="E3" s="7">
        <v>3</v>
      </c>
      <c r="F3" s="7">
        <v>1</v>
      </c>
      <c r="G3" s="7">
        <v>13</v>
      </c>
      <c r="H3" s="7">
        <f t="shared" ref="H3:H14" si="0">SUM(E3:G3)-D3</f>
        <v>0</v>
      </c>
      <c r="I3" s="7">
        <v>79</v>
      </c>
      <c r="J3" s="7">
        <v>16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1</v>
      </c>
      <c r="Q3" s="7">
        <v>0</v>
      </c>
      <c r="R3" s="7">
        <v>2</v>
      </c>
      <c r="S3" s="7" t="s">
        <v>25</v>
      </c>
      <c r="T3" s="7">
        <v>0</v>
      </c>
    </row>
    <row r="4" spans="1:20" s="7" customFormat="1" x14ac:dyDescent="0.35">
      <c r="A4" s="7">
        <v>3</v>
      </c>
      <c r="B4" s="7" t="s">
        <v>12</v>
      </c>
      <c r="C4" s="7">
        <v>178.01</v>
      </c>
      <c r="D4" s="7">
        <v>7</v>
      </c>
      <c r="E4" s="7">
        <v>3</v>
      </c>
      <c r="F4" s="7">
        <v>0</v>
      </c>
      <c r="G4" s="7">
        <v>4</v>
      </c>
      <c r="H4" s="7">
        <f>SUM(E4:G4)-D4</f>
        <v>0</v>
      </c>
      <c r="I4" s="7">
        <v>328</v>
      </c>
      <c r="J4" s="7">
        <v>0</v>
      </c>
      <c r="K4" s="7">
        <v>116</v>
      </c>
      <c r="L4" s="7">
        <v>0</v>
      </c>
      <c r="M4" s="7">
        <v>2</v>
      </c>
      <c r="N4" s="7">
        <v>0</v>
      </c>
      <c r="O4" s="7">
        <v>45</v>
      </c>
      <c r="P4" s="7">
        <v>2</v>
      </c>
      <c r="Q4" s="7">
        <v>0</v>
      </c>
      <c r="R4" s="7">
        <v>0</v>
      </c>
      <c r="S4" s="7" t="s">
        <v>26</v>
      </c>
      <c r="T4" s="7">
        <v>0</v>
      </c>
    </row>
    <row r="5" spans="1:20" s="7" customFormat="1" x14ac:dyDescent="0.35">
      <c r="A5" s="7">
        <v>4</v>
      </c>
      <c r="B5" s="7" t="s">
        <v>5</v>
      </c>
      <c r="C5" s="7">
        <v>178</v>
      </c>
      <c r="D5" s="7">
        <v>11</v>
      </c>
      <c r="E5" s="7">
        <v>3</v>
      </c>
      <c r="F5" s="7">
        <v>0</v>
      </c>
      <c r="G5" s="7">
        <v>8</v>
      </c>
      <c r="H5" s="7">
        <f>SUM(E5:G5)-D5</f>
        <v>0</v>
      </c>
      <c r="I5" s="7">
        <v>56</v>
      </c>
      <c r="J5" s="7">
        <v>153</v>
      </c>
      <c r="K5" s="7">
        <v>0</v>
      </c>
      <c r="L5" s="7">
        <v>0</v>
      </c>
      <c r="M5" s="7">
        <v>1</v>
      </c>
      <c r="N5" s="7">
        <v>0</v>
      </c>
      <c r="O5" s="7">
        <v>38</v>
      </c>
      <c r="P5" s="7">
        <v>0</v>
      </c>
      <c r="Q5" s="7">
        <v>0</v>
      </c>
      <c r="R5" s="7">
        <v>0</v>
      </c>
      <c r="S5" s="7" t="s">
        <v>26</v>
      </c>
      <c r="T5" s="7">
        <v>0</v>
      </c>
    </row>
    <row r="6" spans="1:20" s="7" customFormat="1" x14ac:dyDescent="0.35">
      <c r="A6" s="7">
        <v>5</v>
      </c>
      <c r="B6" s="7" t="s">
        <v>8</v>
      </c>
      <c r="C6" s="7">
        <v>165</v>
      </c>
      <c r="D6" s="7">
        <v>5</v>
      </c>
      <c r="E6" s="7">
        <v>1</v>
      </c>
      <c r="F6" s="7">
        <v>0</v>
      </c>
      <c r="G6" s="7">
        <v>4</v>
      </c>
      <c r="H6" s="7">
        <f>SUM(E6:G6)-D6</f>
        <v>0</v>
      </c>
      <c r="I6" s="7">
        <v>17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 t="s">
        <v>25</v>
      </c>
      <c r="T6" s="7">
        <v>4</v>
      </c>
    </row>
    <row r="7" spans="1:20" s="7" customFormat="1" x14ac:dyDescent="0.35">
      <c r="A7" s="7">
        <v>6</v>
      </c>
      <c r="B7" s="7" t="s">
        <v>13</v>
      </c>
      <c r="C7" s="7">
        <v>153</v>
      </c>
      <c r="D7" s="7">
        <v>5</v>
      </c>
      <c r="E7" s="7">
        <v>3</v>
      </c>
      <c r="F7" s="7">
        <v>1</v>
      </c>
      <c r="G7" s="7">
        <v>1</v>
      </c>
      <c r="H7" s="7">
        <f>SUM(E7:G7)-D7</f>
        <v>0</v>
      </c>
      <c r="I7" s="7">
        <f>169+352</f>
        <v>521</v>
      </c>
      <c r="J7" s="7">
        <v>485</v>
      </c>
      <c r="K7" s="7">
        <v>0</v>
      </c>
      <c r="L7" s="7">
        <v>1</v>
      </c>
      <c r="M7" s="7">
        <v>3</v>
      </c>
      <c r="N7" s="7">
        <v>13</v>
      </c>
      <c r="O7" s="7">
        <f>205-13</f>
        <v>192</v>
      </c>
      <c r="P7" s="7">
        <v>2</v>
      </c>
      <c r="Q7" s="7">
        <v>1</v>
      </c>
      <c r="R7" s="7">
        <v>0</v>
      </c>
      <c r="S7" s="7" t="s">
        <v>25</v>
      </c>
      <c r="T7" s="7">
        <v>0</v>
      </c>
    </row>
    <row r="8" spans="1:20" s="7" customFormat="1" x14ac:dyDescent="0.35">
      <c r="A8" s="7">
        <v>7</v>
      </c>
      <c r="B8" s="7" t="s">
        <v>9</v>
      </c>
      <c r="C8" s="7">
        <v>146</v>
      </c>
      <c r="D8" s="7">
        <v>11</v>
      </c>
      <c r="E8" s="7">
        <v>1</v>
      </c>
      <c r="F8" s="7">
        <v>2</v>
      </c>
      <c r="G8" s="7">
        <v>8</v>
      </c>
      <c r="H8" s="7">
        <f t="shared" si="0"/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1</v>
      </c>
      <c r="R8" s="7">
        <v>4</v>
      </c>
      <c r="S8" s="7" t="s">
        <v>25</v>
      </c>
      <c r="T8" s="7">
        <v>1</v>
      </c>
    </row>
    <row r="9" spans="1:20" s="7" customFormat="1" x14ac:dyDescent="0.35">
      <c r="A9" s="7">
        <v>8</v>
      </c>
      <c r="B9" s="7" t="s">
        <v>0</v>
      </c>
      <c r="C9" s="7">
        <v>139</v>
      </c>
      <c r="D9" s="7">
        <v>4</v>
      </c>
      <c r="E9" s="7">
        <v>2</v>
      </c>
      <c r="F9" s="7">
        <v>1</v>
      </c>
      <c r="G9" s="7">
        <v>1</v>
      </c>
      <c r="H9" s="7">
        <f t="shared" si="0"/>
        <v>0</v>
      </c>
      <c r="I9" s="7">
        <v>230</v>
      </c>
      <c r="J9" s="7">
        <v>10</v>
      </c>
      <c r="K9" s="7">
        <v>0</v>
      </c>
      <c r="L9" s="7">
        <v>0</v>
      </c>
      <c r="M9" s="7">
        <v>1</v>
      </c>
      <c r="N9" s="7">
        <v>0</v>
      </c>
      <c r="O9" s="7">
        <v>8</v>
      </c>
      <c r="P9" s="7">
        <v>0</v>
      </c>
      <c r="Q9" s="7">
        <v>0</v>
      </c>
      <c r="R9" s="7">
        <v>0</v>
      </c>
      <c r="S9" s="7" t="s">
        <v>25</v>
      </c>
      <c r="T9" s="7">
        <v>1</v>
      </c>
    </row>
    <row r="10" spans="1:20" s="7" customFormat="1" x14ac:dyDescent="0.35">
      <c r="A10" s="7">
        <v>9</v>
      </c>
      <c r="B10" s="7" t="s">
        <v>1</v>
      </c>
      <c r="C10" s="7">
        <v>135</v>
      </c>
      <c r="D10" s="7">
        <v>1</v>
      </c>
      <c r="E10" s="7">
        <v>1</v>
      </c>
      <c r="F10" s="7">
        <v>0</v>
      </c>
      <c r="G10" s="7">
        <v>0</v>
      </c>
      <c r="H10" s="7">
        <f t="shared" si="0"/>
        <v>0</v>
      </c>
      <c r="I10" s="7">
        <v>18</v>
      </c>
      <c r="J10" s="7">
        <v>0</v>
      </c>
      <c r="K10" s="7">
        <v>0</v>
      </c>
      <c r="L10" s="7">
        <v>0</v>
      </c>
      <c r="M10" s="7">
        <v>1</v>
      </c>
      <c r="N10" s="7">
        <v>0</v>
      </c>
      <c r="O10" s="7">
        <v>16</v>
      </c>
      <c r="P10" s="7">
        <v>0</v>
      </c>
      <c r="Q10" s="7">
        <v>0</v>
      </c>
      <c r="R10" s="7">
        <v>0</v>
      </c>
      <c r="S10" s="7" t="s">
        <v>25</v>
      </c>
      <c r="T10" s="7">
        <v>0</v>
      </c>
    </row>
    <row r="11" spans="1:20" s="7" customFormat="1" x14ac:dyDescent="0.35">
      <c r="A11" s="7">
        <v>10</v>
      </c>
      <c r="B11" s="7" t="s">
        <v>10</v>
      </c>
      <c r="C11" s="7">
        <v>129</v>
      </c>
      <c r="D11" s="7">
        <v>4</v>
      </c>
      <c r="E11" s="7">
        <v>0</v>
      </c>
      <c r="F11" s="7">
        <v>0</v>
      </c>
      <c r="G11" s="7">
        <v>4</v>
      </c>
      <c r="H11" s="7">
        <f t="shared" si="0"/>
        <v>0</v>
      </c>
      <c r="I11" s="7">
        <v>333</v>
      </c>
      <c r="J11" s="7">
        <v>233</v>
      </c>
      <c r="K11" s="7">
        <v>0</v>
      </c>
      <c r="L11" s="7">
        <v>0</v>
      </c>
      <c r="M11" s="7">
        <v>3</v>
      </c>
      <c r="N11" s="7">
        <v>0</v>
      </c>
      <c r="O11" s="7">
        <v>144</v>
      </c>
      <c r="P11" s="7">
        <v>0</v>
      </c>
      <c r="Q11" s="7">
        <v>0</v>
      </c>
      <c r="R11" s="7">
        <v>0</v>
      </c>
      <c r="S11" s="7" t="s">
        <v>25</v>
      </c>
      <c r="T11" s="7">
        <v>0</v>
      </c>
    </row>
    <row r="12" spans="1:20" s="7" customFormat="1" x14ac:dyDescent="0.35">
      <c r="A12" s="7">
        <v>11</v>
      </c>
      <c r="B12" s="7" t="s">
        <v>3</v>
      </c>
      <c r="C12" s="7">
        <v>92</v>
      </c>
      <c r="D12" s="7">
        <v>1</v>
      </c>
      <c r="E12" s="7">
        <v>1</v>
      </c>
      <c r="F12" s="7">
        <v>0</v>
      </c>
      <c r="G12" s="7">
        <v>0</v>
      </c>
      <c r="H12" s="7">
        <f t="shared" si="0"/>
        <v>0</v>
      </c>
      <c r="I12" s="7">
        <v>1214</v>
      </c>
      <c r="J12" s="7">
        <v>30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0</v>
      </c>
      <c r="S12" s="7" t="s">
        <v>26</v>
      </c>
      <c r="T12" s="7">
        <v>0</v>
      </c>
    </row>
    <row r="13" spans="1:20" s="7" customFormat="1" x14ac:dyDescent="0.35">
      <c r="A13" s="7">
        <v>12</v>
      </c>
      <c r="B13" s="7" t="s">
        <v>11</v>
      </c>
      <c r="C13" s="7">
        <v>78</v>
      </c>
      <c r="D13" s="7">
        <v>2</v>
      </c>
      <c r="E13" s="7">
        <v>2</v>
      </c>
      <c r="F13" s="7">
        <v>0</v>
      </c>
      <c r="G13" s="7">
        <v>0</v>
      </c>
      <c r="H13" s="7">
        <f t="shared" si="0"/>
        <v>0</v>
      </c>
      <c r="I13" s="7">
        <v>12</v>
      </c>
      <c r="J13" s="7">
        <v>6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2</v>
      </c>
      <c r="S13" s="7" t="s">
        <v>25</v>
      </c>
      <c r="T13" s="7">
        <v>0</v>
      </c>
    </row>
    <row r="14" spans="1:20" s="7" customFormat="1" x14ac:dyDescent="0.35">
      <c r="A14" s="7">
        <v>13</v>
      </c>
      <c r="B14" s="7" t="s">
        <v>6</v>
      </c>
      <c r="C14" s="7">
        <v>13</v>
      </c>
      <c r="D14" s="7">
        <v>1</v>
      </c>
      <c r="E14" s="7">
        <v>1</v>
      </c>
      <c r="F14" s="7">
        <v>0</v>
      </c>
      <c r="G14" s="7">
        <v>0</v>
      </c>
      <c r="H14" s="7">
        <f t="shared" si="0"/>
        <v>0</v>
      </c>
      <c r="I14" s="7">
        <v>35</v>
      </c>
      <c r="J14" s="7">
        <v>247</v>
      </c>
      <c r="K14" s="7">
        <v>25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 t="s">
        <v>26</v>
      </c>
      <c r="T14" s="7">
        <v>0</v>
      </c>
    </row>
    <row r="15" spans="1:20" s="3" customFormat="1" x14ac:dyDescent="0.35">
      <c r="A15">
        <v>14</v>
      </c>
      <c r="B15" s="3" t="s">
        <v>7</v>
      </c>
      <c r="C15" s="3">
        <v>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2</v>
      </c>
      <c r="N15" s="3">
        <v>0</v>
      </c>
      <c r="O15" s="3">
        <f>12+65</f>
        <v>77</v>
      </c>
      <c r="P15" s="3">
        <v>0</v>
      </c>
      <c r="Q15" s="3">
        <v>0</v>
      </c>
      <c r="R15" s="3">
        <v>0</v>
      </c>
      <c r="S15" s="3" t="s">
        <v>26</v>
      </c>
      <c r="T15" s="3">
        <v>0</v>
      </c>
    </row>
  </sheetData>
  <sortState xmlns:xlrd2="http://schemas.microsoft.com/office/spreadsheetml/2017/richdata2" ref="A2:U14">
    <sortCondition descending="1" ref="U2:U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2022-05-11T21:27:57Z</dcterms:created>
  <dcterms:modified xsi:type="dcterms:W3CDTF">2023-04-25T01:17:50Z</dcterms:modified>
</cp:coreProperties>
</file>